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pivotTables/pivotTable1.xml" ContentType="application/vnd.openxmlformats-officedocument.spreadsheetml.pivotTable+xml"/>
  <Override PartName="/xl/drawings/drawing8.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pivotTables/pivotTable2.xml" ContentType="application/vnd.openxmlformats-officedocument.spreadsheetml.pivotTable+xml"/>
  <Override PartName="/xl/drawings/drawing9.xml" ContentType="application/vnd.openxmlformats-officedocument.drawing+xml"/>
  <Override PartName="/xl/drawings/drawing10.xml" ContentType="application/vnd.openxmlformats-officedocument.drawing+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1.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pivotTables/pivotTable7.xml" ContentType="application/vnd.openxmlformats-officedocument.spreadsheetml.pivotTable+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2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02"/>
  <workbookPr codeName="ThisWorkbook" defaultThemeVersion="166925"/>
  <mc:AlternateContent xmlns:mc="http://schemas.openxmlformats.org/markup-compatibility/2006">
    <mc:Choice Requires="x15">
      <x15ac:absPath xmlns:x15ac="http://schemas.microsoft.com/office/spreadsheetml/2010/11/ac" url="E:\210-M365\Content\Ch04\FinalFiles\"/>
    </mc:Choice>
  </mc:AlternateContent>
  <xr:revisionPtr revIDLastSave="0" documentId="13_ncr:1_{C4E1F81B-1FD8-4EF9-A23D-242C9F899552}" xr6:coauthVersionLast="47" xr6:coauthVersionMax="47" xr10:uidLastSave="{00000000-0000-0000-0000-000000000000}"/>
  <bookViews>
    <workbookView xWindow="-108" yWindow="-108" windowWidth="23256" windowHeight="12576" tabRatio="750" firstSheet="7" activeTab="7" xr2:uid="{79CF2E86-3255-42AE-9A8C-807BE591BEC8}"/>
  </bookViews>
  <sheets>
    <sheet name="ES(16)" sheetId="15" r:id="rId1"/>
    <sheet name="ES(17)" sheetId="27" r:id="rId2"/>
    <sheet name="ES(18)" sheetId="28" r:id="rId3"/>
    <sheet name="ES(19)" sheetId="29" r:id="rId4"/>
    <sheet name="ES(20)" sheetId="30" r:id="rId5"/>
    <sheet name="ES(21)" sheetId="32" r:id="rId6"/>
    <sheet name="ES(22)" sheetId="34" r:id="rId7"/>
    <sheet name="Topics" sheetId="14" r:id="rId8"/>
    <sheet name="Probability Notes" sheetId="4" r:id="rId9"/>
    <sheet name="Restaurant" sheetId="6" r:id="rId10"/>
    <sheet name="Dice" sheetId="20" r:id="rId11"/>
    <sheet name="Dice (an)" sheetId="24" r:id="rId12"/>
    <sheet name="Counting" sheetId="22" r:id="rId13"/>
    <sheet name="Counting (an)" sheetId="25" r:id="rId14"/>
    <sheet name="Combin" sheetId="5" r:id="rId15"/>
    <sheet name="Retrofit" sheetId="7" r:id="rId16"/>
    <sheet name="Retrofit (an)" sheetId="61" r:id="rId17"/>
    <sheet name="V(17)" sheetId="37" r:id="rId18"/>
    <sheet name="V(17an)" sheetId="62" r:id="rId19"/>
    <sheet name="V(18)" sheetId="39" r:id="rId20"/>
    <sheet name="V(18an)" sheetId="63" r:id="rId21"/>
    <sheet name="Seattle(1)" sheetId="41" r:id="rId22"/>
    <sheet name="Seattle(1an)" sheetId="64" r:id="rId23"/>
    <sheet name="Seattle(2)" sheetId="42" r:id="rId24"/>
    <sheet name="Seattle(2an)" sheetId="65" r:id="rId25"/>
    <sheet name="V(19)" sheetId="46" r:id="rId26"/>
    <sheet name="V(19an)" sheetId="67" r:id="rId27"/>
    <sheet name="V(20)" sheetId="68" r:id="rId28"/>
    <sheet name="V(20an)" sheetId="48" r:id="rId29"/>
    <sheet name="V(21)" sheetId="50" r:id="rId30"/>
    <sheet name="V(21an)" sheetId="70" r:id="rId31"/>
    <sheet name="NotIndependent" sheetId="69" r:id="rId32"/>
    <sheet name="V(22an)" sheetId="59" r:id="rId33"/>
    <sheet name="BT-CPA" sheetId="18" r:id="rId34"/>
    <sheet name="BT-CPA (an)" sheetId="72" r:id="rId35"/>
    <sheet name="Garage-BT" sheetId="11" r:id="rId36"/>
    <sheet name="Garage-BT (an)" sheetId="19" r:id="rId37"/>
  </sheets>
  <definedNames>
    <definedName name="_xlpm.currTbl" hidden="1">#NAME?</definedName>
    <definedName name="_xlpm.rng" hidden="1">#NAME?</definedName>
    <definedName name="_xlpm.row" hidden="1">#NAME?</definedName>
    <definedName name="_xlpm.start" hidden="1">#NAME?</definedName>
    <definedName name="_xlpm.values" hidden="1">#NAME?</definedName>
    <definedName name="EyeColor">'Probability Notes'!$I$341:$I$350</definedName>
    <definedName name="HairColor">'Probability Notes'!$H$341:$H$350</definedName>
    <definedName name="PPM">'Probability Notes'!$J$564:$J$573</definedName>
    <definedName name="_xlnm.Print_Area" localSheetId="8">'Probability Notes'!$B$2:$J$1320</definedName>
    <definedName name="SN">'Probability Notes'!$I$564:$I$573</definedName>
  </definedNames>
  <calcPr calcId="191029"/>
  <pivotCaches>
    <pivotCache cacheId="0" r:id="rId38"/>
    <pivotCache cacheId="1" r:id="rId39"/>
    <pivotCache cacheId="2" r:id="rId40"/>
    <pivotCache cacheId="3" r:id="rId41"/>
    <pivotCache cacheId="4" r:id="rId42"/>
    <pivotCache cacheId="5" r:id="rId43"/>
    <pivotCache cacheId="6" r:id="rId4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31" i="72" l="1"/>
  <c r="K28" i="72"/>
  <c r="F28" i="72"/>
  <c r="K27" i="72"/>
  <c r="K29" i="72" s="1"/>
  <c r="M27" i="72" s="1" a="1"/>
  <c r="M27" i="72" s="1"/>
  <c r="M10" i="72"/>
  <c r="M11" i="72" s="1"/>
  <c r="M9" i="72"/>
  <c r="G9" i="72" a="1"/>
  <c r="G9" i="72" s="1"/>
  <c r="G7" i="72"/>
  <c r="I7" i="72" s="1"/>
  <c r="G6" i="72"/>
  <c r="I6" i="72" s="1"/>
  <c r="C15" i="19" l="1"/>
  <c r="B13" i="19"/>
  <c r="B12" i="19"/>
  <c r="F11" i="19"/>
  <c r="F13" i="19" s="1"/>
  <c r="F11" i="19" a="1"/>
  <c r="G49" i="70"/>
  <c r="F49" i="70"/>
  <c r="H49" i="70" s="1"/>
  <c r="D46" i="70"/>
  <c r="J49" i="70" s="1"/>
  <c r="C46" i="70"/>
  <c r="H43" i="70"/>
  <c r="G43" i="70"/>
  <c r="F43" i="70"/>
  <c r="H39" i="70"/>
  <c r="G39" i="70"/>
  <c r="F39" i="70"/>
  <c r="D36" i="70"/>
  <c r="J39" i="70" s="1"/>
  <c r="C36" i="70"/>
  <c r="J33" i="70"/>
  <c r="G33" i="70"/>
  <c r="F33" i="70"/>
  <c r="H33" i="70" s="1"/>
  <c r="M20" i="70"/>
  <c r="I19" i="70"/>
  <c r="H19" i="70"/>
  <c r="M17" i="70"/>
  <c r="N17" i="70"/>
  <c r="N20" i="50"/>
  <c r="N20" i="70"/>
  <c r="F15" i="19" l="1"/>
  <c r="H11" i="19" a="1"/>
  <c r="H11" i="19" s="1"/>
  <c r="J43" i="70"/>
  <c r="E19" i="69"/>
  <c r="E17" i="69"/>
  <c r="E16" i="69"/>
  <c r="E13" i="69"/>
  <c r="E14" i="69"/>
  <c r="I63" i="48"/>
  <c r="I61" i="48" a="1"/>
  <c r="I61" i="48" s="1"/>
  <c r="G63" i="48" a="1"/>
  <c r="G63" i="48" s="1"/>
  <c r="G61" i="48" a="1"/>
  <c r="G61" i="48" s="1"/>
  <c r="J47" i="48"/>
  <c r="J46" i="48"/>
  <c r="J45" i="48"/>
  <c r="J44" i="48"/>
  <c r="I47" i="48"/>
  <c r="I46" i="48" a="1"/>
  <c r="I46" i="48" s="1"/>
  <c r="I45" i="48"/>
  <c r="I44" i="48"/>
  <c r="H52" i="48"/>
  <c r="I52" i="48"/>
  <c r="H53" i="48"/>
  <c r="I53" i="48"/>
  <c r="H54" i="48"/>
  <c r="I54" i="48"/>
  <c r="G53" i="48"/>
  <c r="G54" i="48"/>
  <c r="G52" i="48"/>
  <c r="G38" i="48" a="1"/>
  <c r="G38" i="48" s="1"/>
  <c r="H47" i="48" s="1"/>
  <c r="H46" i="48"/>
  <c r="H45" i="48"/>
  <c r="H44" i="48"/>
  <c r="F64" i="67"/>
  <c r="F63" i="67"/>
  <c r="F61" i="67"/>
  <c r="F62" i="67" s="1"/>
  <c r="F60" i="67"/>
  <c r="F55" i="67"/>
  <c r="D46" i="67"/>
  <c r="D47" i="67" s="1"/>
  <c r="D45" i="67"/>
  <c r="G44" i="67" a="1"/>
  <c r="G44" i="67" s="1"/>
  <c r="D44" i="67"/>
  <c r="F35" i="67"/>
  <c r="E35" i="67"/>
  <c r="E34" i="67"/>
  <c r="F34" i="67" s="1"/>
  <c r="F33" i="67"/>
  <c r="E33" i="67"/>
  <c r="E32" i="67"/>
  <c r="F32" i="67" s="1"/>
  <c r="F32" i="46"/>
  <c r="F33" i="46"/>
  <c r="N17" i="50"/>
  <c r="E41" i="68"/>
  <c r="AR202" i="65" l="1" a="1"/>
  <c r="AR202" i="65" s="1"/>
  <c r="AR201" i="65" a="1"/>
  <c r="AR201" i="65" s="1"/>
  <c r="AR200" i="65" a="1"/>
  <c r="AR200" i="65" s="1"/>
  <c r="AR199" i="65" a="1"/>
  <c r="AR199" i="65" s="1"/>
  <c r="AR198" i="65" a="1"/>
  <c r="AR198" i="65" s="1"/>
  <c r="AR197" i="65" a="1"/>
  <c r="AR197" i="65" s="1"/>
  <c r="AR196" i="65" a="1"/>
  <c r="AR196" i="65" s="1"/>
  <c r="AR195" i="65" a="1"/>
  <c r="AR195" i="65" s="1"/>
  <c r="AR194" i="65" a="1"/>
  <c r="AR194" i="65" s="1"/>
  <c r="AR193" i="65" a="1"/>
  <c r="AR193" i="65" s="1"/>
  <c r="AR192" i="65" a="1"/>
  <c r="AR192" i="65" s="1"/>
  <c r="AR191" i="65" a="1"/>
  <c r="AR191" i="65" s="1"/>
  <c r="AR190" i="65" a="1"/>
  <c r="AR190" i="65" s="1"/>
  <c r="AR189" i="65" a="1"/>
  <c r="AR189" i="65" s="1"/>
  <c r="AR188" i="65" a="1"/>
  <c r="AR188" i="65" s="1"/>
  <c r="AR187" i="65" a="1"/>
  <c r="AR187" i="65" s="1"/>
  <c r="AR186" i="65" a="1"/>
  <c r="AR186" i="65" s="1"/>
  <c r="AR185" i="65" a="1"/>
  <c r="AR185" i="65" s="1"/>
  <c r="AR184" i="65" a="1"/>
  <c r="AR184" i="65" s="1"/>
  <c r="AR183" i="65" a="1"/>
  <c r="AR183" i="65" s="1"/>
  <c r="AR182" i="65" a="1"/>
  <c r="AR182" i="65" s="1"/>
  <c r="AR181" i="65" a="1"/>
  <c r="AR181" i="65" s="1"/>
  <c r="AR180" i="65" a="1"/>
  <c r="AR180" i="65" s="1"/>
  <c r="AR179" i="65" a="1"/>
  <c r="AR179" i="65" s="1"/>
  <c r="AR178" i="65" a="1"/>
  <c r="AR178" i="65" s="1"/>
  <c r="AR177" i="65" a="1"/>
  <c r="AR177" i="65" s="1"/>
  <c r="AR176" i="65" a="1"/>
  <c r="AR176" i="65" s="1"/>
  <c r="AR175" i="65" a="1"/>
  <c r="AR175" i="65" s="1"/>
  <c r="AR174" i="65" a="1"/>
  <c r="AR174" i="65" s="1"/>
  <c r="AR173" i="65" a="1"/>
  <c r="AR173" i="65" s="1"/>
  <c r="AR172" i="65" a="1"/>
  <c r="AR172" i="65" s="1"/>
  <c r="AR171" i="65" a="1"/>
  <c r="AR171" i="65" s="1"/>
  <c r="AR170" i="65" a="1"/>
  <c r="AR170" i="65" s="1"/>
  <c r="AR169" i="65" a="1"/>
  <c r="AR169" i="65" s="1"/>
  <c r="AR168" i="65" a="1"/>
  <c r="AR168" i="65" s="1"/>
  <c r="AR167" i="65" a="1"/>
  <c r="AR167" i="65" s="1"/>
  <c r="AR166" i="65" a="1"/>
  <c r="AR166" i="65" s="1"/>
  <c r="AR165" i="65" a="1"/>
  <c r="AR165" i="65" s="1"/>
  <c r="AR164" i="65" a="1"/>
  <c r="AR164" i="65" s="1"/>
  <c r="AR163" i="65" a="1"/>
  <c r="AR163" i="65" s="1"/>
  <c r="AR162" i="65" a="1"/>
  <c r="AR162" i="65" s="1"/>
  <c r="AR161" i="65" a="1"/>
  <c r="AR161" i="65" s="1"/>
  <c r="AR160" i="65" a="1"/>
  <c r="AR160" i="65" s="1"/>
  <c r="AR159" i="65" a="1"/>
  <c r="AR159" i="65" s="1"/>
  <c r="AR158" i="65" a="1"/>
  <c r="AR158" i="65" s="1"/>
  <c r="AR157" i="65" a="1"/>
  <c r="AR157" i="65" s="1"/>
  <c r="AR156" i="65" a="1"/>
  <c r="AR156" i="65" s="1"/>
  <c r="AR155" i="65" a="1"/>
  <c r="AR155" i="65" s="1"/>
  <c r="AR154" i="65" a="1"/>
  <c r="AR154" i="65" s="1"/>
  <c r="AR153" i="65" a="1"/>
  <c r="AR153" i="65" s="1"/>
  <c r="AR152" i="65" a="1"/>
  <c r="AR152" i="65" s="1"/>
  <c r="AR151" i="65" a="1"/>
  <c r="AR151" i="65" s="1"/>
  <c r="AR150" i="65" a="1"/>
  <c r="AR150" i="65" s="1"/>
  <c r="AR149" i="65" a="1"/>
  <c r="AR149" i="65" s="1"/>
  <c r="AR148" i="65" a="1"/>
  <c r="AR148" i="65" s="1"/>
  <c r="AR147" i="65" a="1"/>
  <c r="AR147" i="65" s="1"/>
  <c r="AR146" i="65" a="1"/>
  <c r="AR146" i="65" s="1"/>
  <c r="AR145" i="65" a="1"/>
  <c r="AR145" i="65" s="1"/>
  <c r="AR144" i="65" a="1"/>
  <c r="AR144" i="65" s="1"/>
  <c r="AR143" i="65" a="1"/>
  <c r="AR143" i="65" s="1"/>
  <c r="AR142" i="65" a="1"/>
  <c r="AR142" i="65" s="1"/>
  <c r="AR141" i="65" a="1"/>
  <c r="AR141" i="65" s="1"/>
  <c r="AR140" i="65" a="1"/>
  <c r="AR140" i="65" s="1"/>
  <c r="AR139" i="65" a="1"/>
  <c r="AR139" i="65" s="1"/>
  <c r="AR138" i="65" a="1"/>
  <c r="AR138" i="65" s="1"/>
  <c r="AR137" i="65" a="1"/>
  <c r="AR137" i="65" s="1"/>
  <c r="AR136" i="65" a="1"/>
  <c r="AR136" i="65" s="1"/>
  <c r="AR135" i="65" a="1"/>
  <c r="AR135" i="65" s="1"/>
  <c r="AR134" i="65" a="1"/>
  <c r="AR134" i="65" s="1"/>
  <c r="AR133" i="65" a="1"/>
  <c r="AR133" i="65" s="1"/>
  <c r="AR132" i="65" a="1"/>
  <c r="AR132" i="65" s="1"/>
  <c r="AR131" i="65" a="1"/>
  <c r="AR131" i="65" s="1"/>
  <c r="AR130" i="65" a="1"/>
  <c r="AR130" i="65" s="1"/>
  <c r="AR129" i="65" a="1"/>
  <c r="AR129" i="65" s="1"/>
  <c r="AR128" i="65" a="1"/>
  <c r="AR128" i="65" s="1"/>
  <c r="AR127" i="65" a="1"/>
  <c r="AR127" i="65" s="1"/>
  <c r="AR126" i="65" a="1"/>
  <c r="AR126" i="65" s="1"/>
  <c r="AR125" i="65" a="1"/>
  <c r="AR125" i="65" s="1"/>
  <c r="AR124" i="65" a="1"/>
  <c r="AR124" i="65" s="1"/>
  <c r="AR123" i="65" a="1"/>
  <c r="AR123" i="65" s="1"/>
  <c r="AR122" i="65" a="1"/>
  <c r="AR122" i="65" s="1"/>
  <c r="AR121" i="65" a="1"/>
  <c r="AR121" i="65" s="1"/>
  <c r="AR120" i="65" a="1"/>
  <c r="AR120" i="65" s="1"/>
  <c r="AR119" i="65" a="1"/>
  <c r="AR119" i="65" s="1"/>
  <c r="AR118" i="65" a="1"/>
  <c r="AR118" i="65" s="1"/>
  <c r="AR117" i="65" a="1"/>
  <c r="AR117" i="65" s="1"/>
  <c r="AR116" i="65" a="1"/>
  <c r="AR116" i="65" s="1"/>
  <c r="AR115" i="65" a="1"/>
  <c r="AR115" i="65" s="1"/>
  <c r="AR114" i="65" a="1"/>
  <c r="AR114" i="65" s="1"/>
  <c r="AR113" i="65" a="1"/>
  <c r="AR113" i="65" s="1"/>
  <c r="AR112" i="65" a="1"/>
  <c r="AR112" i="65" s="1"/>
  <c r="AR111" i="65" a="1"/>
  <c r="AR111" i="65" s="1"/>
  <c r="AR110" i="65" a="1"/>
  <c r="AR110" i="65" s="1"/>
  <c r="AR109" i="65" a="1"/>
  <c r="AR109" i="65" s="1"/>
  <c r="AR108" i="65" a="1"/>
  <c r="AR108" i="65" s="1"/>
  <c r="AR107" i="65" a="1"/>
  <c r="AR107" i="65" s="1"/>
  <c r="AR106" i="65" a="1"/>
  <c r="AR106" i="65" s="1"/>
  <c r="AR105" i="65" a="1"/>
  <c r="AR105" i="65" s="1"/>
  <c r="AR104" i="65" a="1"/>
  <c r="AR104" i="65" s="1"/>
  <c r="AR103" i="65" a="1"/>
  <c r="AR103" i="65" s="1"/>
  <c r="AR102" i="65" a="1"/>
  <c r="AR102" i="65" s="1"/>
  <c r="AR101" i="65" a="1"/>
  <c r="AR101" i="65" s="1"/>
  <c r="AR100" i="65" a="1"/>
  <c r="AR100" i="65" s="1"/>
  <c r="AR99" i="65" a="1"/>
  <c r="AR99" i="65" s="1"/>
  <c r="AR98" i="65" a="1"/>
  <c r="AR98" i="65" s="1"/>
  <c r="AR97" i="65" a="1"/>
  <c r="AR97" i="65" s="1"/>
  <c r="AR96" i="65" a="1"/>
  <c r="AR96" i="65" s="1"/>
  <c r="AR95" i="65" a="1"/>
  <c r="AR95" i="65" s="1"/>
  <c r="AR94" i="65" a="1"/>
  <c r="AR94" i="65" s="1"/>
  <c r="AR93" i="65" a="1"/>
  <c r="AR93" i="65" s="1"/>
  <c r="AR92" i="65" a="1"/>
  <c r="AR92" i="65" s="1"/>
  <c r="AR91" i="65" a="1"/>
  <c r="AR91" i="65" s="1"/>
  <c r="AR90" i="65" a="1"/>
  <c r="AR90" i="65" s="1"/>
  <c r="AR89" i="65" a="1"/>
  <c r="AR89" i="65" s="1"/>
  <c r="AR88" i="65" a="1"/>
  <c r="AR88" i="65" s="1"/>
  <c r="AR87" i="65" a="1"/>
  <c r="AR87" i="65" s="1"/>
  <c r="AR86" i="65" a="1"/>
  <c r="AR86" i="65" s="1"/>
  <c r="AR85" i="65" a="1"/>
  <c r="AR85" i="65" s="1"/>
  <c r="AR84" i="65" a="1"/>
  <c r="AR84" i="65" s="1"/>
  <c r="AR83" i="65" a="1"/>
  <c r="AR83" i="65" s="1"/>
  <c r="AR82" i="65" a="1"/>
  <c r="AR82" i="65" s="1"/>
  <c r="AR81" i="65" a="1"/>
  <c r="AR81" i="65" s="1"/>
  <c r="AR80" i="65" a="1"/>
  <c r="AR80" i="65" s="1"/>
  <c r="AR79" i="65" a="1"/>
  <c r="AR79" i="65" s="1"/>
  <c r="AR78" i="65" a="1"/>
  <c r="AR78" i="65" s="1"/>
  <c r="AR77" i="65" a="1"/>
  <c r="AR77" i="65" s="1"/>
  <c r="AR76" i="65" a="1"/>
  <c r="AR76" i="65" s="1"/>
  <c r="AR75" i="65" a="1"/>
  <c r="AR75" i="65" s="1"/>
  <c r="AR74" i="65" a="1"/>
  <c r="AR74" i="65" s="1"/>
  <c r="AR73" i="65" a="1"/>
  <c r="AR73" i="65" s="1"/>
  <c r="AR72" i="65" a="1"/>
  <c r="AR72" i="65" s="1"/>
  <c r="AR71" i="65" a="1"/>
  <c r="AR71" i="65" s="1"/>
  <c r="AR70" i="65" a="1"/>
  <c r="AR70" i="65" s="1"/>
  <c r="AR69" i="65" a="1"/>
  <c r="AR69" i="65" s="1"/>
  <c r="AR68" i="65" a="1"/>
  <c r="AR68" i="65" s="1"/>
  <c r="AR67" i="65" a="1"/>
  <c r="AR67" i="65" s="1"/>
  <c r="AR66" i="65" a="1"/>
  <c r="AR66" i="65" s="1"/>
  <c r="AR65" i="65" a="1"/>
  <c r="AR65" i="65" s="1"/>
  <c r="AR64" i="65" a="1"/>
  <c r="AR64" i="65" s="1"/>
  <c r="AR63" i="65" a="1"/>
  <c r="AR63" i="65" s="1"/>
  <c r="AR62" i="65" a="1"/>
  <c r="AR62" i="65" s="1"/>
  <c r="AR61" i="65" a="1"/>
  <c r="AR61" i="65" s="1"/>
  <c r="AR60" i="65" a="1"/>
  <c r="AR60" i="65" s="1"/>
  <c r="AR59" i="65" a="1"/>
  <c r="AR59" i="65" s="1"/>
  <c r="AR58" i="65" a="1"/>
  <c r="AR58" i="65" s="1"/>
  <c r="AR57" i="65" a="1"/>
  <c r="AR57" i="65" s="1"/>
  <c r="AR56" i="65" a="1"/>
  <c r="AR56" i="65" s="1"/>
  <c r="AR55" i="65" a="1"/>
  <c r="AR55" i="65" s="1"/>
  <c r="AR54" i="65" a="1"/>
  <c r="AR54" i="65" s="1"/>
  <c r="AR53" i="65" a="1"/>
  <c r="AR53" i="65" s="1"/>
  <c r="AR52" i="65" a="1"/>
  <c r="AR52" i="65" s="1"/>
  <c r="AR51" i="65" a="1"/>
  <c r="AR51" i="65" s="1"/>
  <c r="AR50" i="65" a="1"/>
  <c r="AR50" i="65" s="1"/>
  <c r="AR49" i="65" a="1"/>
  <c r="AR49" i="65" s="1"/>
  <c r="AR48" i="65" a="1"/>
  <c r="AR48" i="65" s="1"/>
  <c r="AR47" i="65" a="1"/>
  <c r="AR47" i="65" s="1"/>
  <c r="AR46" i="65" a="1"/>
  <c r="AR46" i="65" s="1"/>
  <c r="AR45" i="65" a="1"/>
  <c r="AR45" i="65" s="1"/>
  <c r="AR44" i="65" a="1"/>
  <c r="AR44" i="65" s="1"/>
  <c r="AR43" i="65" a="1"/>
  <c r="AR43" i="65" s="1"/>
  <c r="AR42" i="65" a="1"/>
  <c r="AR42" i="65" s="1"/>
  <c r="AR41" i="65" a="1"/>
  <c r="AR41" i="65" s="1"/>
  <c r="AR40" i="65" a="1"/>
  <c r="AR40" i="65" s="1"/>
  <c r="AR39" i="65" a="1"/>
  <c r="AR39" i="65" s="1"/>
  <c r="AR38" i="65" a="1"/>
  <c r="AR38" i="65" s="1"/>
  <c r="AR37" i="65" a="1"/>
  <c r="AR37" i="65" s="1"/>
  <c r="AR36" i="65" a="1"/>
  <c r="AR36" i="65" s="1"/>
  <c r="AR35" i="65" a="1"/>
  <c r="AR35" i="65" s="1"/>
  <c r="AR34" i="65" a="1"/>
  <c r="AR34" i="65" s="1"/>
  <c r="AR33" i="65" a="1"/>
  <c r="AR33" i="65" s="1"/>
  <c r="AR32" i="65" a="1"/>
  <c r="AR32" i="65" s="1"/>
  <c r="AR31" i="65"/>
  <c r="AR31" i="65" a="1"/>
  <c r="AR30" i="65" a="1"/>
  <c r="AR30" i="65" s="1"/>
  <c r="AR29" i="65"/>
  <c r="AR29" i="65" a="1"/>
  <c r="AR28" i="65" a="1"/>
  <c r="AR28" i="65" s="1"/>
  <c r="AR27" i="65" a="1"/>
  <c r="AR27" i="65" s="1"/>
  <c r="AR26" i="65" a="1"/>
  <c r="AR26" i="65" s="1"/>
  <c r="AR25" i="65" a="1"/>
  <c r="AR25" i="65" s="1"/>
  <c r="AR24" i="65" a="1"/>
  <c r="AR24" i="65" s="1"/>
  <c r="AR23" i="65" a="1"/>
  <c r="AR23" i="65" s="1"/>
  <c r="AR22" i="65" a="1"/>
  <c r="AR22" i="65" s="1"/>
  <c r="AR21" i="65" a="1"/>
  <c r="AR21" i="65" s="1"/>
  <c r="AR20" i="65" a="1"/>
  <c r="AR20" i="65" s="1"/>
  <c r="AR19" i="65" a="1"/>
  <c r="AR19" i="65" s="1"/>
  <c r="AR18" i="65" a="1"/>
  <c r="AR18" i="65" s="1"/>
  <c r="AR17" i="65" a="1"/>
  <c r="AR17" i="65" s="1"/>
  <c r="AR16" i="65" a="1"/>
  <c r="AR16" i="65" s="1"/>
  <c r="AR15" i="65" a="1"/>
  <c r="AR15" i="65" s="1"/>
  <c r="AR14" i="65" a="1"/>
  <c r="AR14" i="65" s="1"/>
  <c r="AR13" i="65" a="1"/>
  <c r="AR13" i="65" s="1"/>
  <c r="AR12" i="65" a="1"/>
  <c r="AR12" i="65" s="1"/>
  <c r="AR11" i="65" a="1"/>
  <c r="AR11" i="65" s="1"/>
  <c r="AR10" i="65" a="1"/>
  <c r="AR10" i="65" s="1"/>
  <c r="H10" i="65"/>
  <c r="AR9" i="65" a="1"/>
  <c r="AR9" i="65" s="1"/>
  <c r="H9" i="65"/>
  <c r="AR8" i="65" a="1"/>
  <c r="AR8" i="65" s="1"/>
  <c r="H8" i="65"/>
  <c r="H11" i="65" s="1"/>
  <c r="AR7" i="65" a="1"/>
  <c r="AR7" i="65" s="1"/>
  <c r="AR6" i="65" a="1"/>
  <c r="AR6" i="65" s="1"/>
  <c r="AR5" i="65" a="1"/>
  <c r="AR5" i="65" s="1"/>
  <c r="AR4" i="65" a="1"/>
  <c r="AR4" i="65" s="1"/>
  <c r="AR3" i="65" a="1"/>
  <c r="AR3" i="65" s="1"/>
  <c r="M6" i="64"/>
  <c r="M5" i="64"/>
  <c r="AO4" i="64" a="1"/>
  <c r="AO4" i="64" s="1"/>
  <c r="AN4" i="64" a="1"/>
  <c r="AN4" i="64" s="1"/>
  <c r="AM4" i="64" a="1"/>
  <c r="AM4" i="64" s="1"/>
  <c r="AL4" i="64" a="1"/>
  <c r="AL4" i="64" s="1"/>
  <c r="M4" i="64"/>
  <c r="M7" i="64" s="1"/>
  <c r="E44" i="63"/>
  <c r="F44" i="63" s="1"/>
  <c r="G35" i="63" a="1"/>
  <c r="G35" i="63" s="1"/>
  <c r="H35" i="63" s="1" a="1"/>
  <c r="H34" i="63" a="1"/>
  <c r="H34" i="63" s="1"/>
  <c r="D28" i="63"/>
  <c r="D29" i="63" s="1"/>
  <c r="E29" i="63" s="1"/>
  <c r="E27" i="63"/>
  <c r="D27" i="63"/>
  <c r="D20" i="63"/>
  <c r="J18" i="63"/>
  <c r="D22" i="63" s="1" a="1"/>
  <c r="D22" i="63" s="1"/>
  <c r="D18" i="63"/>
  <c r="D16" i="63"/>
  <c r="L13" i="64"/>
  <c r="J8" i="42"/>
  <c r="O4" i="64"/>
  <c r="E18" i="63"/>
  <c r="E16" i="63"/>
  <c r="O5" i="64"/>
  <c r="L10" i="64"/>
  <c r="J11" i="65"/>
  <c r="J9" i="65"/>
  <c r="J11" i="42"/>
  <c r="L11" i="64"/>
  <c r="L8" i="64"/>
  <c r="L12" i="64"/>
  <c r="J8" i="65"/>
  <c r="J10" i="42"/>
  <c r="E22" i="63"/>
  <c r="J9" i="42"/>
  <c r="J10" i="65"/>
  <c r="O6" i="64"/>
  <c r="O7" i="64"/>
  <c r="E20" i="63"/>
  <c r="L9" i="64"/>
  <c r="D21" i="63" l="1"/>
  <c r="E21" i="63" s="1"/>
  <c r="H35" i="63"/>
  <c r="J36" i="63"/>
  <c r="I37" i="63"/>
  <c r="E28" i="63"/>
  <c r="H37" i="63" l="1"/>
  <c r="J37" i="63" s="1"/>
  <c r="D35" i="63" s="1"/>
  <c r="D36" i="63" s="1"/>
  <c r="J35" i="63"/>
  <c r="Q48" i="62" a="1"/>
  <c r="Q48" i="62" s="1"/>
  <c r="Q41" i="62" a="1"/>
  <c r="Q41" i="62" s="1"/>
  <c r="Q34" i="62" a="1"/>
  <c r="Q34" i="62" s="1"/>
  <c r="Q34" i="37" a="1"/>
  <c r="Q34" i="37" s="1"/>
  <c r="I95" i="62" a="1"/>
  <c r="I95" i="62" s="1"/>
  <c r="I88" i="62" a="1"/>
  <c r="I88" i="62" s="1"/>
  <c r="I76" i="62" a="1"/>
  <c r="I76" i="62" s="1"/>
  <c r="I68" i="62"/>
  <c r="I68" i="62" a="1"/>
  <c r="I64" i="62"/>
  <c r="G49" i="62"/>
  <c r="G43" i="62"/>
  <c r="N41" i="62"/>
  <c r="G41" i="62"/>
  <c r="G41" i="62" a="1"/>
  <c r="G34" i="62"/>
  <c r="G32" i="62" a="1"/>
  <c r="G32" i="62" s="1"/>
  <c r="F26" i="62"/>
  <c r="F24" i="62"/>
  <c r="G21" i="62"/>
  <c r="G22" i="62" s="1"/>
  <c r="G24" i="62" s="1"/>
  <c r="F19" i="62"/>
  <c r="G17" i="62"/>
  <c r="G19" i="62" s="1"/>
  <c r="G26" i="62" s="1"/>
  <c r="H26" i="62" s="1"/>
  <c r="I13" i="62"/>
  <c r="Q48" i="37" a="1"/>
  <c r="Q48" i="37" s="1"/>
  <c r="F35" i="62"/>
  <c r="P42" i="62"/>
  <c r="E69" i="62"/>
  <c r="H17" i="62"/>
  <c r="F33" i="62"/>
  <c r="E45" i="62"/>
  <c r="E96" i="62"/>
  <c r="O6" i="41"/>
  <c r="P49" i="37"/>
  <c r="P35" i="37"/>
  <c r="P35" i="62"/>
  <c r="F50" i="62"/>
  <c r="F97" i="62"/>
  <c r="O7" i="41"/>
  <c r="H19" i="62"/>
  <c r="P49" i="62"/>
  <c r="O4" i="41"/>
  <c r="F78" i="62"/>
  <c r="H22" i="62"/>
  <c r="H24" i="62"/>
  <c r="F44" i="62"/>
  <c r="F90" i="62"/>
  <c r="F42" i="62"/>
  <c r="O5" i="41"/>
  <c r="Q41" i="37" l="1" a="1"/>
  <c r="Q41" i="37" s="1"/>
  <c r="F26" i="37"/>
  <c r="F24" i="37"/>
  <c r="F19" i="37"/>
  <c r="G21" i="37"/>
  <c r="H24" i="37"/>
  <c r="H19" i="37"/>
  <c r="P42" i="37"/>
  <c r="N21" i="24" l="1"/>
  <c r="N10" i="24" a="1"/>
  <c r="N10" i="24" s="1"/>
  <c r="G60" i="61"/>
  <c r="F60" i="61"/>
  <c r="G59" i="61"/>
  <c r="F59" i="61"/>
  <c r="G58" i="61"/>
  <c r="F58" i="61"/>
  <c r="G57" i="61"/>
  <c r="F57" i="61"/>
  <c r="G56" i="61"/>
  <c r="F56" i="61"/>
  <c r="G55" i="61"/>
  <c r="F55" i="61"/>
  <c r="G54" i="61"/>
  <c r="F54" i="61"/>
  <c r="G53" i="61"/>
  <c r="F53" i="61"/>
  <c r="G52" i="61"/>
  <c r="F52" i="61"/>
  <c r="G51" i="61"/>
  <c r="F51" i="61"/>
  <c r="G50" i="61"/>
  <c r="F50" i="61"/>
  <c r="G49" i="61"/>
  <c r="F49" i="61"/>
  <c r="G48" i="61"/>
  <c r="F48" i="61"/>
  <c r="G47" i="61"/>
  <c r="F47" i="61"/>
  <c r="G46" i="61"/>
  <c r="F46" i="61"/>
  <c r="G45" i="61"/>
  <c r="F45" i="61"/>
  <c r="G44" i="61"/>
  <c r="F44" i="61"/>
  <c r="G43" i="61"/>
  <c r="F43" i="61"/>
  <c r="G42" i="61"/>
  <c r="F42" i="61"/>
  <c r="G41" i="61"/>
  <c r="F41" i="61"/>
  <c r="G40" i="61"/>
  <c r="F40" i="61"/>
  <c r="G39" i="61"/>
  <c r="F39" i="61"/>
  <c r="G38" i="61"/>
  <c r="F38" i="61"/>
  <c r="G37" i="61"/>
  <c r="F37" i="61"/>
  <c r="G36" i="61"/>
  <c r="F36" i="61"/>
  <c r="G35" i="61"/>
  <c r="F35" i="61"/>
  <c r="G34" i="61"/>
  <c r="F34" i="61"/>
  <c r="G33" i="61"/>
  <c r="F33" i="61"/>
  <c r="G32" i="61"/>
  <c r="F32" i="61"/>
  <c r="G31" i="61"/>
  <c r="F31" i="61"/>
  <c r="J22" i="61"/>
  <c r="I22" i="61"/>
  <c r="F8" i="61"/>
  <c r="F17" i="59"/>
  <c r="I16" i="59"/>
  <c r="F16" i="59"/>
  <c r="C16" i="59"/>
  <c r="D8" i="59"/>
  <c r="I23" i="59" s="1"/>
  <c r="I19" i="50"/>
  <c r="F49" i="50"/>
  <c r="H49" i="50" s="1"/>
  <c r="C46" i="50"/>
  <c r="F43" i="50"/>
  <c r="H43" i="50" s="1"/>
  <c r="F39" i="50"/>
  <c r="H39" i="50" s="1"/>
  <c r="C36" i="50"/>
  <c r="F33" i="50"/>
  <c r="H33" i="50" s="1"/>
  <c r="G24" i="59"/>
  <c r="E8" i="59" l="1"/>
  <c r="J16" i="59"/>
  <c r="C17" i="59"/>
  <c r="I17" i="59" s="1"/>
  <c r="J17" i="59" s="1"/>
  <c r="C18" i="59" l="1"/>
  <c r="I18" i="59"/>
  <c r="I22" i="59" s="1"/>
  <c r="J22" i="59" s="1"/>
  <c r="D47" i="46" l="1"/>
  <c r="D45" i="46"/>
  <c r="F35" i="46"/>
  <c r="F34" i="46"/>
  <c r="G44" i="46"/>
  <c r="G44" i="46" a="1"/>
  <c r="AR3" i="42" a="1"/>
  <c r="AR3" i="42" s="1"/>
  <c r="AR4" i="42" a="1"/>
  <c r="AR4" i="42" s="1"/>
  <c r="AR5" i="42" a="1"/>
  <c r="AR5" i="42" s="1"/>
  <c r="AR6" i="42" a="1"/>
  <c r="AR6" i="42" s="1"/>
  <c r="AR7" i="42" a="1"/>
  <c r="AR7" i="42" s="1"/>
  <c r="AR8" i="42" a="1"/>
  <c r="AR8" i="42" s="1"/>
  <c r="AR9" i="42" a="1"/>
  <c r="AR9" i="42" s="1"/>
  <c r="AR10" i="42" a="1"/>
  <c r="AR10" i="42" s="1"/>
  <c r="AR11" i="42" a="1"/>
  <c r="AR11" i="42" s="1"/>
  <c r="AR12" i="42" a="1"/>
  <c r="AR12" i="42" s="1"/>
  <c r="AR13" i="42" a="1"/>
  <c r="AR13" i="42" s="1"/>
  <c r="AR14" i="42" a="1"/>
  <c r="AR14" i="42" s="1"/>
  <c r="AR15" i="42" a="1"/>
  <c r="AR15" i="42" s="1"/>
  <c r="AR16" i="42" a="1"/>
  <c r="AR16" i="42" s="1"/>
  <c r="AR17" i="42" a="1"/>
  <c r="AR17" i="42" s="1"/>
  <c r="AR18" i="42" a="1"/>
  <c r="AR18" i="42" s="1"/>
  <c r="AR19" i="42" a="1"/>
  <c r="AR19" i="42" s="1"/>
  <c r="AR20" i="42" a="1"/>
  <c r="AR20" i="42" s="1"/>
  <c r="AR21" i="42" a="1"/>
  <c r="AR21" i="42" s="1"/>
  <c r="AR22" i="42" a="1"/>
  <c r="AR22" i="42" s="1"/>
  <c r="AR23" i="42" a="1"/>
  <c r="AR23" i="42" s="1"/>
  <c r="AR24" i="42" a="1"/>
  <c r="AR24" i="42" s="1"/>
  <c r="AR25" i="42" a="1"/>
  <c r="AR25" i="42" s="1"/>
  <c r="AR26" i="42" a="1"/>
  <c r="AR26" i="42" s="1"/>
  <c r="AR27" i="42" a="1"/>
  <c r="AR27" i="42" s="1"/>
  <c r="AR28" i="42" a="1"/>
  <c r="AR28" i="42" s="1"/>
  <c r="AR29" i="42" a="1"/>
  <c r="AR29" i="42"/>
  <c r="AR30" i="42" a="1"/>
  <c r="AR30" i="42" s="1"/>
  <c r="AR31" i="42" a="1"/>
  <c r="AR31" i="42" s="1"/>
  <c r="AR32" i="42" a="1"/>
  <c r="AR32" i="42" s="1"/>
  <c r="AR33" i="42" a="1"/>
  <c r="AR33" i="42" s="1"/>
  <c r="AR34" i="42" a="1"/>
  <c r="AR34" i="42" s="1"/>
  <c r="AR35" i="42" a="1"/>
  <c r="AR35" i="42" s="1"/>
  <c r="AR36" i="42" a="1"/>
  <c r="AR36" i="42" s="1"/>
  <c r="AR37" i="42" a="1"/>
  <c r="AR37" i="42"/>
  <c r="AR38" i="42" a="1"/>
  <c r="AR38" i="42" s="1"/>
  <c r="AR39" i="42" a="1"/>
  <c r="AR39" i="42" s="1"/>
  <c r="AR40" i="42" a="1"/>
  <c r="AR40" i="42" s="1"/>
  <c r="AR41" i="42" a="1"/>
  <c r="AR41" i="42" s="1"/>
  <c r="AR42" i="42" a="1"/>
  <c r="AR42" i="42" s="1"/>
  <c r="AR43" i="42" a="1"/>
  <c r="AR43" i="42" s="1"/>
  <c r="AR44" i="42" a="1"/>
  <c r="AR44" i="42" s="1"/>
  <c r="AR45" i="42" a="1"/>
  <c r="AR45" i="42" s="1"/>
  <c r="AR46" i="42" a="1"/>
  <c r="AR46" i="42" s="1"/>
  <c r="AR47" i="42" a="1"/>
  <c r="AR47" i="42" s="1"/>
  <c r="AR48" i="42" a="1"/>
  <c r="AR48" i="42" s="1"/>
  <c r="AR49" i="42" a="1"/>
  <c r="AR49" i="42" s="1"/>
  <c r="AR50" i="42" a="1"/>
  <c r="AR50" i="42" s="1"/>
  <c r="AR51" i="42" a="1"/>
  <c r="AR51" i="42" s="1"/>
  <c r="AR52" i="42" a="1"/>
  <c r="AR52" i="42" s="1"/>
  <c r="AR53" i="42" a="1"/>
  <c r="AR53" i="42" s="1"/>
  <c r="AR54" i="42" a="1"/>
  <c r="AR54" i="42" s="1"/>
  <c r="AR55" i="42" a="1"/>
  <c r="AR55" i="42" s="1"/>
  <c r="AR56" i="42" a="1"/>
  <c r="AR56" i="42" s="1"/>
  <c r="AR57" i="42" a="1"/>
  <c r="AR57" i="42" s="1"/>
  <c r="AR58" i="42" a="1"/>
  <c r="AR58" i="42" s="1"/>
  <c r="AR59" i="42" a="1"/>
  <c r="AR59" i="42" s="1"/>
  <c r="AR60" i="42" a="1"/>
  <c r="AR60" i="42" s="1"/>
  <c r="AR61" i="42" a="1"/>
  <c r="AR61" i="42"/>
  <c r="AR62" i="42" a="1"/>
  <c r="AR62" i="42" s="1"/>
  <c r="AR63" i="42" a="1"/>
  <c r="AR63" i="42" s="1"/>
  <c r="AR64" i="42" a="1"/>
  <c r="AR64" i="42" s="1"/>
  <c r="AR65" i="42" a="1"/>
  <c r="AR65" i="42" s="1"/>
  <c r="AR66" i="42" a="1"/>
  <c r="AR66" i="42" s="1"/>
  <c r="AR67" i="42" a="1"/>
  <c r="AR67" i="42" s="1"/>
  <c r="AR68" i="42" a="1"/>
  <c r="AR68" i="42" s="1"/>
  <c r="AR69" i="42" a="1"/>
  <c r="AR69" i="42"/>
  <c r="AR70" i="42" a="1"/>
  <c r="AR70" i="42" s="1"/>
  <c r="AR71" i="42" a="1"/>
  <c r="AR71" i="42" s="1"/>
  <c r="AR72" i="42" a="1"/>
  <c r="AR72" i="42" s="1"/>
  <c r="AR73" i="42" a="1"/>
  <c r="AR73" i="42" s="1"/>
  <c r="AR74" i="42" a="1"/>
  <c r="AR74" i="42" s="1"/>
  <c r="AR75" i="42" a="1"/>
  <c r="AR75" i="42" s="1"/>
  <c r="AR76" i="42" a="1"/>
  <c r="AR76" i="42" s="1"/>
  <c r="AR77" i="42" a="1"/>
  <c r="AR77" i="42" s="1"/>
  <c r="AR78" i="42" a="1"/>
  <c r="AR78" i="42" s="1"/>
  <c r="AR79" i="42" a="1"/>
  <c r="AR79" i="42" s="1"/>
  <c r="AR80" i="42" a="1"/>
  <c r="AR80" i="42" s="1"/>
  <c r="AR81" i="42" a="1"/>
  <c r="AR81" i="42" s="1"/>
  <c r="AR82" i="42" a="1"/>
  <c r="AR82" i="42" s="1"/>
  <c r="AR83" i="42" a="1"/>
  <c r="AR83" i="42" s="1"/>
  <c r="AR84" i="42" a="1"/>
  <c r="AR84" i="42" s="1"/>
  <c r="AR85" i="42" a="1"/>
  <c r="AR85" i="42"/>
  <c r="AR86" i="42" a="1"/>
  <c r="AR86" i="42" s="1"/>
  <c r="AR87" i="42" a="1"/>
  <c r="AR87" i="42" s="1"/>
  <c r="AR88" i="42" a="1"/>
  <c r="AR88" i="42" s="1"/>
  <c r="AR89" i="42" a="1"/>
  <c r="AR89" i="42" s="1"/>
  <c r="AR90" i="42" a="1"/>
  <c r="AR90" i="42" s="1"/>
  <c r="AR91" i="42" a="1"/>
  <c r="AR91" i="42" s="1"/>
  <c r="AR92" i="42" a="1"/>
  <c r="AR92" i="42" s="1"/>
  <c r="AR93" i="42" a="1"/>
  <c r="AR93" i="42"/>
  <c r="AR94" i="42" a="1"/>
  <c r="AR94" i="42" s="1"/>
  <c r="AR95" i="42" a="1"/>
  <c r="AR95" i="42" s="1"/>
  <c r="AR96" i="42" a="1"/>
  <c r="AR96" i="42" s="1"/>
  <c r="AR97" i="42" a="1"/>
  <c r="AR97" i="42" s="1"/>
  <c r="AR98" i="42" a="1"/>
  <c r="AR98" i="42" s="1"/>
  <c r="AR99" i="42" a="1"/>
  <c r="AR99" i="42" s="1"/>
  <c r="AR100" i="42" a="1"/>
  <c r="AR100" i="42" s="1"/>
  <c r="AR101" i="42" a="1"/>
  <c r="AR101" i="42"/>
  <c r="AR102" i="42" a="1"/>
  <c r="AR102" i="42" s="1"/>
  <c r="AR103" i="42" a="1"/>
  <c r="AR103" i="42" s="1"/>
  <c r="AR104" i="42" a="1"/>
  <c r="AR104" i="42" s="1"/>
  <c r="AR105" i="42" a="1"/>
  <c r="AR105" i="42" s="1"/>
  <c r="AR106" i="42" a="1"/>
  <c r="AR106" i="42" s="1"/>
  <c r="AR107" i="42" a="1"/>
  <c r="AR107" i="42" s="1"/>
  <c r="AR108" i="42" a="1"/>
  <c r="AR108" i="42" s="1"/>
  <c r="AR109" i="42" a="1"/>
  <c r="AR109" i="42" s="1"/>
  <c r="AR110" i="42" a="1"/>
  <c r="AR110" i="42" s="1"/>
  <c r="AR111" i="42" a="1"/>
  <c r="AR111" i="42" s="1"/>
  <c r="AR112" i="42" a="1"/>
  <c r="AR112" i="42" s="1"/>
  <c r="AR113" i="42" a="1"/>
  <c r="AR113" i="42" s="1"/>
  <c r="AR114" i="42" a="1"/>
  <c r="AR114" i="42" s="1"/>
  <c r="AR115" i="42" a="1"/>
  <c r="AR115" i="42" s="1"/>
  <c r="AR116" i="42" a="1"/>
  <c r="AR116" i="42" s="1"/>
  <c r="AR117" i="42" a="1"/>
  <c r="AR117" i="42"/>
  <c r="AR118" i="42" a="1"/>
  <c r="AR118" i="42" s="1"/>
  <c r="AR119" i="42" a="1"/>
  <c r="AR119" i="42" s="1"/>
  <c r="AR120" i="42" a="1"/>
  <c r="AR120" i="42" s="1"/>
  <c r="AR121" i="42" a="1"/>
  <c r="AR121" i="42" s="1"/>
  <c r="AR122" i="42" a="1"/>
  <c r="AR122" i="42" s="1"/>
  <c r="AR123" i="42" a="1"/>
  <c r="AR123" i="42" s="1"/>
  <c r="AR124" i="42" a="1"/>
  <c r="AR124" i="42" s="1"/>
  <c r="AR125" i="42" a="1"/>
  <c r="AR125" i="42" s="1"/>
  <c r="AR126" i="42" a="1"/>
  <c r="AR126" i="42" s="1"/>
  <c r="AR127" i="42" a="1"/>
  <c r="AR127" i="42" s="1"/>
  <c r="AR128" i="42" a="1"/>
  <c r="AR128" i="42" s="1"/>
  <c r="AR129" i="42" a="1"/>
  <c r="AR129" i="42" s="1"/>
  <c r="AR130" i="42" a="1"/>
  <c r="AR130" i="42" s="1"/>
  <c r="AR131" i="42" a="1"/>
  <c r="AR131" i="42" s="1"/>
  <c r="AR132" i="42" a="1"/>
  <c r="AR132" i="42" s="1"/>
  <c r="AR133" i="42" a="1"/>
  <c r="AR133" i="42"/>
  <c r="AR134" i="42" a="1"/>
  <c r="AR134" i="42" s="1"/>
  <c r="AR135" i="42" a="1"/>
  <c r="AR135" i="42" s="1"/>
  <c r="AR136" i="42" a="1"/>
  <c r="AR136" i="42" s="1"/>
  <c r="AR137" i="42" a="1"/>
  <c r="AR137" i="42" s="1"/>
  <c r="AR138" i="42" a="1"/>
  <c r="AR138" i="42" s="1"/>
  <c r="AR139" i="42" a="1"/>
  <c r="AR139" i="42" s="1"/>
  <c r="AR140" i="42" a="1"/>
  <c r="AR140" i="42" s="1"/>
  <c r="AR141" i="42" a="1"/>
  <c r="AR141" i="42" s="1"/>
  <c r="AR142" i="42" a="1"/>
  <c r="AR142" i="42" s="1"/>
  <c r="AR143" i="42" a="1"/>
  <c r="AR143" i="42" s="1"/>
  <c r="AR144" i="42" a="1"/>
  <c r="AR144" i="42" s="1"/>
  <c r="AR145" i="42" a="1"/>
  <c r="AR145" i="42" s="1"/>
  <c r="AR146" i="42" a="1"/>
  <c r="AR146" i="42" s="1"/>
  <c r="AR147" i="42" a="1"/>
  <c r="AR147" i="42" s="1"/>
  <c r="AR148" i="42" a="1"/>
  <c r="AR148" i="42" s="1"/>
  <c r="AR149" i="42" a="1"/>
  <c r="AR149" i="42"/>
  <c r="AR150" i="42" a="1"/>
  <c r="AR150" i="42" s="1"/>
  <c r="AR151" i="42" a="1"/>
  <c r="AR151" i="42" s="1"/>
  <c r="AR152" i="42" a="1"/>
  <c r="AR152" i="42" s="1"/>
  <c r="AR153" i="42" a="1"/>
  <c r="AR153" i="42" s="1"/>
  <c r="AR154" i="42" a="1"/>
  <c r="AR154" i="42" s="1"/>
  <c r="AR155" i="42" a="1"/>
  <c r="AR155" i="42" s="1"/>
  <c r="AR156" i="42" a="1"/>
  <c r="AR156" i="42" s="1"/>
  <c r="AR157" i="42" a="1"/>
  <c r="AR157" i="42" s="1"/>
  <c r="AR158" i="42" a="1"/>
  <c r="AR158" i="42" s="1"/>
  <c r="AR159" i="42" a="1"/>
  <c r="AR159" i="42" s="1"/>
  <c r="AR160" i="42" a="1"/>
  <c r="AR160" i="42" s="1"/>
  <c r="AR161" i="42" a="1"/>
  <c r="AR161" i="42" s="1"/>
  <c r="AR162" i="42" a="1"/>
  <c r="AR162" i="42" s="1"/>
  <c r="AR163" i="42" a="1"/>
  <c r="AR163" i="42" s="1"/>
  <c r="AR164" i="42" a="1"/>
  <c r="AR164" i="42" s="1"/>
  <c r="AR165" i="42" a="1"/>
  <c r="AR165" i="42" s="1"/>
  <c r="AR166" i="42" a="1"/>
  <c r="AR166" i="42" s="1"/>
  <c r="AR167" i="42" a="1"/>
  <c r="AR167" i="42" s="1"/>
  <c r="AR168" i="42" a="1"/>
  <c r="AR168" i="42" s="1"/>
  <c r="AR169" i="42" a="1"/>
  <c r="AR169" i="42" s="1"/>
  <c r="AR170" i="42" a="1"/>
  <c r="AR170" i="42" s="1"/>
  <c r="AR171" i="42" a="1"/>
  <c r="AR171" i="42" s="1"/>
  <c r="AR172" i="42" a="1"/>
  <c r="AR172" i="42" s="1"/>
  <c r="AR173" i="42" a="1"/>
  <c r="AR173" i="42" s="1"/>
  <c r="AR174" i="42" a="1"/>
  <c r="AR174" i="42" s="1"/>
  <c r="AR175" i="42" a="1"/>
  <c r="AR175" i="42" s="1"/>
  <c r="AR176" i="42" a="1"/>
  <c r="AR176" i="42" s="1"/>
  <c r="AR177" i="42" a="1"/>
  <c r="AR177" i="42" s="1"/>
  <c r="AR178" i="42" a="1"/>
  <c r="AR178" i="42" s="1"/>
  <c r="AR179" i="42" a="1"/>
  <c r="AR179" i="42" s="1"/>
  <c r="AR180" i="42" a="1"/>
  <c r="AR180" i="42" s="1"/>
  <c r="AR181" i="42" a="1"/>
  <c r="AR181" i="42" s="1"/>
  <c r="AR182" i="42" a="1"/>
  <c r="AR182" i="42" s="1"/>
  <c r="AR183" i="42" a="1"/>
  <c r="AR183" i="42" s="1"/>
  <c r="AR184" i="42" a="1"/>
  <c r="AR184" i="42" s="1"/>
  <c r="AR185" i="42" a="1"/>
  <c r="AR185" i="42" s="1"/>
  <c r="AR186" i="42" a="1"/>
  <c r="AR186" i="42" s="1"/>
  <c r="AR187" i="42" a="1"/>
  <c r="AR187" i="42" s="1"/>
  <c r="AR188" i="42" a="1"/>
  <c r="AR188" i="42" s="1"/>
  <c r="AR189" i="42" a="1"/>
  <c r="AR189" i="42" s="1"/>
  <c r="AR190" i="42" a="1"/>
  <c r="AR190" i="42" s="1"/>
  <c r="AR191" i="42" a="1"/>
  <c r="AR191" i="42" s="1"/>
  <c r="AR192" i="42" a="1"/>
  <c r="AR192" i="42" s="1"/>
  <c r="AR193" i="42" a="1"/>
  <c r="AR193" i="42" s="1"/>
  <c r="AR194" i="42" a="1"/>
  <c r="AR194" i="42" s="1"/>
  <c r="AR195" i="42" a="1"/>
  <c r="AR195" i="42" s="1"/>
  <c r="AR196" i="42" a="1"/>
  <c r="AR196" i="42" s="1"/>
  <c r="AR197" i="42" a="1"/>
  <c r="AR197" i="42" s="1"/>
  <c r="AR198" i="42" a="1"/>
  <c r="AR198" i="42" s="1"/>
  <c r="AR199" i="42" a="1"/>
  <c r="AR199" i="42" s="1"/>
  <c r="AR200" i="42" a="1"/>
  <c r="AR200" i="42" s="1"/>
  <c r="AR201" i="42" a="1"/>
  <c r="AR201" i="42" s="1"/>
  <c r="AR202" i="42" a="1"/>
  <c r="AR202" i="42" s="1"/>
  <c r="E41" i="48"/>
  <c r="AL4" i="41" l="1" a="1"/>
  <c r="AL4" i="41" s="1"/>
  <c r="AM4" i="41" a="1"/>
  <c r="AM4" i="41" s="1"/>
  <c r="AN4" i="41" a="1"/>
  <c r="AN4" i="41" s="1"/>
  <c r="AO4" i="41" a="1"/>
  <c r="AO4" i="41" s="1"/>
  <c r="L13" i="41"/>
  <c r="L8" i="41"/>
  <c r="L10" i="41"/>
  <c r="L12" i="41"/>
  <c r="L9" i="41"/>
  <c r="L11" i="41"/>
  <c r="F44" i="39" l="1"/>
  <c r="D36" i="39"/>
  <c r="E29" i="39"/>
  <c r="E28" i="39"/>
  <c r="E27" i="39"/>
  <c r="H26" i="37"/>
  <c r="G35" i="39" a="1"/>
  <c r="G35" i="39" s="1"/>
  <c r="H34" i="39" a="1"/>
  <c r="H34" i="39" s="1"/>
  <c r="J18" i="39"/>
  <c r="N41" i="37"/>
  <c r="E20" i="39"/>
  <c r="E45" i="37"/>
  <c r="F78" i="37"/>
  <c r="F42" i="37"/>
  <c r="H22" i="37"/>
  <c r="F44" i="37"/>
  <c r="E96" i="37"/>
  <c r="F33" i="37"/>
  <c r="E18" i="39"/>
  <c r="F97" i="37"/>
  <c r="H17" i="37"/>
  <c r="F35" i="37"/>
  <c r="E22" i="39"/>
  <c r="F50" i="37"/>
  <c r="F90" i="37"/>
  <c r="E16" i="39"/>
  <c r="E69" i="37"/>
  <c r="E21" i="39" l="1"/>
  <c r="H35" i="39" a="1"/>
  <c r="C19" i="34"/>
  <c r="B18" i="34"/>
  <c r="C19" i="32"/>
  <c r="B18" i="32"/>
  <c r="C19" i="30"/>
  <c r="B18" i="30"/>
  <c r="C19" i="29"/>
  <c r="B18" i="29"/>
  <c r="C19" i="28"/>
  <c r="B18" i="28"/>
  <c r="V71" i="25"/>
  <c r="U71" i="22"/>
  <c r="C19" i="27"/>
  <c r="B18" i="27"/>
  <c r="H35" i="39" l="1"/>
  <c r="I37" i="39"/>
  <c r="J36" i="39"/>
  <c r="H37" i="39" l="1"/>
  <c r="J37" i="39" s="1"/>
  <c r="J35" i="39"/>
  <c r="B72" i="25"/>
  <c r="G67" i="25"/>
  <c r="G66" i="25"/>
  <c r="G52" i="25"/>
  <c r="G51" i="25"/>
  <c r="E41" i="25"/>
  <c r="C41" i="25"/>
  <c r="G25" i="25"/>
  <c r="F25" i="25"/>
  <c r="G17" i="25"/>
  <c r="F17" i="25"/>
  <c r="B16" i="25"/>
  <c r="B15" i="25"/>
  <c r="B14" i="25"/>
  <c r="C9" i="24"/>
  <c r="D9" i="24" s="1" a="1"/>
  <c r="D9" i="24" s="1"/>
  <c r="C9" i="24" a="1"/>
  <c r="D8" i="24"/>
  <c r="D8" i="24" a="1"/>
  <c r="B72" i="22"/>
  <c r="G67" i="22"/>
  <c r="G52" i="22"/>
  <c r="E41" i="22"/>
  <c r="C41" i="22"/>
  <c r="G25" i="22"/>
  <c r="G17" i="22"/>
  <c r="B16" i="22"/>
  <c r="B15" i="22"/>
  <c r="B14" i="22"/>
  <c r="C17" i="24"/>
  <c r="C18" i="24"/>
  <c r="C16" i="24"/>
  <c r="C19" i="15" l="1"/>
  <c r="B18" i="15"/>
  <c r="C16" i="20"/>
  <c r="C17" i="20"/>
  <c r="C18" i="20"/>
  <c r="F1194" i="4" l="1"/>
  <c r="F1193" i="4"/>
  <c r="C1193" i="4"/>
  <c r="E1185" i="4"/>
  <c r="D1185" i="4"/>
  <c r="G1201" i="4" s="1"/>
  <c r="I1193" i="4" l="1"/>
  <c r="I1200" i="4"/>
  <c r="J1193" i="4"/>
  <c r="C1194" i="4"/>
  <c r="I1194" i="4" l="1"/>
  <c r="J1194" i="4"/>
  <c r="I1195" i="4" l="1"/>
  <c r="I1199" i="4" s="1"/>
  <c r="J1199" i="4"/>
  <c r="I957" i="4" l="1"/>
  <c r="E636" i="4"/>
  <c r="H924" i="4"/>
  <c r="I924" i="4"/>
  <c r="F987" i="4"/>
  <c r="C984" i="4"/>
  <c r="F981" i="4"/>
  <c r="F977" i="4"/>
  <c r="C974" i="4"/>
  <c r="F971" i="4"/>
  <c r="G987" i="4"/>
  <c r="G981" i="4"/>
  <c r="G977" i="4"/>
  <c r="G971" i="4"/>
  <c r="D984" i="4"/>
  <c r="D974" i="4"/>
  <c r="E1045" i="4"/>
  <c r="D1045" i="4"/>
  <c r="F1044" i="4"/>
  <c r="F1043" i="4"/>
  <c r="F1042" i="4"/>
  <c r="B278" i="4"/>
  <c r="H957" i="4"/>
  <c r="J987" i="4" l="1"/>
  <c r="H977" i="4"/>
  <c r="H987" i="4"/>
  <c r="J971" i="4"/>
  <c r="H971" i="4"/>
  <c r="J977" i="4"/>
  <c r="J981" i="4"/>
  <c r="H981" i="4"/>
  <c r="F1045" i="4"/>
  <c r="D658" i="4" a="1"/>
  <c r="D658" i="4" s="1"/>
  <c r="G881" i="4" a="1"/>
  <c r="G881" i="4" s="1"/>
  <c r="E885" i="4"/>
  <c r="H925" i="4" l="1"/>
  <c r="H926" i="4"/>
  <c r="F635" i="4"/>
  <c r="F636" i="4"/>
  <c r="F634" i="4"/>
  <c r="F633" i="4"/>
  <c r="F600" i="4"/>
  <c r="E584" i="4"/>
  <c r="E583" i="4"/>
  <c r="J574" i="4"/>
  <c r="D578" i="4" s="1" a="1"/>
  <c r="D578" i="4" s="1"/>
  <c r="D576" i="4"/>
  <c r="D574" i="4"/>
  <c r="D572" i="4"/>
  <c r="G201" i="4"/>
  <c r="G200" i="4"/>
  <c r="G186" i="4"/>
  <c r="G159" i="4"/>
  <c r="G151" i="4"/>
  <c r="F151" i="4"/>
  <c r="C134" i="4"/>
  <c r="E577" i="4" l="1"/>
  <c r="E635" i="4" l="1"/>
  <c r="E634" i="4"/>
  <c r="E633" i="4"/>
  <c r="G645" i="4" a="1"/>
  <c r="D647" i="4" s="1"/>
  <c r="G645" i="4" l="1"/>
  <c r="D646" i="4"/>
  <c r="D648" i="4"/>
  <c r="D645" i="4"/>
  <c r="F159" i="4"/>
  <c r="B150" i="4"/>
  <c r="B149" i="4"/>
  <c r="B148" i="4"/>
  <c r="G591" i="4" a="1"/>
  <c r="G591" i="4" s="1"/>
  <c r="H590" i="4" a="1"/>
  <c r="H590" i="4" s="1"/>
  <c r="E600" i="4"/>
  <c r="D584" i="4"/>
  <c r="D583" i="4"/>
  <c r="C132" i="4"/>
  <c r="C133" i="4"/>
  <c r="D585" i="4" l="1"/>
  <c r="E585" i="4"/>
  <c r="H591" i="4" a="1"/>
  <c r="H591" i="4" s="1"/>
  <c r="J591" i="4" s="1"/>
  <c r="E572" i="4"/>
  <c r="E574" i="4"/>
  <c r="E576" i="4"/>
  <c r="E578" i="4"/>
  <c r="I593" i="4" l="1"/>
  <c r="J592" i="4"/>
  <c r="H593" i="4"/>
  <c r="D577" i="4"/>
  <c r="B206" i="4"/>
  <c r="E175" i="4"/>
  <c r="C175" i="4"/>
  <c r="J593" i="4" l="1"/>
  <c r="D591" i="4" s="1"/>
  <c r="I433" i="4" a="1"/>
  <c r="I433" i="4" s="1"/>
  <c r="I426" i="4" a="1"/>
  <c r="I426" i="4" s="1"/>
  <c r="I414" i="4" a="1"/>
  <c r="I414" i="4" s="1"/>
  <c r="I406" i="4" a="1"/>
  <c r="I406" i="4" s="1"/>
  <c r="I402" i="4"/>
  <c r="G379" i="4" a="1"/>
  <c r="G379" i="4" s="1"/>
  <c r="G387" i="4"/>
  <c r="G381" i="4"/>
  <c r="G372" i="4"/>
  <c r="G370" i="4" a="1"/>
  <c r="G370" i="4" s="1"/>
  <c r="G360" i="4"/>
  <c r="G355" i="4"/>
  <c r="F435" i="4"/>
  <c r="E434" i="4"/>
  <c r="F428" i="4"/>
  <c r="F416" i="4"/>
  <c r="F407" i="4"/>
  <c r="D592" i="4" l="1"/>
  <c r="N379" i="4"/>
  <c r="I351" i="4"/>
  <c r="F380" i="4"/>
  <c r="F373" i="4"/>
  <c r="F382" i="4"/>
  <c r="H360" i="4"/>
  <c r="E383" i="4"/>
  <c r="H355" i="4"/>
  <c r="F388" i="4"/>
  <c r="F371" i="4"/>
  <c r="G357" i="4" l="1"/>
  <c r="G362" i="4"/>
  <c r="B290" i="4" a="1"/>
  <c r="B290" i="4" s="1"/>
  <c r="G364" i="4" l="1"/>
  <c r="H364" i="4"/>
  <c r="F285" i="4" a="1"/>
  <c r="F285" i="4" s="1"/>
  <c r="I304" i="4"/>
  <c r="B13" i="6" l="1"/>
  <c r="D13" i="6" s="1"/>
  <c r="B12" i="6"/>
  <c r="D12" i="6" s="1"/>
  <c r="B11" i="6"/>
  <c r="D11" i="6" s="1"/>
  <c r="D10" i="6"/>
  <c r="D9" i="6"/>
  <c r="C2" i="5"/>
  <c r="C4" i="5" s="1"/>
  <c r="H8" i="5" a="1"/>
  <c r="K42" i="5" s="1"/>
  <c r="E4" i="5"/>
  <c r="B15" i="6" l="1"/>
  <c r="B14" i="6"/>
  <c r="H8" i="5"/>
  <c r="K8" i="5" s="1"/>
  <c r="K11" i="5"/>
  <c r="K15" i="5"/>
  <c r="K19" i="5"/>
  <c r="K23" i="5"/>
  <c r="K27" i="5"/>
  <c r="K31" i="5"/>
  <c r="K35" i="5"/>
  <c r="K39" i="5"/>
  <c r="K12" i="5"/>
  <c r="K16" i="5"/>
  <c r="K20" i="5"/>
  <c r="K24" i="5"/>
  <c r="K28" i="5"/>
  <c r="K32" i="5"/>
  <c r="K36" i="5"/>
  <c r="K40" i="5"/>
  <c r="K9" i="5"/>
  <c r="K13" i="5"/>
  <c r="K17" i="5"/>
  <c r="K21" i="5"/>
  <c r="K25" i="5"/>
  <c r="K29" i="5"/>
  <c r="K33" i="5"/>
  <c r="K37" i="5"/>
  <c r="K41" i="5"/>
  <c r="K10" i="5"/>
  <c r="K14" i="5"/>
  <c r="K18" i="5"/>
  <c r="K22" i="5"/>
  <c r="K26" i="5"/>
  <c r="K30" i="5"/>
  <c r="K34" i="5"/>
  <c r="K38" i="5"/>
  <c r="D14" i="6" l="1"/>
  <c r="B16" i="6"/>
  <c r="D15" i="6"/>
  <c r="B17" i="6"/>
  <c r="D17" i="6" l="1"/>
  <c r="B19" i="6"/>
  <c r="D16" i="6"/>
  <c r="B18" i="6"/>
  <c r="D18" i="6" l="1"/>
  <c r="B20" i="6"/>
  <c r="D19" i="6"/>
  <c r="B21" i="6"/>
  <c r="D20" i="6" l="1"/>
  <c r="B22" i="6"/>
  <c r="D21" i="6"/>
  <c r="B23" i="6"/>
  <c r="D23" i="6" l="1"/>
  <c r="B25" i="6"/>
  <c r="D22" i="6"/>
  <c r="B24" i="6"/>
  <c r="D25" i="6" l="1"/>
  <c r="B27" i="6"/>
  <c r="D24" i="6"/>
  <c r="B26" i="6"/>
  <c r="D26" i="6" l="1"/>
  <c r="B28" i="6"/>
  <c r="D27" i="6"/>
  <c r="B29" i="6"/>
  <c r="D29" i="6" l="1"/>
  <c r="B31" i="6"/>
  <c r="D28" i="6"/>
  <c r="B30" i="6"/>
  <c r="D31" i="6" l="1"/>
  <c r="B33" i="6"/>
  <c r="D30" i="6"/>
  <c r="B32" i="6"/>
  <c r="D32" i="6" l="1"/>
  <c r="B34" i="6"/>
  <c r="D33" i="6"/>
  <c r="B35" i="6"/>
  <c r="D35" i="6" l="1"/>
  <c r="B37" i="6"/>
  <c r="D34" i="6"/>
  <c r="B36" i="6"/>
  <c r="D36" i="6" l="1"/>
  <c r="B38" i="6"/>
  <c r="D37" i="6"/>
  <c r="B39" i="6"/>
  <c r="D39" i="6" l="1"/>
  <c r="B41" i="6"/>
  <c r="D38" i="6"/>
  <c r="B40" i="6"/>
  <c r="D40" i="6" l="1"/>
  <c r="B42" i="6"/>
  <c r="D41" i="6"/>
  <c r="B43" i="6"/>
  <c r="D43" i="6" l="1"/>
  <c r="B45" i="6"/>
  <c r="D42" i="6"/>
  <c r="B44" i="6"/>
  <c r="D44" i="6" l="1"/>
  <c r="B46" i="6"/>
  <c r="D45" i="6"/>
  <c r="B47" i="6"/>
  <c r="D47" i="6" l="1"/>
  <c r="B49" i="6"/>
  <c r="D46" i="6"/>
  <c r="B48" i="6"/>
  <c r="D48" i="6" l="1"/>
  <c r="B50" i="6"/>
  <c r="D49" i="6"/>
  <c r="B51" i="6"/>
  <c r="D50" i="6" l="1"/>
  <c r="B52" i="6"/>
  <c r="D51" i="6"/>
  <c r="B53" i="6"/>
  <c r="D53" i="6" l="1"/>
  <c r="B55" i="6"/>
  <c r="D52" i="6"/>
  <c r="B54" i="6"/>
  <c r="D54" i="6" l="1"/>
  <c r="B56" i="6"/>
  <c r="D55" i="6"/>
  <c r="B57" i="6"/>
  <c r="D57" i="6" l="1"/>
  <c r="B59" i="6"/>
  <c r="D56" i="6"/>
  <c r="B58" i="6"/>
  <c r="D58" i="6" l="1"/>
  <c r="B60" i="6"/>
  <c r="D59" i="6"/>
  <c r="B61" i="6"/>
  <c r="D61" i="6" l="1"/>
  <c r="B63" i="6"/>
  <c r="D60" i="6"/>
  <c r="B62" i="6"/>
  <c r="D62" i="6" l="1"/>
  <c r="B64" i="6"/>
  <c r="D63" i="6"/>
  <c r="B65" i="6"/>
  <c r="D65" i="6" l="1"/>
  <c r="B67" i="6"/>
  <c r="D64" i="6"/>
  <c r="B66" i="6"/>
  <c r="D66" i="6" l="1"/>
  <c r="B68" i="6"/>
  <c r="D67" i="6"/>
  <c r="B69" i="6"/>
  <c r="D68" i="6" l="1"/>
  <c r="B70" i="6"/>
  <c r="D69" i="6"/>
  <c r="B71" i="6"/>
  <c r="D70" i="6" l="1"/>
  <c r="B72" i="6"/>
  <c r="D71" i="6"/>
  <c r="B73" i="6"/>
  <c r="D72" i="6" l="1"/>
  <c r="B74" i="6"/>
  <c r="D73" i="6"/>
  <c r="B75" i="6"/>
  <c r="D74" i="6" l="1"/>
  <c r="B76" i="6"/>
  <c r="D75" i="6"/>
  <c r="B77" i="6"/>
  <c r="D77" i="6" l="1"/>
  <c r="B79" i="6"/>
  <c r="D76" i="6"/>
  <c r="B78" i="6"/>
  <c r="D78" i="6" l="1"/>
  <c r="B80" i="6"/>
  <c r="D79" i="6"/>
  <c r="B81" i="6"/>
  <c r="D81" i="6" l="1"/>
  <c r="B83" i="6"/>
  <c r="D80" i="6"/>
  <c r="B82" i="6"/>
  <c r="D83" i="6" l="1"/>
  <c r="B85" i="6"/>
  <c r="D82" i="6"/>
  <c r="B84" i="6"/>
  <c r="D84" i="6" l="1"/>
  <c r="B86" i="6"/>
  <c r="D85" i="6"/>
  <c r="B87" i="6"/>
  <c r="D87" i="6" l="1"/>
  <c r="B89" i="6"/>
  <c r="D86" i="6"/>
  <c r="B88" i="6"/>
  <c r="D88" i="6" l="1"/>
  <c r="B90" i="6"/>
  <c r="D89" i="6"/>
  <c r="B91" i="6"/>
  <c r="D91" i="6" l="1"/>
  <c r="B93" i="6"/>
  <c r="D90" i="6"/>
  <c r="B92" i="6"/>
  <c r="D93" i="6" l="1"/>
  <c r="B95" i="6"/>
  <c r="D92" i="6"/>
  <c r="B94" i="6"/>
  <c r="D94" i="6" l="1"/>
  <c r="B96" i="6"/>
  <c r="D95" i="6"/>
  <c r="B97" i="6"/>
  <c r="D97" i="6" l="1"/>
  <c r="B99" i="6"/>
  <c r="D96" i="6"/>
  <c r="B98" i="6"/>
  <c r="D98" i="6" l="1"/>
  <c r="B100" i="6"/>
  <c r="D99" i="6"/>
  <c r="B101" i="6"/>
  <c r="D101" i="6" l="1"/>
  <c r="B103" i="6"/>
  <c r="D100" i="6"/>
  <c r="B102" i="6"/>
  <c r="D102" i="6" l="1"/>
  <c r="B104" i="6"/>
  <c r="D103" i="6"/>
  <c r="B105" i="6"/>
  <c r="D105" i="6" l="1"/>
  <c r="B107" i="6"/>
  <c r="D104" i="6"/>
  <c r="B106" i="6"/>
  <c r="D106" i="6" l="1"/>
  <c r="B108" i="6"/>
  <c r="D107" i="6"/>
  <c r="B109" i="6"/>
  <c r="D109" i="6" l="1"/>
  <c r="B111" i="6"/>
  <c r="D111" i="6" s="1"/>
  <c r="D108" i="6"/>
  <c r="B110" i="6"/>
  <c r="D110" i="6" l="1"/>
  <c r="B112" i="6"/>
  <c r="D112" i="6" s="1"/>
  <c r="I252" i="4" l="1"/>
  <c r="G271" i="4"/>
  <c r="G263" i="4" a="1"/>
  <c r="G263" i="4" s="1"/>
  <c r="F263" i="4" a="1"/>
  <c r="D246" i="4" a="1"/>
  <c r="D246" i="4" s="1"/>
  <c r="C246" i="4" a="1"/>
  <c r="C246" i="4" s="1"/>
  <c r="D245" i="4" a="1"/>
  <c r="D245" i="4" s="1"/>
  <c r="C236" i="4" a="1"/>
  <c r="C236" i="4" s="1"/>
  <c r="D235" i="4" a="1"/>
  <c r="D235" i="4" s="1"/>
  <c r="F263" i="4" l="1"/>
  <c r="B257" i="4"/>
  <c r="D236" i="4" a="1"/>
  <c r="D236" i="4" s="1"/>
  <c r="G185" i="4"/>
  <c r="D124" i="4" a="1"/>
  <c r="D124" i="4" s="1"/>
  <c r="C125" i="4" a="1"/>
  <c r="C125" i="4" s="1"/>
  <c r="F46" i="4" l="1" a="1"/>
  <c r="F46" i="4" s="1"/>
  <c r="D125" i="4" a="1"/>
  <c r="D125" i="4"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<sst xmlns="http://schemas.openxmlformats.org/spreadsheetml/2006/main" count="27688" uniqueCount="894">
  <si>
    <t>Examples:</t>
  </si>
  <si>
    <t>Probability = likelihood = chance = possibility</t>
  </si>
  <si>
    <t>Random Experiment</t>
  </si>
  <si>
    <t>The experimental outcome that occurs on any trial is determined solely by change.</t>
  </si>
  <si>
    <t>Sample Space</t>
  </si>
  <si>
    <t>A set of all experimental outcomes for a random experiment.</t>
  </si>
  <si>
    <t>1,2,3,4,5,6</t>
  </si>
  <si>
    <t>Defect, Not Defect</t>
  </si>
  <si>
    <t>Win, Lose</t>
  </si>
  <si>
    <t>(Positive Recommendation, Approve), (Positive Recommendation, Disapprove), (Negative Recommendation, Approve), (Negative Recommendation, Disapprove)</t>
  </si>
  <si>
    <t>Step 1</t>
  </si>
  <si>
    <t>Step 2</t>
  </si>
  <si>
    <t>Step 3</t>
  </si>
  <si>
    <t>Head</t>
  </si>
  <si>
    <t>(H, H, H)</t>
  </si>
  <si>
    <t>Tail</t>
  </si>
  <si>
    <t>(H, H, T)</t>
  </si>
  <si>
    <t>(H, T, H)</t>
  </si>
  <si>
    <t>(H, T, T)</t>
  </si>
  <si>
    <t>(T, H, H)</t>
  </si>
  <si>
    <t>(T, H, T)</t>
  </si>
  <si>
    <t>(T, T, H)</t>
  </si>
  <si>
    <t>(T, T, T)</t>
  </si>
  <si>
    <t>Die1/Die2</t>
  </si>
  <si>
    <t>Counting Rule for Multi-Step Random Experiment</t>
  </si>
  <si>
    <t>k = Number of steps or trials in the random experiment</t>
  </si>
  <si>
    <r>
      <t>n</t>
    </r>
    <r>
      <rPr>
        <vertAlign val="subscript"/>
        <sz val="11"/>
        <color theme="1"/>
        <rFont val="Calibri"/>
        <family val="2"/>
        <scheme val="minor"/>
      </rPr>
      <t>1</t>
    </r>
    <r>
      <rPr>
        <sz val="11"/>
        <color theme="1"/>
        <rFont val="Calibri"/>
        <family val="2"/>
        <scheme val="minor"/>
      </rPr>
      <t xml:space="preserve"> = number of possible outcomes in step 1</t>
    </r>
  </si>
  <si>
    <r>
      <t>n</t>
    </r>
    <r>
      <rPr>
        <vertAlign val="subscript"/>
        <sz val="11"/>
        <color theme="1"/>
        <rFont val="Calibri"/>
        <family val="2"/>
        <scheme val="minor"/>
      </rPr>
      <t>2</t>
    </r>
    <r>
      <rPr>
        <sz val="11"/>
        <color theme="1"/>
        <rFont val="Calibri"/>
        <family val="2"/>
        <scheme val="minor"/>
      </rPr>
      <t xml:space="preserve"> = number of possible outcomes in step 2</t>
    </r>
  </si>
  <si>
    <r>
      <t>n</t>
    </r>
    <r>
      <rPr>
        <vertAlign val="subscript"/>
        <sz val="11"/>
        <color theme="1"/>
        <rFont val="Calibri"/>
        <family val="2"/>
        <scheme val="minor"/>
      </rPr>
      <t>k</t>
    </r>
    <r>
      <rPr>
        <sz val="11"/>
        <color theme="1"/>
        <rFont val="Calibri"/>
        <family val="2"/>
        <scheme val="minor"/>
      </rPr>
      <t xml:space="preserve"> = number of possible outcomes in last step</t>
    </r>
  </si>
  <si>
    <t>Counting Rule for Combinations, Order Does Not Matter</t>
  </si>
  <si>
    <t>Used in Chapter 7 (Central Limit Theorem)</t>
  </si>
  <si>
    <t>N = count of all objects (population)</t>
  </si>
  <si>
    <t>Sales Rep</t>
  </si>
  <si>
    <t>Sales Rep 1</t>
  </si>
  <si>
    <t>Sales Rep 2</t>
  </si>
  <si>
    <t>Sales Rep 3</t>
  </si>
  <si>
    <t>Sales 1</t>
  </si>
  <si>
    <t>Sales 2</t>
  </si>
  <si>
    <t>Sales 3</t>
  </si>
  <si>
    <t>n = count of  objects selected (sample size)</t>
  </si>
  <si>
    <t>Jo</t>
  </si>
  <si>
    <t>Sioux</t>
  </si>
  <si>
    <t>Chin</t>
  </si>
  <si>
    <t>In Excel use function: COMBIN(N,n)</t>
  </si>
  <si>
    <t>Total combinations</t>
  </si>
  <si>
    <t>Sheliadawn</t>
  </si>
  <si>
    <t>Gigi</t>
  </si>
  <si>
    <t>Tyrone</t>
  </si>
  <si>
    <t>Kip</t>
  </si>
  <si>
    <t>Counting Rule for Permutations, Order Matters</t>
  </si>
  <si>
    <t>In Excel use function: PERMUT(N,n)</t>
  </si>
  <si>
    <t>Total permutations</t>
  </si>
  <si>
    <t>Basic Requirements for Assigning Probabilities</t>
  </si>
  <si>
    <t>2] The sum of the probabilities for all experimental outcomes (sample points) from the sample space must be equal to 1.</t>
  </si>
  <si>
    <t>Event</t>
  </si>
  <si>
    <t>Probability of an Event</t>
  </si>
  <si>
    <t>The probability of an event is equal to the sum of the probabilities of the experimental outcomes (sample points) in the event.</t>
  </si>
  <si>
    <t>P(SP)</t>
  </si>
  <si>
    <t># Rooms Used in Day</t>
  </si>
  <si>
    <t>H</t>
  </si>
  <si>
    <t>T</t>
  </si>
  <si>
    <t>Total</t>
  </si>
  <si>
    <t>Venn Diagram</t>
  </si>
  <si>
    <t>Rectangle = sample space = all sample points possible.</t>
  </si>
  <si>
    <t>Circle = Event (one or more sample points).</t>
  </si>
  <si>
    <t>Hair Color</t>
  </si>
  <si>
    <t>Name</t>
  </si>
  <si>
    <t>Eye Color</t>
  </si>
  <si>
    <t>Brown</t>
  </si>
  <si>
    <t>Hazel</t>
  </si>
  <si>
    <t>Black</t>
  </si>
  <si>
    <t>Blue</t>
  </si>
  <si>
    <t>Count</t>
  </si>
  <si>
    <t>Shelia</t>
  </si>
  <si>
    <t>Lin</t>
  </si>
  <si>
    <t>Blond</t>
  </si>
  <si>
    <t>Complement Rule</t>
  </si>
  <si>
    <t>Ducky</t>
  </si>
  <si>
    <t>Sample Space = All Sample Points. P(Sample Space) = P(S) = 1.</t>
  </si>
  <si>
    <t>Linda</t>
  </si>
  <si>
    <t>Red</t>
  </si>
  <si>
    <t>Pink</t>
  </si>
  <si>
    <t>Green</t>
  </si>
  <si>
    <t>Total Records:</t>
  </si>
  <si>
    <t>Mutually Exclusive</t>
  </si>
  <si>
    <t>Two events are said to be mutually exclusive if they have no sample points in common. The intersection of the two events must contain no sample points.</t>
  </si>
  <si>
    <t>Categories in a frequency distribution are mutually exclusive when each item in the sample space can fit into only one category.</t>
  </si>
  <si>
    <t>Two mutually exclusive events are dependent because if one event occurs, the other cannot occur.</t>
  </si>
  <si>
    <t>Union of Two Events, OR Logical Test</t>
  </si>
  <si>
    <t>Intersection of Two Events, AND Logical Test</t>
  </si>
  <si>
    <t>OR Logical Test</t>
  </si>
  <si>
    <t>An OR Logical Test runs two or more logical test, and requires one or more of the tests to evaluate to TRUE in order for the OR logical Test to deliver a TRUE.</t>
  </si>
  <si>
    <t>For two logical tests: TRUE,TRUE = TRUE; TRUE,FALSE = TRUE; FALSE,TRUE = TRUE; FALSE,FALSE = FALSE.</t>
  </si>
  <si>
    <t>When running an OR Logical Test over a single column, the events are mutually exclusive, and therefore you do NOT need to take into account the possibility of double counting.</t>
  </si>
  <si>
    <t>When running an OR Logical Test over two or more columns, the events are not necessarily mutually exclusive, and therefore you must take into account the possibility of double counting.</t>
  </si>
  <si>
    <t>AND Logical Test</t>
  </si>
  <si>
    <t>An AND Logical Test runs two or more logical test, and requires all tests to evaluate to TRUE in order for the AND logical Test to deliver a TRUE.</t>
  </si>
  <si>
    <t>For two logical tests: TRUE,TRUE = TRUE; TRUE,FALSE = FALSE; FALSE,TRUE = FALSE; FALSE,FALSE = FALSE.</t>
  </si>
  <si>
    <t>Frequency</t>
  </si>
  <si>
    <t>Grand Total</t>
  </si>
  <si>
    <t>P(Early OR On Time)</t>
  </si>
  <si>
    <t>Arrival</t>
  </si>
  <si>
    <t>P(Not Cancelled)</t>
  </si>
  <si>
    <t>Early</t>
  </si>
  <si>
    <t>On Time</t>
  </si>
  <si>
    <t>Late</t>
  </si>
  <si>
    <t>Canceled</t>
  </si>
  <si>
    <t>Conditional Probability</t>
  </si>
  <si>
    <t>The probability of an event given that another related event has already occurred.</t>
  </si>
  <si>
    <t>After the first event has occurred the sample space has changed (gotten smaller).</t>
  </si>
  <si>
    <t>AND %</t>
  </si>
  <si>
    <t>YouTube</t>
  </si>
  <si>
    <t>Facebook</t>
  </si>
  <si>
    <t>Marginal %</t>
  </si>
  <si>
    <t>Conditional Probability Rule:</t>
  </si>
  <si>
    <t>P(A AND B) = P(B)*P(A | B)</t>
  </si>
  <si>
    <t>P(A AND B) = P(A)*P(B | A)</t>
  </si>
  <si>
    <t>Independent Events</t>
  </si>
  <si>
    <t>Rule of Independence</t>
  </si>
  <si>
    <t>Example:</t>
  </si>
  <si>
    <t>Mutually Exclusive vs. Independence</t>
  </si>
  <si>
    <t>Bayes' Theorem</t>
  </si>
  <si>
    <t>P(Pass)</t>
  </si>
  <si>
    <t>P(Not Pass)</t>
  </si>
  <si>
    <t>Then you get new information from a survey that asked people who passed exam, whether or not they took a Preparation Course for the CPA exam:</t>
  </si>
  <si>
    <t>Prior</t>
  </si>
  <si>
    <t>Conditional</t>
  </si>
  <si>
    <t>AND</t>
  </si>
  <si>
    <t>Posterior (Revised Probabilities)</t>
  </si>
  <si>
    <r>
      <t xml:space="preserve">Examples of </t>
    </r>
    <r>
      <rPr>
        <b/>
        <u/>
        <sz val="11"/>
        <color theme="1"/>
        <rFont val="Calibri"/>
        <family val="2"/>
        <scheme val="minor"/>
      </rPr>
      <t>1-step</t>
    </r>
    <r>
      <rPr>
        <u/>
        <sz val="11"/>
        <color theme="1"/>
        <rFont val="Calibri"/>
        <family val="2"/>
        <scheme val="minor"/>
      </rPr>
      <t xml:space="preserve"> random experiment:</t>
    </r>
  </si>
  <si>
    <r>
      <t xml:space="preserve">Examples of </t>
    </r>
    <r>
      <rPr>
        <b/>
        <u/>
        <sz val="11"/>
        <color theme="1"/>
        <rFont val="Calibri"/>
        <family val="2"/>
        <scheme val="minor"/>
      </rPr>
      <t>multi-step</t>
    </r>
    <r>
      <rPr>
        <u/>
        <sz val="11"/>
        <color theme="1"/>
        <rFont val="Calibri"/>
        <family val="2"/>
        <scheme val="minor"/>
      </rPr>
      <t xml:space="preserve"> random experiment:</t>
    </r>
  </si>
  <si>
    <t>It is not always possible to list all experimental outcomes.</t>
  </si>
  <si>
    <t>1) Roll a die</t>
  </si>
  <si>
    <t>2) Select a product for inspection</t>
  </si>
  <si>
    <t>3) Play Super Bowl</t>
  </si>
  <si>
    <t>1) Flip coin two times</t>
  </si>
  <si>
    <t>2) Roll two die (dice)</t>
  </si>
  <si>
    <t>3) 2-step building zoning process</t>
  </si>
  <si>
    <r>
      <rPr>
        <b/>
        <sz val="11"/>
        <color theme="1"/>
        <rFont val="Calibri"/>
        <family val="2"/>
        <scheme val="minor"/>
      </rPr>
      <t>Note:</t>
    </r>
    <r>
      <rPr>
        <sz val="11"/>
        <color theme="1"/>
        <rFont val="Calibri"/>
        <family val="2"/>
        <scheme val="minor"/>
      </rPr>
      <t xml:space="preserve"> Factorial (from your algebra class) is represented by ! Example: 5! = 5*4*3*2*1 = 120, and: 0! = 1.</t>
    </r>
  </si>
  <si>
    <t>1) Find all possible combinations of sample size 3 from a set of 7 numbers = 7!/(3!*(7-3)!) = (7*6*5*4*3*2*1)/(3*2*1*(4*3*2*1)) = (7*6*5)/(3*2*1*) = 7*5 = 35</t>
  </si>
  <si>
    <t>1] The probability for each experimental outcome (sample point) must be between 0 and 1, inclusive.</t>
  </si>
  <si>
    <r>
      <t>0 &lt;= P(E</t>
    </r>
    <r>
      <rPr>
        <b/>
        <vertAlign val="subscript"/>
        <sz val="11"/>
        <color theme="1"/>
        <rFont val="Calibri"/>
        <family val="2"/>
        <scheme val="minor"/>
      </rPr>
      <t>i</t>
    </r>
    <r>
      <rPr>
        <b/>
        <sz val="11"/>
        <color theme="1"/>
        <rFont val="Calibri"/>
        <family val="2"/>
        <scheme val="minor"/>
      </rPr>
      <t>) &lt;= 1 for all i</t>
    </r>
    <r>
      <rPr>
        <sz val="11"/>
        <color theme="1"/>
        <rFont val="Calibri"/>
        <family val="2"/>
        <scheme val="minor"/>
      </rPr>
      <t>,   where: Ei = ith experimental outcome and P(Ei) = Probability.</t>
    </r>
  </si>
  <si>
    <r>
      <t>P(E</t>
    </r>
    <r>
      <rPr>
        <b/>
        <vertAlign val="subscript"/>
        <sz val="11"/>
        <color theme="1"/>
        <rFont val="Calibri"/>
        <family val="2"/>
        <scheme val="minor"/>
      </rPr>
      <t>1</t>
    </r>
    <r>
      <rPr>
        <b/>
        <sz val="11"/>
        <color theme="1"/>
        <rFont val="Calibri"/>
        <family val="2"/>
        <scheme val="minor"/>
      </rPr>
      <t>) +  P(E</t>
    </r>
    <r>
      <rPr>
        <b/>
        <vertAlign val="subscript"/>
        <sz val="11"/>
        <color theme="1"/>
        <rFont val="Calibri"/>
        <family val="2"/>
        <scheme val="minor"/>
      </rPr>
      <t>2</t>
    </r>
    <r>
      <rPr>
        <b/>
        <sz val="11"/>
        <color theme="1"/>
        <rFont val="Calibri"/>
        <family val="2"/>
        <scheme val="minor"/>
      </rPr>
      <t>) + … +  P(E</t>
    </r>
    <r>
      <rPr>
        <b/>
        <vertAlign val="subscript"/>
        <sz val="11"/>
        <color theme="1"/>
        <rFont val="Calibri"/>
        <family val="2"/>
        <scheme val="minor"/>
      </rPr>
      <t>n</t>
    </r>
    <r>
      <rPr>
        <b/>
        <sz val="11"/>
        <color theme="1"/>
        <rFont val="Calibri"/>
        <family val="2"/>
        <scheme val="minor"/>
      </rPr>
      <t>) = 1</t>
    </r>
    <r>
      <rPr>
        <sz val="11"/>
        <color theme="1"/>
        <rFont val="Calibri"/>
        <family val="2"/>
        <scheme val="minor"/>
      </rPr>
      <t>,  where there are n experimental outcomes.</t>
    </r>
  </si>
  <si>
    <t>A collection of  one or more experimental outcomes (sample points).</t>
  </si>
  <si>
    <r>
      <t xml:space="preserve">Note: </t>
    </r>
    <r>
      <rPr>
        <sz val="11"/>
        <color theme="1"/>
        <rFont val="Calibri"/>
        <family val="2"/>
        <scheme val="minor"/>
      </rPr>
      <t>Sample points and events provide the foundation for the study of probability.</t>
    </r>
  </si>
  <si>
    <t>1) The event roll a 7 with dice has the following sample points: (1,6), (2,5), (3,4), (4,3), (5,2), (6,1).</t>
  </si>
  <si>
    <t>3) The event sold a Quad from a list of products sold: Quad,Carlota,Quad,Sunshine, has the following sample points: (Quad,Quad).</t>
  </si>
  <si>
    <t>2) The event get one or more tails in two flips of a coin has the following sample points:
(T,T), (H,T), (T,H)</t>
  </si>
  <si>
    <t>2) Find all combinations a for a basketball team that has 13 players and 5 can play in a game, assuming a player can play any position = 13!/(5!*(13-5) = (13*12*11*10*9)/(5*4*3*2*1) =
(13*3*11*2*3)/2 = 1287</t>
  </si>
  <si>
    <t>All sample points for experiment "roll dice":</t>
  </si>
  <si>
    <t>All probabilities for experiment "roll dice":</t>
  </si>
  <si>
    <t>Sales</t>
  </si>
  <si>
    <t>Xbar</t>
  </si>
  <si>
    <t>Population</t>
  </si>
  <si>
    <t>Sample size</t>
  </si>
  <si>
    <t>Combinations</t>
  </si>
  <si>
    <t>Isaac's Italian Restaurant has 4 banquet rooms that are used on weekends</t>
  </si>
  <si>
    <t>Data collected: Number of rooms used in a day over the past year.</t>
  </si>
  <si>
    <t>Chapter 5: Empirical Discrete Distibution</t>
  </si>
  <si>
    <t>X = Random Discrete Variable = Number of Rooms Used for the Day</t>
  </si>
  <si>
    <t>Date</t>
  </si>
  <si>
    <t>Day</t>
  </si>
  <si>
    <t>All probabilities for experiment "flip fair coin three times":</t>
  </si>
  <si>
    <t>P(x)</t>
  </si>
  <si>
    <t>Summary of all 104 sample points &amp; probabilities into a frequency distribution:</t>
  </si>
  <si>
    <t>Sound Home Earthquake Retrofitting</t>
  </si>
  <si>
    <t>Two steps for basic retrofit projects: Design and then Construction.</t>
  </si>
  <si>
    <t>Project</t>
  </si>
  <si>
    <t>Design time (weeks)</t>
  </si>
  <si>
    <t>Construction time (weeks)</t>
  </si>
  <si>
    <t>2752 SW Seola Lane ,98146</t>
  </si>
  <si>
    <t>2157 62nd Avenue S ,98118</t>
  </si>
  <si>
    <t>8682 NE 80th Street ,98115</t>
  </si>
  <si>
    <t>2274 S Mount Baker Circle ,98144</t>
  </si>
  <si>
    <t>362 E McGraw Street ,98112</t>
  </si>
  <si>
    <t>8354 NW 191st Lane ,98177</t>
  </si>
  <si>
    <t>2216 E Galer Street ,98112</t>
  </si>
  <si>
    <t>5232 Terry Avenue N ,98109</t>
  </si>
  <si>
    <t>8402 26th Ct S ,98168</t>
  </si>
  <si>
    <t>8223 Lewis Pl SW ,98116</t>
  </si>
  <si>
    <t>3749 Princeton Avenue NE ,98115</t>
  </si>
  <si>
    <t>6428 N 178th Lane ,98133</t>
  </si>
  <si>
    <t>5846 Rockery Drive S ,98118</t>
  </si>
  <si>
    <t>9739 SW Heinze Way ,98136</t>
  </si>
  <si>
    <t>4168 S 234th Street ,98198</t>
  </si>
  <si>
    <t>972 5th Pl S ,98168</t>
  </si>
  <si>
    <t>1203 7th Pl S ,98148</t>
  </si>
  <si>
    <t>7216 SW 102nd Lane ,98146</t>
  </si>
  <si>
    <t>3291 S Stevens Street ,98144</t>
  </si>
  <si>
    <t>3688 39th Avenue S ,98144</t>
  </si>
  <si>
    <t>9674 34th Lane S ,98188</t>
  </si>
  <si>
    <t>2542 1st Avenue SW ,98146</t>
  </si>
  <si>
    <t>7258 N 194th Street ,98133</t>
  </si>
  <si>
    <t>2573 W Cramer Street ,98199</t>
  </si>
  <si>
    <t>1540 Maiden Lane E ,98112</t>
  </si>
  <si>
    <t>3391 S 180th Place ,98188</t>
  </si>
  <si>
    <t>9172 64th Avenue SW ,98116</t>
  </si>
  <si>
    <t>5367 Meridian Ct N ,98133</t>
  </si>
  <si>
    <t>2220 N 102nd Street ,98133</t>
  </si>
  <si>
    <t>5597 32nd Avenue ,98122</t>
  </si>
  <si>
    <t>Step 1: Design. Usually it takes 1 or 2 weeks to design</t>
  </si>
  <si>
    <t>Step 2: Construction: Usually takes 2 to 4 weeks to complete</t>
  </si>
  <si>
    <t>List all sample points?</t>
  </si>
  <si>
    <t>Past company records show these possibilities:</t>
  </si>
  <si>
    <t>Past company records show this set of records for similar projects:</t>
  </si>
  <si>
    <t>The manager thinks it would be best to look at past project records to determine probabilities.</t>
  </si>
  <si>
    <t>Looking at the tree diagram it looks like 3 of the experimental outcomes match the 1 or fewer month requirement.</t>
  </si>
  <si>
    <t>Total Sample Points:</t>
  </si>
  <si>
    <t>n1</t>
  </si>
  <si>
    <t>n2</t>
  </si>
  <si>
    <t>But the manager does not think that each experimental outcome is equally likely. This is not a classical probability situation like flipping a coin or rolling dice.</t>
  </si>
  <si>
    <t>Total Records = Total Sample Points:</t>
  </si>
  <si>
    <t>(1, 2)</t>
  </si>
  <si>
    <t>(1, 3)</t>
  </si>
  <si>
    <t>(1, 4)</t>
  </si>
  <si>
    <t>(2, 2)</t>
  </si>
  <si>
    <t>(2, 3)</t>
  </si>
  <si>
    <t>(2, 4)</t>
  </si>
  <si>
    <t>% Frequency or P(x)</t>
  </si>
  <si>
    <t># Rooms Used in Day (x)</t>
  </si>
  <si>
    <t>Variable of Interest and Relative Frequency</t>
  </si>
  <si>
    <r>
      <rPr>
        <b/>
        <sz val="11"/>
        <color theme="1"/>
        <rFont val="Calibri"/>
        <family val="2"/>
        <scheme val="minor"/>
      </rPr>
      <t xml:space="preserve">Goal: </t>
    </r>
    <r>
      <rPr>
        <sz val="11"/>
        <color theme="1"/>
        <rFont val="Calibri"/>
        <family val="2"/>
        <scheme val="minor"/>
      </rPr>
      <t>The company needs to estimate the probability that it will take 1 month or less to complete a project.</t>
    </r>
  </si>
  <si>
    <t>Goal:</t>
  </si>
  <si>
    <t>Diagram to show relationship between different events</t>
  </si>
  <si>
    <t>and the sample space for an experiment.</t>
  </si>
  <si>
    <t>Condition</t>
  </si>
  <si>
    <t>P(Brown)</t>
  </si>
  <si>
    <t>Complement Rule: If P(B), then P(Not B) = 1 - P(B)</t>
  </si>
  <si>
    <t>Mutually Exclusive Events</t>
  </si>
  <si>
    <t>No intersection. Not overlap.</t>
  </si>
  <si>
    <r>
      <t xml:space="preserve">Event </t>
    </r>
    <r>
      <rPr>
        <b/>
        <sz val="11"/>
        <color theme="1"/>
        <rFont val="Calibri"/>
        <family val="2"/>
        <scheme val="minor"/>
      </rPr>
      <t>Brown Hair</t>
    </r>
  </si>
  <si>
    <r>
      <t xml:space="preserve">Event </t>
    </r>
    <r>
      <rPr>
        <b/>
        <sz val="11"/>
        <color theme="1"/>
        <rFont val="Calibri"/>
        <family val="2"/>
        <scheme val="minor"/>
      </rPr>
      <t>NOT</t>
    </r>
    <r>
      <rPr>
        <sz val="11"/>
        <color theme="1"/>
        <rFont val="Calibri"/>
        <family val="2"/>
        <scheme val="minor"/>
      </rPr>
      <t xml:space="preserve"> </t>
    </r>
    <r>
      <rPr>
        <b/>
        <sz val="11"/>
        <color theme="1"/>
        <rFont val="Calibri"/>
        <family val="2"/>
        <scheme val="minor"/>
      </rPr>
      <t>Brown Hair</t>
    </r>
  </si>
  <si>
    <r>
      <t xml:space="preserve">Event </t>
    </r>
    <r>
      <rPr>
        <b/>
        <sz val="11"/>
        <color theme="1"/>
        <rFont val="Calibri"/>
        <family val="2"/>
        <scheme val="minor"/>
      </rPr>
      <t>Brown Hair OR Black Hair</t>
    </r>
  </si>
  <si>
    <r>
      <t xml:space="preserve">Event </t>
    </r>
    <r>
      <rPr>
        <b/>
        <sz val="11"/>
        <color theme="1"/>
        <rFont val="Calibri"/>
        <family val="2"/>
        <scheme val="minor"/>
      </rPr>
      <t>Brown Hair OR Hazel Eyes</t>
    </r>
  </si>
  <si>
    <r>
      <t xml:space="preserve">Event </t>
    </r>
    <r>
      <rPr>
        <b/>
        <sz val="11"/>
        <color theme="1"/>
        <rFont val="Calibri"/>
        <family val="2"/>
        <scheme val="minor"/>
      </rPr>
      <t>Brown Hair AND Hazel Eye</t>
    </r>
    <r>
      <rPr>
        <sz val="11"/>
        <color theme="1"/>
        <rFont val="Calibri"/>
        <family val="2"/>
        <scheme val="minor"/>
      </rPr>
      <t>s</t>
    </r>
  </si>
  <si>
    <t>Probability Requirement #1 is met: each 1/36 probability is between 0 and 1.</t>
  </si>
  <si>
    <t>Probability Requirement #2 is met: sum of all probability equals 1: 1/36*36 = 1.</t>
  </si>
  <si>
    <t>Probability Requirement #1 is met: each 1/8 probability is between 0 and 1.</t>
  </si>
  <si>
    <t>Probability Requirement #2 is met: sum of all probability equals 1: 1/8*8 = 1.</t>
  </si>
  <si>
    <t>Probability Requirement #1 is met: each probability is between 0 and 1.</t>
  </si>
  <si>
    <t>The union of A and B is the event that contains</t>
  </si>
  <si>
    <t>all sample points belonging to A or B or both.</t>
  </si>
  <si>
    <t>The two events have no sample points in common.</t>
  </si>
  <si>
    <t>Events A and B are mutually exclusive if, when one event occurs, the other cannot occur. If one mutually exclusive event is known to occur, the other event cannot occur and its probability is reduced to zero.</t>
  </si>
  <si>
    <t>The union of A and B is the event that contains all sample points belonging to A or B or both.</t>
  </si>
  <si>
    <t>The intersection of A and B is the event that contains sample points that belonging to both A and B.</t>
  </si>
  <si>
    <t>Think of it as "Dating only one person".</t>
  </si>
  <si>
    <t>1) Find total possible arrangements for 5 employees in 5 different offices = 5!/(5-5)! = (5*4*3*2*1)/0! = 120/1 = 120</t>
  </si>
  <si>
    <t>https://www.mathsisfun.com/combinatorics/combinations-permutations.html</t>
  </si>
  <si>
    <t>Good site for other types of combinations and permutations, and for a description of why these formulas are valid:</t>
  </si>
  <si>
    <t>2) Find total possible arrangements for 5 employees in 3 different offices = 5!/(5-3)! = (5*4*3*2*1)/2! = 120/2 = 60</t>
  </si>
  <si>
    <t>3) Event = Use 2 or more banquet rooms at Isaac's Italian Restaurant on a weekend day.</t>
  </si>
  <si>
    <r>
      <t xml:space="preserve">Event </t>
    </r>
    <r>
      <rPr>
        <b/>
        <sz val="11"/>
        <color theme="1"/>
        <rFont val="Calibri"/>
        <family val="2"/>
        <scheme val="minor"/>
      </rPr>
      <t>Black Hair</t>
    </r>
  </si>
  <si>
    <t>Logical Tests Used for Counting Sample Points</t>
  </si>
  <si>
    <t>Given an Event A, the complement of A contains all sample points that are NOT in A</t>
  </si>
  <si>
    <t>Brown Hair OR Black Hair</t>
  </si>
  <si>
    <t>When running an OR Logical Test you use the math operation: addition.</t>
  </si>
  <si>
    <t>When running an AND Logical Test you use the math operation: multiplication.</t>
  </si>
  <si>
    <t>(Two Columns):</t>
  </si>
  <si>
    <t>Brown Hair OR Hazel Eyes</t>
  </si>
  <si>
    <t>Hair</t>
  </si>
  <si>
    <t>Eyes</t>
  </si>
  <si>
    <t>If one mutually exclusive event is known to occur, the</t>
  </si>
  <si>
    <t>other event cannot occur and its probability is reduced to 0.</t>
  </si>
  <si>
    <t>The intersection of A and B is the event that</t>
  </si>
  <si>
    <t>contains sample points that belonging</t>
  </si>
  <si>
    <t>to both A and B. There is overlap.</t>
  </si>
  <si>
    <r>
      <t>1) Single Condition Logical Test:</t>
    </r>
    <r>
      <rPr>
        <sz val="11"/>
        <color theme="1"/>
        <rFont val="Calibri"/>
        <family val="2"/>
        <scheme val="minor"/>
      </rPr>
      <t xml:space="preserve"> Equal to Brown Hair</t>
    </r>
  </si>
  <si>
    <r>
      <rPr>
        <b/>
        <sz val="11"/>
        <color theme="1"/>
        <rFont val="Calibri"/>
        <family val="2"/>
        <scheme val="minor"/>
      </rPr>
      <t>4) AND Logical Test:</t>
    </r>
    <r>
      <rPr>
        <sz val="11"/>
        <color theme="1"/>
        <rFont val="Calibri"/>
        <family val="2"/>
        <scheme val="minor"/>
      </rPr>
      <t xml:space="preserve"> Brown Hair AND Hazel Eyes</t>
    </r>
  </si>
  <si>
    <t>3b) OR Logical Test for Events that are not Mutually Exclusive</t>
  </si>
  <si>
    <t>Given an Event A, the complement of A contains</t>
  </si>
  <si>
    <t>all sample points that are NOT in A.</t>
  </si>
  <si>
    <t>HairColor</t>
  </si>
  <si>
    <t>EyeColor</t>
  </si>
  <si>
    <t>Logical Tests Used for Filtering Sample Points</t>
  </si>
  <si>
    <t>in order to see specified sample points.</t>
  </si>
  <si>
    <t>Matching Rows:</t>
  </si>
  <si>
    <t>AND Logical Test uses * in direct array operation.</t>
  </si>
  <si>
    <t>OR Logical Test uses + in direct array operation.</t>
  </si>
  <si>
    <t>FALSE = FALSE or 0.</t>
  </si>
  <si>
    <t>TRUE = TRUE or any non-zero number.</t>
  </si>
  <si>
    <r>
      <t xml:space="preserve">We can use the </t>
    </r>
    <r>
      <rPr>
        <b/>
        <sz val="11"/>
        <color theme="1"/>
        <rFont val="Calibri"/>
        <family val="2"/>
        <scheme val="minor"/>
      </rPr>
      <t>FILTER array function</t>
    </r>
    <r>
      <rPr>
        <sz val="11"/>
        <color theme="1"/>
        <rFont val="Calibri"/>
        <family val="2"/>
        <scheme val="minor"/>
      </rPr>
      <t xml:space="preserve"> to filter a data set</t>
    </r>
  </si>
  <si>
    <t>ArrayToFilter &amp; LogicalTestArray must be same size.</t>
  </si>
  <si>
    <r>
      <rPr>
        <b/>
        <sz val="11"/>
        <color theme="1"/>
        <rFont val="Calibri"/>
        <family val="2"/>
        <scheme val="minor"/>
      </rPr>
      <t>FILTER</t>
    </r>
    <r>
      <rPr>
        <sz val="11"/>
        <color theme="1"/>
        <rFont val="Calibri"/>
        <family val="2"/>
        <scheme val="minor"/>
      </rPr>
      <t>(ArrayToFilter,LogicalTestArray)</t>
    </r>
  </si>
  <si>
    <t>3a) OR Logical Test for Mutually Exclusive Events (One Column):</t>
  </si>
  <si>
    <t>Flip coin two times. k = 2, n1 = 2, n2 = 2. Total experiments outcomes = 2*2 = 4</t>
  </si>
  <si>
    <t>Permutations</t>
  </si>
  <si>
    <t>A, B, C</t>
  </si>
  <si>
    <t>A, C, B</t>
  </si>
  <si>
    <t>B, A, C</t>
  </si>
  <si>
    <t>B, C, A</t>
  </si>
  <si>
    <t>C, A, B</t>
  </si>
  <si>
    <t>C, B, C</t>
  </si>
  <si>
    <t>Order Matters</t>
  </si>
  <si>
    <t>Order Does Not Matter</t>
  </si>
  <si>
    <t>Sample Size</t>
  </si>
  <si>
    <t>Example of the difference between a Combination and a Permutation:</t>
  </si>
  <si>
    <t>* You can pick the letters in any</t>
  </si>
  <si>
    <t>order, but just one time.</t>
  </si>
  <si>
    <t>Population Size</t>
  </si>
  <si>
    <t>If you are counting, you must subtract</t>
  </si>
  <si>
    <t>the AND section to avoid double counting.</t>
  </si>
  <si>
    <t>If you are counting, you only count what is in the AND section.</t>
  </si>
  <si>
    <t>Using the Addition Law of Probability</t>
  </si>
  <si>
    <t>Events that are NOT Mutually Exclusive: P(A OR B) = P(A) + P(B) - P(A AND B).</t>
  </si>
  <si>
    <t>Mutually Exclusive Events: P(A OR B) = P(A) + P(B).</t>
  </si>
  <si>
    <t>1) From Data Set</t>
  </si>
  <si>
    <t>2) From Frequency Distribution</t>
  </si>
  <si>
    <t>3) From Cross Tabulated Report</t>
  </si>
  <si>
    <t>Visitor</t>
  </si>
  <si>
    <t>Yes</t>
  </si>
  <si>
    <t>No</t>
  </si>
  <si>
    <t>Needle</t>
  </si>
  <si>
    <t>Pike's</t>
  </si>
  <si>
    <t>Space</t>
  </si>
  <si>
    <t>Place Market</t>
  </si>
  <si>
    <t>4 examples of calculating the probability for an OR Logical Test:</t>
  </si>
  <si>
    <t>Total Records</t>
  </si>
  <si>
    <t>from Space Needle field</t>
  </si>
  <si>
    <t>P(SN)</t>
  </si>
  <si>
    <t>SN</t>
  </si>
  <si>
    <t>PPM</t>
  </si>
  <si>
    <t>4) From Pre-determined Probabilities</t>
  </si>
  <si>
    <t>from Pike's Place field</t>
  </si>
  <si>
    <t>P(SN OR PPM)</t>
  </si>
  <si>
    <t>1) From Data Set for visitors to Seattle</t>
  </si>
  <si>
    <t>2) From Frequency Distribution with Mutually Exclusive Categories</t>
  </si>
  <si>
    <t>that they visited the SN or PPM.</t>
  </si>
  <si>
    <t>For a randomly selected Seattle visitor calculate the probability</t>
  </si>
  <si>
    <t>For a randomly selected Delta Airline Passenger calculate the</t>
  </si>
  <si>
    <t>following probabilities:</t>
  </si>
  <si>
    <t>P(Cancelled)</t>
  </si>
  <si>
    <t>Visited both sites (AND)</t>
  </si>
  <si>
    <t>Space N.</t>
  </si>
  <si>
    <t>Pike's Place M.</t>
  </si>
  <si>
    <t>Totals</t>
  </si>
  <si>
    <t xml:space="preserve">3) From Cross Tabulated Report created from the visitors to Seattle data set </t>
  </si>
  <si>
    <t>P(PPM)</t>
  </si>
  <si>
    <t>P(SS AND PPM)</t>
  </si>
  <si>
    <t>OR might be shown as: P(At least 1 site), or, P(1 or more sites)</t>
  </si>
  <si>
    <t>Introduction To Probability Chapter 4 Notes by excelisfun</t>
  </si>
  <si>
    <r>
      <t>n</t>
    </r>
    <r>
      <rPr>
        <vertAlign val="subscript"/>
        <sz val="11"/>
        <color theme="1"/>
        <rFont val="Calibri"/>
        <family val="2"/>
        <scheme val="minor"/>
      </rPr>
      <t>1</t>
    </r>
  </si>
  <si>
    <r>
      <t>n</t>
    </r>
    <r>
      <rPr>
        <vertAlign val="subscript"/>
        <sz val="11"/>
        <color theme="1"/>
        <rFont val="Calibri"/>
        <family val="2"/>
        <scheme val="minor"/>
      </rPr>
      <t>2</t>
    </r>
    <r>
      <rPr>
        <sz val="11"/>
        <color theme="1"/>
        <rFont val="Calibri"/>
        <family val="2"/>
        <scheme val="minor"/>
      </rPr>
      <t/>
    </r>
  </si>
  <si>
    <r>
      <t>n</t>
    </r>
    <r>
      <rPr>
        <vertAlign val="subscript"/>
        <sz val="11"/>
        <color theme="1"/>
        <rFont val="Calibri"/>
        <family val="2"/>
        <scheme val="minor"/>
      </rPr>
      <t>3</t>
    </r>
    <r>
      <rPr>
        <sz val="11"/>
        <color theme="1"/>
        <rFont val="Calibri"/>
        <family val="2"/>
        <scheme val="minor"/>
      </rPr>
      <t/>
    </r>
  </si>
  <si>
    <t>Total lock possibilities:</t>
  </si>
  <si>
    <t>Number rolls</t>
  </si>
  <si>
    <t>Number meats</t>
  </si>
  <si>
    <t>k</t>
  </si>
  <si>
    <t>Number slots for lock code:</t>
  </si>
  <si>
    <t># steps in building sandwich:</t>
  </si>
  <si>
    <r>
      <t>3) Deli offers 2 rolls, 4 meats and 3 cheeses. k = 3, n</t>
    </r>
    <r>
      <rPr>
        <vertAlign val="subscript"/>
        <sz val="11"/>
        <color theme="1"/>
        <rFont val="Calibri"/>
        <family val="2"/>
        <scheme val="minor"/>
      </rPr>
      <t>1</t>
    </r>
    <r>
      <rPr>
        <sz val="11"/>
        <color theme="1"/>
        <rFont val="Calibri"/>
        <family val="2"/>
        <scheme val="minor"/>
      </rPr>
      <t xml:space="preserve"> = 2, n</t>
    </r>
    <r>
      <rPr>
        <vertAlign val="subscript"/>
        <sz val="11"/>
        <color theme="1"/>
        <rFont val="Calibri"/>
        <family val="2"/>
        <scheme val="minor"/>
      </rPr>
      <t>2</t>
    </r>
    <r>
      <rPr>
        <sz val="11"/>
        <color theme="1"/>
        <rFont val="Calibri"/>
        <family val="2"/>
        <scheme val="minor"/>
      </rPr>
      <t xml:space="preserve"> = 4, n</t>
    </r>
    <r>
      <rPr>
        <vertAlign val="subscript"/>
        <sz val="11"/>
        <color theme="1"/>
        <rFont val="Calibri"/>
        <family val="2"/>
        <scheme val="minor"/>
      </rPr>
      <t>3</t>
    </r>
    <r>
      <rPr>
        <sz val="11"/>
        <color theme="1"/>
        <rFont val="Calibri"/>
        <family val="2"/>
        <scheme val="minor"/>
      </rPr>
      <t xml:space="preserve"> = 3. What are the number of total experimental outcomes (total number of different sandwiches) if you get one of each?</t>
    </r>
  </si>
  <si>
    <t>Notation: P(A | B) = "Probability of event A, given that event B has already occurred".   "|" = " given that".</t>
  </si>
  <si>
    <r>
      <t>P(Pull 1 Queen from deck of cards) = P(Q</t>
    </r>
    <r>
      <rPr>
        <vertAlign val="subscript"/>
        <sz val="11"/>
        <color theme="1"/>
        <rFont val="Calibri"/>
        <family val="2"/>
        <scheme val="minor"/>
      </rPr>
      <t>1</t>
    </r>
    <r>
      <rPr>
        <sz val="11"/>
        <color theme="1"/>
        <rFont val="Calibri"/>
        <family val="2"/>
        <scheme val="minor"/>
      </rPr>
      <t>) = 4/52</t>
    </r>
  </si>
  <si>
    <r>
      <t>There are 4 matching sample points: Q</t>
    </r>
    <r>
      <rPr>
        <sz val="11"/>
        <color theme="1"/>
        <rFont val="Symbol"/>
        <family val="1"/>
        <charset val="2"/>
      </rPr>
      <t>©</t>
    </r>
    <r>
      <rPr>
        <sz val="11"/>
        <color theme="1"/>
        <rFont val="Calibri"/>
        <family val="2"/>
        <scheme val="minor"/>
      </rPr>
      <t>, Q</t>
    </r>
    <r>
      <rPr>
        <sz val="11"/>
        <color theme="1"/>
        <rFont val="Symbol"/>
        <family val="1"/>
        <charset val="2"/>
      </rPr>
      <t>§</t>
    </r>
    <r>
      <rPr>
        <sz val="11"/>
        <color theme="1"/>
        <rFont val="Calibri"/>
        <family val="2"/>
        <scheme val="minor"/>
      </rPr>
      <t>, Q</t>
    </r>
    <r>
      <rPr>
        <sz val="11"/>
        <color theme="1"/>
        <rFont val="Symbol"/>
        <family val="1"/>
        <charset val="2"/>
      </rPr>
      <t>ª</t>
    </r>
    <r>
      <rPr>
        <sz val="11"/>
        <color theme="1"/>
        <rFont val="Calibri"/>
        <family val="2"/>
        <scheme val="minor"/>
      </rPr>
      <t>, Q</t>
    </r>
    <r>
      <rPr>
        <sz val="11"/>
        <color theme="1"/>
        <rFont val="Symbol"/>
        <family val="1"/>
        <charset val="2"/>
      </rPr>
      <t>¨</t>
    </r>
  </si>
  <si>
    <r>
      <t>There are 3 matching sample points: Q</t>
    </r>
    <r>
      <rPr>
        <sz val="11"/>
        <color theme="1"/>
        <rFont val="Symbol"/>
        <family val="1"/>
        <charset val="2"/>
      </rPr>
      <t>©</t>
    </r>
    <r>
      <rPr>
        <sz val="11"/>
        <color theme="1"/>
        <rFont val="Calibri"/>
        <family val="2"/>
        <scheme val="minor"/>
      </rPr>
      <t>, Q</t>
    </r>
    <r>
      <rPr>
        <sz val="11"/>
        <color theme="1"/>
        <rFont val="Symbol"/>
        <family val="1"/>
        <charset val="2"/>
      </rPr>
      <t>§</t>
    </r>
    <r>
      <rPr>
        <sz val="11"/>
        <color theme="1"/>
        <rFont val="Calibri"/>
        <family val="2"/>
        <scheme val="minor"/>
      </rPr>
      <t>, Q</t>
    </r>
    <r>
      <rPr>
        <sz val="11"/>
        <color theme="1"/>
        <rFont val="Symbol"/>
        <family val="1"/>
        <charset val="2"/>
      </rPr>
      <t>¨</t>
    </r>
  </si>
  <si>
    <r>
      <t>P(Pull second Queen given that you already pulled a Queen) = P(Q</t>
    </r>
    <r>
      <rPr>
        <vertAlign val="subscript"/>
        <sz val="11"/>
        <color theme="1"/>
        <rFont val="Calibri"/>
        <family val="2"/>
        <scheme val="minor"/>
      </rPr>
      <t>2</t>
    </r>
    <r>
      <rPr>
        <sz val="11"/>
        <color theme="1"/>
        <rFont val="Calibri"/>
        <family val="2"/>
        <scheme val="minor"/>
      </rPr>
      <t xml:space="preserve"> | Q</t>
    </r>
    <r>
      <rPr>
        <vertAlign val="subscript"/>
        <sz val="11"/>
        <color theme="1"/>
        <rFont val="Calibri"/>
        <family val="2"/>
        <scheme val="minor"/>
      </rPr>
      <t>1</t>
    </r>
    <r>
      <rPr>
        <sz val="11"/>
        <color theme="1"/>
        <rFont val="Calibri"/>
        <family val="2"/>
        <scheme val="minor"/>
      </rPr>
      <t>) = 3/51</t>
    </r>
  </si>
  <si>
    <t>1) This is not conditional probability:</t>
  </si>
  <si>
    <t>2) This IS conditional probability:</t>
  </si>
  <si>
    <t>3) Calculate the probability that a randomly selected American uses Facebook given that they use YouTube.</t>
  </si>
  <si>
    <r>
      <rPr>
        <b/>
        <sz val="11"/>
        <color theme="1"/>
        <rFont val="Calibri"/>
        <family val="2"/>
        <scheme val="minor"/>
      </rPr>
      <t>2) Not Logical Test:</t>
    </r>
    <r>
      <rPr>
        <sz val="11"/>
        <color theme="1"/>
        <rFont val="Calibri"/>
        <family val="2"/>
        <scheme val="minor"/>
      </rPr>
      <t xml:space="preserve"> NOT Brown Hair</t>
    </r>
  </si>
  <si>
    <r>
      <rPr>
        <b/>
        <sz val="11"/>
        <color theme="1"/>
        <rFont val="Calibri"/>
        <family val="2"/>
        <scheme val="minor"/>
      </rPr>
      <t>1) Single Condition Logical Test:</t>
    </r>
    <r>
      <rPr>
        <sz val="11"/>
        <color theme="1"/>
        <rFont val="Calibri"/>
        <family val="2"/>
        <scheme val="minor"/>
      </rPr>
      <t xml:space="preserve"> Equal to Brown Hair</t>
    </r>
  </si>
  <si>
    <t>What is probability of pulling one Queen card from a randomly shuffled deck of 52 cards?</t>
  </si>
  <si>
    <t>When you calculated the probability, the full Sample Space is intact. Sample Space = 52 cards.</t>
  </si>
  <si>
    <t>When you calculated the probability, the Sample Space has changed. Sample Space = 51 cards.</t>
  </si>
  <si>
    <t xml:space="preserve">A random survey of American social media use was conducted and the results are presented in a cross tab report. From the report, calculate the probability that a randomly selected American uses Facebook given that they use YouTube. Said a different way: If a randomly selected American uses YouTube, what is probability that they also use Facebook? </t>
  </si>
  <si>
    <t>For this problem, the frequencies are given to you, but you can not use the full Sample Space of 200. Because the question askes you to isolate your calculation to just the sample space for YouTube, the Sample Space changes, the denominator that you use is the total number of people who use YouTube, 162.</t>
  </si>
  <si>
    <t>Not Use YT</t>
  </si>
  <si>
    <t>Use YT</t>
  </si>
  <si>
    <t>Not Use FB</t>
  </si>
  <si>
    <t>Use FB</t>
  </si>
  <si>
    <t>Textbook notation:</t>
  </si>
  <si>
    <t xml:space="preserve">P(A | B) = P(A ∩ B)/P(B) = </t>
  </si>
  <si>
    <t xml:space="preserve">P(Use FB | Use YT) = </t>
  </si>
  <si>
    <t>Sample Space not change</t>
  </si>
  <si>
    <r>
      <rPr>
        <sz val="11"/>
        <color theme="1"/>
        <rFont val="Wingdings"/>
        <charset val="2"/>
      </rPr>
      <t>ç</t>
    </r>
    <r>
      <rPr>
        <sz val="11"/>
        <color theme="1"/>
        <rFont val="Calibri"/>
        <family val="2"/>
        <scheme val="minor"/>
      </rPr>
      <t xml:space="preserve"> Sample Space DOES change</t>
    </r>
  </si>
  <si>
    <t>Probability</t>
  </si>
  <si>
    <t>Joint Probability Table</t>
  </si>
  <si>
    <t>Facebook = FB</t>
  </si>
  <si>
    <t>YouTube = YT</t>
  </si>
  <si>
    <t>P(Use YT | Use FB) =</t>
  </si>
  <si>
    <r>
      <t xml:space="preserve">P(A </t>
    </r>
    <r>
      <rPr>
        <sz val="11"/>
        <color theme="1"/>
        <rFont val="Calibri"/>
        <family val="2"/>
      </rPr>
      <t>∩</t>
    </r>
    <r>
      <rPr>
        <sz val="11"/>
        <color theme="1"/>
        <rFont val="Calibri"/>
        <family val="2"/>
        <scheme val="minor"/>
      </rPr>
      <t xml:space="preserve"> B) = P(B)*P(A | B)</t>
    </r>
  </si>
  <si>
    <r>
      <t xml:space="preserve">P(A </t>
    </r>
    <r>
      <rPr>
        <sz val="11"/>
        <color theme="1"/>
        <rFont val="Calibri"/>
        <family val="2"/>
      </rPr>
      <t>∩</t>
    </r>
    <r>
      <rPr>
        <sz val="11"/>
        <color theme="1"/>
        <rFont val="Calibri"/>
        <family val="2"/>
        <scheme val="minor"/>
      </rPr>
      <t xml:space="preserve"> B) = P(A)*P(B | A)</t>
    </r>
  </si>
  <si>
    <t>Multiplication Law is used to calculate the probability of the intersection of events (probability of an AND Logical Test).</t>
  </si>
  <si>
    <t>Addition Law is used to calculate the probability of the union of events (probability of an OR Logical Test).</t>
  </si>
  <si>
    <t>Two events are independent if the probability of one event is not affected by the occurrence of the other.</t>
  </si>
  <si>
    <t>P(A ∩ B) = P(A AND B) = P(A)*P(B)</t>
  </si>
  <si>
    <t>For Mutually Exclusive Events:</t>
  </si>
  <si>
    <t>P(A OR B) = P(A) + P(B)</t>
  </si>
  <si>
    <t>For Events that are NOT Mutually Exclusive:</t>
  </si>
  <si>
    <t>P(A OR B) = P(A) + P(B) - P(A AND B)</t>
  </si>
  <si>
    <t>Multiplication Law of Probability (AND Logical Test / *)</t>
  </si>
  <si>
    <t>Addition Law of Probability (OR Logical Test / +)</t>
  </si>
  <si>
    <t>P(A U B) = P(A) + P(B)</t>
  </si>
  <si>
    <t>P(A U B) = P(A) + P(B) - P(A ∩ B)</t>
  </si>
  <si>
    <t>P(A AND B) = P(A)*P(B)</t>
  </si>
  <si>
    <t>Rule of Independence using Multiplication:</t>
  </si>
  <si>
    <t>Otherwise the events are dependent.</t>
  </si>
  <si>
    <t>1) Rolling one die does not affect the roll of the next die.</t>
  </si>
  <si>
    <t>2) Whether or not Alphabet stock (Google) goes up in a day does not affect whether or not Safeway stock goes up in that same day.</t>
  </si>
  <si>
    <t>Don't confuse "Mutually Exclusive" (events have no sample points in common; if one event occurs, the other did not) and "Independence" (the two events exist, but are not related). Two non-zero probabilities cannot be both mutually exclusive and independent: Independence means two events exist, but are not related; whereas, Mutual Exclusivity means when one event occurs, the other cannot.</t>
  </si>
  <si>
    <t>Multiplication rule for dependent events:</t>
  </si>
  <si>
    <t>Multiplication rule for independent events:</t>
  </si>
  <si>
    <r>
      <t xml:space="preserve">The two events that make up the Conditional Probability are considered </t>
    </r>
    <r>
      <rPr>
        <b/>
        <sz val="11"/>
        <color theme="1"/>
        <rFont val="Calibri"/>
        <family val="2"/>
        <scheme val="minor"/>
      </rPr>
      <t>dependent</t>
    </r>
    <r>
      <rPr>
        <sz val="11"/>
        <color theme="1"/>
        <rFont val="Calibri"/>
        <family val="2"/>
        <scheme val="minor"/>
      </rPr>
      <t>.</t>
    </r>
  </si>
  <si>
    <t>The events "Pulling a Second Queen" and "Pulling a First Queen" are dependent events.</t>
  </si>
  <si>
    <r>
      <rPr>
        <i/>
        <sz val="11"/>
        <color theme="1"/>
        <rFont val="Calibri"/>
        <family val="2"/>
        <scheme val="minor"/>
      </rPr>
      <t>Notation for Probability is:</t>
    </r>
    <r>
      <rPr>
        <sz val="11"/>
        <color theme="1"/>
        <rFont val="Calibri"/>
        <family val="2"/>
        <scheme val="minor"/>
      </rPr>
      <t xml:space="preserve"> P(A U B) = P(A OR B), where U = Union / OR.</t>
    </r>
  </si>
  <si>
    <r>
      <rPr>
        <i/>
        <sz val="11"/>
        <color theme="1"/>
        <rFont val="Calibri"/>
        <family val="2"/>
        <scheme val="minor"/>
      </rPr>
      <t>Synonyms:</t>
    </r>
    <r>
      <rPr>
        <sz val="11"/>
        <color theme="1"/>
        <rFont val="Calibri"/>
        <family val="2"/>
        <scheme val="minor"/>
      </rPr>
      <t xml:space="preserve"> OR = Union = "At least 1", "1 or more"</t>
    </r>
  </si>
  <si>
    <r>
      <rPr>
        <i/>
        <sz val="11"/>
        <color theme="1"/>
        <rFont val="Calibri"/>
        <family val="2"/>
        <scheme val="minor"/>
      </rPr>
      <t>Notation for Probability is:</t>
    </r>
    <r>
      <rPr>
        <sz val="11"/>
        <color theme="1"/>
        <rFont val="Calibri"/>
        <family val="2"/>
        <scheme val="minor"/>
      </rPr>
      <t xml:space="preserve"> P(A ∩ B) = P(A AND B), where  ∩  = Intersection / AND.</t>
    </r>
  </si>
  <si>
    <r>
      <rPr>
        <i/>
        <sz val="11"/>
        <color theme="1"/>
        <rFont val="Calibri"/>
        <family val="2"/>
        <scheme val="minor"/>
      </rPr>
      <t>Synonyms:</t>
    </r>
    <r>
      <rPr>
        <sz val="11"/>
        <color theme="1"/>
        <rFont val="Calibri"/>
        <family val="2"/>
        <scheme val="minor"/>
      </rPr>
      <t xml:space="preserve"> AND = Intersection = Concurrent = Joint = Both.</t>
    </r>
  </si>
  <si>
    <t>Success in Population (# Queens) = population_s =</t>
  </si>
  <si>
    <t>Sample Size (cards pulled in successions) = number_sample =</t>
  </si>
  <si>
    <t>Success in Sample (# Queens) = sample_s =</t>
  </si>
  <si>
    <t>Using the Multiplication Law of Probability</t>
  </si>
  <si>
    <t>P(Use YT) =</t>
  </si>
  <si>
    <t>P(Use FB AND Use YT) =</t>
  </si>
  <si>
    <t>P(Use FB | Use YT) =</t>
  </si>
  <si>
    <t>Joint Probability Tables</t>
  </si>
  <si>
    <t>Joint Probability Tables are cross tabulated tables that that have row and column header conditions and show AND Logical Test Probabilities (Joint Probabilities) on this inside of the table, Single Condition Probabilities (Marginal Probabilities) in the row and column total sections.</t>
  </si>
  <si>
    <t>When you have a proper data set with records of data, you can use the PivotTable feature to create a Cross Tabulated Frequency Distribution with the Show Values As % of Grand Total calculation.</t>
  </si>
  <si>
    <t>Survey Data:</t>
  </si>
  <si>
    <t>Joint Probability created with PivotTable:</t>
  </si>
  <si>
    <t>Joint Prob.</t>
  </si>
  <si>
    <t>FB</t>
  </si>
  <si>
    <t>YT</t>
  </si>
  <si>
    <t>1) Create Joint Probability from a proper data set</t>
  </si>
  <si>
    <t>2) If you are given a cross tabulated report, the fastest way to create a Joint Probability Table is to use a Spilled Array Formula.</t>
  </si>
  <si>
    <t>Report given to you:</t>
  </si>
  <si>
    <t>1) Copy first report</t>
  </si>
  <si>
    <t>2) Delete numbers</t>
  </si>
  <si>
    <t>3) Create spilled array formula</t>
  </si>
  <si>
    <t>Steps to create Joint Probability Table:</t>
  </si>
  <si>
    <t>AND % (Joint Probability)</t>
  </si>
  <si>
    <t>Marginal % (Single Condition Prob.)</t>
  </si>
  <si>
    <r>
      <t xml:space="preserve">Total number of experimental outcomes (sample points) = size of sample space = </t>
    </r>
    <r>
      <rPr>
        <b/>
        <sz val="11"/>
        <color theme="1"/>
        <rFont val="Calibri"/>
        <family val="2"/>
        <scheme val="minor"/>
      </rPr>
      <t>n</t>
    </r>
    <r>
      <rPr>
        <b/>
        <vertAlign val="subscript"/>
        <sz val="11"/>
        <color theme="1"/>
        <rFont val="Calibri"/>
        <family val="2"/>
        <scheme val="minor"/>
      </rPr>
      <t>1</t>
    </r>
    <r>
      <rPr>
        <b/>
        <sz val="11"/>
        <color theme="1"/>
        <rFont val="Calibri"/>
        <family val="2"/>
        <scheme val="minor"/>
      </rPr>
      <t xml:space="preserve"> * n</t>
    </r>
    <r>
      <rPr>
        <b/>
        <vertAlign val="subscript"/>
        <sz val="11"/>
        <color theme="1"/>
        <rFont val="Calibri"/>
        <family val="2"/>
        <scheme val="minor"/>
      </rPr>
      <t>2</t>
    </r>
    <r>
      <rPr>
        <b/>
        <sz val="11"/>
        <color theme="1"/>
        <rFont val="Calibri"/>
        <family val="2"/>
        <scheme val="minor"/>
      </rPr>
      <t xml:space="preserve"> * … n</t>
    </r>
    <r>
      <rPr>
        <b/>
        <vertAlign val="subscript"/>
        <sz val="11"/>
        <color theme="1"/>
        <rFont val="Calibri"/>
        <family val="2"/>
        <scheme val="minor"/>
      </rPr>
      <t>k</t>
    </r>
  </si>
  <si>
    <r>
      <rPr>
        <b/>
        <sz val="11"/>
        <color theme="1"/>
        <rFont val="Calibri"/>
        <family val="2"/>
        <scheme val="minor"/>
      </rPr>
      <t>P(A | B) = P(A AND B)/P(B)</t>
    </r>
    <r>
      <rPr>
        <sz val="11"/>
        <color theme="1"/>
        <rFont val="Calibri"/>
        <family val="2"/>
        <scheme val="minor"/>
      </rPr>
      <t xml:space="preserve"> = "Probability Event A occurs given that Event B has already occurred".</t>
    </r>
  </si>
  <si>
    <r>
      <rPr>
        <b/>
        <sz val="11"/>
        <color theme="1"/>
        <rFont val="Calibri"/>
        <family val="2"/>
        <scheme val="minor"/>
      </rPr>
      <t>P(B | A) = P(A AND B)/P(A)</t>
    </r>
    <r>
      <rPr>
        <sz val="11"/>
        <color theme="1"/>
        <rFont val="Calibri"/>
        <family val="2"/>
        <scheme val="minor"/>
      </rPr>
      <t xml:space="preserve"> =  "Probability Event B occurs given that Event A has already occurred".</t>
    </r>
  </si>
  <si>
    <r>
      <rPr>
        <b/>
        <sz val="11"/>
        <color theme="1"/>
        <rFont val="Calibri"/>
        <family val="2"/>
        <scheme val="minor"/>
      </rPr>
      <t>P(A | B) = P(A)</t>
    </r>
    <r>
      <rPr>
        <sz val="11"/>
        <color theme="1"/>
        <rFont val="Calibri"/>
        <family val="2"/>
        <scheme val="minor"/>
      </rPr>
      <t xml:space="preserve"> , B has no affect on A.</t>
    </r>
  </si>
  <si>
    <r>
      <rPr>
        <b/>
        <sz val="11"/>
        <color theme="1"/>
        <rFont val="Calibri"/>
        <family val="2"/>
        <scheme val="minor"/>
      </rPr>
      <t>P(B | A) = P(B)</t>
    </r>
    <r>
      <rPr>
        <sz val="11"/>
        <color theme="1"/>
        <rFont val="Calibri"/>
        <family val="2"/>
        <scheme val="minor"/>
      </rPr>
      <t xml:space="preserve"> , A has no affect on B.</t>
    </r>
  </si>
  <si>
    <r>
      <rPr>
        <b/>
        <sz val="11"/>
        <color theme="1"/>
        <rFont val="Calibri"/>
        <family val="2"/>
        <scheme val="minor"/>
      </rPr>
      <t>P(A AND B) = P(A)*P(B)</t>
    </r>
    <r>
      <rPr>
        <sz val="11"/>
        <color theme="1"/>
        <rFont val="Calibri"/>
        <family val="2"/>
        <scheme val="minor"/>
      </rPr>
      <t>, where events A and B are independent. Otherwise the events are dependent.</t>
    </r>
  </si>
  <si>
    <t>Example of Multiplying Dependent Events to calculate P(A AND B):</t>
  </si>
  <si>
    <t>P(Pull Two Straight Queens from Deck of Cards Without Replacement) =</t>
  </si>
  <si>
    <t>Examples of Multiplying Independent Events to calculate P(A AND B):</t>
  </si>
  <si>
    <t>Examples of Independent Events:</t>
  </si>
  <si>
    <t>Examples of the Rule of Independent:</t>
  </si>
  <si>
    <t>1) Calculate the probability that both Alphabet stock and Safeway stock will go up next year.</t>
  </si>
  <si>
    <t>More Notes for Important Terms:</t>
  </si>
  <si>
    <t>P(Safeway will go up in 2023)</t>
  </si>
  <si>
    <t>P(Both will go up in 2023)</t>
  </si>
  <si>
    <t>P(Alphabet stock will go up in 2023)</t>
  </si>
  <si>
    <t>If P(G) = 0.65, P(S) = 0.35, P(G AND S) = 0.2275, are the events independent? Yes because 0.65*0.35 = 0.2275.</t>
  </si>
  <si>
    <t>1) The probability that Alphabet stock (Google) will go up next year is 0.65 and the probability that Safeway stock will go up next year is 0.35. What is probability that both will go up. Assume events are independent.</t>
  </si>
  <si>
    <t>Heart Attack</t>
  </si>
  <si>
    <t>Smoke</t>
  </si>
  <si>
    <t>Moderate</t>
  </si>
  <si>
    <t>Heavy</t>
  </si>
  <si>
    <t>Methods for estimating probability:</t>
  </si>
  <si>
    <r>
      <rPr>
        <b/>
        <sz val="11"/>
        <color theme="1"/>
        <rFont val="Calibri"/>
        <family val="2"/>
        <scheme val="minor"/>
      </rPr>
      <t>Classical Probability</t>
    </r>
    <r>
      <rPr>
        <sz val="11"/>
        <color theme="1"/>
        <rFont val="Calibri"/>
        <family val="2"/>
        <scheme val="minor"/>
      </rPr>
      <t xml:space="preserve"> = All outcomes equally likely.
Example: probability of rolling a 3 with one die = 1/6 = 0.1666.</t>
    </r>
  </si>
  <si>
    <r>
      <rPr>
        <b/>
        <sz val="11"/>
        <color theme="1"/>
        <rFont val="Calibri"/>
        <family val="2"/>
        <scheme val="minor"/>
      </rPr>
      <t>Relative Frequency Probability</t>
    </r>
    <r>
      <rPr>
        <sz val="11"/>
        <color theme="1"/>
        <rFont val="Calibri"/>
        <family val="2"/>
        <scheme val="minor"/>
      </rPr>
      <t xml:space="preserve"> = Use past data to create relative frequency distribution.
Example: probability of getting an A in a class based on past data = 5/50 = 1/10 = 0.10</t>
    </r>
  </si>
  <si>
    <r>
      <rPr>
        <b/>
        <sz val="11"/>
        <color theme="1"/>
        <rFont val="Calibri"/>
        <family val="2"/>
        <scheme val="minor"/>
      </rPr>
      <t>Subjective Probability</t>
    </r>
    <r>
      <rPr>
        <sz val="11"/>
        <color theme="1"/>
        <rFont val="Calibri"/>
        <family val="2"/>
        <scheme val="minor"/>
      </rPr>
      <t xml:space="preserve"> = Expert judgement because outcomes are not equally likely and there is little past data. Example: Casino estimates that the probability that KC Chiefs will win Super Bowl = 0.43</t>
    </r>
  </si>
  <si>
    <r>
      <t xml:space="preserve">A process that generates well defined </t>
    </r>
    <r>
      <rPr>
        <b/>
        <sz val="11"/>
        <color theme="1"/>
        <rFont val="Calibri"/>
        <family val="2"/>
        <scheme val="minor"/>
      </rPr>
      <t>Experimental Outcomes (Sample Points)</t>
    </r>
    <r>
      <rPr>
        <sz val="11"/>
        <color theme="1"/>
        <rFont val="Calibri"/>
        <family val="2"/>
        <scheme val="minor"/>
      </rPr>
      <t>.</t>
    </r>
  </si>
  <si>
    <t>Random Experiment:</t>
  </si>
  <si>
    <t>Sample Space:</t>
  </si>
  <si>
    <t>Sample Space for a random experiment</t>
  </si>
  <si>
    <t>Win, Lose, Tie</t>
  </si>
  <si>
    <t>4) Play NFL game</t>
  </si>
  <si>
    <t>2) Determine lock code with 3 spots and 10 digits. What are the number of total experimental outcomes (total possible lock codes)?</t>
  </si>
  <si>
    <t>Sometimes we have to decide on sample space with combinations or permutations, where you select n objects from a set of N objects.</t>
  </si>
  <si>
    <t>If we select the letters A, B, C, one after the other and you cannot repeat (example: A, A, A not allowed)</t>
  </si>
  <si>
    <t>When experiment involves selecting n objects from a set of N objects, and the order of the items is not considered, like: (2,1) is the same as (1,2), then:
Total number of experimental outcomes (sample points) = size of sample space =</t>
  </si>
  <si>
    <r>
      <t xml:space="preserve">When experiment involves selecting n objects from a set of N objects, and the order of the items is considered, like: (2,1) is </t>
    </r>
    <r>
      <rPr>
        <b/>
        <i/>
        <sz val="11"/>
        <color theme="1"/>
        <rFont val="Calibri"/>
        <family val="2"/>
        <scheme val="minor"/>
      </rPr>
      <t>different</t>
    </r>
    <r>
      <rPr>
        <sz val="11"/>
        <color theme="1"/>
        <rFont val="Calibri"/>
        <family val="2"/>
        <scheme val="minor"/>
      </rPr>
      <t xml:space="preserve"> than (1,2), then:
Total number of experimental outcomes (sample points) = size of sample space = </t>
    </r>
  </si>
  <si>
    <t>Sample points = (1,6), (2,5), (3,4), (4,3), (5,2), (6,1)</t>
  </si>
  <si>
    <t>Probability = P(Roll 7) = 1/36+1/36+1/36+1/36+1/36+1/36 = 6/36 = 1/6 = 0.1667</t>
  </si>
  <si>
    <t>2) Event = Get 2 tails in three flips of a coin</t>
  </si>
  <si>
    <t>1) Event = Roll a 7 with dice</t>
  </si>
  <si>
    <t>Probability = P(2T in 3 Tries) = 1/8+1/8+1/8 = 3/8 = 0.375</t>
  </si>
  <si>
    <t>"Sample points" from pre-made frequency distribution = 2 rooms used, 3 rooms used, 4 rooms used.</t>
  </si>
  <si>
    <r>
      <t>If the complement of A = A</t>
    </r>
    <r>
      <rPr>
        <vertAlign val="superscript"/>
        <sz val="11"/>
        <color theme="1"/>
        <rFont val="Calibri"/>
        <family val="2"/>
        <scheme val="minor"/>
      </rPr>
      <t>c</t>
    </r>
    <r>
      <rPr>
        <sz val="11"/>
        <color theme="1"/>
        <rFont val="Calibri"/>
        <family val="2"/>
        <scheme val="minor"/>
      </rPr>
      <t xml:space="preserve"> , then </t>
    </r>
    <r>
      <rPr>
        <b/>
        <sz val="11"/>
        <color theme="1"/>
        <rFont val="Calibri"/>
        <family val="2"/>
        <scheme val="minor"/>
      </rPr>
      <t>P(A</t>
    </r>
    <r>
      <rPr>
        <b/>
        <vertAlign val="superscript"/>
        <sz val="11"/>
        <color theme="1"/>
        <rFont val="Calibri"/>
        <family val="2"/>
        <scheme val="minor"/>
      </rPr>
      <t>c</t>
    </r>
    <r>
      <rPr>
        <b/>
        <sz val="11"/>
        <color theme="1"/>
        <rFont val="Calibri"/>
        <family val="2"/>
        <scheme val="minor"/>
      </rPr>
      <t>) = 1 - P(A)</t>
    </r>
    <r>
      <rPr>
        <sz val="11"/>
        <color theme="1"/>
        <rFont val="Calibri"/>
        <family val="2"/>
        <scheme val="minor"/>
      </rPr>
      <t xml:space="preserve">, or, </t>
    </r>
    <r>
      <rPr>
        <b/>
        <sz val="11"/>
        <color theme="1"/>
        <rFont val="Calibri"/>
        <family val="2"/>
        <scheme val="minor"/>
      </rPr>
      <t>P(Not A) = 1 - P(A)</t>
    </r>
  </si>
  <si>
    <t>3) A random survey of American social media use was conducted. From a Cross Tab Report, create a Probability Tree that shows Root, Conditional and Joint Probabilities on paper:</t>
  </si>
  <si>
    <t>4) A random survey of Americans concerning heart attacks and smoking was conducted. From a Cross Tabulated Report on Heart Attack &amp; Smoking create a Probability Tree on paper.</t>
  </si>
  <si>
    <t>2) A random survey of American social media use was conducted. The random experiment will be to first ask: "Do you use YouTube, Yes, or No?". The second question will be to ask: "Do you use Facebook, Yes, or No?". From a Cross Tab Report shown below, create a Probability Tree that shows Root (Do you use YouTube?), Conditional (Do you use Facebook?) and Joint Probabilities (Do you use both?).</t>
  </si>
  <si>
    <t>Use YouTube?</t>
  </si>
  <si>
    <t>Use Facebook?</t>
  </si>
  <si>
    <t>Use Both</t>
  </si>
  <si>
    <t>Yes =</t>
  </si>
  <si>
    <t>No =</t>
  </si>
  <si>
    <t>Marginal Probabilities</t>
  </si>
  <si>
    <t>Conditional Probabilities</t>
  </si>
  <si>
    <t>Joint Probabilities (AND)</t>
  </si>
  <si>
    <t>Multiplication Law of Probability</t>
  </si>
  <si>
    <t>ê</t>
  </si>
  <si>
    <t>Your plan is to take a preparation course before taking the CPA exam, and therefore you would like to know the probability P(Pass | Took Prep Course).</t>
  </si>
  <si>
    <t>Using Multiplication Law and Bayes' Theorem, Tabular Method can be used:</t>
  </si>
  <si>
    <t>P(Pass |
Took Prep Course)</t>
  </si>
  <si>
    <t>P(Took Prep Course | Pass)</t>
  </si>
  <si>
    <t>P(Took Prep Course | Not Pass)</t>
  </si>
  <si>
    <t>P(Pass AND Took Prep Course)</t>
  </si>
  <si>
    <t>P(Not Pass AND Took Prep Course)</t>
  </si>
  <si>
    <t>Prior (Marginal)</t>
  </si>
  <si>
    <t>Joint (AND)</t>
  </si>
  <si>
    <t>For this textbook, these probabilities are given</t>
  </si>
  <si>
    <t>Use Multiplication Rule to get AND</t>
  </si>
  <si>
    <r>
      <t>P(Q</t>
    </r>
    <r>
      <rPr>
        <vertAlign val="subscript"/>
        <sz val="10.5"/>
        <color theme="1"/>
        <rFont val="Calibri"/>
        <family val="2"/>
        <scheme val="minor"/>
      </rPr>
      <t>2</t>
    </r>
    <r>
      <rPr>
        <sz val="10.5"/>
        <color theme="1"/>
        <rFont val="Calibri"/>
        <family val="2"/>
        <scheme val="minor"/>
      </rPr>
      <t xml:space="preserve"> AND Q</t>
    </r>
    <r>
      <rPr>
        <vertAlign val="subscript"/>
        <sz val="10.5"/>
        <color theme="1"/>
        <rFont val="Calibri"/>
        <family val="2"/>
        <scheme val="minor"/>
      </rPr>
      <t>1</t>
    </r>
    <r>
      <rPr>
        <sz val="10.5"/>
        <color theme="1"/>
        <rFont val="Calibri"/>
        <family val="2"/>
        <scheme val="minor"/>
      </rPr>
      <t>) = P(Q</t>
    </r>
    <r>
      <rPr>
        <vertAlign val="subscript"/>
        <sz val="10.5"/>
        <color theme="1"/>
        <rFont val="Calibri"/>
        <family val="2"/>
        <scheme val="minor"/>
      </rPr>
      <t>1</t>
    </r>
    <r>
      <rPr>
        <sz val="10.5"/>
        <color theme="1"/>
        <rFont val="Calibri"/>
        <family val="2"/>
        <scheme val="minor"/>
      </rPr>
      <t>)* P(Q</t>
    </r>
    <r>
      <rPr>
        <vertAlign val="subscript"/>
        <sz val="10.5"/>
        <color theme="1"/>
        <rFont val="Calibri"/>
        <family val="2"/>
        <scheme val="minor"/>
      </rPr>
      <t>2</t>
    </r>
    <r>
      <rPr>
        <sz val="10.5"/>
        <color theme="1"/>
        <rFont val="Calibri"/>
        <family val="2"/>
        <scheme val="minor"/>
      </rPr>
      <t xml:space="preserve"> | Q</t>
    </r>
    <r>
      <rPr>
        <vertAlign val="subscript"/>
        <sz val="10.5"/>
        <color theme="1"/>
        <rFont val="Calibri"/>
        <family val="2"/>
        <scheme val="minor"/>
      </rPr>
      <t>1</t>
    </r>
    <r>
      <rPr>
        <sz val="10.5"/>
        <color theme="1"/>
        <rFont val="Calibri"/>
        <family val="2"/>
        <scheme val="minor"/>
      </rPr>
      <t>) =</t>
    </r>
  </si>
  <si>
    <t>Total = Probability Took Prep Course =&gt;</t>
  </si>
  <si>
    <t>Use "Concept: compare parts to whole", or Conditional Probability Rule.</t>
  </si>
  <si>
    <t>Events:</t>
  </si>
  <si>
    <t>GO = Garage Open</t>
  </si>
  <si>
    <t>GNO = Garage Not Open</t>
  </si>
  <si>
    <t>SS = Stuff Stolen</t>
  </si>
  <si>
    <t>SNS = Stuff Not Stolen</t>
  </si>
  <si>
    <t>Event &amp; P(x)</t>
  </si>
  <si>
    <t>Prior Probability or Marginal Prob</t>
  </si>
  <si>
    <t>Joint Probability</t>
  </si>
  <si>
    <t>Posterior Probability</t>
  </si>
  <si>
    <t>Leave garage open = P(GO)</t>
  </si>
  <si>
    <t>Stuff Stolen, Given Leave garage open = P(SS | GO)</t>
  </si>
  <si>
    <t>P(GO AND SS)</t>
  </si>
  <si>
    <t>P(GO | SS)</t>
  </si>
  <si>
    <t>Not Leave garage open = P(GNO)</t>
  </si>
  <si>
    <t>Stuff Stolen, Given Not Leave garage open = P(SS | GNO)</t>
  </si>
  <si>
    <t>P(GNO AND SS)</t>
  </si>
  <si>
    <t>P(GNO | SS)</t>
  </si>
  <si>
    <t>P(Stuff Stolen)</t>
  </si>
  <si>
    <t>Single Cell Formula:</t>
  </si>
  <si>
    <t>P(SNS)</t>
  </si>
  <si>
    <t>Array: Bayes' Theorem</t>
  </si>
  <si>
    <t>SUMPRODUCT function</t>
  </si>
  <si>
    <t>Example 1:</t>
  </si>
  <si>
    <t>Example 2:</t>
  </si>
  <si>
    <t>Survey of people who took CPA exam:</t>
  </si>
  <si>
    <r>
      <rPr>
        <b/>
        <sz val="11"/>
        <color theme="1"/>
        <rFont val="Calibri"/>
        <family val="2"/>
        <scheme val="minor"/>
      </rPr>
      <t>Q1:</t>
    </r>
    <r>
      <rPr>
        <sz val="11"/>
        <color theme="1"/>
        <rFont val="Calibri"/>
        <family val="2"/>
        <scheme val="minor"/>
      </rPr>
      <t xml:space="preserve"> What was your score (0-1000)?</t>
    </r>
  </si>
  <si>
    <r>
      <rPr>
        <b/>
        <sz val="11"/>
        <color theme="1"/>
        <rFont val="Calibri"/>
        <family val="2"/>
        <scheme val="minor"/>
      </rPr>
      <t>Q2:</t>
    </r>
    <r>
      <rPr>
        <sz val="11"/>
        <color theme="1"/>
        <rFont val="Calibri"/>
        <family val="2"/>
        <scheme val="minor"/>
      </rPr>
      <t xml:space="preserve"> Did you take a Preparation Course (PC or NPC)?</t>
    </r>
  </si>
  <si>
    <t>Score</t>
  </si>
  <si>
    <t>Prep Course</t>
  </si>
  <si>
    <t>Took Prep Course</t>
  </si>
  <si>
    <t>Not Take Prep Course</t>
  </si>
  <si>
    <t>Not Pass</t>
  </si>
  <si>
    <t>Pass</t>
  </si>
  <si>
    <t>Not Take PC</t>
  </si>
  <si>
    <t>Took PC</t>
  </si>
  <si>
    <t>If we had full data set, then we can easily use the PivotTable tool to create a Joint Probability Table and then create the conditional probability needed for Bayes Theorem:</t>
  </si>
  <si>
    <t>1) Probability that you will roll a 6 with a die = P(roll six) = 1/6 = 0.1667 = 16.67%</t>
  </si>
  <si>
    <t>2) Probability that a randomly selected student in my class will earn an A = P(Earn A) = 0.10 = 10%</t>
  </si>
  <si>
    <t>3) On Jan. 25, 2022, a Casino estimated probability that the KC Chiefs would win super bowl = P(win) = 0.43 =43%</t>
  </si>
  <si>
    <t>4) On Jan 31, 2022, the probability that the KC Chiefs would win super bowl = P(win) = 0 = 0%</t>
  </si>
  <si>
    <t>(H,H), (H,T), (T,H), (T,T)</t>
  </si>
  <si>
    <t>Three Examples for random experiment flipping a coin three times:</t>
  </si>
  <si>
    <t>1) Worksheet Cells &amp; Formatting:</t>
  </si>
  <si>
    <t>Flip a Coin 3 Times.</t>
  </si>
  <si>
    <t>2) Excel Smart Art Horizontal Hierarchy :</t>
  </si>
  <si>
    <t>3) Drawing on Paper:</t>
  </si>
  <si>
    <t>Example of table to visualize all sample points for a two-step random experiment of throwing two die:</t>
  </si>
  <si>
    <r>
      <t xml:space="preserve">Use </t>
    </r>
    <r>
      <rPr>
        <b/>
        <sz val="11"/>
        <color theme="1"/>
        <rFont val="Calibri"/>
        <family val="2"/>
        <scheme val="minor"/>
      </rPr>
      <t>Tree Diagram</t>
    </r>
    <r>
      <rPr>
        <sz val="11"/>
        <color theme="1"/>
        <rFont val="Calibri"/>
        <family val="2"/>
        <scheme val="minor"/>
      </rPr>
      <t xml:space="preserve"> to visualize Sample Space and show all experimental outcomes (sample points):</t>
    </r>
  </si>
  <si>
    <r>
      <t xml:space="preserve">Use </t>
    </r>
    <r>
      <rPr>
        <b/>
        <sz val="11"/>
        <color theme="1"/>
        <rFont val="Calibri"/>
        <family val="2"/>
        <scheme val="minor"/>
      </rPr>
      <t>Table Format</t>
    </r>
    <r>
      <rPr>
        <sz val="11"/>
        <color theme="1"/>
        <rFont val="Calibri"/>
        <family val="2"/>
        <scheme val="minor"/>
      </rPr>
      <t xml:space="preserve"> to visualize Sample Space and show all experimental outcomes (sample points):</t>
    </r>
  </si>
  <si>
    <t>Probability is a numerical measure, a number between 0 and 1 (inclusive), that indicates the likelihood that an event will occur in the unknown future.</t>
  </si>
  <si>
    <r>
      <t xml:space="preserve">Probability is </t>
    </r>
    <r>
      <rPr>
        <u/>
        <sz val="11"/>
        <color theme="1"/>
        <rFont val="Calibri"/>
        <family val="2"/>
        <scheme val="minor"/>
      </rPr>
      <t>never</t>
    </r>
    <r>
      <rPr>
        <sz val="11"/>
        <color theme="1"/>
        <rFont val="Calibri"/>
        <family val="2"/>
        <scheme val="minor"/>
      </rPr>
      <t xml:space="preserve"> negative.</t>
    </r>
  </si>
  <si>
    <r>
      <t xml:space="preserve">Probability is </t>
    </r>
    <r>
      <rPr>
        <u/>
        <sz val="11"/>
        <color theme="1"/>
        <rFont val="Calibri"/>
        <family val="2"/>
        <scheme val="minor"/>
      </rPr>
      <t>never</t>
    </r>
    <r>
      <rPr>
        <sz val="11"/>
        <color theme="1"/>
        <rFont val="Calibri"/>
        <family val="2"/>
        <scheme val="minor"/>
      </rPr>
      <t xml:space="preserve"> greater than 1.</t>
    </r>
  </si>
  <si>
    <t>A percentage change amount is not probability. Remember, you can have an increase in sales of 110% (&gt;1) or a decrease in sales of -25% (&lt;0), but those are NOT probabilities.</t>
  </si>
  <si>
    <t>Probability represents parts out of 100, where you can have 0 to 100 parts out of 100. If the  probability of a sale for any one sales call is 0.20, this means that in a random test you would expect to make 20 sales for every 100 sales calls.</t>
  </si>
  <si>
    <t>Chapter 4</t>
  </si>
  <si>
    <t>Introduction to Probability</t>
  </si>
  <si>
    <t>Video 16</t>
  </si>
  <si>
    <t>Video 17</t>
  </si>
  <si>
    <t>Video 18</t>
  </si>
  <si>
    <t>Video 19</t>
  </si>
  <si>
    <t>Video 20</t>
  </si>
  <si>
    <t>Video 21</t>
  </si>
  <si>
    <t>Video 22</t>
  </si>
  <si>
    <t>Logical Tests for Probability with COUNTIFS and the FILTER functions</t>
  </si>
  <si>
    <t>Adding Law of Probability: OR Logical Test</t>
  </si>
  <si>
    <t>Introduction to Probability: Sample Points, Events &amp; Probability</t>
  </si>
  <si>
    <t>4 examples of calculating the probability for an AND Logical Test:</t>
  </si>
  <si>
    <t>4) From a Cross Tabulated Report on Heart Attack &amp; Smoking create a Probability Tree on paper.</t>
  </si>
  <si>
    <t>2) From a Cross Tabulated Report on American Social Media create a Probability Tree on worksheet.</t>
  </si>
  <si>
    <t>3) From a Cross Tabulated Report on American Social Media create a Probability Tree on paper.</t>
  </si>
  <si>
    <t>Excel Business
Statistical Analysis:</t>
  </si>
  <si>
    <t>Excel Statistical Analysis 7: Cross Tabulation, Visualizations, AND Logical Tests, Simpson’s Paradox</t>
  </si>
  <si>
    <t>Microsoft 365 Excel</t>
  </si>
  <si>
    <t>Excel Business Statistics 16</t>
  </si>
  <si>
    <t>Multiplication Law of Probability: AND Logical Test. Probability Tree too</t>
  </si>
  <si>
    <t>Experiments, Sample Points, Events and then Probability</t>
  </si>
  <si>
    <t>Sample Points and Relative Frequency</t>
  </si>
  <si>
    <t>Probability is never known with certainty. It is only an estimate.</t>
  </si>
  <si>
    <r>
      <t xml:space="preserve">Probability is an estimate of an event that </t>
    </r>
    <r>
      <rPr>
        <u/>
        <sz val="11"/>
        <color theme="1"/>
        <rFont val="Calibri"/>
        <family val="2"/>
        <scheme val="minor"/>
      </rPr>
      <t>may</t>
    </r>
    <r>
      <rPr>
        <sz val="11"/>
        <color theme="1"/>
        <rFont val="Calibri"/>
        <family val="2"/>
        <scheme val="minor"/>
      </rPr>
      <t xml:space="preserve"> occur in the future.</t>
    </r>
  </si>
  <si>
    <t>On any single repetition or trial or step of the experiment, one and only one of the possible experimental outcomes (sample points) can occur.</t>
  </si>
  <si>
    <r>
      <t>1) Roll two die. k = 2, n</t>
    </r>
    <r>
      <rPr>
        <vertAlign val="subscript"/>
        <sz val="11"/>
        <color theme="1"/>
        <rFont val="Calibri"/>
        <family val="2"/>
        <scheme val="minor"/>
      </rPr>
      <t>1</t>
    </r>
    <r>
      <rPr>
        <sz val="11"/>
        <color theme="1"/>
        <rFont val="Calibri"/>
        <family val="2"/>
        <scheme val="minor"/>
      </rPr>
      <t xml:space="preserve"> = 6, n</t>
    </r>
    <r>
      <rPr>
        <vertAlign val="subscript"/>
        <sz val="11"/>
        <color theme="1"/>
        <rFont val="Calibri"/>
        <family val="2"/>
        <scheme val="minor"/>
      </rPr>
      <t>2</t>
    </r>
    <r>
      <rPr>
        <sz val="11"/>
        <color theme="1"/>
        <rFont val="Calibri"/>
        <family val="2"/>
        <scheme val="minor"/>
      </rPr>
      <t xml:space="preserve"> = 6. Total experiments outcomes = 6*6 = 36</t>
    </r>
  </si>
  <si>
    <t>% Frequency</t>
  </si>
  <si>
    <t>Sample Point</t>
  </si>
  <si>
    <t>Total Weeks</t>
  </si>
  <si>
    <t>P(&lt;=4 weeks)</t>
  </si>
  <si>
    <t>Logical Tests for Probability</t>
  </si>
  <si>
    <t>AND, OR, NOT and the
COUNTIFS &amp; FILTER functions!</t>
  </si>
  <si>
    <t>Excel Business Statistics 17</t>
  </si>
  <si>
    <t>Five Employees:</t>
  </si>
  <si>
    <t>June</t>
  </si>
  <si>
    <t>Dino</t>
  </si>
  <si>
    <t>Permutations for 5 Offices:</t>
  </si>
  <si>
    <t>Office 1</t>
  </si>
  <si>
    <t>Office 2</t>
  </si>
  <si>
    <t>Office 3</t>
  </si>
  <si>
    <t>Office 4</t>
  </si>
  <si>
    <t>Office 5</t>
  </si>
  <si>
    <t>Names:</t>
  </si>
  <si>
    <t>All Unique?</t>
  </si>
  <si>
    <t>Excel Business Statistics 18</t>
  </si>
  <si>
    <t>Excel Business Statistics 19</t>
  </si>
  <si>
    <t>Excel Business Statistics 20</t>
  </si>
  <si>
    <t>Excel Business Statistics 21</t>
  </si>
  <si>
    <t>Multiplication Law of Probability:</t>
  </si>
  <si>
    <r>
      <t xml:space="preserve">AND Logical Test
</t>
    </r>
    <r>
      <rPr>
        <b/>
        <sz val="25"/>
        <color theme="0"/>
        <rFont val="Calibri"/>
        <family val="2"/>
        <scheme val="minor"/>
      </rPr>
      <t>(Probability Tree too)</t>
    </r>
  </si>
  <si>
    <t>Excel Business Statistics 22</t>
  </si>
  <si>
    <t>Visitor 200</t>
  </si>
  <si>
    <t>Visitor 199</t>
  </si>
  <si>
    <t>Visitor 198</t>
  </si>
  <si>
    <t>Visitor 197</t>
  </si>
  <si>
    <t>Visitor 196</t>
  </si>
  <si>
    <t>Visitor 195</t>
  </si>
  <si>
    <t>Visitor 194</t>
  </si>
  <si>
    <t>Visitor 193</t>
  </si>
  <si>
    <t>Visitor 192</t>
  </si>
  <si>
    <t>Visitor 191</t>
  </si>
  <si>
    <t>Visitor 190</t>
  </si>
  <si>
    <t>Visitor 189</t>
  </si>
  <si>
    <t>Visitor 188</t>
  </si>
  <si>
    <t>Visitor 187</t>
  </si>
  <si>
    <t>Visitor 186</t>
  </si>
  <si>
    <t>Visitor 185</t>
  </si>
  <si>
    <t>Visitor 184</t>
  </si>
  <si>
    <t>Visitor 183</t>
  </si>
  <si>
    <t>Visitor 182</t>
  </si>
  <si>
    <t>Visitor 181</t>
  </si>
  <si>
    <t>Visitor 180</t>
  </si>
  <si>
    <t>Visitor 179</t>
  </si>
  <si>
    <t>Visitor 178</t>
  </si>
  <si>
    <t>Visitor 177</t>
  </si>
  <si>
    <t>Visitor 176</t>
  </si>
  <si>
    <t>Visitor 175</t>
  </si>
  <si>
    <t>Visitor 174</t>
  </si>
  <si>
    <t>Visitor 173</t>
  </si>
  <si>
    <t>Visitor 172</t>
  </si>
  <si>
    <t>Visitor 171</t>
  </si>
  <si>
    <t>Visitor 170</t>
  </si>
  <si>
    <t>Visitor 169</t>
  </si>
  <si>
    <t>Visitor 168</t>
  </si>
  <si>
    <t>Visitor 167</t>
  </si>
  <si>
    <t>Visitor 166</t>
  </si>
  <si>
    <t>Visitor 165</t>
  </si>
  <si>
    <t>Visitor 164</t>
  </si>
  <si>
    <t>Visitor 163</t>
  </si>
  <si>
    <t>Visitor 162</t>
  </si>
  <si>
    <t>Visitor 161</t>
  </si>
  <si>
    <t>Visitor 160</t>
  </si>
  <si>
    <t>Visitor 159</t>
  </si>
  <si>
    <t>Visitor 158</t>
  </si>
  <si>
    <t>Visitor 157</t>
  </si>
  <si>
    <t>Visitor 156</t>
  </si>
  <si>
    <t>Visitor 155</t>
  </si>
  <si>
    <t>Visitor 154</t>
  </si>
  <si>
    <t>Visitor 153</t>
  </si>
  <si>
    <t>Visitor 152</t>
  </si>
  <si>
    <t>Visitor 151</t>
  </si>
  <si>
    <t>Visitor 150</t>
  </si>
  <si>
    <t>Visitor 149</t>
  </si>
  <si>
    <t>Visitor 148</t>
  </si>
  <si>
    <t>Visitor 147</t>
  </si>
  <si>
    <t>Visitor 146</t>
  </si>
  <si>
    <t>Visitor 145</t>
  </si>
  <si>
    <t>Visitor 144</t>
  </si>
  <si>
    <t>Visitor 143</t>
  </si>
  <si>
    <t>Visitor 142</t>
  </si>
  <si>
    <t>Visitor 141</t>
  </si>
  <si>
    <t>Visitor 140</t>
  </si>
  <si>
    <t>Visitor 139</t>
  </si>
  <si>
    <t>Visitor 138</t>
  </si>
  <si>
    <t>Visitor 137</t>
  </si>
  <si>
    <t>Visitor 136</t>
  </si>
  <si>
    <t>Visitor 135</t>
  </si>
  <si>
    <t>Visitor 134</t>
  </si>
  <si>
    <t>Visitor 133</t>
  </si>
  <si>
    <t>Visitor 132</t>
  </si>
  <si>
    <t>Visitor 131</t>
  </si>
  <si>
    <t>Visitor 130</t>
  </si>
  <si>
    <t>Visitor 129</t>
  </si>
  <si>
    <t>Visitor 128</t>
  </si>
  <si>
    <t>Visitor 127</t>
  </si>
  <si>
    <t>Visitor 126</t>
  </si>
  <si>
    <t>Visitor 125</t>
  </si>
  <si>
    <t>Visitor 124</t>
  </si>
  <si>
    <t>Visitor 123</t>
  </si>
  <si>
    <t>Visitor 122</t>
  </si>
  <si>
    <t>Visitor 121</t>
  </si>
  <si>
    <t>Visitor 120</t>
  </si>
  <si>
    <t>Visitor 119</t>
  </si>
  <si>
    <t>Visitor 118</t>
  </si>
  <si>
    <t>Visitor 117</t>
  </si>
  <si>
    <t>Visitor 116</t>
  </si>
  <si>
    <t>Visitor 115</t>
  </si>
  <si>
    <t>Visitor 114</t>
  </si>
  <si>
    <t>Visitor 113</t>
  </si>
  <si>
    <t>Visitor 112</t>
  </si>
  <si>
    <t>Visitor 111</t>
  </si>
  <si>
    <t>Visitor 110</t>
  </si>
  <si>
    <t>Visitor 109</t>
  </si>
  <si>
    <t>Visitor 108</t>
  </si>
  <si>
    <t>Visitor 107</t>
  </si>
  <si>
    <t>Visitor 106</t>
  </si>
  <si>
    <t>Visitor 105</t>
  </si>
  <si>
    <t>Visitor 104</t>
  </si>
  <si>
    <t>Visitor 103</t>
  </si>
  <si>
    <t>Visitor 102</t>
  </si>
  <si>
    <t>Visitor 101</t>
  </si>
  <si>
    <t>Visitor 100</t>
  </si>
  <si>
    <t>Visitor 99</t>
  </si>
  <si>
    <t>Visitor 98</t>
  </si>
  <si>
    <t>Visitor 97</t>
  </si>
  <si>
    <t>Visitor 96</t>
  </si>
  <si>
    <t>Visitor 95</t>
  </si>
  <si>
    <t>Visitor 94</t>
  </si>
  <si>
    <t>Visitor 93</t>
  </si>
  <si>
    <t>Visitor 92</t>
  </si>
  <si>
    <t>Visitor 91</t>
  </si>
  <si>
    <t>Visitor 90</t>
  </si>
  <si>
    <t>Visitor 89</t>
  </si>
  <si>
    <t>Visitor 88</t>
  </si>
  <si>
    <t>Visitor 87</t>
  </si>
  <si>
    <t>Visitor 86</t>
  </si>
  <si>
    <t>Visitor 85</t>
  </si>
  <si>
    <t>Visitor 84</t>
  </si>
  <si>
    <t>Visitor 83</t>
  </si>
  <si>
    <t>Visitor 82</t>
  </si>
  <si>
    <t>Visitor 81</t>
  </si>
  <si>
    <t>Visitor 80</t>
  </si>
  <si>
    <t>Visitor 79</t>
  </si>
  <si>
    <t>Visitor 78</t>
  </si>
  <si>
    <t>Visitor 77</t>
  </si>
  <si>
    <t>Visitor 76</t>
  </si>
  <si>
    <t>Visitor 75</t>
  </si>
  <si>
    <t>Visitor 74</t>
  </si>
  <si>
    <t>Visitor 73</t>
  </si>
  <si>
    <t>Visitor 72</t>
  </si>
  <si>
    <t>Visitor 71</t>
  </si>
  <si>
    <t>Visitor 70</t>
  </si>
  <si>
    <t>Visitor 69</t>
  </si>
  <si>
    <t>Visitor 68</t>
  </si>
  <si>
    <t>Visitor 67</t>
  </si>
  <si>
    <t>Visitor 66</t>
  </si>
  <si>
    <t>Visitor 65</t>
  </si>
  <si>
    <t>Visitor 64</t>
  </si>
  <si>
    <t>Visitor 63</t>
  </si>
  <si>
    <t>Visitor 62</t>
  </si>
  <si>
    <t>Visitor 61</t>
  </si>
  <si>
    <t>Visitor 60</t>
  </si>
  <si>
    <t>Visitor 59</t>
  </si>
  <si>
    <t>Visitor 58</t>
  </si>
  <si>
    <t>Visitor 57</t>
  </si>
  <si>
    <t>Visitor 56</t>
  </si>
  <si>
    <t>Visitor 55</t>
  </si>
  <si>
    <t>Visitor 54</t>
  </si>
  <si>
    <t>Visitor 53</t>
  </si>
  <si>
    <t>Visitor 52</t>
  </si>
  <si>
    <t>Visitor 51</t>
  </si>
  <si>
    <t>Visitor 50</t>
  </si>
  <si>
    <t>Visitor 49</t>
  </si>
  <si>
    <t>Visitor 48</t>
  </si>
  <si>
    <t>Visitor 47</t>
  </si>
  <si>
    <t>Visitor 46</t>
  </si>
  <si>
    <t>Visitor 45</t>
  </si>
  <si>
    <t>Visitor 44</t>
  </si>
  <si>
    <t>Visitor 43</t>
  </si>
  <si>
    <t>Visitor 42</t>
  </si>
  <si>
    <t>Visitor 41</t>
  </si>
  <si>
    <t>Visitor 40</t>
  </si>
  <si>
    <t>Visitor 39</t>
  </si>
  <si>
    <t>Visitor 38</t>
  </si>
  <si>
    <t>Visitor 37</t>
  </si>
  <si>
    <t>Visitor 36</t>
  </si>
  <si>
    <t>Visitor 35</t>
  </si>
  <si>
    <t>Visitor 34</t>
  </si>
  <si>
    <t>Visitor 33</t>
  </si>
  <si>
    <t>Visitor 32</t>
  </si>
  <si>
    <t>Visitor 31</t>
  </si>
  <si>
    <t>Visitor 30</t>
  </si>
  <si>
    <t>Visitor 29</t>
  </si>
  <si>
    <t>Visitor 28</t>
  </si>
  <si>
    <t>Visitor 27</t>
  </si>
  <si>
    <t>Visitor 26</t>
  </si>
  <si>
    <t>Visitor 25</t>
  </si>
  <si>
    <t>Visitor 24</t>
  </si>
  <si>
    <t>Visitor 23</t>
  </si>
  <si>
    <t>Visitor 22</t>
  </si>
  <si>
    <t>Visitor 21</t>
  </si>
  <si>
    <t>Visitor 20</t>
  </si>
  <si>
    <t>Visit Pike's Place Market?</t>
  </si>
  <si>
    <t>Visitor 19</t>
  </si>
  <si>
    <t>Visit Space Needle?</t>
  </si>
  <si>
    <t>Visitor 18</t>
  </si>
  <si>
    <t>Visitor 17</t>
  </si>
  <si>
    <t>Visitor 16</t>
  </si>
  <si>
    <t>Visitor 15</t>
  </si>
  <si>
    <t>Visitor 14</t>
  </si>
  <si>
    <t>Visitor 13</t>
  </si>
  <si>
    <t>Visitor 12</t>
  </si>
  <si>
    <t>Visitor 11</t>
  </si>
  <si>
    <t>Visitor 10</t>
  </si>
  <si>
    <t>P(Space Needle OR Pike's Place Market)</t>
  </si>
  <si>
    <t>Visitor 9</t>
  </si>
  <si>
    <t>Visitor 8</t>
  </si>
  <si>
    <t>Visitor 7</t>
  </si>
  <si>
    <t>P(Space Needle AND Pike's Place Market)</t>
  </si>
  <si>
    <t>Visitor 6</t>
  </si>
  <si>
    <t>Visitor 5</t>
  </si>
  <si>
    <t>Visitor 4</t>
  </si>
  <si>
    <t>Visitor 3</t>
  </si>
  <si>
    <t>Visitor 2</t>
  </si>
  <si>
    <t>Visitor 1</t>
  </si>
  <si>
    <t>Visit Alki Beach?</t>
  </si>
  <si>
    <t>Travel survey of people who visit Seattle</t>
  </si>
  <si>
    <t>Creat Table:</t>
  </si>
  <si>
    <t>Only Pike's Place Market</t>
  </si>
  <si>
    <t>Both</t>
  </si>
  <si>
    <t>Neither</t>
  </si>
  <si>
    <t>Only Space Needle</t>
  </si>
  <si>
    <t>Results</t>
  </si>
  <si>
    <t>Where Did They Visit?</t>
  </si>
  <si>
    <t>Pike's Place Market</t>
  </si>
  <si>
    <t>Space Needle</t>
  </si>
  <si>
    <t>Seattle Visitor</t>
  </si>
  <si>
    <t>Survey Question: For Seattle's two tourist sites Space Needle and Pike's Place Market, select one of the following choices:</t>
  </si>
  <si>
    <t>From comments at YouTube from ExcelLambda (just for fun):</t>
  </si>
  <si>
    <t>From comments at YouTube from DRSteele (just for fun):</t>
  </si>
  <si>
    <t>Hit F9 key to roll dice</t>
  </si>
  <si>
    <t>Comparative Operator Note:</t>
  </si>
  <si>
    <t>FILTER Function</t>
  </si>
  <si>
    <t>COUNTIFS function</t>
  </si>
  <si>
    <r>
      <t xml:space="preserve">The COUNTIFS function makes a conditional count calculation based on one or more logical tests. The </t>
    </r>
    <r>
      <rPr>
        <b/>
        <sz val="11"/>
        <color theme="1"/>
        <rFont val="Calibri"/>
        <family val="2"/>
        <scheme val="minor"/>
      </rPr>
      <t>criteria_range argument</t>
    </r>
    <r>
      <rPr>
        <sz val="11"/>
        <color theme="1"/>
        <rFont val="Calibri"/>
        <family val="2"/>
        <scheme val="minor"/>
      </rPr>
      <t xml:space="preserve"> contains the full range with all the conditional items. The </t>
    </r>
    <r>
      <rPr>
        <b/>
        <sz val="11"/>
        <color theme="1"/>
        <rFont val="Calibri"/>
        <family val="2"/>
        <scheme val="minor"/>
      </rPr>
      <t>criteria argument</t>
    </r>
    <r>
      <rPr>
        <sz val="11"/>
        <color theme="1"/>
        <rFont val="Calibri"/>
        <family val="2"/>
        <scheme val="minor"/>
      </rPr>
      <t xml:space="preserve"> contains the conditions for counting items from the criteria_range1 argument.
If you use a single condition like with: =COUNTIFS(H3:H12,G16), you are performing a Single Condition Logical Test.
If you use two or more conditions like with: =COUNTIFS(M31:M40,G47,N31:N40,G48), you are performing an AND Logical Test.
If you need to use a comparative operator with the condition, you must join the comparative operator to the cell with the condition, like: "&lt;&gt;"&amp;G21. Example for this formula counts items that are not whatever the value in cell G21 is.
You can have up to 127 pairs of criteria_rangeN criteriaN arguments that will run an AND Logical Test to make the conditional count calculation.</t>
    </r>
  </si>
  <si>
    <r>
      <t xml:space="preserve">The FILTER array function allows you to filter a set of values to show only that values that meet a logical test. The </t>
    </r>
    <r>
      <rPr>
        <b/>
        <sz val="11"/>
        <color theme="1"/>
        <rFont val="Calibri"/>
        <family val="2"/>
        <scheme val="minor"/>
      </rPr>
      <t>array</t>
    </r>
    <r>
      <rPr>
        <sz val="11"/>
        <color theme="1"/>
        <rFont val="Calibri"/>
        <family val="2"/>
        <scheme val="minor"/>
      </rPr>
      <t xml:space="preserve"> argument contains the values that you want to filter. The </t>
    </r>
    <r>
      <rPr>
        <b/>
        <sz val="11"/>
        <color theme="1"/>
        <rFont val="Calibri"/>
        <family val="2"/>
        <scheme val="minor"/>
      </rPr>
      <t>include</t>
    </r>
    <r>
      <rPr>
        <sz val="11"/>
        <color theme="1"/>
        <rFont val="Calibri"/>
        <family val="2"/>
        <scheme val="minor"/>
      </rPr>
      <t xml:space="preserve"> argument requires an array of TRUE and FALSE values (same dimension as array argument values) to indicate which values to keep (TRUE) and with ones to filter out (FALSE).
For an </t>
    </r>
    <r>
      <rPr>
        <b/>
        <sz val="11"/>
        <color theme="1"/>
        <rFont val="Calibri"/>
        <family val="2"/>
        <scheme val="minor"/>
      </rPr>
      <t>OR Logical Test</t>
    </r>
    <r>
      <rPr>
        <sz val="11"/>
        <color theme="1"/>
        <rFont val="Calibri"/>
        <family val="2"/>
        <scheme val="minor"/>
      </rPr>
      <t xml:space="preserve">, use addition,  + operation, like: =FILTER(H54:I63,(H54:H63=G87)+(I54:I63=G88))
For an </t>
    </r>
    <r>
      <rPr>
        <b/>
        <sz val="11"/>
        <color theme="1"/>
        <rFont val="Calibri"/>
        <family val="2"/>
        <scheme val="minor"/>
      </rPr>
      <t>AND Logical Test</t>
    </r>
    <r>
      <rPr>
        <sz val="11"/>
        <color theme="1"/>
        <rFont val="Calibri"/>
        <family val="2"/>
        <scheme val="minor"/>
      </rPr>
      <t>, use multiplication, * operator, like: =FILTER(H54:I63,(H54:H63=G87)*(I54:I63=G88))</t>
    </r>
  </si>
  <si>
    <t>* When using comparative operators in functions like COUNTIFS, SUMIFS, AVERAGEIFS, MINIFS and MAXIFS, you must join the comparative operator to the cell with the condition, like: "&gt;"&amp;J28.
* But when you use a comparative operator in a formula that makes a direct logical test formula calculation, you do not use quotes or an ampersand (join operator), like: H54:H63=G87.</t>
  </si>
  <si>
    <t>TRUE or any non-zero number = TRUE.</t>
  </si>
  <si>
    <t>FALSE or 0 = FALSE.</t>
  </si>
  <si>
    <t>Alternatives:</t>
  </si>
  <si>
    <t>Best version if you have many OR conditions:</t>
  </si>
  <si>
    <t>Ctrl + P to print all 26 pages of notes : )</t>
  </si>
  <si>
    <t>Addition Law of Probability:</t>
  </si>
  <si>
    <t>P(Space Needle)</t>
  </si>
  <si>
    <t>P(Pike's Place Market)</t>
  </si>
  <si>
    <t>Count of Visitor</t>
  </si>
  <si>
    <t>Visted in Seattle</t>
  </si>
  <si>
    <r>
      <t>Given that you pulled a Spade Queen card (Q</t>
    </r>
    <r>
      <rPr>
        <sz val="11"/>
        <color theme="1"/>
        <rFont val="Symbol"/>
        <family val="1"/>
        <charset val="2"/>
      </rPr>
      <t>ª</t>
    </r>
    <r>
      <rPr>
        <sz val="11"/>
        <color theme="1"/>
        <rFont val="Calibri"/>
        <family val="2"/>
        <scheme val="minor"/>
      </rPr>
      <t>) as your first card, what is the probability that you can pull a Queen card in the second try?</t>
    </r>
  </si>
  <si>
    <t>P(B | A) = P(A ∩ B)/P(A) =</t>
  </si>
  <si>
    <r>
      <t xml:space="preserve">P(Not Use YT) = </t>
    </r>
    <r>
      <rPr>
        <b/>
        <sz val="11"/>
        <color theme="1"/>
        <rFont val="Calibri"/>
        <family val="2"/>
        <scheme val="minor"/>
      </rPr>
      <t>P(B)</t>
    </r>
  </si>
  <si>
    <r>
      <t xml:space="preserve">P(Use FB AND Not Use YT) = </t>
    </r>
    <r>
      <rPr>
        <b/>
        <sz val="11"/>
        <color theme="1"/>
        <rFont val="Calibri"/>
        <family val="2"/>
        <scheme val="minor"/>
      </rPr>
      <t>P(A AND B) =</t>
    </r>
  </si>
  <si>
    <t>P(A | B) = P(Use FB | Not Use YT) =</t>
  </si>
  <si>
    <t>Events</t>
  </si>
  <si>
    <t>Count of YouTube</t>
  </si>
  <si>
    <t>Joint P. Tbl</t>
  </si>
  <si>
    <t>Single Condition</t>
  </si>
  <si>
    <t>Condtional Test</t>
  </si>
  <si>
    <t>P(Not Use YT) =</t>
  </si>
  <si>
    <r>
      <t xml:space="preserve">P(Not Use FB </t>
    </r>
    <r>
      <rPr>
        <b/>
        <sz val="11"/>
        <color theme="1"/>
        <rFont val="Calibri"/>
        <family val="2"/>
        <scheme val="minor"/>
      </rPr>
      <t>AND</t>
    </r>
    <r>
      <rPr>
        <sz val="11"/>
        <color theme="1"/>
        <rFont val="Calibri"/>
        <family val="2"/>
        <scheme val="minor"/>
      </rPr>
      <t xml:space="preserve"> Use YT) =</t>
    </r>
  </si>
  <si>
    <r>
      <t xml:space="preserve">P(Not Use FB </t>
    </r>
    <r>
      <rPr>
        <b/>
        <sz val="11"/>
        <color theme="1"/>
        <rFont val="Calibri"/>
        <family val="2"/>
        <scheme val="minor"/>
      </rPr>
      <t>OR</t>
    </r>
    <r>
      <rPr>
        <sz val="11"/>
        <color theme="1"/>
        <rFont val="Calibri"/>
        <family val="2"/>
        <scheme val="minor"/>
      </rPr>
      <t xml:space="preserve"> Use YT) =</t>
    </r>
  </si>
  <si>
    <t>P(Not Use YT | Not Use FB) =</t>
  </si>
  <si>
    <t>Old School:</t>
  </si>
  <si>
    <t>PT Prob.</t>
  </si>
  <si>
    <t>Check</t>
  </si>
  <si>
    <t>Check2</t>
  </si>
  <si>
    <t>Other Alternative based on only dataset:</t>
  </si>
  <si>
    <t>1) P(Roll 6 on Second Roll of Die) = P(Roll 6 on Second Roll of Die | Rolled 6 on First Roll of Die) = 1/6</t>
  </si>
  <si>
    <t>If the probability for a sale for any particular sales call is 0.15, and one sales call does not affect the next, then the probability of make a sale for the first call and a sale for the second call is:
P(s)*P(s) = 0.15*0.15 = 0.0225</t>
  </si>
  <si>
    <t>2) The probability of making a sale for any one sales call is 0.15. Each sales call is an independent event.
P(Sale on Call 2) = P(Sales on Call 2 | Sale on Call 1) = 0.15.</t>
  </si>
  <si>
    <t>P(Q1 AND Q2) =</t>
  </si>
  <si>
    <t>Probability make sale on a sales call</t>
  </si>
  <si>
    <t>P(Sale on Call 1 AND Sale on Call 2)</t>
  </si>
  <si>
    <t>P(Q1 AND Q2) = P(Q1)*P(Q2 | Q1)</t>
  </si>
  <si>
    <t>You're about to take CPA exam, and you heard from last exam that the pass rate was 25%</t>
  </si>
  <si>
    <t>P(Not Pass | Took PC) =</t>
  </si>
  <si>
    <t>P(Pass | Took PC) =</t>
  </si>
  <si>
    <t>P(Pass | Took PC) = P(Pass AND Took PC)/P(Took PC)</t>
  </si>
  <si>
    <t>Conditional = P(A AND B)/P(B)</t>
  </si>
  <si>
    <t>Criteria 1</t>
  </si>
  <si>
    <t>Criteria 2</t>
  </si>
  <si>
    <t># Took Prep Course</t>
  </si>
  <si>
    <t># Pass AND Took PC</t>
  </si>
  <si>
    <t>Joint Pr. T.</t>
  </si>
  <si>
    <t>P(PC | Pass)</t>
  </si>
  <si>
    <t>P(PC | Not Pass)</t>
  </si>
  <si>
    <t>P(Pass AND PC)</t>
  </si>
  <si>
    <t>P(NOT Pass AND PC)</t>
  </si>
  <si>
    <t>P(PC)</t>
  </si>
  <si>
    <t>Posterior (Conditional)</t>
  </si>
  <si>
    <t>P(Pass | PC)</t>
  </si>
  <si>
    <t>P(NOT Pass | PC)</t>
  </si>
  <si>
    <t>Stuff Stolen, Given Leave Garage Open = P(SS | GO)</t>
  </si>
  <si>
    <t>Stuff Stolen, Given Not Leave Garage Open = P(SS | GNO)</t>
  </si>
  <si>
    <t>1) Calculate the probability that you can pull two straight Queens from a deck of cards (without replacement).</t>
  </si>
  <si>
    <t>Population size (# cards in deck) = number_pop =</t>
  </si>
  <si>
    <t>5) The probability that it will rain in Seattle next year = approximately 1 =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</si>
</sst>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ddd\,\ mmm\ d\,\ yyyy"/>
    <numFmt numFmtId="166" formatCode="0.00000"/>
  </numFmts>
  <fonts count="37">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vertAlign val="subscript"/>
      <sz val="11"/>
      <color theme="1"/>
      <name val="Calibri"/>
      <family val="2"/>
      <scheme val="minor"/>
    </font>
    <font>
      <b/>
      <vertAlign val="subscript"/>
      <sz val="11"/>
      <color theme="1"/>
      <name val="Calibri"/>
      <family val="2"/>
      <scheme val="minor"/>
    </font>
    <font>
      <b/>
      <u/>
      <sz val="11"/>
      <color theme="1"/>
      <name val="Calibri"/>
      <family val="2"/>
      <scheme val="minor"/>
    </font>
    <font>
      <vertAlign val="superscript"/>
      <sz val="11"/>
      <color theme="1"/>
      <name val="Calibri"/>
      <family val="2"/>
      <scheme val="minor"/>
    </font>
    <font>
      <sz val="11"/>
      <color theme="1"/>
      <name val="Calibri"/>
      <family val="2"/>
    </font>
    <font>
      <u/>
      <sz val="11"/>
      <color theme="1"/>
      <name val="Calibri"/>
      <family val="2"/>
      <scheme val="minor"/>
    </font>
    <font>
      <b/>
      <i/>
      <sz val="11"/>
      <color theme="1"/>
      <name val="Calibri"/>
      <family val="2"/>
      <scheme val="minor"/>
    </font>
    <font>
      <u/>
      <sz val="11"/>
      <color theme="10"/>
      <name val="Calibri"/>
      <family val="2"/>
      <scheme val="minor"/>
    </font>
    <font>
      <sz val="11"/>
      <color rgb="FFFF0000"/>
      <name val="Calibri"/>
      <family val="2"/>
      <scheme val="minor"/>
    </font>
    <font>
      <sz val="11"/>
      <color rgb="FF0000FF"/>
      <name val="Calibri"/>
      <family val="2"/>
      <scheme val="minor"/>
    </font>
    <font>
      <b/>
      <sz val="14"/>
      <color theme="1"/>
      <name val="Calibri"/>
      <family val="2"/>
      <scheme val="minor"/>
    </font>
    <font>
      <sz val="8"/>
      <name val="Calibri"/>
      <family val="2"/>
      <scheme val="minor"/>
    </font>
    <font>
      <sz val="11"/>
      <color theme="1"/>
      <name val="Wingdings"/>
      <charset val="2"/>
    </font>
    <font>
      <sz val="11"/>
      <color theme="1"/>
      <name val="Symbol"/>
      <family val="1"/>
      <charset val="2"/>
    </font>
    <font>
      <sz val="11"/>
      <color theme="1"/>
      <name val="Calibri"/>
      <family val="2"/>
      <charset val="2"/>
      <scheme val="minor"/>
    </font>
    <font>
      <i/>
      <sz val="11"/>
      <color theme="1"/>
      <name val="Calibri"/>
      <family val="2"/>
      <scheme val="minor"/>
    </font>
    <font>
      <sz val="10.5"/>
      <color theme="1"/>
      <name val="Calibri"/>
      <family val="2"/>
      <scheme val="minor"/>
    </font>
    <font>
      <vertAlign val="subscript"/>
      <sz val="10.5"/>
      <color theme="1"/>
      <name val="Calibri"/>
      <family val="2"/>
      <scheme val="minor"/>
    </font>
    <font>
      <sz val="10.5"/>
      <color theme="0"/>
      <name val="Calibri"/>
      <family val="2"/>
      <scheme val="minor"/>
    </font>
    <font>
      <b/>
      <vertAlign val="superscript"/>
      <sz val="11"/>
      <color theme="1"/>
      <name val="Calibri"/>
      <family val="2"/>
      <scheme val="minor"/>
    </font>
    <font>
      <b/>
      <sz val="11"/>
      <color rgb="FFFF0000"/>
      <name val="Calibri"/>
      <family val="2"/>
      <scheme val="minor"/>
    </font>
    <font>
      <sz val="11"/>
      <color theme="1"/>
      <name val="Calibri"/>
      <family val="2"/>
      <scheme val="minor"/>
    </font>
    <font>
      <b/>
      <sz val="32"/>
      <color theme="0"/>
      <name val="Calibri"/>
      <family val="2"/>
      <scheme val="minor"/>
    </font>
    <font>
      <b/>
      <sz val="32"/>
      <color theme="1"/>
      <name val="Calibri"/>
      <family val="2"/>
      <scheme val="minor"/>
    </font>
    <font>
      <b/>
      <sz val="24"/>
      <color theme="1"/>
      <name val="Calibri"/>
      <family val="2"/>
      <scheme val="minor"/>
    </font>
    <font>
      <b/>
      <sz val="22"/>
      <color theme="1"/>
      <name val="Calibri"/>
      <family val="2"/>
      <scheme val="minor"/>
    </font>
    <font>
      <b/>
      <sz val="24"/>
      <color theme="0"/>
      <name val="Calibri"/>
      <family val="2"/>
      <scheme val="minor"/>
    </font>
    <font>
      <b/>
      <sz val="25"/>
      <color theme="0"/>
      <name val="Calibri"/>
      <family val="2"/>
      <scheme val="minor"/>
    </font>
    <font>
      <sz val="11"/>
      <color rgb="FF030303"/>
      <name val="Roboto"/>
    </font>
    <font>
      <b/>
      <sz val="16"/>
      <color rgb="FFFF0000"/>
      <name val="Calibri"/>
      <family val="2"/>
      <scheme val="minor"/>
    </font>
    <font>
      <b/>
      <sz val="11"/>
      <color rgb="FF0000FF"/>
      <name val="Calibri"/>
      <family val="2"/>
      <scheme val="minor"/>
    </font>
    <font>
      <b/>
      <sz val="43"/>
      <color theme="0"/>
      <name val="Calibri"/>
      <family val="2"/>
      <scheme val="minor"/>
    </font>
    <font>
      <b/>
      <sz val="55"/>
      <color theme="0"/>
      <name val="Calibri"/>
      <family val="2"/>
      <scheme val="minor"/>
    </font>
  </fonts>
  <fills count="33">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5" tint="0.59999389629810485"/>
        <bgColor indexed="64"/>
      </patternFill>
    </fill>
    <fill>
      <patternFill patternType="solid">
        <fgColor rgb="FFFF000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1"/>
        <bgColor indexed="64"/>
      </patternFill>
    </fill>
    <fill>
      <patternFill patternType="solid">
        <fgColor theme="9" tint="-0.499984740745262"/>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rgb="FFCCFFCC"/>
        <bgColor indexed="64"/>
      </patternFill>
    </fill>
    <fill>
      <patternFill patternType="solid">
        <fgColor rgb="FF002060"/>
        <bgColor indexed="64"/>
      </patternFill>
    </fill>
    <fill>
      <patternFill patternType="solid">
        <fgColor rgb="FF0070C0"/>
        <bgColor indexed="64"/>
      </patternFill>
    </fill>
    <fill>
      <patternFill patternType="solid">
        <fgColor rgb="FF7030A0"/>
        <bgColor indexed="64"/>
      </patternFill>
    </fill>
    <fill>
      <patternFill patternType="solid">
        <fgColor rgb="FFFFDDDD"/>
        <bgColor indexed="64"/>
      </patternFill>
    </fill>
    <fill>
      <patternFill patternType="solid">
        <fgColor theme="8" tint="0.79998168889431442"/>
        <bgColor indexed="64"/>
      </patternFill>
    </fill>
    <fill>
      <patternFill patternType="solid">
        <fgColor rgb="FFFFFF99"/>
        <bgColor indexed="64"/>
      </patternFill>
    </fill>
    <fill>
      <patternFill patternType="solid">
        <fgColor theme="4" tint="0.79998168889431442"/>
        <bgColor indexed="64"/>
      </patternFill>
    </fill>
    <fill>
      <patternFill patternType="solid">
        <fgColor rgb="FF0000FF"/>
        <bgColor indexed="64"/>
      </patternFill>
    </fill>
    <fill>
      <patternFill patternType="solid">
        <fgColor rgb="FFB8000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9"/>
        <bgColor theme="9"/>
      </patternFill>
    </fill>
    <fill>
      <patternFill patternType="solid">
        <fgColor theme="9" tint="0.79998168889431442"/>
        <bgColor theme="9" tint="0.79998168889431442"/>
      </patternFill>
    </fill>
    <fill>
      <patternFill patternType="solid">
        <fgColor theme="7" tint="0.79998168889431442"/>
        <bgColor indexed="64"/>
      </patternFill>
    </fill>
    <fill>
      <patternFill patternType="solid">
        <fgColor rgb="FFFFE7E7"/>
        <bgColor indexed="64"/>
      </patternFill>
    </fill>
    <fill>
      <patternFill patternType="solid">
        <fgColor theme="8" tint="0.59999389629810485"/>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style="medium">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theme="0"/>
      </right>
      <top style="thin">
        <color auto="1"/>
      </top>
      <bottom style="thin">
        <color theme="0"/>
      </bottom>
      <diagonal/>
    </border>
    <border>
      <left style="thin">
        <color theme="0"/>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auto="1"/>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auto="1"/>
      </right>
      <top style="thin">
        <color theme="0"/>
      </top>
      <bottom style="thin">
        <color theme="0"/>
      </bottom>
      <diagonal/>
    </border>
    <border>
      <left style="thin">
        <color auto="1"/>
      </left>
      <right style="thin">
        <color theme="0"/>
      </right>
      <top style="thin">
        <color theme="0"/>
      </top>
      <bottom style="thin">
        <color auto="1"/>
      </bottom>
      <diagonal/>
    </border>
    <border>
      <left style="thin">
        <color theme="0"/>
      </left>
      <right style="thin">
        <color theme="0"/>
      </right>
      <top style="thin">
        <color theme="0"/>
      </top>
      <bottom style="thin">
        <color auto="1"/>
      </bottom>
      <diagonal/>
    </border>
    <border>
      <left style="thin">
        <color theme="0"/>
      </left>
      <right style="thin">
        <color auto="1"/>
      </right>
      <top style="thin">
        <color theme="0"/>
      </top>
      <bottom style="thin">
        <color auto="1"/>
      </bottom>
      <diagonal/>
    </border>
    <border>
      <left style="thin">
        <color auto="1"/>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auto="1"/>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auto="1"/>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top/>
      <bottom style="thin">
        <color theme="0"/>
      </bottom>
      <diagonal/>
    </border>
    <border>
      <left/>
      <right style="thin">
        <color theme="0"/>
      </right>
      <top/>
      <bottom/>
      <diagonal/>
    </border>
    <border>
      <left style="thin">
        <color auto="1"/>
      </left>
      <right style="thin">
        <color theme="0"/>
      </right>
      <top/>
      <bottom style="thin">
        <color theme="0"/>
      </bottom>
      <diagonal/>
    </border>
    <border>
      <left style="thin">
        <color auto="1"/>
      </left>
      <right/>
      <top style="thin">
        <color theme="0"/>
      </top>
      <bottom/>
      <diagonal/>
    </border>
    <border>
      <left style="thin">
        <color auto="1"/>
      </left>
      <right/>
      <top/>
      <bottom style="thin">
        <color theme="0"/>
      </bottom>
      <diagonal/>
    </border>
    <border>
      <left style="thin">
        <color theme="1"/>
      </left>
      <right/>
      <top/>
      <bottom style="thin">
        <color theme="0"/>
      </bottom>
      <diagonal/>
    </border>
    <border>
      <left style="thin">
        <color theme="1"/>
      </left>
      <right style="thin">
        <color theme="0"/>
      </right>
      <top style="thin">
        <color theme="0"/>
      </top>
      <bottom style="thin">
        <color theme="0"/>
      </bottom>
      <diagonal/>
    </border>
    <border>
      <left style="thin">
        <color theme="1"/>
      </left>
      <right/>
      <top style="thin">
        <color theme="0"/>
      </top>
      <bottom/>
      <diagonal/>
    </border>
    <border>
      <left style="thin">
        <color theme="1"/>
      </left>
      <right/>
      <top style="thin">
        <color theme="0"/>
      </top>
      <bottom style="thin">
        <color theme="0"/>
      </bottom>
      <diagonal/>
    </border>
    <border>
      <left style="thin">
        <color theme="0"/>
      </left>
      <right style="thin">
        <color auto="1"/>
      </right>
      <top style="thin">
        <color theme="0"/>
      </top>
      <bottom/>
      <diagonal/>
    </border>
    <border>
      <left style="thin">
        <color theme="0"/>
      </left>
      <right style="thin">
        <color auto="1"/>
      </right>
      <top/>
      <bottom style="thin">
        <color theme="0"/>
      </bottom>
      <diagonal/>
    </border>
    <border>
      <left style="thin">
        <color theme="0"/>
      </left>
      <right style="thin">
        <color theme="0"/>
      </right>
      <top style="thin">
        <color indexed="64"/>
      </top>
      <bottom/>
      <diagonal/>
    </border>
    <border>
      <left style="thin">
        <color theme="0"/>
      </left>
      <right/>
      <top/>
      <bottom style="thin">
        <color indexed="64"/>
      </bottom>
      <diagonal/>
    </border>
    <border>
      <left/>
      <right/>
      <top style="thin">
        <color theme="0"/>
      </top>
      <bottom/>
      <diagonal/>
    </border>
    <border>
      <left/>
      <right style="thin">
        <color indexed="64"/>
      </right>
      <top style="thin">
        <color theme="0"/>
      </top>
      <bottom/>
      <diagonal/>
    </border>
    <border>
      <left style="thin">
        <color theme="0"/>
      </left>
      <right style="thin">
        <color theme="1"/>
      </right>
      <top style="thin">
        <color theme="0"/>
      </top>
      <bottom style="thin">
        <color theme="0"/>
      </bottom>
      <diagonal/>
    </border>
    <border>
      <left style="thin">
        <color indexed="64"/>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theme="0"/>
      </left>
      <right style="thin">
        <color theme="0"/>
      </right>
      <top style="double">
        <color indexed="64"/>
      </top>
      <bottom style="thin">
        <color theme="0"/>
      </bottom>
      <diagonal/>
    </border>
    <border>
      <left style="thin">
        <color theme="0"/>
      </left>
      <right/>
      <top style="thin">
        <color theme="0"/>
      </top>
      <bottom style="thin">
        <color indexed="64"/>
      </bottom>
      <diagonal/>
    </border>
    <border>
      <left style="thin">
        <color theme="0"/>
      </left>
      <right/>
      <top/>
      <bottom/>
      <diagonal/>
    </border>
    <border>
      <left/>
      <right/>
      <top/>
      <bottom style="thin">
        <color theme="0"/>
      </bottom>
      <diagonal/>
    </border>
    <border>
      <left/>
      <right style="thin">
        <color indexed="64"/>
      </right>
      <top/>
      <bottom style="thin">
        <color theme="0"/>
      </bottom>
      <diagonal/>
    </border>
    <border>
      <left style="thin">
        <color theme="0"/>
      </left>
      <right style="thin">
        <color auto="1"/>
      </right>
      <top/>
      <bottom/>
      <diagonal/>
    </border>
    <border>
      <left/>
      <right style="thin">
        <color theme="0"/>
      </right>
      <top/>
      <bottom style="thin">
        <color theme="0"/>
      </bottom>
      <diagonal/>
    </border>
    <border>
      <left style="thin">
        <color theme="0"/>
      </left>
      <right/>
      <top style="thin">
        <color indexed="64"/>
      </top>
      <bottom style="thin">
        <color theme="0"/>
      </bottom>
      <diagonal/>
    </border>
    <border>
      <left style="thin">
        <color theme="0"/>
      </left>
      <right style="thin">
        <color theme="0"/>
      </right>
      <top/>
      <bottom style="thin">
        <color indexed="64"/>
      </bottom>
      <diagonal/>
    </border>
    <border>
      <left style="thin">
        <color theme="0"/>
      </left>
      <right style="thin">
        <color indexed="64"/>
      </right>
      <top/>
      <bottom style="thin">
        <color indexed="64"/>
      </bottom>
      <diagonal/>
    </border>
    <border>
      <left/>
      <right style="thin">
        <color theme="0"/>
      </right>
      <top style="thin">
        <color theme="0"/>
      </top>
      <bottom/>
      <diagonal/>
    </border>
    <border>
      <left style="thin">
        <color theme="0"/>
      </left>
      <right style="thin">
        <color theme="0"/>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theme="0"/>
      </right>
      <top/>
      <bottom style="thin">
        <color indexed="64"/>
      </bottom>
      <diagonal/>
    </border>
    <border>
      <left style="thin">
        <color indexed="64"/>
      </left>
      <right/>
      <top style="thin">
        <color indexed="64"/>
      </top>
      <bottom style="thin">
        <color theme="0"/>
      </bottom>
      <diagonal/>
    </border>
    <border>
      <left/>
      <right/>
      <top style="thin">
        <color indexed="64"/>
      </top>
      <bottom style="thin">
        <color theme="0"/>
      </bottom>
      <diagonal/>
    </border>
    <border>
      <left/>
      <right style="thin">
        <color indexed="64"/>
      </right>
      <top style="thin">
        <color indexed="64"/>
      </top>
      <bottom style="thin">
        <color theme="0"/>
      </bottom>
      <diagonal/>
    </border>
    <border>
      <left style="thin">
        <color auto="1"/>
      </left>
      <right style="thin">
        <color theme="0"/>
      </right>
      <top/>
      <bottom style="thin">
        <color auto="1"/>
      </bottom>
      <diagonal/>
    </border>
    <border>
      <left style="thin">
        <color auto="1"/>
      </left>
      <right style="thin">
        <color theme="0"/>
      </right>
      <top/>
      <bottom/>
      <diagonal/>
    </border>
    <border>
      <left style="thin">
        <color indexed="64"/>
      </left>
      <right style="thin">
        <color theme="0"/>
      </right>
      <top style="thin">
        <color indexed="64"/>
      </top>
      <bottom/>
      <diagonal/>
    </border>
    <border>
      <left style="thin">
        <color theme="0"/>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style="thin">
        <color theme="9" tint="0.39997558519241921"/>
      </left>
      <right/>
      <top style="thin">
        <color theme="9" tint="0.39997558519241921"/>
      </top>
      <bottom/>
      <diagonal/>
    </border>
    <border>
      <left/>
      <right/>
      <top style="thin">
        <color theme="9" tint="0.39997558519241921"/>
      </top>
      <bottom/>
      <diagonal/>
    </border>
    <border>
      <left/>
      <right style="thin">
        <color theme="9" tint="0.39997558519241921"/>
      </right>
      <top style="thin">
        <color theme="9" tint="0.39997558519241921"/>
      </top>
      <bottom/>
      <diagonal/>
    </border>
    <border>
      <left style="thin">
        <color theme="0"/>
      </left>
      <right/>
      <top style="thin">
        <color indexed="64"/>
      </top>
      <bottom/>
      <diagonal/>
    </border>
  </borders>
  <cellStyleXfs count="3">
    <xf numFmtId="0" fontId="0" fillId="0" borderId="0"/>
    <xf numFmtId="0" fontId="11" fillId="0" borderId="0" applyNumberFormat="0" applyFill="0" applyBorder="0" applyAlignment="0" applyProtection="0"/>
    <xf numFmtId="43" fontId="25" fillId="0" borderId="0" applyFont="0" applyFill="0" applyBorder="0" applyAlignment="0" applyProtection="0"/>
  </cellStyleXfs>
  <cellXfs count="451">
    <xf numFmtId="0" fontId="0" fillId="0" borderId="0" xfId="0"/>
    <xf numFmtId="0" fontId="2" fillId="0" borderId="0" xfId="0" applyFont="1"/>
    <xf numFmtId="0" fontId="0" fillId="0" borderId="0" xfId="0" applyAlignment="1">
      <alignment horizontal="left" indent="1"/>
    </xf>
    <xf numFmtId="0" fontId="0" fillId="0" borderId="0" xfId="0" applyAlignment="1">
      <alignment horizontal="left" indent="2"/>
    </xf>
    <xf numFmtId="0" fontId="0" fillId="6" borderId="1" xfId="0" applyFill="1" applyBorder="1"/>
    <xf numFmtId="0" fontId="0" fillId="0" borderId="1" xfId="0" applyBorder="1"/>
    <xf numFmtId="0" fontId="0" fillId="0" borderId="2" xfId="0" applyBorder="1"/>
    <xf numFmtId="0" fontId="0" fillId="7" borderId="1" xfId="0" applyFill="1" applyBorder="1"/>
    <xf numFmtId="0" fontId="0" fillId="0" borderId="3" xfId="0" applyBorder="1"/>
    <xf numFmtId="0" fontId="0" fillId="8" borderId="1" xfId="0" applyFill="1" applyBorder="1"/>
    <xf numFmtId="0" fontId="0" fillId="0" borderId="4" xfId="0" applyBorder="1"/>
    <xf numFmtId="0" fontId="3" fillId="9" borderId="1" xfId="0" applyFont="1" applyFill="1" applyBorder="1"/>
    <xf numFmtId="0" fontId="3" fillId="11" borderId="1" xfId="0" applyFont="1" applyFill="1" applyBorder="1"/>
    <xf numFmtId="0" fontId="0" fillId="12" borderId="1" xfId="0" applyFill="1" applyBorder="1"/>
    <xf numFmtId="0" fontId="3" fillId="13" borderId="1" xfId="0" applyFont="1" applyFill="1" applyBorder="1"/>
    <xf numFmtId="0" fontId="3" fillId="5" borderId="1" xfId="0" applyFont="1" applyFill="1" applyBorder="1"/>
    <xf numFmtId="0" fontId="2" fillId="0" borderId="1" xfId="0" applyFont="1" applyBorder="1"/>
    <xf numFmtId="0" fontId="2" fillId="6" borderId="1" xfId="0" applyFont="1" applyFill="1" applyBorder="1"/>
    <xf numFmtId="0" fontId="0" fillId="14" borderId="1" xfId="0" applyFill="1" applyBorder="1"/>
    <xf numFmtId="0" fontId="1" fillId="15" borderId="1" xfId="0" applyFont="1" applyFill="1" applyBorder="1"/>
    <xf numFmtId="0" fontId="3" fillId="15" borderId="1" xfId="0" applyFont="1" applyFill="1" applyBorder="1"/>
    <xf numFmtId="0" fontId="0" fillId="0" borderId="0" xfId="0" applyAlignment="1">
      <alignment horizontal="right"/>
    </xf>
    <xf numFmtId="0" fontId="3" fillId="15" borderId="1" xfId="0" applyFont="1" applyFill="1" applyBorder="1" applyAlignment="1">
      <alignment wrapText="1"/>
    </xf>
    <xf numFmtId="0" fontId="0" fillId="14" borderId="3" xfId="0" applyFill="1" applyBorder="1"/>
    <xf numFmtId="164" fontId="2" fillId="0" borderId="1" xfId="0" applyNumberFormat="1" applyFont="1" applyBorder="1"/>
    <xf numFmtId="0" fontId="2" fillId="14" borderId="5" xfId="0" applyFont="1" applyFill="1" applyBorder="1"/>
    <xf numFmtId="0" fontId="3" fillId="15" borderId="6" xfId="0" applyFont="1" applyFill="1" applyBorder="1"/>
    <xf numFmtId="0" fontId="3" fillId="15" borderId="7" xfId="0" applyFont="1" applyFill="1" applyBorder="1"/>
    <xf numFmtId="10" fontId="0" fillId="0" borderId="0" xfId="0" applyNumberFormat="1"/>
    <xf numFmtId="0" fontId="3" fillId="15" borderId="8" xfId="0" applyFont="1" applyFill="1" applyBorder="1"/>
    <xf numFmtId="0" fontId="0" fillId="0" borderId="0" xfId="0" applyAlignment="1">
      <alignment wrapText="1"/>
    </xf>
    <xf numFmtId="0" fontId="0" fillId="0" borderId="1" xfId="0" applyBorder="1" applyAlignment="1">
      <alignment wrapText="1"/>
    </xf>
    <xf numFmtId="0" fontId="2" fillId="0" borderId="9" xfId="0" applyFont="1" applyBorder="1"/>
    <xf numFmtId="0" fontId="0" fillId="0" borderId="10" xfId="0" applyBorder="1"/>
    <xf numFmtId="0" fontId="0" fillId="0" borderId="11" xfId="0" applyBorder="1"/>
    <xf numFmtId="0" fontId="0" fillId="0" borderId="12" xfId="0" applyBorder="1" applyAlignment="1">
      <alignment horizontal="left" indent="1"/>
    </xf>
    <xf numFmtId="0" fontId="0" fillId="0" borderId="13" xfId="0" applyBorder="1"/>
    <xf numFmtId="0" fontId="0" fillId="0" borderId="14" xfId="0" applyBorder="1"/>
    <xf numFmtId="0" fontId="0" fillId="0" borderId="12" xfId="0" applyBorder="1" applyAlignment="1">
      <alignment horizontal="left" indent="2"/>
    </xf>
    <xf numFmtId="0" fontId="0" fillId="0" borderId="15" xfId="0" applyBorder="1" applyAlignment="1">
      <alignment horizontal="left" indent="2"/>
    </xf>
    <xf numFmtId="0" fontId="0" fillId="0" borderId="16" xfId="0" applyBorder="1"/>
    <xf numFmtId="0" fontId="0" fillId="0" borderId="17" xfId="0" applyBorder="1"/>
    <xf numFmtId="0" fontId="9" fillId="0" borderId="12" xfId="0" applyFont="1" applyBorder="1" applyAlignment="1">
      <alignment horizontal="left" indent="1"/>
    </xf>
    <xf numFmtId="0" fontId="2" fillId="0" borderId="12" xfId="0" applyFont="1" applyBorder="1" applyAlignment="1">
      <alignment horizontal="left" indent="2"/>
    </xf>
    <xf numFmtId="0" fontId="2" fillId="0" borderId="13" xfId="0" applyFont="1" applyBorder="1"/>
    <xf numFmtId="0" fontId="0" fillId="0" borderId="12" xfId="0" applyBorder="1" applyAlignment="1">
      <alignment wrapText="1"/>
    </xf>
    <xf numFmtId="0" fontId="0" fillId="0" borderId="15" xfId="0" applyBorder="1" applyAlignment="1">
      <alignment wrapText="1"/>
    </xf>
    <xf numFmtId="0" fontId="0" fillId="0" borderId="18" xfId="0" applyBorder="1" applyAlignment="1">
      <alignment wrapText="1"/>
    </xf>
    <xf numFmtId="0" fontId="0" fillId="0" borderId="24" xfId="0" applyBorder="1"/>
    <xf numFmtId="0" fontId="0" fillId="0" borderId="25" xfId="0" applyBorder="1"/>
    <xf numFmtId="0" fontId="0" fillId="0" borderId="26" xfId="0" applyBorder="1"/>
    <xf numFmtId="0" fontId="0" fillId="0" borderId="27" xfId="0" applyBorder="1"/>
    <xf numFmtId="0" fontId="0" fillId="0" borderId="29" xfId="0" applyBorder="1"/>
    <xf numFmtId="0" fontId="0" fillId="0" borderId="30" xfId="0" applyBorder="1"/>
    <xf numFmtId="0" fontId="0" fillId="0" borderId="31" xfId="0" applyBorder="1"/>
    <xf numFmtId="0" fontId="0" fillId="0" borderId="32" xfId="0" applyBorder="1"/>
    <xf numFmtId="0" fontId="0" fillId="2" borderId="1" xfId="0" applyFill="1" applyBorder="1"/>
    <xf numFmtId="0" fontId="0" fillId="3" borderId="1" xfId="0" applyFill="1" applyBorder="1"/>
    <xf numFmtId="0" fontId="0" fillId="4" borderId="1" xfId="0" applyFill="1" applyBorder="1"/>
    <xf numFmtId="0" fontId="0" fillId="0" borderId="6" xfId="0" applyBorder="1"/>
    <xf numFmtId="0" fontId="0" fillId="0" borderId="34" xfId="0" applyBorder="1" applyAlignment="1">
      <alignment wrapText="1"/>
    </xf>
    <xf numFmtId="0" fontId="0" fillId="0" borderId="35" xfId="0" applyBorder="1" applyAlignment="1">
      <alignment wrapText="1"/>
    </xf>
    <xf numFmtId="0" fontId="0" fillId="0" borderId="36" xfId="0" applyBorder="1"/>
    <xf numFmtId="0" fontId="0" fillId="0" borderId="37" xfId="0" applyBorder="1"/>
    <xf numFmtId="0" fontId="0" fillId="0" borderId="38" xfId="0" applyBorder="1"/>
    <xf numFmtId="0" fontId="0" fillId="0" borderId="39" xfId="0" applyBorder="1"/>
    <xf numFmtId="0" fontId="0" fillId="0" borderId="12" xfId="0" applyBorder="1"/>
    <xf numFmtId="0" fontId="0" fillId="0" borderId="15" xfId="0" applyBorder="1"/>
    <xf numFmtId="0" fontId="0" fillId="0" borderId="40" xfId="0" applyBorder="1"/>
    <xf numFmtId="0" fontId="0" fillId="0" borderId="41" xfId="0" applyBorder="1"/>
    <xf numFmtId="0" fontId="2" fillId="0" borderId="9" xfId="0" applyFont="1" applyBorder="1" applyAlignment="1">
      <alignment horizontal="left" indent="2"/>
    </xf>
    <xf numFmtId="0" fontId="0" fillId="0" borderId="42" xfId="0" applyBorder="1"/>
    <xf numFmtId="0" fontId="0" fillId="0" borderId="43" xfId="0" applyBorder="1"/>
    <xf numFmtId="0" fontId="0" fillId="0" borderId="28" xfId="0" applyBorder="1"/>
    <xf numFmtId="0" fontId="0" fillId="14" borderId="1" xfId="0" applyFill="1" applyBorder="1" applyAlignment="1">
      <alignment horizontal="center"/>
    </xf>
    <xf numFmtId="0" fontId="0" fillId="0" borderId="12" xfId="0" applyBorder="1" applyAlignment="1">
      <alignment horizontal="left" indent="3"/>
    </xf>
    <xf numFmtId="0" fontId="0" fillId="0" borderId="13" xfId="0" applyBorder="1" applyAlignment="1">
      <alignment horizontal="left" indent="1"/>
    </xf>
    <xf numFmtId="0" fontId="0" fillId="0" borderId="14" xfId="0" applyBorder="1" applyAlignment="1">
      <alignment horizontal="left" indent="1"/>
    </xf>
    <xf numFmtId="0" fontId="2" fillId="0" borderId="33" xfId="0" applyFont="1" applyBorder="1"/>
    <xf numFmtId="0" fontId="0" fillId="0" borderId="18" xfId="0" applyBorder="1" applyAlignment="1">
      <alignment horizontal="left" indent="1"/>
    </xf>
    <xf numFmtId="0" fontId="0" fillId="0" borderId="19" xfId="0" applyBorder="1" applyAlignment="1">
      <alignment horizontal="left" indent="1"/>
    </xf>
    <xf numFmtId="0" fontId="0" fillId="0" borderId="20" xfId="0" applyBorder="1" applyAlignment="1">
      <alignment horizontal="left" indent="1"/>
    </xf>
    <xf numFmtId="0" fontId="0" fillId="0" borderId="12" xfId="0" applyBorder="1" applyAlignment="1">
      <alignment horizontal="left" wrapText="1" indent="2"/>
    </xf>
    <xf numFmtId="0" fontId="0" fillId="0" borderId="13" xfId="0" applyBorder="1" applyAlignment="1">
      <alignment horizontal="left" wrapText="1" indent="2"/>
    </xf>
    <xf numFmtId="0" fontId="0" fillId="0" borderId="14" xfId="0" applyBorder="1" applyAlignment="1">
      <alignment horizontal="left" wrapText="1" indent="2"/>
    </xf>
    <xf numFmtId="0" fontId="0" fillId="0" borderId="15" xfId="0" applyBorder="1" applyAlignment="1">
      <alignment horizontal="left" wrapText="1" indent="2"/>
    </xf>
    <xf numFmtId="0" fontId="0" fillId="0" borderId="16" xfId="0" applyBorder="1" applyAlignment="1">
      <alignment horizontal="left" wrapText="1" indent="2"/>
    </xf>
    <xf numFmtId="0" fontId="0" fillId="0" borderId="17" xfId="0" applyBorder="1" applyAlignment="1">
      <alignment horizontal="left" wrapText="1" indent="2"/>
    </xf>
    <xf numFmtId="0" fontId="0" fillId="0" borderId="28" xfId="0" applyBorder="1" applyAlignment="1">
      <alignment horizontal="left" wrapText="1" indent="2"/>
    </xf>
    <xf numFmtId="0" fontId="0" fillId="0" borderId="26" xfId="0" applyBorder="1" applyAlignment="1">
      <alignment horizontal="left" wrapText="1" indent="2"/>
    </xf>
    <xf numFmtId="0" fontId="0" fillId="0" borderId="40" xfId="0" applyBorder="1" applyAlignment="1">
      <alignment horizontal="left" wrapText="1" indent="2"/>
    </xf>
    <xf numFmtId="0" fontId="2" fillId="0" borderId="15" xfId="0" applyFont="1" applyBorder="1" applyAlignment="1">
      <alignment horizontal="left" indent="1"/>
    </xf>
    <xf numFmtId="0" fontId="3" fillId="15" borderId="0" xfId="0" applyFont="1" applyFill="1"/>
    <xf numFmtId="0" fontId="0" fillId="2" borderId="1" xfId="0" applyFill="1" applyBorder="1" applyAlignment="1">
      <alignment wrapText="1"/>
    </xf>
    <xf numFmtId="165" fontId="0" fillId="0" borderId="1" xfId="0" applyNumberFormat="1" applyBorder="1"/>
    <xf numFmtId="9" fontId="0" fillId="0" borderId="1" xfId="0" applyNumberFormat="1" applyBorder="1"/>
    <xf numFmtId="0" fontId="0" fillId="0" borderId="28" xfId="0" applyBorder="1" applyAlignment="1">
      <alignment horizontal="left" indent="3"/>
    </xf>
    <xf numFmtId="0" fontId="0" fillId="0" borderId="18" xfId="0" applyBorder="1"/>
    <xf numFmtId="0" fontId="3" fillId="15" borderId="7" xfId="0" applyFont="1" applyFill="1" applyBorder="1" applyAlignment="1">
      <alignment wrapText="1"/>
    </xf>
    <xf numFmtId="0" fontId="0" fillId="0" borderId="7" xfId="0" applyBorder="1"/>
    <xf numFmtId="0" fontId="2" fillId="0" borderId="7" xfId="0" applyFont="1" applyBorder="1"/>
    <xf numFmtId="0" fontId="0" fillId="0" borderId="46" xfId="0" applyBorder="1"/>
    <xf numFmtId="0" fontId="0" fillId="0" borderId="46" xfId="0" applyBorder="1" applyAlignment="1">
      <alignment horizontal="right" indent="1"/>
    </xf>
    <xf numFmtId="0" fontId="2" fillId="0" borderId="12" xfId="0" applyFont="1" applyBorder="1"/>
    <xf numFmtId="0" fontId="0" fillId="0" borderId="0" xfId="0" pivotButton="1"/>
    <xf numFmtId="10" fontId="0" fillId="14" borderId="1" xfId="0" applyNumberFormat="1" applyFill="1" applyBorder="1"/>
    <xf numFmtId="0" fontId="0" fillId="0" borderId="9" xfId="0" applyBorder="1"/>
    <xf numFmtId="0" fontId="3" fillId="15" borderId="47" xfId="0" applyFont="1" applyFill="1" applyBorder="1"/>
    <xf numFmtId="0" fontId="3" fillId="15" borderId="48" xfId="0" applyFont="1" applyFill="1" applyBorder="1"/>
    <xf numFmtId="0" fontId="2" fillId="0" borderId="26" xfId="0" applyFont="1" applyBorder="1"/>
    <xf numFmtId="0" fontId="2" fillId="0" borderId="10" xfId="0" applyFont="1" applyBorder="1"/>
    <xf numFmtId="0" fontId="0" fillId="0" borderId="34" xfId="0" applyBorder="1" applyAlignment="1">
      <alignment horizontal="left" wrapText="1" indent="2"/>
    </xf>
    <xf numFmtId="0" fontId="0" fillId="0" borderId="44" xfId="0" applyBorder="1" applyAlignment="1">
      <alignment horizontal="left" wrapText="1" indent="2"/>
    </xf>
    <xf numFmtId="0" fontId="0" fillId="0" borderId="45" xfId="0" applyBorder="1" applyAlignment="1">
      <alignment horizontal="left" wrapText="1" indent="2"/>
    </xf>
    <xf numFmtId="0" fontId="0" fillId="0" borderId="18" xfId="0" applyBorder="1" applyAlignment="1">
      <alignment horizontal="left" wrapText="1" indent="1"/>
    </xf>
    <xf numFmtId="0" fontId="0" fillId="0" borderId="19" xfId="0" applyBorder="1" applyAlignment="1">
      <alignment horizontal="left" wrapText="1" indent="1"/>
    </xf>
    <xf numFmtId="0" fontId="0" fillId="0" borderId="20" xfId="0" applyBorder="1" applyAlignment="1">
      <alignment horizontal="left" wrapText="1" indent="1"/>
    </xf>
    <xf numFmtId="0" fontId="0" fillId="0" borderId="13" xfId="0" applyBorder="1" applyAlignment="1">
      <alignment horizontal="left" indent="4"/>
    </xf>
    <xf numFmtId="0" fontId="0" fillId="0" borderId="13" xfId="0" applyBorder="1" applyAlignment="1">
      <alignment horizontal="left" indent="5"/>
    </xf>
    <xf numFmtId="0" fontId="2" fillId="0" borderId="49" xfId="0" applyFont="1" applyBorder="1"/>
    <xf numFmtId="0" fontId="0" fillId="0" borderId="15" xfId="0" applyBorder="1" applyAlignment="1">
      <alignment horizontal="left" indent="3"/>
    </xf>
    <xf numFmtId="0" fontId="0" fillId="0" borderId="9" xfId="0" applyBorder="1" applyAlignment="1">
      <alignment horizontal="left" indent="2"/>
    </xf>
    <xf numFmtId="0" fontId="6" fillId="0" borderId="13" xfId="0" applyFont="1" applyBorder="1"/>
    <xf numFmtId="0" fontId="11" fillId="0" borderId="0" xfId="1"/>
    <xf numFmtId="0" fontId="0" fillId="0" borderId="19" xfId="0" applyBorder="1"/>
    <xf numFmtId="0" fontId="0" fillId="0" borderId="20" xfId="0" applyBorder="1"/>
    <xf numFmtId="0" fontId="0" fillId="0" borderId="50" xfId="0" applyBorder="1"/>
    <xf numFmtId="0" fontId="6" fillId="0" borderId="12" xfId="0" applyFont="1" applyBorder="1"/>
    <xf numFmtId="0" fontId="2" fillId="0" borderId="29" xfId="0" applyFont="1" applyBorder="1"/>
    <xf numFmtId="0" fontId="2" fillId="0" borderId="13" xfId="0" applyFont="1" applyBorder="1" applyAlignment="1">
      <alignment horizontal="left" indent="4"/>
    </xf>
    <xf numFmtId="0" fontId="0" fillId="0" borderId="29" xfId="0" applyBorder="1" applyAlignment="1">
      <alignment horizontal="left"/>
    </xf>
    <xf numFmtId="0" fontId="0" fillId="0" borderId="54" xfId="0" applyBorder="1"/>
    <xf numFmtId="0" fontId="0" fillId="0" borderId="33" xfId="0" applyBorder="1" applyAlignment="1">
      <alignment horizontal="left" indent="1"/>
    </xf>
    <xf numFmtId="0" fontId="0" fillId="0" borderId="25" xfId="0" applyBorder="1" applyAlignment="1">
      <alignment horizontal="left" indent="1"/>
    </xf>
    <xf numFmtId="0" fontId="0" fillId="0" borderId="56" xfId="0" applyBorder="1"/>
    <xf numFmtId="0" fontId="0" fillId="0" borderId="57" xfId="0" applyBorder="1"/>
    <xf numFmtId="0" fontId="0" fillId="0" borderId="58" xfId="0" applyBorder="1"/>
    <xf numFmtId="0" fontId="0" fillId="0" borderId="52" xfId="0" applyBorder="1"/>
    <xf numFmtId="0" fontId="0" fillId="0" borderId="12" xfId="0" applyBorder="1" applyAlignment="1">
      <alignment horizontal="left" indent="4"/>
    </xf>
    <xf numFmtId="0" fontId="0" fillId="0" borderId="53" xfId="0" applyBorder="1"/>
    <xf numFmtId="0" fontId="2" fillId="0" borderId="6" xfId="0" applyFont="1" applyBorder="1"/>
    <xf numFmtId="0" fontId="1" fillId="15" borderId="6" xfId="0" applyFont="1" applyFill="1" applyBorder="1"/>
    <xf numFmtId="0" fontId="1" fillId="15" borderId="7" xfId="0" applyFont="1" applyFill="1" applyBorder="1"/>
    <xf numFmtId="0" fontId="0" fillId="0" borderId="24" xfId="0" applyBorder="1" applyAlignment="1">
      <alignment horizontal="left" indent="4"/>
    </xf>
    <xf numFmtId="0" fontId="0" fillId="0" borderId="24" xfId="0" applyBorder="1" applyAlignment="1">
      <alignment horizontal="left" indent="5"/>
    </xf>
    <xf numFmtId="0" fontId="3" fillId="0" borderId="13" xfId="0" applyFont="1" applyBorder="1"/>
    <xf numFmtId="0" fontId="0" fillId="0" borderId="61" xfId="0" applyBorder="1"/>
    <xf numFmtId="0" fontId="0" fillId="0" borderId="63" xfId="0" applyBorder="1"/>
    <xf numFmtId="0" fontId="0" fillId="0" borderId="64" xfId="0" applyBorder="1"/>
    <xf numFmtId="0" fontId="0" fillId="0" borderId="65" xfId="0" applyBorder="1"/>
    <xf numFmtId="0" fontId="0" fillId="0" borderId="66" xfId="0" applyBorder="1"/>
    <xf numFmtId="0" fontId="0" fillId="0" borderId="67" xfId="0" applyBorder="1"/>
    <xf numFmtId="0" fontId="0" fillId="0" borderId="0" xfId="0" applyAlignment="1">
      <alignment horizontal="left" wrapText="1" indent="2"/>
    </xf>
    <xf numFmtId="0" fontId="0" fillId="0" borderId="34" xfId="0" applyBorder="1" applyAlignment="1">
      <alignment horizontal="left" indent="2"/>
    </xf>
    <xf numFmtId="0" fontId="2" fillId="0" borderId="34" xfId="0" applyFont="1" applyBorder="1" applyAlignment="1">
      <alignment horizontal="left"/>
    </xf>
    <xf numFmtId="0" fontId="0" fillId="0" borderId="57" xfId="0" applyBorder="1" applyAlignment="1">
      <alignment horizontal="left" wrapText="1" indent="2"/>
    </xf>
    <xf numFmtId="0" fontId="0" fillId="0" borderId="0" xfId="0" applyAlignment="1">
      <alignment horizontal="center"/>
    </xf>
    <xf numFmtId="0" fontId="0" fillId="2" borderId="6" xfId="0" applyFill="1" applyBorder="1"/>
    <xf numFmtId="0" fontId="0" fillId="2" borderId="7" xfId="0" applyFill="1" applyBorder="1"/>
    <xf numFmtId="0" fontId="0" fillId="0" borderId="6" xfId="0" applyBorder="1" applyAlignment="1">
      <alignment horizontal="centerContinuous"/>
    </xf>
    <xf numFmtId="0" fontId="0" fillId="0" borderId="7" xfId="0" applyBorder="1" applyAlignment="1">
      <alignment horizontal="centerContinuous"/>
    </xf>
    <xf numFmtId="0" fontId="0" fillId="0" borderId="62" xfId="0" applyBorder="1"/>
    <xf numFmtId="0" fontId="3" fillId="15" borderId="3" xfId="0" applyFont="1" applyFill="1" applyBorder="1" applyAlignment="1">
      <alignment wrapText="1"/>
    </xf>
    <xf numFmtId="0" fontId="3" fillId="15" borderId="62" xfId="0" applyFont="1" applyFill="1" applyBorder="1" applyAlignment="1">
      <alignment wrapText="1"/>
    </xf>
    <xf numFmtId="0" fontId="0" fillId="0" borderId="8" xfId="0" applyBorder="1"/>
    <xf numFmtId="0" fontId="3" fillId="15" borderId="1" xfId="0" applyFont="1" applyFill="1" applyBorder="1" applyAlignment="1">
      <alignment horizontal="left"/>
    </xf>
    <xf numFmtId="0" fontId="6" fillId="0" borderId="9" xfId="0" applyFont="1" applyBorder="1"/>
    <xf numFmtId="0" fontId="0" fillId="0" borderId="2" xfId="0" applyBorder="1" applyAlignment="1">
      <alignment horizontal="center"/>
    </xf>
    <xf numFmtId="0" fontId="0" fillId="0" borderId="4" xfId="0" applyBorder="1" applyAlignment="1">
      <alignment horizontal="left" indent="1"/>
    </xf>
    <xf numFmtId="0" fontId="0" fillId="0" borderId="4" xfId="0" applyBorder="1" applyAlignment="1">
      <alignment horizontal="left" indent="2"/>
    </xf>
    <xf numFmtId="0" fontId="0" fillId="18" borderId="1" xfId="0" applyFill="1" applyBorder="1"/>
    <xf numFmtId="0" fontId="0" fillId="19" borderId="6" xfId="0" applyFill="1" applyBorder="1"/>
    <xf numFmtId="0" fontId="0" fillId="19" borderId="7" xfId="0" applyFill="1" applyBorder="1"/>
    <xf numFmtId="0" fontId="12" fillId="0" borderId="1" xfId="0" applyFont="1" applyBorder="1"/>
    <xf numFmtId="0" fontId="13" fillId="0" borderId="1" xfId="0" applyFont="1" applyBorder="1"/>
    <xf numFmtId="0" fontId="2" fillId="0" borderId="4" xfId="0" applyFont="1" applyBorder="1"/>
    <xf numFmtId="0" fontId="0" fillId="0" borderId="67" xfId="0" applyBorder="1" applyAlignment="1">
      <alignment horizontal="center"/>
    </xf>
    <xf numFmtId="0" fontId="0" fillId="0" borderId="68" xfId="0" applyBorder="1"/>
    <xf numFmtId="0" fontId="0" fillId="0" borderId="60" xfId="0" applyBorder="1" applyAlignment="1">
      <alignment horizontal="centerContinuous"/>
    </xf>
    <xf numFmtId="0" fontId="0" fillId="0" borderId="48" xfId="0" applyBorder="1" applyAlignment="1">
      <alignment horizontal="centerContinuous"/>
    </xf>
    <xf numFmtId="0" fontId="14" fillId="0" borderId="47" xfId="0" applyFont="1" applyBorder="1" applyAlignment="1">
      <alignment horizontal="centerContinuous"/>
    </xf>
    <xf numFmtId="0" fontId="0" fillId="0" borderId="13" xfId="0" applyBorder="1" applyAlignment="1">
      <alignment horizontal="left" indent="2"/>
    </xf>
    <xf numFmtId="0" fontId="0" fillId="0" borderId="14" xfId="0" applyBorder="1" applyAlignment="1">
      <alignment horizontal="left" indent="2"/>
    </xf>
    <xf numFmtId="0" fontId="0" fillId="0" borderId="44" xfId="0" applyBorder="1" applyAlignment="1">
      <alignment horizontal="left" indent="2"/>
    </xf>
    <xf numFmtId="0" fontId="0" fillId="0" borderId="45" xfId="0" applyBorder="1" applyAlignment="1">
      <alignment horizontal="left" indent="2"/>
    </xf>
    <xf numFmtId="0" fontId="0" fillId="0" borderId="26" xfId="0" applyBorder="1" applyAlignment="1">
      <alignment horizontal="left" indent="2"/>
    </xf>
    <xf numFmtId="0" fontId="2" fillId="0" borderId="44" xfId="0" applyFont="1" applyBorder="1" applyAlignment="1">
      <alignment horizontal="left" indent="8"/>
    </xf>
    <xf numFmtId="0" fontId="0" fillId="0" borderId="44" xfId="0" applyBorder="1"/>
    <xf numFmtId="0" fontId="0" fillId="0" borderId="4" xfId="0" applyBorder="1" applyAlignment="1">
      <alignment horizontal="left" wrapText="1" indent="1"/>
    </xf>
    <xf numFmtId="0" fontId="0" fillId="0" borderId="0" xfId="0" applyAlignment="1">
      <alignment horizontal="left" wrapText="1" indent="1"/>
    </xf>
    <xf numFmtId="0" fontId="0" fillId="0" borderId="2" xfId="0" applyBorder="1" applyAlignment="1">
      <alignment horizontal="left" wrapText="1" indent="1"/>
    </xf>
    <xf numFmtId="0" fontId="0" fillId="0" borderId="4" xfId="0" applyBorder="1" applyAlignment="1">
      <alignment horizontal="left" indent="3"/>
    </xf>
    <xf numFmtId="0" fontId="2" fillId="0" borderId="0" xfId="0" applyFont="1" applyAlignment="1">
      <alignment horizontal="left" indent="2"/>
    </xf>
    <xf numFmtId="0" fontId="2" fillId="0" borderId="2" xfId="0" applyFont="1" applyBorder="1" applyAlignment="1">
      <alignment horizontal="left" indent="2"/>
    </xf>
    <xf numFmtId="0" fontId="9" fillId="0" borderId="4" xfId="0" applyFont="1" applyBorder="1" applyAlignment="1">
      <alignment horizontal="left" indent="1"/>
    </xf>
    <xf numFmtId="0" fontId="13" fillId="0" borderId="1" xfId="0" applyFont="1" applyBorder="1" applyAlignment="1">
      <alignment wrapText="1"/>
    </xf>
    <xf numFmtId="0" fontId="2" fillId="0" borderId="1" xfId="0" applyFont="1" applyBorder="1" applyAlignment="1">
      <alignment wrapText="1"/>
    </xf>
    <xf numFmtId="0" fontId="12" fillId="0" borderId="1" xfId="0" applyFont="1" applyBorder="1" applyAlignment="1">
      <alignment wrapText="1"/>
    </xf>
    <xf numFmtId="0" fontId="0" fillId="0" borderId="4" xfId="0" applyBorder="1" applyAlignment="1">
      <alignment horizontal="left" indent="5"/>
    </xf>
    <xf numFmtId="0" fontId="0" fillId="0" borderId="4" xfId="0" applyBorder="1" applyAlignment="1">
      <alignment horizontal="left" wrapText="1" indent="3"/>
    </xf>
    <xf numFmtId="0" fontId="0" fillId="0" borderId="0" xfId="0" applyAlignment="1">
      <alignment horizontal="left" wrapText="1" indent="3"/>
    </xf>
    <xf numFmtId="0" fontId="0" fillId="0" borderId="2" xfId="0" applyBorder="1" applyAlignment="1">
      <alignment horizontal="left" wrapText="1" indent="3"/>
    </xf>
    <xf numFmtId="0" fontId="18" fillId="0" borderId="0" xfId="0" applyFont="1"/>
    <xf numFmtId="0" fontId="3" fillId="16" borderId="2" xfId="0" applyFont="1" applyFill="1" applyBorder="1"/>
    <xf numFmtId="0" fontId="3" fillId="17" borderId="2" xfId="0" applyFont="1" applyFill="1" applyBorder="1"/>
    <xf numFmtId="0" fontId="0" fillId="0" borderId="65" xfId="0" applyBorder="1" applyAlignment="1">
      <alignment horizontal="left" indent="1"/>
    </xf>
    <xf numFmtId="0" fontId="19" fillId="0" borderId="4" xfId="0" applyFont="1" applyBorder="1" applyAlignment="1">
      <alignment horizontal="left" indent="1"/>
    </xf>
    <xf numFmtId="0" fontId="3" fillId="15" borderId="6" xfId="0" applyFont="1" applyFill="1" applyBorder="1" applyAlignment="1">
      <alignment horizontal="left" indent="2"/>
    </xf>
    <xf numFmtId="0" fontId="0" fillId="2" borderId="8" xfId="0" applyFill="1" applyBorder="1"/>
    <xf numFmtId="0" fontId="12" fillId="0" borderId="0" xfId="0" applyFont="1"/>
    <xf numFmtId="0" fontId="13" fillId="0" borderId="0" xfId="0" applyFont="1"/>
    <xf numFmtId="0" fontId="0" fillId="0" borderId="18" xfId="0" applyBorder="1" applyAlignment="1">
      <alignment horizontal="left" indent="2"/>
    </xf>
    <xf numFmtId="0" fontId="2" fillId="0" borderId="18" xfId="0" applyFont="1" applyBorder="1" applyAlignment="1">
      <alignment horizontal="left" indent="3"/>
    </xf>
    <xf numFmtId="0" fontId="0" fillId="0" borderId="24" xfId="0" applyBorder="1" applyAlignment="1">
      <alignment horizontal="left" indent="1"/>
    </xf>
    <xf numFmtId="0" fontId="0" fillId="0" borderId="52" xfId="0" applyBorder="1" applyAlignment="1">
      <alignment horizontal="left"/>
    </xf>
    <xf numFmtId="0" fontId="19" fillId="0" borderId="0" xfId="0" applyFont="1" applyAlignment="1">
      <alignment horizontal="left"/>
    </xf>
    <xf numFmtId="0" fontId="2" fillId="0" borderId="4" xfId="0" applyFont="1" applyBorder="1" applyAlignment="1">
      <alignment horizontal="left" indent="3"/>
    </xf>
    <xf numFmtId="0" fontId="22" fillId="15" borderId="6" xfId="0" applyFont="1" applyFill="1" applyBorder="1" applyAlignment="1">
      <alignment horizontal="left" indent="1"/>
    </xf>
    <xf numFmtId="0" fontId="2" fillId="0" borderId="0" xfId="0" applyFont="1" applyAlignment="1">
      <alignment horizontal="right" indent="1"/>
    </xf>
    <xf numFmtId="0" fontId="2" fillId="0" borderId="4" xfId="0" applyFont="1" applyBorder="1" applyAlignment="1">
      <alignment horizontal="left" indent="1"/>
    </xf>
    <xf numFmtId="0" fontId="3" fillId="16" borderId="6" xfId="0" applyFont="1" applyFill="1" applyBorder="1"/>
    <xf numFmtId="0" fontId="0" fillId="16" borderId="8" xfId="0" applyFill="1" applyBorder="1"/>
    <xf numFmtId="0" fontId="0" fillId="16" borderId="7" xfId="0" applyFill="1" applyBorder="1"/>
    <xf numFmtId="0" fontId="3" fillId="17" borderId="6" xfId="0" applyFont="1" applyFill="1" applyBorder="1"/>
    <xf numFmtId="0" fontId="0" fillId="17" borderId="8" xfId="0" applyFill="1" applyBorder="1"/>
    <xf numFmtId="0" fontId="0" fillId="17" borderId="7" xfId="0" applyFill="1" applyBorder="1"/>
    <xf numFmtId="0" fontId="20" fillId="0" borderId="4" xfId="0" applyFont="1" applyBorder="1" applyAlignment="1">
      <alignment horizontal="left" indent="9"/>
    </xf>
    <xf numFmtId="0" fontId="0" fillId="0" borderId="61" xfId="0" applyBorder="1" applyAlignment="1">
      <alignment horizontal="left" wrapText="1" indent="2"/>
    </xf>
    <xf numFmtId="0" fontId="0" fillId="0" borderId="63" xfId="0" applyBorder="1" applyAlignment="1">
      <alignment horizontal="left" wrapText="1" indent="2"/>
    </xf>
    <xf numFmtId="0" fontId="0" fillId="0" borderId="64" xfId="0" applyBorder="1" applyAlignment="1">
      <alignment horizontal="left" wrapText="1" indent="2"/>
    </xf>
    <xf numFmtId="0" fontId="6" fillId="0" borderId="33" xfId="0" applyFont="1" applyBorder="1"/>
    <xf numFmtId="0" fontId="0" fillId="19" borderId="1" xfId="0" applyFill="1" applyBorder="1"/>
    <xf numFmtId="0" fontId="0" fillId="0" borderId="18" xfId="0" applyBorder="1" applyAlignment="1">
      <alignment horizontal="left" wrapText="1" indent="2"/>
    </xf>
    <xf numFmtId="0" fontId="0" fillId="0" borderId="19" xfId="0" applyBorder="1" applyAlignment="1">
      <alignment horizontal="left" wrapText="1" indent="2"/>
    </xf>
    <xf numFmtId="0" fontId="0" fillId="0" borderId="20" xfId="0" applyBorder="1" applyAlignment="1">
      <alignment horizontal="left" wrapText="1" indent="2"/>
    </xf>
    <xf numFmtId="0" fontId="2" fillId="0" borderId="12" xfId="0" applyFont="1" applyBorder="1" applyAlignment="1">
      <alignment horizontal="left"/>
    </xf>
    <xf numFmtId="0" fontId="0" fillId="0" borderId="33" xfId="0" applyBorder="1" applyAlignment="1">
      <alignment horizontal="left" indent="2"/>
    </xf>
    <xf numFmtId="0" fontId="9" fillId="0" borderId="33" xfId="0" applyFont="1" applyBorder="1" applyAlignment="1">
      <alignment horizontal="left" indent="1"/>
    </xf>
    <xf numFmtId="0" fontId="2" fillId="0" borderId="4" xfId="0" applyFont="1" applyBorder="1" applyAlignment="1">
      <alignment horizontal="left" indent="2"/>
    </xf>
    <xf numFmtId="0" fontId="0" fillId="0" borderId="2" xfId="0" applyBorder="1" applyAlignment="1">
      <alignment horizontal="left" indent="1"/>
    </xf>
    <xf numFmtId="0" fontId="0" fillId="0" borderId="4" xfId="0" applyBorder="1" applyAlignment="1">
      <alignment horizontal="left" vertical="top" indent="3"/>
    </xf>
    <xf numFmtId="0" fontId="0" fillId="0" borderId="65" xfId="0" applyBorder="1" applyAlignment="1">
      <alignment horizontal="left" vertical="top" indent="2"/>
    </xf>
    <xf numFmtId="0" fontId="9" fillId="0" borderId="74" xfId="0" applyFont="1" applyBorder="1" applyAlignment="1">
      <alignment horizontal="left" indent="1"/>
    </xf>
    <xf numFmtId="0" fontId="0" fillId="0" borderId="75" xfId="0" applyBorder="1"/>
    <xf numFmtId="0" fontId="2" fillId="0" borderId="74" xfId="0" applyFont="1" applyBorder="1"/>
    <xf numFmtId="0" fontId="0" fillId="0" borderId="73" xfId="0" applyBorder="1" applyAlignment="1">
      <alignment horizontal="left" indent="1"/>
    </xf>
    <xf numFmtId="0" fontId="2" fillId="0" borderId="73" xfId="0" applyFont="1" applyBorder="1"/>
    <xf numFmtId="0" fontId="0" fillId="0" borderId="72" xfId="0" applyBorder="1" applyAlignment="1">
      <alignment horizontal="left" indent="1"/>
    </xf>
    <xf numFmtId="0" fontId="0" fillId="0" borderId="73" xfId="0" applyBorder="1"/>
    <xf numFmtId="0" fontId="0" fillId="0" borderId="72" xfId="0" applyBorder="1" applyAlignment="1">
      <alignment horizontal="left" wrapText="1" indent="2"/>
    </xf>
    <xf numFmtId="0" fontId="0" fillId="0" borderId="58" xfId="0" applyBorder="1" applyAlignment="1">
      <alignment horizontal="left" wrapText="1" indent="2"/>
    </xf>
    <xf numFmtId="0" fontId="0" fillId="0" borderId="18" xfId="0" applyBorder="1" applyAlignment="1">
      <alignment horizontal="left" indent="4"/>
    </xf>
    <xf numFmtId="0" fontId="0" fillId="3" borderId="7" xfId="0" applyFill="1" applyBorder="1"/>
    <xf numFmtId="9" fontId="0" fillId="3" borderId="1" xfId="0" applyNumberFormat="1" applyFill="1" applyBorder="1"/>
    <xf numFmtId="0" fontId="0" fillId="0" borderId="77" xfId="0" applyBorder="1"/>
    <xf numFmtId="0" fontId="0" fillId="0" borderId="78" xfId="0" applyBorder="1"/>
    <xf numFmtId="0" fontId="0" fillId="0" borderId="79" xfId="0" applyBorder="1"/>
    <xf numFmtId="0" fontId="0" fillId="0" borderId="82" xfId="0" applyBorder="1"/>
    <xf numFmtId="0" fontId="0" fillId="0" borderId="83" xfId="0" applyBorder="1"/>
    <xf numFmtId="0" fontId="0" fillId="0" borderId="86" xfId="0" applyBorder="1"/>
    <xf numFmtId="0" fontId="0" fillId="14" borderId="84" xfId="0" applyFill="1" applyBorder="1"/>
    <xf numFmtId="0" fontId="0" fillId="14" borderId="81" xfId="0" applyFill="1" applyBorder="1"/>
    <xf numFmtId="0" fontId="2" fillId="0" borderId="80" xfId="0" applyFont="1" applyBorder="1" applyAlignment="1">
      <alignment horizontal="center"/>
    </xf>
    <xf numFmtId="0" fontId="0" fillId="0" borderId="6" xfId="0" applyBorder="1" applyAlignment="1">
      <alignment horizontal="center"/>
    </xf>
    <xf numFmtId="0" fontId="2" fillId="2" borderId="87" xfId="0" applyFont="1" applyFill="1" applyBorder="1" applyAlignment="1">
      <alignment horizontal="centerContinuous"/>
    </xf>
    <xf numFmtId="0" fontId="2" fillId="2" borderId="67" xfId="0" applyFont="1" applyFill="1" applyBorder="1" applyAlignment="1">
      <alignment horizontal="centerContinuous"/>
    </xf>
    <xf numFmtId="0" fontId="2" fillId="2" borderId="88" xfId="0" applyFont="1" applyFill="1" applyBorder="1" applyAlignment="1">
      <alignment horizontal="centerContinuous"/>
    </xf>
    <xf numFmtId="0" fontId="2" fillId="0" borderId="78" xfId="0" applyFont="1" applyBorder="1"/>
    <xf numFmtId="0" fontId="0" fillId="14" borderId="6" xfId="0" applyFill="1" applyBorder="1"/>
    <xf numFmtId="0" fontId="16" fillId="0" borderId="0" xfId="0" applyFont="1" applyAlignment="1">
      <alignment horizontal="center"/>
    </xf>
    <xf numFmtId="0" fontId="0" fillId="14" borderId="62" xfId="0" applyFill="1" applyBorder="1"/>
    <xf numFmtId="2" fontId="0" fillId="0" borderId="1" xfId="0" applyNumberFormat="1" applyBorder="1"/>
    <xf numFmtId="0" fontId="2" fillId="0" borderId="6" xfId="0" applyFont="1" applyBorder="1" applyAlignment="1">
      <alignment horizontal="left"/>
    </xf>
    <xf numFmtId="0" fontId="0" fillId="2" borderId="6" xfId="0" applyFill="1" applyBorder="1" applyAlignment="1">
      <alignment horizontal="centerContinuous"/>
    </xf>
    <xf numFmtId="0" fontId="0" fillId="2" borderId="8" xfId="0" applyFill="1" applyBorder="1" applyAlignment="1">
      <alignment horizontal="centerContinuous"/>
    </xf>
    <xf numFmtId="0" fontId="0" fillId="2" borderId="7" xfId="0" applyFill="1" applyBorder="1" applyAlignment="1">
      <alignment horizontal="centerContinuous"/>
    </xf>
    <xf numFmtId="0" fontId="20" fillId="2" borderId="6" xfId="0" applyFont="1" applyFill="1" applyBorder="1" applyAlignment="1">
      <alignment horizontal="centerContinuous"/>
    </xf>
    <xf numFmtId="0" fontId="0" fillId="14" borderId="1" xfId="0" applyFill="1" applyBorder="1" applyAlignment="1">
      <alignment wrapText="1"/>
    </xf>
    <xf numFmtId="0" fontId="0" fillId="20" borderId="6" xfId="0" applyFill="1" applyBorder="1" applyAlignment="1">
      <alignment horizontal="centerContinuous" wrapText="1"/>
    </xf>
    <xf numFmtId="0" fontId="0" fillId="20" borderId="8" xfId="0" applyFill="1" applyBorder="1" applyAlignment="1">
      <alignment horizontal="centerContinuous" wrapText="1"/>
    </xf>
    <xf numFmtId="0" fontId="0" fillId="20" borderId="7" xfId="0" applyFill="1" applyBorder="1" applyAlignment="1">
      <alignment horizontal="centerContinuous" wrapText="1"/>
    </xf>
    <xf numFmtId="166" fontId="0" fillId="14" borderId="1" xfId="0" applyNumberFormat="1" applyFill="1" applyBorder="1"/>
    <xf numFmtId="0" fontId="3" fillId="10" borderId="0" xfId="0" applyFont="1" applyFill="1"/>
    <xf numFmtId="0" fontId="3" fillId="5" borderId="1" xfId="0" applyFont="1" applyFill="1" applyBorder="1" applyAlignment="1">
      <alignment horizontal="centerContinuous"/>
    </xf>
    <xf numFmtId="0" fontId="3" fillId="5" borderId="48" xfId="0" applyFont="1" applyFill="1" applyBorder="1" applyAlignment="1">
      <alignment horizontal="centerContinuous"/>
    </xf>
    <xf numFmtId="0" fontId="0" fillId="6" borderId="6" xfId="0" applyFill="1" applyBorder="1" applyAlignment="1">
      <alignment horizontal="centerContinuous"/>
    </xf>
    <xf numFmtId="0" fontId="0" fillId="6" borderId="7" xfId="0" applyFill="1" applyBorder="1" applyAlignment="1">
      <alignment horizontal="centerContinuous"/>
    </xf>
    <xf numFmtId="0" fontId="0" fillId="7" borderId="6" xfId="0" applyFill="1" applyBorder="1" applyAlignment="1">
      <alignment horizontal="centerContinuous"/>
    </xf>
    <xf numFmtId="0" fontId="0" fillId="7" borderId="7" xfId="0" applyFill="1" applyBorder="1" applyAlignment="1">
      <alignment horizontal="centerContinuous"/>
    </xf>
    <xf numFmtId="0" fontId="0" fillId="8" borderId="6" xfId="0" applyFill="1" applyBorder="1" applyAlignment="1">
      <alignment horizontal="centerContinuous"/>
    </xf>
    <xf numFmtId="0" fontId="0" fillId="8" borderId="7" xfId="0" applyFill="1" applyBorder="1" applyAlignment="1">
      <alignment horizontal="centerContinuous"/>
    </xf>
    <xf numFmtId="0" fontId="3" fillId="9" borderId="6" xfId="0" applyFont="1" applyFill="1" applyBorder="1" applyAlignment="1">
      <alignment horizontal="centerContinuous"/>
    </xf>
    <xf numFmtId="0" fontId="3" fillId="9" borderId="7" xfId="0" applyFont="1" applyFill="1" applyBorder="1" applyAlignment="1">
      <alignment horizontal="centerContinuous"/>
    </xf>
    <xf numFmtId="0" fontId="3" fillId="11" borderId="6" xfId="0" applyFont="1" applyFill="1" applyBorder="1" applyAlignment="1">
      <alignment horizontal="centerContinuous"/>
    </xf>
    <xf numFmtId="0" fontId="3" fillId="11" borderId="7" xfId="0" applyFont="1" applyFill="1" applyBorder="1" applyAlignment="1">
      <alignment horizontal="centerContinuous"/>
    </xf>
    <xf numFmtId="0" fontId="0" fillId="12" borderId="6" xfId="0" applyFill="1" applyBorder="1" applyAlignment="1">
      <alignment horizontal="centerContinuous"/>
    </xf>
    <xf numFmtId="0" fontId="0" fillId="12" borderId="7" xfId="0" applyFill="1" applyBorder="1" applyAlignment="1">
      <alignment horizontal="centerContinuous"/>
    </xf>
    <xf numFmtId="0" fontId="3" fillId="13" borderId="6" xfId="0" applyFont="1" applyFill="1" applyBorder="1" applyAlignment="1">
      <alignment horizontal="centerContinuous"/>
    </xf>
    <xf numFmtId="0" fontId="3" fillId="13" borderId="7" xfId="0" applyFont="1" applyFill="1" applyBorder="1" applyAlignment="1">
      <alignment horizontal="centerContinuous"/>
    </xf>
    <xf numFmtId="0" fontId="3" fillId="5" borderId="6" xfId="0" applyFont="1" applyFill="1" applyBorder="1" applyAlignment="1">
      <alignment horizontal="centerContinuous"/>
    </xf>
    <xf numFmtId="0" fontId="3" fillId="5" borderId="7" xfId="0" applyFont="1" applyFill="1" applyBorder="1" applyAlignment="1">
      <alignment horizontal="centerContinuous"/>
    </xf>
    <xf numFmtId="0" fontId="0" fillId="0" borderId="4" xfId="0" applyBorder="1" applyAlignment="1">
      <alignment horizontal="left" vertical="top" indent="2"/>
    </xf>
    <xf numFmtId="0" fontId="2" fillId="0" borderId="33" xfId="0" applyFont="1" applyBorder="1" applyAlignment="1">
      <alignment horizontal="left" indent="2"/>
    </xf>
    <xf numFmtId="0" fontId="9" fillId="0" borderId="73" xfId="0" applyFont="1" applyBorder="1" applyAlignment="1">
      <alignment horizontal="left" indent="2"/>
    </xf>
    <xf numFmtId="0" fontId="9" fillId="0" borderId="4" xfId="0" applyFont="1" applyBorder="1" applyAlignment="1">
      <alignment horizontal="left" indent="2"/>
    </xf>
    <xf numFmtId="0" fontId="2" fillId="0" borderId="76" xfId="0" applyFont="1" applyBorder="1"/>
    <xf numFmtId="0" fontId="0" fillId="0" borderId="85" xfId="0" applyBorder="1"/>
    <xf numFmtId="0" fontId="0" fillId="0" borderId="78" xfId="0" applyBorder="1" applyAlignment="1">
      <alignment horizontal="center" vertical="center" wrapText="1"/>
    </xf>
    <xf numFmtId="0" fontId="0" fillId="0" borderId="0" xfId="0" applyAlignment="1">
      <alignment horizontal="center" vertical="center" wrapText="1"/>
    </xf>
    <xf numFmtId="0" fontId="19" fillId="0" borderId="0" xfId="0" applyFont="1"/>
    <xf numFmtId="0" fontId="0" fillId="0" borderId="0" xfId="0" applyAlignment="1">
      <alignment vertical="center"/>
    </xf>
    <xf numFmtId="0" fontId="29" fillId="0" borderId="0" xfId="0" applyFont="1"/>
    <xf numFmtId="0" fontId="0" fillId="0" borderId="0" xfId="0" pivotButton="1" applyAlignment="1">
      <alignment wrapText="1"/>
    </xf>
    <xf numFmtId="9" fontId="0" fillId="0" borderId="0" xfId="0" applyNumberFormat="1"/>
    <xf numFmtId="0" fontId="1" fillId="15" borderId="0" xfId="0" applyFont="1" applyFill="1"/>
    <xf numFmtId="0" fontId="0" fillId="0" borderId="0" xfId="0" applyAlignment="1">
      <alignment horizontal="right" indent="1"/>
    </xf>
    <xf numFmtId="0" fontId="0" fillId="0" borderId="0" xfId="0" quotePrefix="1" applyAlignment="1">
      <alignment horizontal="left" indent="2"/>
    </xf>
    <xf numFmtId="0" fontId="24" fillId="0" borderId="0" xfId="0" applyFont="1" applyAlignment="1">
      <alignment horizontal="centerContinuous"/>
    </xf>
    <xf numFmtId="0" fontId="24" fillId="0" borderId="2" xfId="0" applyFont="1" applyBorder="1" applyAlignment="1">
      <alignment horizontal="centerContinuous"/>
    </xf>
    <xf numFmtId="0" fontId="16" fillId="0" borderId="2" xfId="0" applyFont="1" applyBorder="1" applyAlignment="1">
      <alignment horizontal="center"/>
    </xf>
    <xf numFmtId="0" fontId="0" fillId="0" borderId="91" xfId="0" applyBorder="1"/>
    <xf numFmtId="0" fontId="0" fillId="0" borderId="90" xfId="0" applyBorder="1"/>
    <xf numFmtId="0" fontId="0" fillId="0" borderId="93" xfId="0" applyBorder="1"/>
    <xf numFmtId="0" fontId="0" fillId="0" borderId="94" xfId="0" applyBorder="1"/>
    <xf numFmtId="0" fontId="1" fillId="28" borderId="95" xfId="0" applyFont="1" applyFill="1" applyBorder="1" applyAlignment="1">
      <alignment horizontal="left"/>
    </xf>
    <xf numFmtId="0" fontId="1" fillId="28" borderId="96" xfId="0" applyFont="1" applyFill="1" applyBorder="1"/>
    <xf numFmtId="0" fontId="1" fillId="28" borderId="97" xfId="0" applyFont="1" applyFill="1" applyBorder="1"/>
    <xf numFmtId="14" fontId="0" fillId="29" borderId="95" xfId="0" applyNumberFormat="1" applyFill="1" applyBorder="1"/>
    <xf numFmtId="0" fontId="0" fillId="29" borderId="96" xfId="0" applyFill="1" applyBorder="1"/>
    <xf numFmtId="0" fontId="0" fillId="29" borderId="97" xfId="0" applyFill="1" applyBorder="1"/>
    <xf numFmtId="14" fontId="0" fillId="0" borderId="95" xfId="0" applyNumberFormat="1" applyBorder="1"/>
    <xf numFmtId="0" fontId="0" fillId="0" borderId="96" xfId="0" applyBorder="1"/>
    <xf numFmtId="0" fontId="0" fillId="0" borderId="97" xfId="0" applyBorder="1"/>
    <xf numFmtId="14" fontId="0" fillId="0" borderId="92" xfId="0" applyNumberFormat="1" applyBorder="1"/>
    <xf numFmtId="0" fontId="32" fillId="14" borderId="0" xfId="0" applyFont="1" applyFill="1"/>
    <xf numFmtId="0" fontId="0" fillId="14" borderId="0" xfId="0" applyFill="1"/>
    <xf numFmtId="0" fontId="33" fillId="0" borderId="0" xfId="0" applyFont="1"/>
    <xf numFmtId="0" fontId="24" fillId="0" borderId="0" xfId="0" applyFont="1"/>
    <xf numFmtId="0" fontId="2" fillId="0" borderId="61" xfId="0" applyFont="1" applyBorder="1"/>
    <xf numFmtId="0" fontId="0" fillId="0" borderId="98" xfId="0" applyBorder="1"/>
    <xf numFmtId="0" fontId="0" fillId="0" borderId="61" xfId="0" applyBorder="1" applyAlignment="1">
      <alignment horizontal="left" indent="1"/>
    </xf>
    <xf numFmtId="0" fontId="0" fillId="0" borderId="29" xfId="0" applyBorder="1" applyAlignment="1">
      <alignment horizontal="left" indent="6"/>
    </xf>
    <xf numFmtId="0" fontId="0" fillId="0" borderId="0" xfId="0" applyAlignment="1">
      <alignment horizontal="left"/>
    </xf>
    <xf numFmtId="0" fontId="2" fillId="2" borderId="0" xfId="0" applyFont="1" applyFill="1"/>
    <xf numFmtId="0" fontId="0" fillId="2" borderId="0" xfId="0" applyFill="1"/>
    <xf numFmtId="0" fontId="34" fillId="0" borderId="0" xfId="0" applyFont="1"/>
    <xf numFmtId="10" fontId="0" fillId="0" borderId="1" xfId="0" applyNumberFormat="1" applyBorder="1"/>
    <xf numFmtId="10" fontId="2" fillId="0" borderId="1" xfId="0" applyNumberFormat="1" applyFont="1" applyBorder="1"/>
    <xf numFmtId="0" fontId="2" fillId="19" borderId="0" xfId="0" applyFont="1" applyFill="1"/>
    <xf numFmtId="0" fontId="2" fillId="30" borderId="0" xfId="0" applyFont="1" applyFill="1"/>
    <xf numFmtId="0" fontId="2" fillId="31" borderId="0" xfId="0" applyFont="1" applyFill="1"/>
    <xf numFmtId="0" fontId="2" fillId="32" borderId="0" xfId="0" applyFont="1" applyFill="1"/>
    <xf numFmtId="166" fontId="0" fillId="0" borderId="1" xfId="0" applyNumberFormat="1" applyBorder="1"/>
    <xf numFmtId="0" fontId="26" fillId="15" borderId="0" xfId="0" applyFont="1" applyFill="1" applyAlignment="1">
      <alignment horizontal="left" vertical="center" wrapText="1"/>
    </xf>
    <xf numFmtId="0" fontId="26" fillId="22" borderId="0" xfId="0" applyFont="1" applyFill="1" applyAlignment="1">
      <alignment horizontal="center" vertical="center" wrapText="1"/>
    </xf>
    <xf numFmtId="0" fontId="27" fillId="21" borderId="0" xfId="0" applyFont="1" applyFill="1" applyAlignment="1">
      <alignment horizontal="center" vertical="center" wrapText="1"/>
    </xf>
    <xf numFmtId="0" fontId="28" fillId="0" borderId="0" xfId="0" applyFont="1" applyAlignment="1">
      <alignment horizontal="left" vertical="center" indent="1"/>
    </xf>
    <xf numFmtId="0" fontId="26" fillId="23" borderId="0" xfId="0" applyFont="1" applyFill="1" applyAlignment="1">
      <alignment horizontal="left" vertical="center" wrapText="1" indent="3"/>
    </xf>
    <xf numFmtId="0" fontId="26" fillId="5" borderId="0" xfId="0" applyFont="1" applyFill="1" applyAlignment="1">
      <alignment horizontal="center" vertical="center" wrapText="1"/>
    </xf>
    <xf numFmtId="0" fontId="26" fillId="10" borderId="0" xfId="0" applyFont="1" applyFill="1" applyAlignment="1">
      <alignment horizontal="center" vertical="center" wrapText="1"/>
    </xf>
    <xf numFmtId="0" fontId="26" fillId="24" borderId="0" xfId="0" applyFont="1" applyFill="1" applyAlignment="1">
      <alignment horizontal="left" vertical="center" wrapText="1" indent="3"/>
    </xf>
    <xf numFmtId="0" fontId="27" fillId="8" borderId="0" xfId="0" applyFont="1" applyFill="1" applyAlignment="1">
      <alignment horizontal="center" vertical="center" wrapText="1"/>
    </xf>
    <xf numFmtId="0" fontId="27" fillId="6" borderId="0" xfId="0" applyFont="1" applyFill="1" applyAlignment="1">
      <alignment horizontal="center" vertical="center" wrapText="1"/>
    </xf>
    <xf numFmtId="0" fontId="30" fillId="10" borderId="0" xfId="0" applyFont="1" applyFill="1" applyAlignment="1">
      <alignment horizontal="left" vertical="center" indent="1"/>
    </xf>
    <xf numFmtId="0" fontId="27" fillId="2" borderId="0" xfId="0" applyFont="1" applyFill="1" applyAlignment="1">
      <alignment horizontal="left" vertical="center" wrapText="1" indent="3"/>
    </xf>
    <xf numFmtId="0" fontId="30" fillId="5" borderId="0" xfId="0" applyFont="1" applyFill="1" applyAlignment="1">
      <alignment horizontal="left" vertical="center" indent="1"/>
    </xf>
    <xf numFmtId="0" fontId="27" fillId="3" borderId="0" xfId="0" applyFont="1" applyFill="1" applyAlignment="1">
      <alignment horizontal="center" vertical="center" wrapText="1"/>
    </xf>
    <xf numFmtId="0" fontId="26" fillId="17" borderId="0" xfId="0" applyFont="1" applyFill="1" applyAlignment="1">
      <alignment horizontal="left" vertical="center" wrapText="1" indent="3"/>
    </xf>
    <xf numFmtId="0" fontId="35" fillId="23" borderId="0" xfId="0" applyFont="1" applyFill="1" applyAlignment="1">
      <alignment horizontal="center" vertical="center" wrapText="1"/>
    </xf>
    <xf numFmtId="0" fontId="27" fillId="26" borderId="0" xfId="0" applyFont="1" applyFill="1" applyAlignment="1">
      <alignment horizontal="left" vertical="center" wrapText="1" indent="3"/>
    </xf>
    <xf numFmtId="0" fontId="27" fillId="25" borderId="0" xfId="0" applyFont="1" applyFill="1" applyAlignment="1">
      <alignment horizontal="center" vertical="center" wrapText="1"/>
    </xf>
    <xf numFmtId="0" fontId="26" fillId="27" borderId="0" xfId="0" applyFont="1" applyFill="1" applyAlignment="1">
      <alignment horizontal="center" vertical="center" wrapText="1"/>
    </xf>
    <xf numFmtId="0" fontId="26" fillId="15" borderId="0" xfId="0" applyFont="1" applyFill="1" applyAlignment="1">
      <alignment horizontal="left" vertical="center" wrapText="1" indent="3"/>
    </xf>
    <xf numFmtId="0" fontId="36" fillId="22" borderId="0" xfId="0" applyFont="1" applyFill="1" applyAlignment="1">
      <alignment horizontal="center" vertical="center" wrapText="1"/>
    </xf>
    <xf numFmtId="0" fontId="30" fillId="15" borderId="0" xfId="0" applyFont="1" applyFill="1" applyAlignment="1">
      <alignment horizontal="left" vertical="center" indent="1"/>
    </xf>
    <xf numFmtId="0" fontId="0" fillId="0" borderId="65" xfId="0" applyBorder="1" applyAlignment="1">
      <alignment horizontal="left" vertical="center" wrapText="1"/>
    </xf>
    <xf numFmtId="0" fontId="0" fillId="0" borderId="67" xfId="0" applyBorder="1" applyAlignment="1">
      <alignment horizontal="left" vertical="center" wrapText="1"/>
    </xf>
    <xf numFmtId="0" fontId="0" fillId="0" borderId="66" xfId="0" applyBorder="1" applyAlignment="1">
      <alignment horizontal="left" vertical="center" wrapText="1"/>
    </xf>
    <xf numFmtId="0" fontId="0" fillId="0" borderId="65" xfId="0" applyBorder="1" applyAlignment="1">
      <alignment horizontal="left" vertical="center" wrapText="1" indent="1"/>
    </xf>
    <xf numFmtId="0" fontId="0" fillId="0" borderId="67" xfId="0" applyBorder="1" applyAlignment="1">
      <alignment horizontal="left" vertical="center" wrapText="1" indent="1"/>
    </xf>
    <xf numFmtId="0" fontId="0" fillId="0" borderId="66" xfId="0" applyBorder="1" applyAlignment="1">
      <alignment horizontal="left" vertical="center" wrapText="1" indent="1"/>
    </xf>
    <xf numFmtId="0" fontId="0" fillId="0" borderId="4" xfId="0" applyBorder="1" applyAlignment="1">
      <alignment horizontal="left" vertical="center" wrapText="1" indent="1"/>
    </xf>
    <xf numFmtId="0" fontId="0" fillId="0" borderId="0" xfId="0" applyAlignment="1">
      <alignment horizontal="left" vertical="center" wrapText="1" indent="1"/>
    </xf>
    <xf numFmtId="0" fontId="0" fillId="0" borderId="2" xfId="0" applyBorder="1" applyAlignment="1">
      <alignment horizontal="left" vertical="center" wrapText="1" indent="1"/>
    </xf>
    <xf numFmtId="0" fontId="0" fillId="0" borderId="4" xfId="0" applyBorder="1" applyAlignment="1">
      <alignment horizontal="left" wrapText="1" indent="3"/>
    </xf>
    <xf numFmtId="0" fontId="0" fillId="0" borderId="0" xfId="0" applyAlignment="1">
      <alignment horizontal="left" wrapText="1" indent="3"/>
    </xf>
    <xf numFmtId="0" fontId="0" fillId="0" borderId="2" xfId="0" applyBorder="1" applyAlignment="1">
      <alignment horizontal="left" wrapText="1" indent="3"/>
    </xf>
    <xf numFmtId="0" fontId="0" fillId="0" borderId="18" xfId="0" applyBorder="1" applyAlignment="1">
      <alignment horizontal="left" wrapText="1" indent="1"/>
    </xf>
    <xf numFmtId="0" fontId="0" fillId="0" borderId="19" xfId="0" applyBorder="1" applyAlignment="1">
      <alignment horizontal="left" wrapText="1" indent="1"/>
    </xf>
    <xf numFmtId="0" fontId="0" fillId="0" borderId="20" xfId="0" applyBorder="1" applyAlignment="1">
      <alignment horizontal="left" wrapText="1" indent="1"/>
    </xf>
    <xf numFmtId="0" fontId="0" fillId="0" borderId="4" xfId="0" applyBorder="1" applyAlignment="1">
      <alignment horizontal="left" wrapText="1" indent="2"/>
    </xf>
    <xf numFmtId="0" fontId="0" fillId="0" borderId="0" xfId="0" applyAlignment="1">
      <alignment horizontal="left" wrapText="1" indent="2"/>
    </xf>
    <xf numFmtId="0" fontId="0" fillId="0" borderId="2" xfId="0" applyBorder="1" applyAlignment="1">
      <alignment horizontal="left" wrapText="1" indent="2"/>
    </xf>
    <xf numFmtId="0" fontId="0" fillId="0" borderId="4" xfId="0" applyBorder="1" applyAlignment="1">
      <alignment horizontal="left" wrapText="1" indent="1"/>
    </xf>
    <xf numFmtId="0" fontId="0" fillId="0" borderId="0" xfId="0" applyAlignment="1">
      <alignment horizontal="left" wrapText="1" indent="1"/>
    </xf>
    <xf numFmtId="0" fontId="0" fillId="0" borderId="2" xfId="0" applyBorder="1" applyAlignment="1">
      <alignment horizontal="left" wrapText="1" indent="1"/>
    </xf>
    <xf numFmtId="0" fontId="0" fillId="0" borderId="34" xfId="0" applyBorder="1" applyAlignment="1">
      <alignment horizontal="left" wrapText="1" indent="2"/>
    </xf>
    <xf numFmtId="0" fontId="0" fillId="0" borderId="44" xfId="0" applyBorder="1" applyAlignment="1">
      <alignment horizontal="left" wrapText="1" indent="2"/>
    </xf>
    <xf numFmtId="0" fontId="0" fillId="0" borderId="45" xfId="0" applyBorder="1" applyAlignment="1">
      <alignment horizontal="left" wrapText="1" indent="2"/>
    </xf>
    <xf numFmtId="0" fontId="0" fillId="0" borderId="18" xfId="0" applyBorder="1" applyAlignment="1">
      <alignment horizontal="left" wrapText="1" indent="2"/>
    </xf>
    <xf numFmtId="0" fontId="0" fillId="0" borderId="19" xfId="0" applyBorder="1" applyAlignment="1">
      <alignment horizontal="left" wrapText="1" indent="2"/>
    </xf>
    <xf numFmtId="0" fontId="0" fillId="0" borderId="20" xfId="0" applyBorder="1" applyAlignment="1">
      <alignment horizontal="left" wrapText="1" indent="2"/>
    </xf>
    <xf numFmtId="0" fontId="0" fillId="0" borderId="69" xfId="0" applyBorder="1" applyAlignment="1">
      <alignment horizontal="left" wrapText="1" indent="1"/>
    </xf>
    <xf numFmtId="0" fontId="0" fillId="0" borderId="70" xfId="0" applyBorder="1" applyAlignment="1">
      <alignment horizontal="left" wrapText="1" indent="1"/>
    </xf>
    <xf numFmtId="0" fontId="0" fillId="0" borderId="71" xfId="0" applyBorder="1" applyAlignment="1">
      <alignment horizontal="left" wrapText="1" indent="1"/>
    </xf>
    <xf numFmtId="0" fontId="0" fillId="0" borderId="61" xfId="0" applyBorder="1" applyAlignment="1">
      <alignment horizontal="center" vertical="center" wrapText="1"/>
    </xf>
    <xf numFmtId="0" fontId="0" fillId="0" borderId="64" xfId="0" applyBorder="1" applyAlignment="1">
      <alignment horizontal="center" vertical="center" wrapText="1"/>
    </xf>
    <xf numFmtId="0" fontId="0" fillId="0" borderId="4" xfId="0" applyBorder="1" applyAlignment="1">
      <alignment horizontal="center" vertical="center" wrapText="1"/>
    </xf>
    <xf numFmtId="0" fontId="0" fillId="0" borderId="2" xfId="0" applyBorder="1" applyAlignment="1">
      <alignment horizontal="center" vertical="center" wrapText="1"/>
    </xf>
    <xf numFmtId="0" fontId="0" fillId="0" borderId="65" xfId="0" applyBorder="1" applyAlignment="1">
      <alignment horizontal="center" vertical="center" wrapText="1"/>
    </xf>
    <xf numFmtId="0" fontId="0" fillId="0" borderId="66" xfId="0" applyBorder="1" applyAlignment="1">
      <alignment horizontal="center" vertical="center" wrapText="1"/>
    </xf>
    <xf numFmtId="0" fontId="0" fillId="0" borderId="51" xfId="0" applyBorder="1" applyAlignment="1">
      <alignment horizontal="left" wrapText="1"/>
    </xf>
    <xf numFmtId="0" fontId="0" fillId="0" borderId="0" xfId="0" applyAlignment="1">
      <alignment horizontal="left" wrapText="1"/>
    </xf>
    <xf numFmtId="0" fontId="0" fillId="0" borderId="2" xfId="0" applyBorder="1" applyAlignment="1">
      <alignment horizontal="left" wrapText="1"/>
    </xf>
    <xf numFmtId="0" fontId="0" fillId="0" borderId="31" xfId="0" applyBorder="1" applyAlignment="1">
      <alignment horizontal="left" wrapText="1"/>
    </xf>
    <xf numFmtId="0" fontId="0" fillId="0" borderId="52" xfId="0" applyBorder="1" applyAlignment="1">
      <alignment horizontal="left" wrapText="1"/>
    </xf>
    <xf numFmtId="0" fontId="0" fillId="0" borderId="53" xfId="0" applyBorder="1" applyAlignment="1">
      <alignment horizontal="left" wrapText="1"/>
    </xf>
    <xf numFmtId="0" fontId="0" fillId="0" borderId="21" xfId="0" applyBorder="1" applyAlignment="1">
      <alignment horizontal="left" wrapText="1" indent="2"/>
    </xf>
    <xf numFmtId="0" fontId="0" fillId="0" borderId="22" xfId="0" applyBorder="1" applyAlignment="1">
      <alignment horizontal="left" wrapText="1" indent="2"/>
    </xf>
    <xf numFmtId="0" fontId="0" fillId="0" borderId="23" xfId="0" applyBorder="1" applyAlignment="1">
      <alignment horizontal="left" wrapText="1" indent="2"/>
    </xf>
    <xf numFmtId="0" fontId="0" fillId="0" borderId="67" xfId="0" applyBorder="1" applyAlignment="1">
      <alignment horizontal="left" wrapText="1" indent="1"/>
    </xf>
    <xf numFmtId="0" fontId="0" fillId="0" borderId="66" xfId="0" applyBorder="1" applyAlignment="1">
      <alignment horizontal="left" wrapText="1" indent="1"/>
    </xf>
    <xf numFmtId="0" fontId="0" fillId="0" borderId="27" xfId="0" applyBorder="1" applyAlignment="1">
      <alignment horizontal="left" wrapText="1"/>
    </xf>
    <xf numFmtId="0" fontId="0" fillId="0" borderId="44" xfId="0" applyBorder="1" applyAlignment="1">
      <alignment horizontal="left" wrapText="1"/>
    </xf>
    <xf numFmtId="0" fontId="0" fillId="0" borderId="45" xfId="0" applyBorder="1" applyAlignment="1">
      <alignment horizontal="left" wrapText="1"/>
    </xf>
    <xf numFmtId="0" fontId="0" fillId="0" borderId="59" xfId="0" applyBorder="1" applyAlignment="1">
      <alignment horizontal="left" wrapText="1"/>
    </xf>
    <xf numFmtId="0" fontId="0" fillId="0" borderId="55" xfId="0" applyBorder="1" applyAlignment="1">
      <alignment horizontal="left" wrapText="1"/>
    </xf>
    <xf numFmtId="0" fontId="0" fillId="0" borderId="65" xfId="0" applyBorder="1" applyAlignment="1">
      <alignment horizontal="left" wrapText="1" indent="3"/>
    </xf>
    <xf numFmtId="0" fontId="0" fillId="0" borderId="67" xfId="0" applyBorder="1" applyAlignment="1">
      <alignment horizontal="left" wrapText="1" indent="3"/>
    </xf>
    <xf numFmtId="0" fontId="0" fillId="0" borderId="66" xfId="0" applyBorder="1" applyAlignment="1">
      <alignment horizontal="left" wrapText="1" indent="3"/>
    </xf>
    <xf numFmtId="0" fontId="0" fillId="0" borderId="65" xfId="0" applyBorder="1" applyAlignment="1">
      <alignment horizontal="left" wrapText="1" indent="2"/>
    </xf>
    <xf numFmtId="0" fontId="0" fillId="0" borderId="67" xfId="0" applyBorder="1" applyAlignment="1">
      <alignment horizontal="left" wrapText="1" indent="2"/>
    </xf>
    <xf numFmtId="0" fontId="0" fillId="0" borderId="66" xfId="0" applyBorder="1" applyAlignment="1">
      <alignment horizontal="left" wrapText="1" indent="2"/>
    </xf>
    <xf numFmtId="0" fontId="14" fillId="0" borderId="76" xfId="0" applyFont="1" applyBorder="1" applyAlignment="1">
      <alignment horizontal="center" vertical="center" wrapText="1"/>
    </xf>
    <xf numFmtId="0" fontId="14" fillId="0" borderId="85" xfId="0" applyFont="1" applyBorder="1" applyAlignment="1">
      <alignment horizontal="center" vertical="center" wrapText="1"/>
    </xf>
    <xf numFmtId="0" fontId="14" fillId="0" borderId="77" xfId="0" applyFont="1" applyBorder="1" applyAlignment="1">
      <alignment horizontal="center" vertical="center" wrapText="1"/>
    </xf>
    <xf numFmtId="0" fontId="14" fillId="0" borderId="82" xfId="0" applyFont="1" applyBorder="1" applyAlignment="1">
      <alignment horizontal="center" vertical="center" wrapText="1"/>
    </xf>
    <xf numFmtId="0" fontId="14" fillId="0" borderId="86" xfId="0" applyFont="1" applyBorder="1" applyAlignment="1">
      <alignment horizontal="center" vertical="center" wrapText="1"/>
    </xf>
    <xf numFmtId="0" fontId="14" fillId="0" borderId="83" xfId="0" applyFont="1" applyBorder="1" applyAlignment="1">
      <alignment horizontal="center" vertical="center" wrapText="1"/>
    </xf>
    <xf numFmtId="0" fontId="0" fillId="0" borderId="89" xfId="0" applyBorder="1" applyAlignment="1">
      <alignment horizontal="center" vertical="center" wrapText="1"/>
    </xf>
    <xf numFmtId="0" fontId="0" fillId="0" borderId="87" xfId="0" applyBorder="1" applyAlignment="1">
      <alignment horizontal="center" vertical="center" wrapText="1"/>
    </xf>
    <xf numFmtId="0" fontId="0" fillId="0" borderId="82" xfId="0" applyBorder="1" applyAlignment="1">
      <alignment horizontal="center" vertical="center" wrapText="1"/>
    </xf>
    <xf numFmtId="0" fontId="0" fillId="0" borderId="90" xfId="0" applyBorder="1" applyAlignment="1">
      <alignment horizontal="center" vertical="center" wrapText="1"/>
    </xf>
    <xf numFmtId="43" fontId="0" fillId="0" borderId="18" xfId="2" applyFont="1" applyBorder="1" applyAlignment="1">
      <alignment horizontal="left" wrapText="1" indent="1"/>
    </xf>
    <xf numFmtId="43" fontId="0" fillId="0" borderId="19" xfId="2" applyFont="1" applyBorder="1" applyAlignment="1">
      <alignment horizontal="left" wrapText="1" indent="1"/>
    </xf>
    <xf numFmtId="43" fontId="0" fillId="0" borderId="20" xfId="2" applyFont="1" applyBorder="1" applyAlignment="1">
      <alignment horizontal="left" wrapText="1" indent="1"/>
    </xf>
    <xf numFmtId="0" fontId="0" fillId="0" borderId="18" xfId="0" applyBorder="1" applyAlignment="1">
      <alignment horizontal="left" vertical="top" wrapText="1" indent="1"/>
    </xf>
    <xf numFmtId="0" fontId="0" fillId="0" borderId="19" xfId="0" applyBorder="1" applyAlignment="1">
      <alignment horizontal="left" vertical="top" wrapText="1" indent="1"/>
    </xf>
    <xf numFmtId="0" fontId="0" fillId="0" borderId="20" xfId="0" applyBorder="1" applyAlignment="1">
      <alignment horizontal="left" vertical="top" wrapText="1" indent="1"/>
    </xf>
    <xf numFmtId="0" fontId="3" fillId="15" borderId="6" xfId="0" applyFont="1" applyFill="1" applyBorder="1" applyAlignment="1">
      <alignment horizontal="left" wrapText="1"/>
    </xf>
    <xf numFmtId="0" fontId="3" fillId="15" borderId="7" xfId="0" applyFont="1" applyFill="1" applyBorder="1" applyAlignment="1">
      <alignment horizontal="left" wrapText="1"/>
    </xf>
  </cellXfs>
  <cellStyles count="3">
    <cellStyle name="Comma" xfId="2" builtinId="3"/>
    <cellStyle name="Hyperlink" xfId="1" builtinId="8"/>
    <cellStyle name="Normal" xfId="0" builtinId="0"/>
  </cellStyles>
  <dxfs count="12">
    <dxf>
      <numFmt numFmtId="13" formatCode="0%"/>
    </dxf>
    <dxf>
      <alignment wrapText="1"/>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s>
  <tableStyles count="0" defaultTableStyle="TableStyleMedium2" defaultPivotStyle="PivotStyleLight16"/>
  <colors>
    <mruColors>
      <color rgb="FFCCFFCC"/>
      <color rgb="FF0000FF"/>
      <color rgb="FFB80000"/>
      <color rgb="FFEAF3FA"/>
      <color rgb="FF663300"/>
      <color rgb="FFFF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pivotCacheDefinition" Target="pivotCache/pivotCacheDefinition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pivotCacheDefinition" Target="pivotCache/pivotCacheDefinition5.xml"/><Relationship Id="rId47" Type="http://schemas.openxmlformats.org/officeDocument/2006/relationships/sharedStrings" Target="sharedString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pivotCacheDefinition" Target="pivotCache/pivotCacheDefinition3.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pivotCacheDefinition" Target="pivotCache/pivotCacheDefinition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pivotCacheDefinition" Target="pivotCache/pivotCacheDefinition6.xml"/><Relationship Id="rId48"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pivotCacheDefinition" Target="pivotCache/pivotCacheDefinition1.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pivotCacheDefinition" Target="pivotCache/pivotCacheDefinition4.xml"/><Relationship Id="rId1" Type="http://schemas.openxmlformats.org/officeDocument/2006/relationships/worksheet" Target="worksheets/sheet1.xml"/><Relationship Id="rId6" Type="http://schemas.openxmlformats.org/officeDocument/2006/relationships/worksheet" Target="worksheets/sheet6.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9E8CD75B-8137-4621-AD0D-39A54ED2D8D0}" type="doc">
      <dgm:prSet loTypeId="urn:microsoft.com/office/officeart/2005/8/layout/hierarchy2" loCatId="hierarchy" qsTypeId="urn:microsoft.com/office/officeart/2005/8/quickstyle/simple1" qsCatId="simple" csTypeId="urn:microsoft.com/office/officeart/2005/8/colors/accent1_2" csCatId="accent1" phldr="1"/>
      <dgm:spPr/>
      <dgm:t>
        <a:bodyPr/>
        <a:lstStyle/>
        <a:p>
          <a:endParaRPr lang="en-US"/>
        </a:p>
      </dgm:t>
    </dgm:pt>
    <dgm:pt modelId="{2A94862F-C367-453F-AAA5-3F368BC38818}">
      <dgm:prSet phldrT="[Text]"/>
      <dgm:spPr/>
      <dgm:t>
        <a:bodyPr/>
        <a:lstStyle/>
        <a:p>
          <a:r>
            <a:rPr lang="en-US"/>
            <a:t>Flip Coin 3 Times</a:t>
          </a:r>
        </a:p>
      </dgm:t>
    </dgm:pt>
    <dgm:pt modelId="{808BF791-3F8C-4A1B-B948-147983309113}" type="parTrans" cxnId="{79191285-6A17-4F18-8C84-F3825DA951C7}">
      <dgm:prSet/>
      <dgm:spPr/>
      <dgm:t>
        <a:bodyPr/>
        <a:lstStyle/>
        <a:p>
          <a:endParaRPr lang="en-US"/>
        </a:p>
      </dgm:t>
    </dgm:pt>
    <dgm:pt modelId="{617C4CD0-A0D5-45DD-BF90-D77AB47026D2}" type="sibTrans" cxnId="{79191285-6A17-4F18-8C84-F3825DA951C7}">
      <dgm:prSet/>
      <dgm:spPr/>
      <dgm:t>
        <a:bodyPr/>
        <a:lstStyle/>
        <a:p>
          <a:endParaRPr lang="en-US"/>
        </a:p>
      </dgm:t>
    </dgm:pt>
    <dgm:pt modelId="{70DAEFE1-F32A-407E-8D93-3E311DB73DEC}">
      <dgm:prSet phldrT="[Text]"/>
      <dgm:spPr/>
      <dgm:t>
        <a:bodyPr/>
        <a:lstStyle/>
        <a:p>
          <a:r>
            <a:rPr lang="en-US"/>
            <a:t>Head</a:t>
          </a:r>
        </a:p>
      </dgm:t>
    </dgm:pt>
    <dgm:pt modelId="{3CD033D4-D0E7-48C0-9F32-CE389CF954A3}" type="parTrans" cxnId="{4E77F1F1-27DA-49D2-BA2C-94ABC191024C}">
      <dgm:prSet/>
      <dgm:spPr/>
      <dgm:t>
        <a:bodyPr/>
        <a:lstStyle/>
        <a:p>
          <a:endParaRPr lang="en-US"/>
        </a:p>
      </dgm:t>
    </dgm:pt>
    <dgm:pt modelId="{B1971644-A6D3-48C0-B89F-363EEC754A8F}" type="sibTrans" cxnId="{4E77F1F1-27DA-49D2-BA2C-94ABC191024C}">
      <dgm:prSet/>
      <dgm:spPr/>
      <dgm:t>
        <a:bodyPr/>
        <a:lstStyle/>
        <a:p>
          <a:endParaRPr lang="en-US"/>
        </a:p>
      </dgm:t>
    </dgm:pt>
    <dgm:pt modelId="{C0F44AF1-E0ED-402F-9106-618CDBFEA0BD}">
      <dgm:prSet phldrT="[Text]"/>
      <dgm:spPr/>
      <dgm:t>
        <a:bodyPr/>
        <a:lstStyle/>
        <a:p>
          <a:r>
            <a:rPr lang="en-US"/>
            <a:t>Head</a:t>
          </a:r>
        </a:p>
      </dgm:t>
    </dgm:pt>
    <dgm:pt modelId="{CF15179E-C55B-45FB-AD44-733E140E8C7A}" type="parTrans" cxnId="{AD261576-332C-42F6-AB2C-1BC1694B5936}">
      <dgm:prSet/>
      <dgm:spPr/>
      <dgm:t>
        <a:bodyPr/>
        <a:lstStyle/>
        <a:p>
          <a:endParaRPr lang="en-US"/>
        </a:p>
      </dgm:t>
    </dgm:pt>
    <dgm:pt modelId="{467F62D1-0FC5-4023-8C53-C41B337D3C40}" type="sibTrans" cxnId="{AD261576-332C-42F6-AB2C-1BC1694B5936}">
      <dgm:prSet/>
      <dgm:spPr/>
      <dgm:t>
        <a:bodyPr/>
        <a:lstStyle/>
        <a:p>
          <a:endParaRPr lang="en-US"/>
        </a:p>
      </dgm:t>
    </dgm:pt>
    <dgm:pt modelId="{03324DDA-AA20-44FC-A0AD-DBCEF7B8B40C}">
      <dgm:prSet phldrT="[Text]"/>
      <dgm:spPr/>
      <dgm:t>
        <a:bodyPr/>
        <a:lstStyle/>
        <a:p>
          <a:r>
            <a:rPr lang="en-US"/>
            <a:t>Tail</a:t>
          </a:r>
        </a:p>
      </dgm:t>
    </dgm:pt>
    <dgm:pt modelId="{0A72794D-D62C-4052-9298-99A7EEA79065}" type="parTrans" cxnId="{82E9454B-53A9-4E1C-AFFC-6204D12E3217}">
      <dgm:prSet/>
      <dgm:spPr/>
      <dgm:t>
        <a:bodyPr/>
        <a:lstStyle/>
        <a:p>
          <a:endParaRPr lang="en-US"/>
        </a:p>
      </dgm:t>
    </dgm:pt>
    <dgm:pt modelId="{8AC73869-B0BA-4F09-9F97-410CCB9004EB}" type="sibTrans" cxnId="{82E9454B-53A9-4E1C-AFFC-6204D12E3217}">
      <dgm:prSet/>
      <dgm:spPr/>
      <dgm:t>
        <a:bodyPr/>
        <a:lstStyle/>
        <a:p>
          <a:endParaRPr lang="en-US"/>
        </a:p>
      </dgm:t>
    </dgm:pt>
    <dgm:pt modelId="{640781C7-4A37-4FE9-91B5-C1BAB7A1CDFF}">
      <dgm:prSet phldrT="[Text]"/>
      <dgm:spPr/>
      <dgm:t>
        <a:bodyPr/>
        <a:lstStyle/>
        <a:p>
          <a:r>
            <a:rPr lang="en-US"/>
            <a:t>Tail</a:t>
          </a:r>
        </a:p>
      </dgm:t>
    </dgm:pt>
    <dgm:pt modelId="{57394D62-9AA0-43CB-8732-E173EB82B14C}" type="parTrans" cxnId="{47E0C274-ECF4-4C21-9318-89744843F916}">
      <dgm:prSet/>
      <dgm:spPr/>
      <dgm:t>
        <a:bodyPr/>
        <a:lstStyle/>
        <a:p>
          <a:endParaRPr lang="en-US"/>
        </a:p>
      </dgm:t>
    </dgm:pt>
    <dgm:pt modelId="{ABAE9E1B-E9DC-4FC9-94A4-7F60C7C11B2B}" type="sibTrans" cxnId="{47E0C274-ECF4-4C21-9318-89744843F916}">
      <dgm:prSet/>
      <dgm:spPr/>
      <dgm:t>
        <a:bodyPr/>
        <a:lstStyle/>
        <a:p>
          <a:endParaRPr lang="en-US"/>
        </a:p>
      </dgm:t>
    </dgm:pt>
    <dgm:pt modelId="{C4105B47-0492-4D36-A9DC-89135B42756B}">
      <dgm:prSet phldrT="[Text]"/>
      <dgm:spPr/>
      <dgm:t>
        <a:bodyPr/>
        <a:lstStyle/>
        <a:p>
          <a:r>
            <a:rPr lang="en-US"/>
            <a:t>Head</a:t>
          </a:r>
        </a:p>
      </dgm:t>
    </dgm:pt>
    <dgm:pt modelId="{F571F5B0-2722-4BC1-A10F-E29BA5CC7223}" type="parTrans" cxnId="{8E245DF4-92D1-4A5E-A24C-B6B0E6DBC69A}">
      <dgm:prSet/>
      <dgm:spPr/>
      <dgm:t>
        <a:bodyPr/>
        <a:lstStyle/>
        <a:p>
          <a:endParaRPr lang="en-US"/>
        </a:p>
      </dgm:t>
    </dgm:pt>
    <dgm:pt modelId="{2B456837-1E41-424F-85D5-815FCD3D9CEC}" type="sibTrans" cxnId="{8E245DF4-92D1-4A5E-A24C-B6B0E6DBC69A}">
      <dgm:prSet/>
      <dgm:spPr/>
      <dgm:t>
        <a:bodyPr/>
        <a:lstStyle/>
        <a:p>
          <a:endParaRPr lang="en-US"/>
        </a:p>
      </dgm:t>
    </dgm:pt>
    <dgm:pt modelId="{213EBE72-4122-472C-A10E-6DE216B3D5FE}">
      <dgm:prSet phldrT="[Text]"/>
      <dgm:spPr/>
      <dgm:t>
        <a:bodyPr/>
        <a:lstStyle/>
        <a:p>
          <a:r>
            <a:rPr lang="en-US"/>
            <a:t>Tail</a:t>
          </a:r>
        </a:p>
      </dgm:t>
    </dgm:pt>
    <dgm:pt modelId="{C334FEDE-1E24-4C41-9BFA-5299E93557EC}" type="parTrans" cxnId="{A943A947-3677-42D6-9CB0-63E577E0222D}">
      <dgm:prSet/>
      <dgm:spPr/>
      <dgm:t>
        <a:bodyPr/>
        <a:lstStyle/>
        <a:p>
          <a:endParaRPr lang="en-US"/>
        </a:p>
      </dgm:t>
    </dgm:pt>
    <dgm:pt modelId="{97F4C79B-1EFC-46C6-8D1F-8A51F6759DEA}" type="sibTrans" cxnId="{A943A947-3677-42D6-9CB0-63E577E0222D}">
      <dgm:prSet/>
      <dgm:spPr/>
      <dgm:t>
        <a:bodyPr/>
        <a:lstStyle/>
        <a:p>
          <a:endParaRPr lang="en-US"/>
        </a:p>
      </dgm:t>
    </dgm:pt>
    <dgm:pt modelId="{DC8E73CC-BFF8-4B22-8BB6-04DE479BA92D}">
      <dgm:prSet phldrT="[Text]"/>
      <dgm:spPr/>
      <dgm:t>
        <a:bodyPr/>
        <a:lstStyle/>
        <a:p>
          <a:r>
            <a:rPr lang="en-US"/>
            <a:t>Head</a:t>
          </a:r>
        </a:p>
      </dgm:t>
    </dgm:pt>
    <dgm:pt modelId="{7EE67EC6-2B3C-47E4-A401-CB91A634D1BD}" type="parTrans" cxnId="{80961BED-8B15-4DCD-9E32-13A383E44A3F}">
      <dgm:prSet/>
      <dgm:spPr/>
      <dgm:t>
        <a:bodyPr/>
        <a:lstStyle/>
        <a:p>
          <a:endParaRPr lang="en-US"/>
        </a:p>
      </dgm:t>
    </dgm:pt>
    <dgm:pt modelId="{B8C1BDD5-6A0D-4666-AEC4-C6AA40C19FD0}" type="sibTrans" cxnId="{80961BED-8B15-4DCD-9E32-13A383E44A3F}">
      <dgm:prSet/>
      <dgm:spPr/>
      <dgm:t>
        <a:bodyPr/>
        <a:lstStyle/>
        <a:p>
          <a:endParaRPr lang="en-US"/>
        </a:p>
      </dgm:t>
    </dgm:pt>
    <dgm:pt modelId="{CCFCD00C-F478-41EB-B2D3-180883EB1811}">
      <dgm:prSet phldrT="[Text]"/>
      <dgm:spPr/>
      <dgm:t>
        <a:bodyPr/>
        <a:lstStyle/>
        <a:p>
          <a:r>
            <a:rPr lang="en-US"/>
            <a:t>Head</a:t>
          </a:r>
        </a:p>
      </dgm:t>
    </dgm:pt>
    <dgm:pt modelId="{695FCBAF-78B8-43A0-8D93-96D491A1BE0E}" type="parTrans" cxnId="{4DCCF7F7-DA32-483C-A52B-627EB83F949C}">
      <dgm:prSet/>
      <dgm:spPr/>
      <dgm:t>
        <a:bodyPr/>
        <a:lstStyle/>
        <a:p>
          <a:endParaRPr lang="en-US"/>
        </a:p>
      </dgm:t>
    </dgm:pt>
    <dgm:pt modelId="{EC9E48DB-FD6E-4192-9F84-830E2283B561}" type="sibTrans" cxnId="{4DCCF7F7-DA32-483C-A52B-627EB83F949C}">
      <dgm:prSet/>
      <dgm:spPr/>
      <dgm:t>
        <a:bodyPr/>
        <a:lstStyle/>
        <a:p>
          <a:endParaRPr lang="en-US"/>
        </a:p>
      </dgm:t>
    </dgm:pt>
    <dgm:pt modelId="{F94C2F18-7456-487F-9142-473DF901A2FE}">
      <dgm:prSet phldrT="[Text]"/>
      <dgm:spPr/>
      <dgm:t>
        <a:bodyPr/>
        <a:lstStyle/>
        <a:p>
          <a:r>
            <a:rPr lang="en-US"/>
            <a:t>(H,H,H)</a:t>
          </a:r>
        </a:p>
      </dgm:t>
    </dgm:pt>
    <dgm:pt modelId="{D1F72646-FC89-4342-A2C7-F7720662505A}" type="parTrans" cxnId="{9A582B44-6019-402F-9673-17624972BE61}">
      <dgm:prSet/>
      <dgm:spPr/>
      <dgm:t>
        <a:bodyPr/>
        <a:lstStyle/>
        <a:p>
          <a:endParaRPr lang="en-US"/>
        </a:p>
      </dgm:t>
    </dgm:pt>
    <dgm:pt modelId="{4460E149-7502-4365-B016-F3BA6C8A27BC}" type="sibTrans" cxnId="{9A582B44-6019-402F-9673-17624972BE61}">
      <dgm:prSet/>
      <dgm:spPr/>
      <dgm:t>
        <a:bodyPr/>
        <a:lstStyle/>
        <a:p>
          <a:endParaRPr lang="en-US"/>
        </a:p>
      </dgm:t>
    </dgm:pt>
    <dgm:pt modelId="{C88FED63-C12D-4C20-9D6C-310C93FC4F08}">
      <dgm:prSet phldrT="[Text]"/>
      <dgm:spPr/>
      <dgm:t>
        <a:bodyPr/>
        <a:lstStyle/>
        <a:p>
          <a:r>
            <a:rPr lang="en-US"/>
            <a:t>Tail</a:t>
          </a:r>
        </a:p>
      </dgm:t>
    </dgm:pt>
    <dgm:pt modelId="{1547A8CF-85E0-46D6-82B9-7C9B37C88282}" type="parTrans" cxnId="{BD7502FE-9D53-42DC-B385-53EA1CC27446}">
      <dgm:prSet/>
      <dgm:spPr/>
      <dgm:t>
        <a:bodyPr/>
        <a:lstStyle/>
        <a:p>
          <a:endParaRPr lang="en-US"/>
        </a:p>
      </dgm:t>
    </dgm:pt>
    <dgm:pt modelId="{98E516EA-4207-4052-9263-9A0406EF5340}" type="sibTrans" cxnId="{BD7502FE-9D53-42DC-B385-53EA1CC27446}">
      <dgm:prSet/>
      <dgm:spPr/>
      <dgm:t>
        <a:bodyPr/>
        <a:lstStyle/>
        <a:p>
          <a:endParaRPr lang="en-US"/>
        </a:p>
      </dgm:t>
    </dgm:pt>
    <dgm:pt modelId="{ECE9857D-F512-4393-BA0C-AFA8CE98C9C5}">
      <dgm:prSet phldrT="[Text]"/>
      <dgm:spPr/>
      <dgm:t>
        <a:bodyPr/>
        <a:lstStyle/>
        <a:p>
          <a:r>
            <a:rPr lang="en-US"/>
            <a:t>Tail</a:t>
          </a:r>
        </a:p>
      </dgm:t>
    </dgm:pt>
    <dgm:pt modelId="{7F9A04AE-4697-4925-9343-637245FC6D43}" type="parTrans" cxnId="{C37A99C9-BF28-478E-8E0A-1AD0F8B12F37}">
      <dgm:prSet/>
      <dgm:spPr/>
      <dgm:t>
        <a:bodyPr/>
        <a:lstStyle/>
        <a:p>
          <a:endParaRPr lang="en-US"/>
        </a:p>
      </dgm:t>
    </dgm:pt>
    <dgm:pt modelId="{452953C8-5A61-41A3-BA8A-8FB2E18FC476}" type="sibTrans" cxnId="{C37A99C9-BF28-478E-8E0A-1AD0F8B12F37}">
      <dgm:prSet/>
      <dgm:spPr/>
      <dgm:t>
        <a:bodyPr/>
        <a:lstStyle/>
        <a:p>
          <a:endParaRPr lang="en-US"/>
        </a:p>
      </dgm:t>
    </dgm:pt>
    <dgm:pt modelId="{7FC80444-0010-4B78-A58C-FC5BB90723F9}">
      <dgm:prSet phldrT="[Text]"/>
      <dgm:spPr/>
      <dgm:t>
        <a:bodyPr/>
        <a:lstStyle/>
        <a:p>
          <a:r>
            <a:rPr lang="en-US"/>
            <a:t>(H,H,T)</a:t>
          </a:r>
        </a:p>
      </dgm:t>
    </dgm:pt>
    <dgm:pt modelId="{6BE74AD8-77CB-4BBC-A123-42F81ADE202A}" type="parTrans" cxnId="{5DFC48C6-B536-46C1-AA93-0CC7DCB753DB}">
      <dgm:prSet/>
      <dgm:spPr/>
      <dgm:t>
        <a:bodyPr/>
        <a:lstStyle/>
        <a:p>
          <a:endParaRPr lang="en-US"/>
        </a:p>
      </dgm:t>
    </dgm:pt>
    <dgm:pt modelId="{16F83195-45E6-4C10-85AB-F34200E44F81}" type="sibTrans" cxnId="{5DFC48C6-B536-46C1-AA93-0CC7DCB753DB}">
      <dgm:prSet/>
      <dgm:spPr/>
      <dgm:t>
        <a:bodyPr/>
        <a:lstStyle/>
        <a:p>
          <a:endParaRPr lang="en-US"/>
        </a:p>
      </dgm:t>
    </dgm:pt>
    <dgm:pt modelId="{2B682756-281D-4167-8D97-E6776F03E3FF}">
      <dgm:prSet phldrT="[Text]"/>
      <dgm:spPr/>
      <dgm:t>
        <a:bodyPr/>
        <a:lstStyle/>
        <a:p>
          <a:r>
            <a:rPr lang="en-US"/>
            <a:t>(H,T,H)</a:t>
          </a:r>
        </a:p>
      </dgm:t>
    </dgm:pt>
    <dgm:pt modelId="{FD0800CC-7AFE-4D17-98AC-07A1CAB11BD0}" type="parTrans" cxnId="{0DD0143B-8F0D-4478-8ACA-9945EFACB5C3}">
      <dgm:prSet/>
      <dgm:spPr/>
      <dgm:t>
        <a:bodyPr/>
        <a:lstStyle/>
        <a:p>
          <a:endParaRPr lang="en-US"/>
        </a:p>
      </dgm:t>
    </dgm:pt>
    <dgm:pt modelId="{D85CBB86-841C-4B61-A744-2C38D241DD3A}" type="sibTrans" cxnId="{0DD0143B-8F0D-4478-8ACA-9945EFACB5C3}">
      <dgm:prSet/>
      <dgm:spPr/>
      <dgm:t>
        <a:bodyPr/>
        <a:lstStyle/>
        <a:p>
          <a:endParaRPr lang="en-US"/>
        </a:p>
      </dgm:t>
    </dgm:pt>
    <dgm:pt modelId="{79533AAF-44A5-4408-8F14-44E0FAA9A7FC}">
      <dgm:prSet phldrT="[Text]"/>
      <dgm:spPr/>
      <dgm:t>
        <a:bodyPr/>
        <a:lstStyle/>
        <a:p>
          <a:r>
            <a:rPr lang="en-US"/>
            <a:t>(H,T,T)</a:t>
          </a:r>
        </a:p>
      </dgm:t>
    </dgm:pt>
    <dgm:pt modelId="{6951C1DD-08D3-4698-956A-8325172B512F}" type="parTrans" cxnId="{BB986C8D-25FC-4164-B22B-9756ED3E7390}">
      <dgm:prSet/>
      <dgm:spPr/>
      <dgm:t>
        <a:bodyPr/>
        <a:lstStyle/>
        <a:p>
          <a:endParaRPr lang="en-US"/>
        </a:p>
      </dgm:t>
    </dgm:pt>
    <dgm:pt modelId="{2FF0EA68-6835-4733-8F20-18A4E143BD55}" type="sibTrans" cxnId="{BB986C8D-25FC-4164-B22B-9756ED3E7390}">
      <dgm:prSet/>
      <dgm:spPr/>
      <dgm:t>
        <a:bodyPr/>
        <a:lstStyle/>
        <a:p>
          <a:endParaRPr lang="en-US"/>
        </a:p>
      </dgm:t>
    </dgm:pt>
    <dgm:pt modelId="{04874010-0D89-42D1-B0FC-EEB84E83C0CC}">
      <dgm:prSet phldrT="[Text]"/>
      <dgm:spPr/>
      <dgm:t>
        <a:bodyPr/>
        <a:lstStyle/>
        <a:p>
          <a:r>
            <a:rPr lang="en-US"/>
            <a:t>Head</a:t>
          </a:r>
        </a:p>
      </dgm:t>
    </dgm:pt>
    <dgm:pt modelId="{D9A153C3-8F6F-4BF0-AD98-63D7174DE717}" type="parTrans" cxnId="{176748AA-530F-4390-A3CA-7B835F0755DB}">
      <dgm:prSet/>
      <dgm:spPr/>
      <dgm:t>
        <a:bodyPr/>
        <a:lstStyle/>
        <a:p>
          <a:endParaRPr lang="en-US"/>
        </a:p>
      </dgm:t>
    </dgm:pt>
    <dgm:pt modelId="{0B7D73DA-5486-41E6-88D8-462FCDB6E4C1}" type="sibTrans" cxnId="{176748AA-530F-4390-A3CA-7B835F0755DB}">
      <dgm:prSet/>
      <dgm:spPr/>
      <dgm:t>
        <a:bodyPr/>
        <a:lstStyle/>
        <a:p>
          <a:endParaRPr lang="en-US"/>
        </a:p>
      </dgm:t>
    </dgm:pt>
    <dgm:pt modelId="{FC3AF202-32E0-4F62-AE70-1FE7E75D07CB}">
      <dgm:prSet phldrT="[Text]"/>
      <dgm:spPr/>
      <dgm:t>
        <a:bodyPr/>
        <a:lstStyle/>
        <a:p>
          <a:r>
            <a:rPr lang="en-US"/>
            <a:t>Tail</a:t>
          </a:r>
        </a:p>
      </dgm:t>
    </dgm:pt>
    <dgm:pt modelId="{F16670DA-5E75-4160-B553-DD34D728F1FF}" type="parTrans" cxnId="{DB93AC5F-F50A-4FB5-8BF7-45E296214E3F}">
      <dgm:prSet/>
      <dgm:spPr/>
      <dgm:t>
        <a:bodyPr/>
        <a:lstStyle/>
        <a:p>
          <a:endParaRPr lang="en-US"/>
        </a:p>
      </dgm:t>
    </dgm:pt>
    <dgm:pt modelId="{09284A07-75DC-4994-8D8A-311C5CC6A50C}" type="sibTrans" cxnId="{DB93AC5F-F50A-4FB5-8BF7-45E296214E3F}">
      <dgm:prSet/>
      <dgm:spPr/>
      <dgm:t>
        <a:bodyPr/>
        <a:lstStyle/>
        <a:p>
          <a:endParaRPr lang="en-US"/>
        </a:p>
      </dgm:t>
    </dgm:pt>
    <dgm:pt modelId="{3FDFD632-5D6F-4E1B-AE4B-419D856E4459}">
      <dgm:prSet phldrT="[Text]"/>
      <dgm:spPr/>
      <dgm:t>
        <a:bodyPr/>
        <a:lstStyle/>
        <a:p>
          <a:r>
            <a:rPr lang="en-US"/>
            <a:t>(T,H,H)</a:t>
          </a:r>
        </a:p>
      </dgm:t>
    </dgm:pt>
    <dgm:pt modelId="{147255BB-BE4D-495E-8D20-D0B1CDA94D93}" type="parTrans" cxnId="{4001672F-A063-4F4D-B83A-5CDAD8C3384E}">
      <dgm:prSet/>
      <dgm:spPr/>
      <dgm:t>
        <a:bodyPr/>
        <a:lstStyle/>
        <a:p>
          <a:endParaRPr lang="en-US"/>
        </a:p>
      </dgm:t>
    </dgm:pt>
    <dgm:pt modelId="{EA61F649-0415-4E24-9187-CF2E65AA9F48}" type="sibTrans" cxnId="{4001672F-A063-4F4D-B83A-5CDAD8C3384E}">
      <dgm:prSet/>
      <dgm:spPr/>
      <dgm:t>
        <a:bodyPr/>
        <a:lstStyle/>
        <a:p>
          <a:endParaRPr lang="en-US"/>
        </a:p>
      </dgm:t>
    </dgm:pt>
    <dgm:pt modelId="{41534B75-EB8B-487F-84C9-861C48873EFA}">
      <dgm:prSet phldrT="[Text]"/>
      <dgm:spPr/>
      <dgm:t>
        <a:bodyPr/>
        <a:lstStyle/>
        <a:p>
          <a:r>
            <a:rPr lang="en-US"/>
            <a:t>(T,H,T)</a:t>
          </a:r>
        </a:p>
      </dgm:t>
    </dgm:pt>
    <dgm:pt modelId="{F1E0891F-02A4-4BC7-ADC0-3F51CD2787B7}" type="parTrans" cxnId="{64A3DCA9-B6E3-4EEE-B198-27A2B2DBEB53}">
      <dgm:prSet/>
      <dgm:spPr/>
      <dgm:t>
        <a:bodyPr/>
        <a:lstStyle/>
        <a:p>
          <a:endParaRPr lang="en-US"/>
        </a:p>
      </dgm:t>
    </dgm:pt>
    <dgm:pt modelId="{9B2C8DD3-6C5E-441C-8134-32C3270464B2}" type="sibTrans" cxnId="{64A3DCA9-B6E3-4EEE-B198-27A2B2DBEB53}">
      <dgm:prSet/>
      <dgm:spPr/>
      <dgm:t>
        <a:bodyPr/>
        <a:lstStyle/>
        <a:p>
          <a:endParaRPr lang="en-US"/>
        </a:p>
      </dgm:t>
    </dgm:pt>
    <dgm:pt modelId="{6425BED2-8FB2-4C7A-A09F-7B508F8A63C6}">
      <dgm:prSet phldrT="[Text]"/>
      <dgm:spPr/>
      <dgm:t>
        <a:bodyPr/>
        <a:lstStyle/>
        <a:p>
          <a:r>
            <a:rPr lang="en-US"/>
            <a:t>Head</a:t>
          </a:r>
        </a:p>
      </dgm:t>
    </dgm:pt>
    <dgm:pt modelId="{CEDEFEC9-6D29-4022-858E-622B283A11CC}" type="parTrans" cxnId="{9245CC19-7A31-4317-8BF0-6A7C51F88580}">
      <dgm:prSet/>
      <dgm:spPr/>
      <dgm:t>
        <a:bodyPr/>
        <a:lstStyle/>
        <a:p>
          <a:endParaRPr lang="en-US"/>
        </a:p>
      </dgm:t>
    </dgm:pt>
    <dgm:pt modelId="{ABFEC7BF-230A-4A40-8115-152F52A7C168}" type="sibTrans" cxnId="{9245CC19-7A31-4317-8BF0-6A7C51F88580}">
      <dgm:prSet/>
      <dgm:spPr/>
      <dgm:t>
        <a:bodyPr/>
        <a:lstStyle/>
        <a:p>
          <a:endParaRPr lang="en-US"/>
        </a:p>
      </dgm:t>
    </dgm:pt>
    <dgm:pt modelId="{96B60DF3-B084-4D92-AA12-A451E7877AC2}">
      <dgm:prSet phldrT="[Text]"/>
      <dgm:spPr/>
      <dgm:t>
        <a:bodyPr/>
        <a:lstStyle/>
        <a:p>
          <a:r>
            <a:rPr lang="en-US"/>
            <a:t>Tail</a:t>
          </a:r>
        </a:p>
      </dgm:t>
    </dgm:pt>
    <dgm:pt modelId="{E01114F8-88DC-4EF8-87D8-1348FEF2D0A5}" type="parTrans" cxnId="{9D01F7F5-DF6B-457F-8089-93A9BE8408D7}">
      <dgm:prSet/>
      <dgm:spPr/>
      <dgm:t>
        <a:bodyPr/>
        <a:lstStyle/>
        <a:p>
          <a:endParaRPr lang="en-US"/>
        </a:p>
      </dgm:t>
    </dgm:pt>
    <dgm:pt modelId="{CC25DA9F-E545-4ECF-89AE-F2342D5B8393}" type="sibTrans" cxnId="{9D01F7F5-DF6B-457F-8089-93A9BE8408D7}">
      <dgm:prSet/>
      <dgm:spPr/>
      <dgm:t>
        <a:bodyPr/>
        <a:lstStyle/>
        <a:p>
          <a:endParaRPr lang="en-US"/>
        </a:p>
      </dgm:t>
    </dgm:pt>
    <dgm:pt modelId="{FEF57475-A7FE-4BC7-8A94-2F67A0E54E8F}">
      <dgm:prSet phldrT="[Text]"/>
      <dgm:spPr/>
      <dgm:t>
        <a:bodyPr/>
        <a:lstStyle/>
        <a:p>
          <a:r>
            <a:rPr lang="en-US"/>
            <a:t>(T,T,H)</a:t>
          </a:r>
        </a:p>
      </dgm:t>
    </dgm:pt>
    <dgm:pt modelId="{092F8BFC-0E26-4F44-9D1B-C052ECBFE676}" type="parTrans" cxnId="{61AAAB7D-9F56-4C09-89D0-26D831D6D5E8}">
      <dgm:prSet/>
      <dgm:spPr/>
      <dgm:t>
        <a:bodyPr/>
        <a:lstStyle/>
        <a:p>
          <a:endParaRPr lang="en-US"/>
        </a:p>
      </dgm:t>
    </dgm:pt>
    <dgm:pt modelId="{7EB67CFF-895F-4F29-8A56-2FB886445EF4}" type="sibTrans" cxnId="{61AAAB7D-9F56-4C09-89D0-26D831D6D5E8}">
      <dgm:prSet/>
      <dgm:spPr/>
      <dgm:t>
        <a:bodyPr/>
        <a:lstStyle/>
        <a:p>
          <a:endParaRPr lang="en-US"/>
        </a:p>
      </dgm:t>
    </dgm:pt>
    <dgm:pt modelId="{2090D880-7C61-48A1-BAE0-073BEC6B04C5}">
      <dgm:prSet phldrT="[Text]"/>
      <dgm:spPr/>
      <dgm:t>
        <a:bodyPr/>
        <a:lstStyle/>
        <a:p>
          <a:r>
            <a:rPr lang="en-US"/>
            <a:t>(T,T,T)</a:t>
          </a:r>
        </a:p>
      </dgm:t>
    </dgm:pt>
    <dgm:pt modelId="{10143AFF-F4BB-40E9-A82C-1F3BB0E4CF81}" type="parTrans" cxnId="{08FC0942-2CB1-4EAB-9B94-D01560370F7B}">
      <dgm:prSet/>
      <dgm:spPr/>
      <dgm:t>
        <a:bodyPr/>
        <a:lstStyle/>
        <a:p>
          <a:endParaRPr lang="en-US"/>
        </a:p>
      </dgm:t>
    </dgm:pt>
    <dgm:pt modelId="{64D5D1E1-C455-4E3F-99AD-D6E141941965}" type="sibTrans" cxnId="{08FC0942-2CB1-4EAB-9B94-D01560370F7B}">
      <dgm:prSet/>
      <dgm:spPr/>
      <dgm:t>
        <a:bodyPr/>
        <a:lstStyle/>
        <a:p>
          <a:endParaRPr lang="en-US"/>
        </a:p>
      </dgm:t>
    </dgm:pt>
    <dgm:pt modelId="{AA48E0AA-A5B8-4153-AF40-1C8F2952BC79}" type="pres">
      <dgm:prSet presAssocID="{9E8CD75B-8137-4621-AD0D-39A54ED2D8D0}" presName="diagram" presStyleCnt="0">
        <dgm:presLayoutVars>
          <dgm:chPref val="1"/>
          <dgm:dir/>
          <dgm:animOne val="branch"/>
          <dgm:animLvl val="lvl"/>
          <dgm:resizeHandles val="exact"/>
        </dgm:presLayoutVars>
      </dgm:prSet>
      <dgm:spPr/>
    </dgm:pt>
    <dgm:pt modelId="{5CFEA453-8DDE-4870-8622-80B37CA43333}" type="pres">
      <dgm:prSet presAssocID="{2A94862F-C367-453F-AAA5-3F368BC38818}" presName="root1" presStyleCnt="0"/>
      <dgm:spPr/>
    </dgm:pt>
    <dgm:pt modelId="{AE17BD40-F84C-4B9A-9FF1-CFD047BB407F}" type="pres">
      <dgm:prSet presAssocID="{2A94862F-C367-453F-AAA5-3F368BC38818}" presName="LevelOneTextNode" presStyleLbl="node0" presStyleIdx="0" presStyleCnt="1">
        <dgm:presLayoutVars>
          <dgm:chPref val="3"/>
        </dgm:presLayoutVars>
      </dgm:prSet>
      <dgm:spPr/>
    </dgm:pt>
    <dgm:pt modelId="{30CB3C13-DA93-4617-BF5D-E4C2F147F22B}" type="pres">
      <dgm:prSet presAssocID="{2A94862F-C367-453F-AAA5-3F368BC38818}" presName="level2hierChild" presStyleCnt="0"/>
      <dgm:spPr/>
    </dgm:pt>
    <dgm:pt modelId="{C4A40192-D6F7-4D50-BF54-AAC0321EAD31}" type="pres">
      <dgm:prSet presAssocID="{3CD033D4-D0E7-48C0-9F32-CE389CF954A3}" presName="conn2-1" presStyleLbl="parChTrans1D2" presStyleIdx="0" presStyleCnt="2"/>
      <dgm:spPr/>
    </dgm:pt>
    <dgm:pt modelId="{1EE900B2-B4F7-428C-B3D4-DAF01B77B315}" type="pres">
      <dgm:prSet presAssocID="{3CD033D4-D0E7-48C0-9F32-CE389CF954A3}" presName="connTx" presStyleLbl="parChTrans1D2" presStyleIdx="0" presStyleCnt="2"/>
      <dgm:spPr/>
    </dgm:pt>
    <dgm:pt modelId="{FD83D81B-0620-4033-9E95-47EB0A45A03E}" type="pres">
      <dgm:prSet presAssocID="{70DAEFE1-F32A-407E-8D93-3E311DB73DEC}" presName="root2" presStyleCnt="0"/>
      <dgm:spPr/>
    </dgm:pt>
    <dgm:pt modelId="{2FECFB9E-13F0-442F-989C-F18D820181E5}" type="pres">
      <dgm:prSet presAssocID="{70DAEFE1-F32A-407E-8D93-3E311DB73DEC}" presName="LevelTwoTextNode" presStyleLbl="node2" presStyleIdx="0" presStyleCnt="2">
        <dgm:presLayoutVars>
          <dgm:chPref val="3"/>
        </dgm:presLayoutVars>
      </dgm:prSet>
      <dgm:spPr/>
    </dgm:pt>
    <dgm:pt modelId="{5537C0C9-EB64-4A74-9912-2D79890C93EB}" type="pres">
      <dgm:prSet presAssocID="{70DAEFE1-F32A-407E-8D93-3E311DB73DEC}" presName="level3hierChild" presStyleCnt="0"/>
      <dgm:spPr/>
    </dgm:pt>
    <dgm:pt modelId="{A309A12C-FAA3-4FF8-976C-95E7FACFB3D6}" type="pres">
      <dgm:prSet presAssocID="{CF15179E-C55B-45FB-AD44-733E140E8C7A}" presName="conn2-1" presStyleLbl="parChTrans1D3" presStyleIdx="0" presStyleCnt="4"/>
      <dgm:spPr/>
    </dgm:pt>
    <dgm:pt modelId="{2894E9D5-E5A9-4D64-A4D3-E5134CC03F89}" type="pres">
      <dgm:prSet presAssocID="{CF15179E-C55B-45FB-AD44-733E140E8C7A}" presName="connTx" presStyleLbl="parChTrans1D3" presStyleIdx="0" presStyleCnt="4"/>
      <dgm:spPr/>
    </dgm:pt>
    <dgm:pt modelId="{85CBAD5F-B66D-42A9-871C-E0179D930FD2}" type="pres">
      <dgm:prSet presAssocID="{C0F44AF1-E0ED-402F-9106-618CDBFEA0BD}" presName="root2" presStyleCnt="0"/>
      <dgm:spPr/>
    </dgm:pt>
    <dgm:pt modelId="{2240E2A6-083C-438A-B6B3-3709F2D2BDBB}" type="pres">
      <dgm:prSet presAssocID="{C0F44AF1-E0ED-402F-9106-618CDBFEA0BD}" presName="LevelTwoTextNode" presStyleLbl="node3" presStyleIdx="0" presStyleCnt="4">
        <dgm:presLayoutVars>
          <dgm:chPref val="3"/>
        </dgm:presLayoutVars>
      </dgm:prSet>
      <dgm:spPr/>
    </dgm:pt>
    <dgm:pt modelId="{F72E7B40-CAD8-43E8-922A-1B590B97C441}" type="pres">
      <dgm:prSet presAssocID="{C0F44AF1-E0ED-402F-9106-618CDBFEA0BD}" presName="level3hierChild" presStyleCnt="0"/>
      <dgm:spPr/>
    </dgm:pt>
    <dgm:pt modelId="{FE5BD15B-645A-4A10-949D-9EE301DB6455}" type="pres">
      <dgm:prSet presAssocID="{7EE67EC6-2B3C-47E4-A401-CB91A634D1BD}" presName="conn2-1" presStyleLbl="parChTrans1D4" presStyleIdx="0" presStyleCnt="16"/>
      <dgm:spPr/>
    </dgm:pt>
    <dgm:pt modelId="{6D1FB4E2-E88C-4C43-9137-7259AF90CE24}" type="pres">
      <dgm:prSet presAssocID="{7EE67EC6-2B3C-47E4-A401-CB91A634D1BD}" presName="connTx" presStyleLbl="parChTrans1D4" presStyleIdx="0" presStyleCnt="16"/>
      <dgm:spPr/>
    </dgm:pt>
    <dgm:pt modelId="{F5FBA2AD-4B6E-4C54-8936-88266B1BBBE9}" type="pres">
      <dgm:prSet presAssocID="{DC8E73CC-BFF8-4B22-8BB6-04DE479BA92D}" presName="root2" presStyleCnt="0"/>
      <dgm:spPr/>
    </dgm:pt>
    <dgm:pt modelId="{DD961CB5-A43C-42FE-951E-912FCAF98DB2}" type="pres">
      <dgm:prSet presAssocID="{DC8E73CC-BFF8-4B22-8BB6-04DE479BA92D}" presName="LevelTwoTextNode" presStyleLbl="node4" presStyleIdx="0" presStyleCnt="16">
        <dgm:presLayoutVars>
          <dgm:chPref val="3"/>
        </dgm:presLayoutVars>
      </dgm:prSet>
      <dgm:spPr/>
    </dgm:pt>
    <dgm:pt modelId="{6B5F5505-1A28-445F-9A24-C0F6AF47D35D}" type="pres">
      <dgm:prSet presAssocID="{DC8E73CC-BFF8-4B22-8BB6-04DE479BA92D}" presName="level3hierChild" presStyleCnt="0"/>
      <dgm:spPr/>
    </dgm:pt>
    <dgm:pt modelId="{34783C85-F049-4691-B841-31364D7333EC}" type="pres">
      <dgm:prSet presAssocID="{D1F72646-FC89-4342-A2C7-F7720662505A}" presName="conn2-1" presStyleLbl="parChTrans1D4" presStyleIdx="1" presStyleCnt="16"/>
      <dgm:spPr/>
    </dgm:pt>
    <dgm:pt modelId="{FAAF62D2-C970-46B2-9EFD-F231DA27D2AF}" type="pres">
      <dgm:prSet presAssocID="{D1F72646-FC89-4342-A2C7-F7720662505A}" presName="connTx" presStyleLbl="parChTrans1D4" presStyleIdx="1" presStyleCnt="16"/>
      <dgm:spPr/>
    </dgm:pt>
    <dgm:pt modelId="{A6080360-CFEF-4825-97DF-DB941D05CC83}" type="pres">
      <dgm:prSet presAssocID="{F94C2F18-7456-487F-9142-473DF901A2FE}" presName="root2" presStyleCnt="0"/>
      <dgm:spPr/>
    </dgm:pt>
    <dgm:pt modelId="{C1E907C0-BA7F-4853-8546-AE69E2F98014}" type="pres">
      <dgm:prSet presAssocID="{F94C2F18-7456-487F-9142-473DF901A2FE}" presName="LevelTwoTextNode" presStyleLbl="node4" presStyleIdx="1" presStyleCnt="16">
        <dgm:presLayoutVars>
          <dgm:chPref val="3"/>
        </dgm:presLayoutVars>
      </dgm:prSet>
      <dgm:spPr/>
    </dgm:pt>
    <dgm:pt modelId="{B4E0D333-E5F1-44E2-9A0D-5B5284979C83}" type="pres">
      <dgm:prSet presAssocID="{F94C2F18-7456-487F-9142-473DF901A2FE}" presName="level3hierChild" presStyleCnt="0"/>
      <dgm:spPr/>
    </dgm:pt>
    <dgm:pt modelId="{3E822E28-A371-49E5-8982-1135E4AE63BB}" type="pres">
      <dgm:prSet presAssocID="{7F9A04AE-4697-4925-9343-637245FC6D43}" presName="conn2-1" presStyleLbl="parChTrans1D4" presStyleIdx="2" presStyleCnt="16"/>
      <dgm:spPr/>
    </dgm:pt>
    <dgm:pt modelId="{468AB627-50D6-450F-9C09-D9E937005581}" type="pres">
      <dgm:prSet presAssocID="{7F9A04AE-4697-4925-9343-637245FC6D43}" presName="connTx" presStyleLbl="parChTrans1D4" presStyleIdx="2" presStyleCnt="16"/>
      <dgm:spPr/>
    </dgm:pt>
    <dgm:pt modelId="{11802DDF-06F7-4026-A7B4-3A73F77489BD}" type="pres">
      <dgm:prSet presAssocID="{ECE9857D-F512-4393-BA0C-AFA8CE98C9C5}" presName="root2" presStyleCnt="0"/>
      <dgm:spPr/>
    </dgm:pt>
    <dgm:pt modelId="{5BCC5CEF-D9F2-417B-A858-187D2034BF2D}" type="pres">
      <dgm:prSet presAssocID="{ECE9857D-F512-4393-BA0C-AFA8CE98C9C5}" presName="LevelTwoTextNode" presStyleLbl="node4" presStyleIdx="2" presStyleCnt="16">
        <dgm:presLayoutVars>
          <dgm:chPref val="3"/>
        </dgm:presLayoutVars>
      </dgm:prSet>
      <dgm:spPr/>
    </dgm:pt>
    <dgm:pt modelId="{13722A31-3DB0-4C64-B999-25C937F3EFB9}" type="pres">
      <dgm:prSet presAssocID="{ECE9857D-F512-4393-BA0C-AFA8CE98C9C5}" presName="level3hierChild" presStyleCnt="0"/>
      <dgm:spPr/>
    </dgm:pt>
    <dgm:pt modelId="{7DF5C19A-151D-4CDC-9658-DA8BF0427CCA}" type="pres">
      <dgm:prSet presAssocID="{6BE74AD8-77CB-4BBC-A123-42F81ADE202A}" presName="conn2-1" presStyleLbl="parChTrans1D4" presStyleIdx="3" presStyleCnt="16"/>
      <dgm:spPr/>
    </dgm:pt>
    <dgm:pt modelId="{D85A9507-380B-4544-B894-8BF928CE5838}" type="pres">
      <dgm:prSet presAssocID="{6BE74AD8-77CB-4BBC-A123-42F81ADE202A}" presName="connTx" presStyleLbl="parChTrans1D4" presStyleIdx="3" presStyleCnt="16"/>
      <dgm:spPr/>
    </dgm:pt>
    <dgm:pt modelId="{BF5FA6A4-EC38-4F3C-AB5C-90BFFA6BCCD9}" type="pres">
      <dgm:prSet presAssocID="{7FC80444-0010-4B78-A58C-FC5BB90723F9}" presName="root2" presStyleCnt="0"/>
      <dgm:spPr/>
    </dgm:pt>
    <dgm:pt modelId="{ED9F2D37-B9C7-4A2C-A29E-E48F0CF30988}" type="pres">
      <dgm:prSet presAssocID="{7FC80444-0010-4B78-A58C-FC5BB90723F9}" presName="LevelTwoTextNode" presStyleLbl="node4" presStyleIdx="3" presStyleCnt="16">
        <dgm:presLayoutVars>
          <dgm:chPref val="3"/>
        </dgm:presLayoutVars>
      </dgm:prSet>
      <dgm:spPr/>
    </dgm:pt>
    <dgm:pt modelId="{B3D20715-95AD-486E-99CC-6A00BDAAE21F}" type="pres">
      <dgm:prSet presAssocID="{7FC80444-0010-4B78-A58C-FC5BB90723F9}" presName="level3hierChild" presStyleCnt="0"/>
      <dgm:spPr/>
    </dgm:pt>
    <dgm:pt modelId="{F9FE0116-0CC0-4C8B-8EC8-63F9A3166DC2}" type="pres">
      <dgm:prSet presAssocID="{0A72794D-D62C-4052-9298-99A7EEA79065}" presName="conn2-1" presStyleLbl="parChTrans1D3" presStyleIdx="1" presStyleCnt="4"/>
      <dgm:spPr/>
    </dgm:pt>
    <dgm:pt modelId="{A29953D7-60CD-4658-890C-0DB0AF0B7328}" type="pres">
      <dgm:prSet presAssocID="{0A72794D-D62C-4052-9298-99A7EEA79065}" presName="connTx" presStyleLbl="parChTrans1D3" presStyleIdx="1" presStyleCnt="4"/>
      <dgm:spPr/>
    </dgm:pt>
    <dgm:pt modelId="{24709EFD-50AB-45A4-9286-5E114E13A0FE}" type="pres">
      <dgm:prSet presAssocID="{03324DDA-AA20-44FC-A0AD-DBCEF7B8B40C}" presName="root2" presStyleCnt="0"/>
      <dgm:spPr/>
    </dgm:pt>
    <dgm:pt modelId="{3E7736DC-F3BC-4AA9-A507-8B91D0D81313}" type="pres">
      <dgm:prSet presAssocID="{03324DDA-AA20-44FC-A0AD-DBCEF7B8B40C}" presName="LevelTwoTextNode" presStyleLbl="node3" presStyleIdx="1" presStyleCnt="4">
        <dgm:presLayoutVars>
          <dgm:chPref val="3"/>
        </dgm:presLayoutVars>
      </dgm:prSet>
      <dgm:spPr/>
    </dgm:pt>
    <dgm:pt modelId="{943F0E2A-1A22-4926-9382-B4A7945995E8}" type="pres">
      <dgm:prSet presAssocID="{03324DDA-AA20-44FC-A0AD-DBCEF7B8B40C}" presName="level3hierChild" presStyleCnt="0"/>
      <dgm:spPr/>
    </dgm:pt>
    <dgm:pt modelId="{387D3326-4BC2-4336-AA85-84127D516401}" type="pres">
      <dgm:prSet presAssocID="{695FCBAF-78B8-43A0-8D93-96D491A1BE0E}" presName="conn2-1" presStyleLbl="parChTrans1D4" presStyleIdx="4" presStyleCnt="16"/>
      <dgm:spPr/>
    </dgm:pt>
    <dgm:pt modelId="{A8681D6D-F5D7-4456-A84F-5760B5A57231}" type="pres">
      <dgm:prSet presAssocID="{695FCBAF-78B8-43A0-8D93-96D491A1BE0E}" presName="connTx" presStyleLbl="parChTrans1D4" presStyleIdx="4" presStyleCnt="16"/>
      <dgm:spPr/>
    </dgm:pt>
    <dgm:pt modelId="{B05AC993-C664-441C-83E5-A678711A6358}" type="pres">
      <dgm:prSet presAssocID="{CCFCD00C-F478-41EB-B2D3-180883EB1811}" presName="root2" presStyleCnt="0"/>
      <dgm:spPr/>
    </dgm:pt>
    <dgm:pt modelId="{C1453777-BD1D-4CE2-9756-E0CD27AF19A8}" type="pres">
      <dgm:prSet presAssocID="{CCFCD00C-F478-41EB-B2D3-180883EB1811}" presName="LevelTwoTextNode" presStyleLbl="node4" presStyleIdx="4" presStyleCnt="16">
        <dgm:presLayoutVars>
          <dgm:chPref val="3"/>
        </dgm:presLayoutVars>
      </dgm:prSet>
      <dgm:spPr/>
    </dgm:pt>
    <dgm:pt modelId="{85685162-7248-4A14-A062-7945D620DAE1}" type="pres">
      <dgm:prSet presAssocID="{CCFCD00C-F478-41EB-B2D3-180883EB1811}" presName="level3hierChild" presStyleCnt="0"/>
      <dgm:spPr/>
    </dgm:pt>
    <dgm:pt modelId="{0464F6C4-3916-4561-8C33-DD1BE785C791}" type="pres">
      <dgm:prSet presAssocID="{FD0800CC-7AFE-4D17-98AC-07A1CAB11BD0}" presName="conn2-1" presStyleLbl="parChTrans1D4" presStyleIdx="5" presStyleCnt="16"/>
      <dgm:spPr/>
    </dgm:pt>
    <dgm:pt modelId="{17115715-41FA-4CB5-A2A0-05B608EC7148}" type="pres">
      <dgm:prSet presAssocID="{FD0800CC-7AFE-4D17-98AC-07A1CAB11BD0}" presName="connTx" presStyleLbl="parChTrans1D4" presStyleIdx="5" presStyleCnt="16"/>
      <dgm:spPr/>
    </dgm:pt>
    <dgm:pt modelId="{956B04CD-EE57-45E1-88E7-5DEEDD0C2E65}" type="pres">
      <dgm:prSet presAssocID="{2B682756-281D-4167-8D97-E6776F03E3FF}" presName="root2" presStyleCnt="0"/>
      <dgm:spPr/>
    </dgm:pt>
    <dgm:pt modelId="{5DE489AC-7136-4CFE-AE1C-DD2CD8500A70}" type="pres">
      <dgm:prSet presAssocID="{2B682756-281D-4167-8D97-E6776F03E3FF}" presName="LevelTwoTextNode" presStyleLbl="node4" presStyleIdx="5" presStyleCnt="16">
        <dgm:presLayoutVars>
          <dgm:chPref val="3"/>
        </dgm:presLayoutVars>
      </dgm:prSet>
      <dgm:spPr/>
    </dgm:pt>
    <dgm:pt modelId="{828963F3-5C50-4608-ACF8-8AED2C90503C}" type="pres">
      <dgm:prSet presAssocID="{2B682756-281D-4167-8D97-E6776F03E3FF}" presName="level3hierChild" presStyleCnt="0"/>
      <dgm:spPr/>
    </dgm:pt>
    <dgm:pt modelId="{86DB5CC6-EA31-4CC0-AA5B-D1A29EC2E8E7}" type="pres">
      <dgm:prSet presAssocID="{1547A8CF-85E0-46D6-82B9-7C9B37C88282}" presName="conn2-1" presStyleLbl="parChTrans1D4" presStyleIdx="6" presStyleCnt="16"/>
      <dgm:spPr/>
    </dgm:pt>
    <dgm:pt modelId="{DFEE145D-858C-4B1A-95F0-C60CE43D1E25}" type="pres">
      <dgm:prSet presAssocID="{1547A8CF-85E0-46D6-82B9-7C9B37C88282}" presName="connTx" presStyleLbl="parChTrans1D4" presStyleIdx="6" presStyleCnt="16"/>
      <dgm:spPr/>
    </dgm:pt>
    <dgm:pt modelId="{633C2DC3-2FD5-4A23-8DFF-2FA63A35F7CC}" type="pres">
      <dgm:prSet presAssocID="{C88FED63-C12D-4C20-9D6C-310C93FC4F08}" presName="root2" presStyleCnt="0"/>
      <dgm:spPr/>
    </dgm:pt>
    <dgm:pt modelId="{7BEC965C-2736-4A96-81B5-5D3320A76D06}" type="pres">
      <dgm:prSet presAssocID="{C88FED63-C12D-4C20-9D6C-310C93FC4F08}" presName="LevelTwoTextNode" presStyleLbl="node4" presStyleIdx="6" presStyleCnt="16">
        <dgm:presLayoutVars>
          <dgm:chPref val="3"/>
        </dgm:presLayoutVars>
      </dgm:prSet>
      <dgm:spPr/>
    </dgm:pt>
    <dgm:pt modelId="{29E23199-AE12-4C0C-842A-7C5652DB46F2}" type="pres">
      <dgm:prSet presAssocID="{C88FED63-C12D-4C20-9D6C-310C93FC4F08}" presName="level3hierChild" presStyleCnt="0"/>
      <dgm:spPr/>
    </dgm:pt>
    <dgm:pt modelId="{EFAD6C04-C924-4BFD-AA1E-EDFE67331A22}" type="pres">
      <dgm:prSet presAssocID="{6951C1DD-08D3-4698-956A-8325172B512F}" presName="conn2-1" presStyleLbl="parChTrans1D4" presStyleIdx="7" presStyleCnt="16"/>
      <dgm:spPr/>
    </dgm:pt>
    <dgm:pt modelId="{7C5C72E9-9153-40E0-B3AB-109BB774907F}" type="pres">
      <dgm:prSet presAssocID="{6951C1DD-08D3-4698-956A-8325172B512F}" presName="connTx" presStyleLbl="parChTrans1D4" presStyleIdx="7" presStyleCnt="16"/>
      <dgm:spPr/>
    </dgm:pt>
    <dgm:pt modelId="{219B7366-97BC-4A6B-B18D-D043733475F1}" type="pres">
      <dgm:prSet presAssocID="{79533AAF-44A5-4408-8F14-44E0FAA9A7FC}" presName="root2" presStyleCnt="0"/>
      <dgm:spPr/>
    </dgm:pt>
    <dgm:pt modelId="{37722FC5-AF48-4AC8-B396-C9ABEB87F77C}" type="pres">
      <dgm:prSet presAssocID="{79533AAF-44A5-4408-8F14-44E0FAA9A7FC}" presName="LevelTwoTextNode" presStyleLbl="node4" presStyleIdx="7" presStyleCnt="16">
        <dgm:presLayoutVars>
          <dgm:chPref val="3"/>
        </dgm:presLayoutVars>
      </dgm:prSet>
      <dgm:spPr/>
    </dgm:pt>
    <dgm:pt modelId="{1B1E1B05-F519-4981-871D-F41619C4C025}" type="pres">
      <dgm:prSet presAssocID="{79533AAF-44A5-4408-8F14-44E0FAA9A7FC}" presName="level3hierChild" presStyleCnt="0"/>
      <dgm:spPr/>
    </dgm:pt>
    <dgm:pt modelId="{B6251F9E-71F4-4299-BDA5-B7452D3D251D}" type="pres">
      <dgm:prSet presAssocID="{57394D62-9AA0-43CB-8732-E173EB82B14C}" presName="conn2-1" presStyleLbl="parChTrans1D2" presStyleIdx="1" presStyleCnt="2"/>
      <dgm:spPr/>
    </dgm:pt>
    <dgm:pt modelId="{6A254C2A-2470-4EC1-B7D0-D71582007BF2}" type="pres">
      <dgm:prSet presAssocID="{57394D62-9AA0-43CB-8732-E173EB82B14C}" presName="connTx" presStyleLbl="parChTrans1D2" presStyleIdx="1" presStyleCnt="2"/>
      <dgm:spPr/>
    </dgm:pt>
    <dgm:pt modelId="{D2A3B863-0320-4E86-A5D2-42EFE3058C87}" type="pres">
      <dgm:prSet presAssocID="{640781C7-4A37-4FE9-91B5-C1BAB7A1CDFF}" presName="root2" presStyleCnt="0"/>
      <dgm:spPr/>
    </dgm:pt>
    <dgm:pt modelId="{1224A14F-9A4B-4E8F-AA25-05734D7CE961}" type="pres">
      <dgm:prSet presAssocID="{640781C7-4A37-4FE9-91B5-C1BAB7A1CDFF}" presName="LevelTwoTextNode" presStyleLbl="node2" presStyleIdx="1" presStyleCnt="2">
        <dgm:presLayoutVars>
          <dgm:chPref val="3"/>
        </dgm:presLayoutVars>
      </dgm:prSet>
      <dgm:spPr/>
    </dgm:pt>
    <dgm:pt modelId="{2A140854-C03C-43A5-A3CF-434C80F2EF6A}" type="pres">
      <dgm:prSet presAssocID="{640781C7-4A37-4FE9-91B5-C1BAB7A1CDFF}" presName="level3hierChild" presStyleCnt="0"/>
      <dgm:spPr/>
    </dgm:pt>
    <dgm:pt modelId="{3ED28CE4-0749-49D1-8FC7-CAFA894838BD}" type="pres">
      <dgm:prSet presAssocID="{F571F5B0-2722-4BC1-A10F-E29BA5CC7223}" presName="conn2-1" presStyleLbl="parChTrans1D3" presStyleIdx="2" presStyleCnt="4"/>
      <dgm:spPr/>
    </dgm:pt>
    <dgm:pt modelId="{2D81630C-0D8B-42D4-B4ED-E107AB50A40B}" type="pres">
      <dgm:prSet presAssocID="{F571F5B0-2722-4BC1-A10F-E29BA5CC7223}" presName="connTx" presStyleLbl="parChTrans1D3" presStyleIdx="2" presStyleCnt="4"/>
      <dgm:spPr/>
    </dgm:pt>
    <dgm:pt modelId="{5637DF88-5375-43DF-9EAB-51C7146697AB}" type="pres">
      <dgm:prSet presAssocID="{C4105B47-0492-4D36-A9DC-89135B42756B}" presName="root2" presStyleCnt="0"/>
      <dgm:spPr/>
    </dgm:pt>
    <dgm:pt modelId="{F2FD6A37-D530-4F6B-99FC-7A7C06D8CB03}" type="pres">
      <dgm:prSet presAssocID="{C4105B47-0492-4D36-A9DC-89135B42756B}" presName="LevelTwoTextNode" presStyleLbl="node3" presStyleIdx="2" presStyleCnt="4">
        <dgm:presLayoutVars>
          <dgm:chPref val="3"/>
        </dgm:presLayoutVars>
      </dgm:prSet>
      <dgm:spPr/>
    </dgm:pt>
    <dgm:pt modelId="{E2DC9866-6FFA-4FBE-A4D5-5E4FD6C71B3A}" type="pres">
      <dgm:prSet presAssocID="{C4105B47-0492-4D36-A9DC-89135B42756B}" presName="level3hierChild" presStyleCnt="0"/>
      <dgm:spPr/>
    </dgm:pt>
    <dgm:pt modelId="{145B0817-F873-48AB-9CFE-E07B14EBD515}" type="pres">
      <dgm:prSet presAssocID="{D9A153C3-8F6F-4BF0-AD98-63D7174DE717}" presName="conn2-1" presStyleLbl="parChTrans1D4" presStyleIdx="8" presStyleCnt="16"/>
      <dgm:spPr/>
    </dgm:pt>
    <dgm:pt modelId="{CC5A1818-7FE8-4B14-BE05-86FBBAC8DE9C}" type="pres">
      <dgm:prSet presAssocID="{D9A153C3-8F6F-4BF0-AD98-63D7174DE717}" presName="connTx" presStyleLbl="parChTrans1D4" presStyleIdx="8" presStyleCnt="16"/>
      <dgm:spPr/>
    </dgm:pt>
    <dgm:pt modelId="{662A0D06-FDCA-4575-834A-4417CF653797}" type="pres">
      <dgm:prSet presAssocID="{04874010-0D89-42D1-B0FC-EEB84E83C0CC}" presName="root2" presStyleCnt="0"/>
      <dgm:spPr/>
    </dgm:pt>
    <dgm:pt modelId="{7CA8F49D-BB72-4619-BB3A-FEC94BA91068}" type="pres">
      <dgm:prSet presAssocID="{04874010-0D89-42D1-B0FC-EEB84E83C0CC}" presName="LevelTwoTextNode" presStyleLbl="node4" presStyleIdx="8" presStyleCnt="16">
        <dgm:presLayoutVars>
          <dgm:chPref val="3"/>
        </dgm:presLayoutVars>
      </dgm:prSet>
      <dgm:spPr/>
    </dgm:pt>
    <dgm:pt modelId="{31F52BAB-7934-4169-A512-20B7D0F48209}" type="pres">
      <dgm:prSet presAssocID="{04874010-0D89-42D1-B0FC-EEB84E83C0CC}" presName="level3hierChild" presStyleCnt="0"/>
      <dgm:spPr/>
    </dgm:pt>
    <dgm:pt modelId="{868804A0-82B8-4666-8743-6A212A734CDA}" type="pres">
      <dgm:prSet presAssocID="{147255BB-BE4D-495E-8D20-D0B1CDA94D93}" presName="conn2-1" presStyleLbl="parChTrans1D4" presStyleIdx="9" presStyleCnt="16"/>
      <dgm:spPr/>
    </dgm:pt>
    <dgm:pt modelId="{4C312614-1125-45E2-BBC6-2C8355BF5FA4}" type="pres">
      <dgm:prSet presAssocID="{147255BB-BE4D-495E-8D20-D0B1CDA94D93}" presName="connTx" presStyleLbl="parChTrans1D4" presStyleIdx="9" presStyleCnt="16"/>
      <dgm:spPr/>
    </dgm:pt>
    <dgm:pt modelId="{94D71FC6-1043-4914-9244-6920266C47F9}" type="pres">
      <dgm:prSet presAssocID="{3FDFD632-5D6F-4E1B-AE4B-419D856E4459}" presName="root2" presStyleCnt="0"/>
      <dgm:spPr/>
    </dgm:pt>
    <dgm:pt modelId="{12415196-ECC4-4E65-9544-9D802A49DBF2}" type="pres">
      <dgm:prSet presAssocID="{3FDFD632-5D6F-4E1B-AE4B-419D856E4459}" presName="LevelTwoTextNode" presStyleLbl="node4" presStyleIdx="9" presStyleCnt="16">
        <dgm:presLayoutVars>
          <dgm:chPref val="3"/>
        </dgm:presLayoutVars>
      </dgm:prSet>
      <dgm:spPr/>
    </dgm:pt>
    <dgm:pt modelId="{CEF1FB78-5970-447F-B378-011D9FDA626C}" type="pres">
      <dgm:prSet presAssocID="{3FDFD632-5D6F-4E1B-AE4B-419D856E4459}" presName="level3hierChild" presStyleCnt="0"/>
      <dgm:spPr/>
    </dgm:pt>
    <dgm:pt modelId="{2E7C08EA-F686-4E14-AA20-27F718D195D6}" type="pres">
      <dgm:prSet presAssocID="{F16670DA-5E75-4160-B553-DD34D728F1FF}" presName="conn2-1" presStyleLbl="parChTrans1D4" presStyleIdx="10" presStyleCnt="16"/>
      <dgm:spPr/>
    </dgm:pt>
    <dgm:pt modelId="{A44EB992-1A82-4A60-B9DE-FE415422500C}" type="pres">
      <dgm:prSet presAssocID="{F16670DA-5E75-4160-B553-DD34D728F1FF}" presName="connTx" presStyleLbl="parChTrans1D4" presStyleIdx="10" presStyleCnt="16"/>
      <dgm:spPr/>
    </dgm:pt>
    <dgm:pt modelId="{6EA6FDD0-55B1-485D-A094-B48A02D9FA82}" type="pres">
      <dgm:prSet presAssocID="{FC3AF202-32E0-4F62-AE70-1FE7E75D07CB}" presName="root2" presStyleCnt="0"/>
      <dgm:spPr/>
    </dgm:pt>
    <dgm:pt modelId="{097796A2-8CDC-49D5-B45F-CF292A114270}" type="pres">
      <dgm:prSet presAssocID="{FC3AF202-32E0-4F62-AE70-1FE7E75D07CB}" presName="LevelTwoTextNode" presStyleLbl="node4" presStyleIdx="10" presStyleCnt="16">
        <dgm:presLayoutVars>
          <dgm:chPref val="3"/>
        </dgm:presLayoutVars>
      </dgm:prSet>
      <dgm:spPr/>
    </dgm:pt>
    <dgm:pt modelId="{122FDA2C-15D1-4797-B7BF-49C97B58FA8C}" type="pres">
      <dgm:prSet presAssocID="{FC3AF202-32E0-4F62-AE70-1FE7E75D07CB}" presName="level3hierChild" presStyleCnt="0"/>
      <dgm:spPr/>
    </dgm:pt>
    <dgm:pt modelId="{8D7EF87A-6E63-475B-9FCD-8B1C1B3AA898}" type="pres">
      <dgm:prSet presAssocID="{F1E0891F-02A4-4BC7-ADC0-3F51CD2787B7}" presName="conn2-1" presStyleLbl="parChTrans1D4" presStyleIdx="11" presStyleCnt="16"/>
      <dgm:spPr/>
    </dgm:pt>
    <dgm:pt modelId="{77482B37-D05E-4485-9DEF-1AD4ED8909B8}" type="pres">
      <dgm:prSet presAssocID="{F1E0891F-02A4-4BC7-ADC0-3F51CD2787B7}" presName="connTx" presStyleLbl="parChTrans1D4" presStyleIdx="11" presStyleCnt="16"/>
      <dgm:spPr/>
    </dgm:pt>
    <dgm:pt modelId="{8331EB65-EC54-4079-9624-F551DA3B4F5C}" type="pres">
      <dgm:prSet presAssocID="{41534B75-EB8B-487F-84C9-861C48873EFA}" presName="root2" presStyleCnt="0"/>
      <dgm:spPr/>
    </dgm:pt>
    <dgm:pt modelId="{6391D49C-E7B8-4EDD-BE38-0171BAAD248B}" type="pres">
      <dgm:prSet presAssocID="{41534B75-EB8B-487F-84C9-861C48873EFA}" presName="LevelTwoTextNode" presStyleLbl="node4" presStyleIdx="11" presStyleCnt="16">
        <dgm:presLayoutVars>
          <dgm:chPref val="3"/>
        </dgm:presLayoutVars>
      </dgm:prSet>
      <dgm:spPr/>
    </dgm:pt>
    <dgm:pt modelId="{2374E65F-DBA9-4AEB-957C-307D18A0AE4D}" type="pres">
      <dgm:prSet presAssocID="{41534B75-EB8B-487F-84C9-861C48873EFA}" presName="level3hierChild" presStyleCnt="0"/>
      <dgm:spPr/>
    </dgm:pt>
    <dgm:pt modelId="{163D155B-D1C2-473B-BC64-BB5A494C7116}" type="pres">
      <dgm:prSet presAssocID="{C334FEDE-1E24-4C41-9BFA-5299E93557EC}" presName="conn2-1" presStyleLbl="parChTrans1D3" presStyleIdx="3" presStyleCnt="4"/>
      <dgm:spPr/>
    </dgm:pt>
    <dgm:pt modelId="{ABD677C0-46CC-4AE2-AF62-A381B97041DC}" type="pres">
      <dgm:prSet presAssocID="{C334FEDE-1E24-4C41-9BFA-5299E93557EC}" presName="connTx" presStyleLbl="parChTrans1D3" presStyleIdx="3" presStyleCnt="4"/>
      <dgm:spPr/>
    </dgm:pt>
    <dgm:pt modelId="{95F671FE-0396-42EE-B87E-A934421506B8}" type="pres">
      <dgm:prSet presAssocID="{213EBE72-4122-472C-A10E-6DE216B3D5FE}" presName="root2" presStyleCnt="0"/>
      <dgm:spPr/>
    </dgm:pt>
    <dgm:pt modelId="{98E188A7-DE01-4CBD-82AD-661105A6E658}" type="pres">
      <dgm:prSet presAssocID="{213EBE72-4122-472C-A10E-6DE216B3D5FE}" presName="LevelTwoTextNode" presStyleLbl="node3" presStyleIdx="3" presStyleCnt="4">
        <dgm:presLayoutVars>
          <dgm:chPref val="3"/>
        </dgm:presLayoutVars>
      </dgm:prSet>
      <dgm:spPr/>
    </dgm:pt>
    <dgm:pt modelId="{7D93EA62-DAB4-437D-B126-F2CB341B6D21}" type="pres">
      <dgm:prSet presAssocID="{213EBE72-4122-472C-A10E-6DE216B3D5FE}" presName="level3hierChild" presStyleCnt="0"/>
      <dgm:spPr/>
    </dgm:pt>
    <dgm:pt modelId="{C401A31A-91C9-41FA-A600-6353FDEE7519}" type="pres">
      <dgm:prSet presAssocID="{CEDEFEC9-6D29-4022-858E-622B283A11CC}" presName="conn2-1" presStyleLbl="parChTrans1D4" presStyleIdx="12" presStyleCnt="16"/>
      <dgm:spPr/>
    </dgm:pt>
    <dgm:pt modelId="{A354313F-E033-405B-9E65-BA0C6F5B6418}" type="pres">
      <dgm:prSet presAssocID="{CEDEFEC9-6D29-4022-858E-622B283A11CC}" presName="connTx" presStyleLbl="parChTrans1D4" presStyleIdx="12" presStyleCnt="16"/>
      <dgm:spPr/>
    </dgm:pt>
    <dgm:pt modelId="{6EC7E5A9-1BBD-4AAC-9731-EEBE98B56577}" type="pres">
      <dgm:prSet presAssocID="{6425BED2-8FB2-4C7A-A09F-7B508F8A63C6}" presName="root2" presStyleCnt="0"/>
      <dgm:spPr/>
    </dgm:pt>
    <dgm:pt modelId="{37FF7798-F945-4E24-89F6-32C5CFC27474}" type="pres">
      <dgm:prSet presAssocID="{6425BED2-8FB2-4C7A-A09F-7B508F8A63C6}" presName="LevelTwoTextNode" presStyleLbl="node4" presStyleIdx="12" presStyleCnt="16">
        <dgm:presLayoutVars>
          <dgm:chPref val="3"/>
        </dgm:presLayoutVars>
      </dgm:prSet>
      <dgm:spPr/>
    </dgm:pt>
    <dgm:pt modelId="{D24C20F4-127D-47CD-AD07-FA4FE2C78399}" type="pres">
      <dgm:prSet presAssocID="{6425BED2-8FB2-4C7A-A09F-7B508F8A63C6}" presName="level3hierChild" presStyleCnt="0"/>
      <dgm:spPr/>
    </dgm:pt>
    <dgm:pt modelId="{13CCB7F9-14C0-434D-90C6-F93793FCE0B7}" type="pres">
      <dgm:prSet presAssocID="{092F8BFC-0E26-4F44-9D1B-C052ECBFE676}" presName="conn2-1" presStyleLbl="parChTrans1D4" presStyleIdx="13" presStyleCnt="16"/>
      <dgm:spPr/>
    </dgm:pt>
    <dgm:pt modelId="{EFE36AA8-39B3-4F50-BB2C-CE8B78917967}" type="pres">
      <dgm:prSet presAssocID="{092F8BFC-0E26-4F44-9D1B-C052ECBFE676}" presName="connTx" presStyleLbl="parChTrans1D4" presStyleIdx="13" presStyleCnt="16"/>
      <dgm:spPr/>
    </dgm:pt>
    <dgm:pt modelId="{9E61C29B-4555-426D-8ABC-767C0B3481F8}" type="pres">
      <dgm:prSet presAssocID="{FEF57475-A7FE-4BC7-8A94-2F67A0E54E8F}" presName="root2" presStyleCnt="0"/>
      <dgm:spPr/>
    </dgm:pt>
    <dgm:pt modelId="{B2092192-860D-4E81-B28F-D60E1011D342}" type="pres">
      <dgm:prSet presAssocID="{FEF57475-A7FE-4BC7-8A94-2F67A0E54E8F}" presName="LevelTwoTextNode" presStyleLbl="node4" presStyleIdx="13" presStyleCnt="16">
        <dgm:presLayoutVars>
          <dgm:chPref val="3"/>
        </dgm:presLayoutVars>
      </dgm:prSet>
      <dgm:spPr/>
    </dgm:pt>
    <dgm:pt modelId="{28B22802-B362-41C1-A174-6FBC0138BC67}" type="pres">
      <dgm:prSet presAssocID="{FEF57475-A7FE-4BC7-8A94-2F67A0E54E8F}" presName="level3hierChild" presStyleCnt="0"/>
      <dgm:spPr/>
    </dgm:pt>
    <dgm:pt modelId="{C22E8FF1-B714-48CE-9080-F23C83A3AA40}" type="pres">
      <dgm:prSet presAssocID="{E01114F8-88DC-4EF8-87D8-1348FEF2D0A5}" presName="conn2-1" presStyleLbl="parChTrans1D4" presStyleIdx="14" presStyleCnt="16"/>
      <dgm:spPr/>
    </dgm:pt>
    <dgm:pt modelId="{AC90421B-2D3F-45BB-8457-E28AF9A23CDC}" type="pres">
      <dgm:prSet presAssocID="{E01114F8-88DC-4EF8-87D8-1348FEF2D0A5}" presName="connTx" presStyleLbl="parChTrans1D4" presStyleIdx="14" presStyleCnt="16"/>
      <dgm:spPr/>
    </dgm:pt>
    <dgm:pt modelId="{C28AC6CF-A561-4BE2-B94F-5CE0A848580A}" type="pres">
      <dgm:prSet presAssocID="{96B60DF3-B084-4D92-AA12-A451E7877AC2}" presName="root2" presStyleCnt="0"/>
      <dgm:spPr/>
    </dgm:pt>
    <dgm:pt modelId="{77FE8057-B533-4555-AA4A-2CEFFD973868}" type="pres">
      <dgm:prSet presAssocID="{96B60DF3-B084-4D92-AA12-A451E7877AC2}" presName="LevelTwoTextNode" presStyleLbl="node4" presStyleIdx="14" presStyleCnt="16">
        <dgm:presLayoutVars>
          <dgm:chPref val="3"/>
        </dgm:presLayoutVars>
      </dgm:prSet>
      <dgm:spPr/>
    </dgm:pt>
    <dgm:pt modelId="{CE8F50C4-3DB8-4E37-A4E3-765B5D8C83C6}" type="pres">
      <dgm:prSet presAssocID="{96B60DF3-B084-4D92-AA12-A451E7877AC2}" presName="level3hierChild" presStyleCnt="0"/>
      <dgm:spPr/>
    </dgm:pt>
    <dgm:pt modelId="{C8ED1F5D-AF9C-4466-AB54-763DB3B947E4}" type="pres">
      <dgm:prSet presAssocID="{10143AFF-F4BB-40E9-A82C-1F3BB0E4CF81}" presName="conn2-1" presStyleLbl="parChTrans1D4" presStyleIdx="15" presStyleCnt="16"/>
      <dgm:spPr/>
    </dgm:pt>
    <dgm:pt modelId="{B23F0246-3144-4C62-A924-33D89EC9C4EA}" type="pres">
      <dgm:prSet presAssocID="{10143AFF-F4BB-40E9-A82C-1F3BB0E4CF81}" presName="connTx" presStyleLbl="parChTrans1D4" presStyleIdx="15" presStyleCnt="16"/>
      <dgm:spPr/>
    </dgm:pt>
    <dgm:pt modelId="{59CE2B4F-633E-4FA5-A5E4-1C5177B38513}" type="pres">
      <dgm:prSet presAssocID="{2090D880-7C61-48A1-BAE0-073BEC6B04C5}" presName="root2" presStyleCnt="0"/>
      <dgm:spPr/>
    </dgm:pt>
    <dgm:pt modelId="{27C4E60D-4F19-49A5-89F8-245C7F435BF5}" type="pres">
      <dgm:prSet presAssocID="{2090D880-7C61-48A1-BAE0-073BEC6B04C5}" presName="LevelTwoTextNode" presStyleLbl="node4" presStyleIdx="15" presStyleCnt="16">
        <dgm:presLayoutVars>
          <dgm:chPref val="3"/>
        </dgm:presLayoutVars>
      </dgm:prSet>
      <dgm:spPr/>
    </dgm:pt>
    <dgm:pt modelId="{30A1F28E-EC7C-43DF-BB11-7A06DE6F4164}" type="pres">
      <dgm:prSet presAssocID="{2090D880-7C61-48A1-BAE0-073BEC6B04C5}" presName="level3hierChild" presStyleCnt="0"/>
      <dgm:spPr/>
    </dgm:pt>
  </dgm:ptLst>
  <dgm:cxnLst>
    <dgm:cxn modelId="{B3BA1C07-6CD9-4B32-A55C-438FAC093631}" type="presOf" srcId="{C88FED63-C12D-4C20-9D6C-310C93FC4F08}" destId="{7BEC965C-2736-4A96-81B5-5D3320A76D06}" srcOrd="0" destOrd="0" presId="urn:microsoft.com/office/officeart/2005/8/layout/hierarchy2"/>
    <dgm:cxn modelId="{C45A3D08-22DD-453B-87D5-37DDBCE2E1BC}" type="presOf" srcId="{6951C1DD-08D3-4698-956A-8325172B512F}" destId="{EFAD6C04-C924-4BFD-AA1E-EDFE67331A22}" srcOrd="0" destOrd="0" presId="urn:microsoft.com/office/officeart/2005/8/layout/hierarchy2"/>
    <dgm:cxn modelId="{4B5DEE08-CA6D-4CA3-AB43-7D2008754E39}" type="presOf" srcId="{6951C1DD-08D3-4698-956A-8325172B512F}" destId="{7C5C72E9-9153-40E0-B3AB-109BB774907F}" srcOrd="1" destOrd="0" presId="urn:microsoft.com/office/officeart/2005/8/layout/hierarchy2"/>
    <dgm:cxn modelId="{8153E00E-EE5A-4388-9EE6-690192EBB811}" type="presOf" srcId="{C334FEDE-1E24-4C41-9BFA-5299E93557EC}" destId="{ABD677C0-46CC-4AE2-AF62-A381B97041DC}" srcOrd="1" destOrd="0" presId="urn:microsoft.com/office/officeart/2005/8/layout/hierarchy2"/>
    <dgm:cxn modelId="{9A7C6D10-6CD5-4064-9CCF-81697FC913F3}" type="presOf" srcId="{D1F72646-FC89-4342-A2C7-F7720662505A}" destId="{34783C85-F049-4691-B841-31364D7333EC}" srcOrd="0" destOrd="0" presId="urn:microsoft.com/office/officeart/2005/8/layout/hierarchy2"/>
    <dgm:cxn modelId="{71510816-5F22-449D-9842-14B5D17598E3}" type="presOf" srcId="{10143AFF-F4BB-40E9-A82C-1F3BB0E4CF81}" destId="{C8ED1F5D-AF9C-4466-AB54-763DB3B947E4}" srcOrd="0" destOrd="0" presId="urn:microsoft.com/office/officeart/2005/8/layout/hierarchy2"/>
    <dgm:cxn modelId="{DC4A2C16-0ABE-4FC3-B24F-BA5DA28E00E5}" type="presOf" srcId="{FD0800CC-7AFE-4D17-98AC-07A1CAB11BD0}" destId="{17115715-41FA-4CB5-A2A0-05B608EC7148}" srcOrd="1" destOrd="0" presId="urn:microsoft.com/office/officeart/2005/8/layout/hierarchy2"/>
    <dgm:cxn modelId="{9245CC19-7A31-4317-8BF0-6A7C51F88580}" srcId="{213EBE72-4122-472C-A10E-6DE216B3D5FE}" destId="{6425BED2-8FB2-4C7A-A09F-7B508F8A63C6}" srcOrd="0" destOrd="0" parTransId="{CEDEFEC9-6D29-4022-858E-622B283A11CC}" sibTransId="{ABFEC7BF-230A-4A40-8115-152F52A7C168}"/>
    <dgm:cxn modelId="{5B441624-B817-46FA-87F4-B08F7F020F87}" type="presOf" srcId="{F94C2F18-7456-487F-9142-473DF901A2FE}" destId="{C1E907C0-BA7F-4853-8546-AE69E2F98014}" srcOrd="0" destOrd="0" presId="urn:microsoft.com/office/officeart/2005/8/layout/hierarchy2"/>
    <dgm:cxn modelId="{D2D23529-BDB9-41C3-A2DB-E8EEB37F7CC8}" type="presOf" srcId="{41534B75-EB8B-487F-84C9-861C48873EFA}" destId="{6391D49C-E7B8-4EDD-BE38-0171BAAD248B}" srcOrd="0" destOrd="0" presId="urn:microsoft.com/office/officeart/2005/8/layout/hierarchy2"/>
    <dgm:cxn modelId="{505B4F2E-3A26-44D4-8E2C-7910EBAC20DE}" type="presOf" srcId="{7F9A04AE-4697-4925-9343-637245FC6D43}" destId="{468AB627-50D6-450F-9C09-D9E937005581}" srcOrd="1" destOrd="0" presId="urn:microsoft.com/office/officeart/2005/8/layout/hierarchy2"/>
    <dgm:cxn modelId="{4001672F-A063-4F4D-B83A-5CDAD8C3384E}" srcId="{04874010-0D89-42D1-B0FC-EEB84E83C0CC}" destId="{3FDFD632-5D6F-4E1B-AE4B-419D856E4459}" srcOrd="0" destOrd="0" parTransId="{147255BB-BE4D-495E-8D20-D0B1CDA94D93}" sibTransId="{EA61F649-0415-4E24-9187-CF2E65AA9F48}"/>
    <dgm:cxn modelId="{A09C542F-5439-4273-8170-4B4F90B4B9D9}" type="presOf" srcId="{147255BB-BE4D-495E-8D20-D0B1CDA94D93}" destId="{4C312614-1125-45E2-BBC6-2C8355BF5FA4}" srcOrd="1" destOrd="0" presId="urn:microsoft.com/office/officeart/2005/8/layout/hierarchy2"/>
    <dgm:cxn modelId="{BF2CFB31-C201-4039-8126-BB8760110B7E}" type="presOf" srcId="{F571F5B0-2722-4BC1-A10F-E29BA5CC7223}" destId="{2D81630C-0D8B-42D4-B4ED-E107AB50A40B}" srcOrd="1" destOrd="0" presId="urn:microsoft.com/office/officeart/2005/8/layout/hierarchy2"/>
    <dgm:cxn modelId="{D00D3733-A8AC-4C77-A783-575A1FF5C702}" type="presOf" srcId="{CF15179E-C55B-45FB-AD44-733E140E8C7A}" destId="{2894E9D5-E5A9-4D64-A4D3-E5134CC03F89}" srcOrd="1" destOrd="0" presId="urn:microsoft.com/office/officeart/2005/8/layout/hierarchy2"/>
    <dgm:cxn modelId="{9F1C2B38-41B4-42D0-8A53-0E0EA358A194}" type="presOf" srcId="{D9A153C3-8F6F-4BF0-AD98-63D7174DE717}" destId="{CC5A1818-7FE8-4B14-BE05-86FBBAC8DE9C}" srcOrd="1" destOrd="0" presId="urn:microsoft.com/office/officeart/2005/8/layout/hierarchy2"/>
    <dgm:cxn modelId="{0452AA38-BE3E-4B71-BC16-CD9A521DD993}" type="presOf" srcId="{9E8CD75B-8137-4621-AD0D-39A54ED2D8D0}" destId="{AA48E0AA-A5B8-4153-AF40-1C8F2952BC79}" srcOrd="0" destOrd="0" presId="urn:microsoft.com/office/officeart/2005/8/layout/hierarchy2"/>
    <dgm:cxn modelId="{F476E638-AB1E-4AB9-92CA-69094FB0916A}" type="presOf" srcId="{F16670DA-5E75-4160-B553-DD34D728F1FF}" destId="{2E7C08EA-F686-4E14-AA20-27F718D195D6}" srcOrd="0" destOrd="0" presId="urn:microsoft.com/office/officeart/2005/8/layout/hierarchy2"/>
    <dgm:cxn modelId="{BEDADE3A-63CC-405E-AB15-DBDC1D8B3DC5}" type="presOf" srcId="{F1E0891F-02A4-4BC7-ADC0-3F51CD2787B7}" destId="{77482B37-D05E-4485-9DEF-1AD4ED8909B8}" srcOrd="1" destOrd="0" presId="urn:microsoft.com/office/officeart/2005/8/layout/hierarchy2"/>
    <dgm:cxn modelId="{CE7DEC3A-C913-44EB-909F-62415D47FE9B}" type="presOf" srcId="{3FDFD632-5D6F-4E1B-AE4B-419D856E4459}" destId="{12415196-ECC4-4E65-9544-9D802A49DBF2}" srcOrd="0" destOrd="0" presId="urn:microsoft.com/office/officeart/2005/8/layout/hierarchy2"/>
    <dgm:cxn modelId="{0DD0143B-8F0D-4478-8ACA-9945EFACB5C3}" srcId="{CCFCD00C-F478-41EB-B2D3-180883EB1811}" destId="{2B682756-281D-4167-8D97-E6776F03E3FF}" srcOrd="0" destOrd="0" parTransId="{FD0800CC-7AFE-4D17-98AC-07A1CAB11BD0}" sibTransId="{D85CBB86-841C-4B61-A744-2C38D241DD3A}"/>
    <dgm:cxn modelId="{DB93AC5F-F50A-4FB5-8BF7-45E296214E3F}" srcId="{C4105B47-0492-4D36-A9DC-89135B42756B}" destId="{FC3AF202-32E0-4F62-AE70-1FE7E75D07CB}" srcOrd="1" destOrd="0" parTransId="{F16670DA-5E75-4160-B553-DD34D728F1FF}" sibTransId="{09284A07-75DC-4994-8D8A-311C5CC6A50C}"/>
    <dgm:cxn modelId="{E85F5941-62D9-4009-832A-C583B9ED619B}" type="presOf" srcId="{C0F44AF1-E0ED-402F-9106-618CDBFEA0BD}" destId="{2240E2A6-083C-438A-B6B3-3709F2D2BDBB}" srcOrd="0" destOrd="0" presId="urn:microsoft.com/office/officeart/2005/8/layout/hierarchy2"/>
    <dgm:cxn modelId="{08FC0942-2CB1-4EAB-9B94-D01560370F7B}" srcId="{96B60DF3-B084-4D92-AA12-A451E7877AC2}" destId="{2090D880-7C61-48A1-BAE0-073BEC6B04C5}" srcOrd="0" destOrd="0" parTransId="{10143AFF-F4BB-40E9-A82C-1F3BB0E4CF81}" sibTransId="{64D5D1E1-C455-4E3F-99AD-D6E141941965}"/>
    <dgm:cxn modelId="{C639E142-BCB7-4CFD-9F31-43419AE6871B}" type="presOf" srcId="{FEF57475-A7FE-4BC7-8A94-2F67A0E54E8F}" destId="{B2092192-860D-4E81-B28F-D60E1011D342}" srcOrd="0" destOrd="0" presId="urn:microsoft.com/office/officeart/2005/8/layout/hierarchy2"/>
    <dgm:cxn modelId="{FC7C1743-0796-44CA-9662-701B17ABD117}" type="presOf" srcId="{6BE74AD8-77CB-4BBC-A123-42F81ADE202A}" destId="{D85A9507-380B-4544-B894-8BF928CE5838}" srcOrd="1" destOrd="0" presId="urn:microsoft.com/office/officeart/2005/8/layout/hierarchy2"/>
    <dgm:cxn modelId="{0102D163-91B3-4A32-9896-2516C7EA7B7B}" type="presOf" srcId="{1547A8CF-85E0-46D6-82B9-7C9B37C88282}" destId="{DFEE145D-858C-4B1A-95F0-C60CE43D1E25}" srcOrd="1" destOrd="0" presId="urn:microsoft.com/office/officeart/2005/8/layout/hierarchy2"/>
    <dgm:cxn modelId="{9A582B44-6019-402F-9673-17624972BE61}" srcId="{DC8E73CC-BFF8-4B22-8BB6-04DE479BA92D}" destId="{F94C2F18-7456-487F-9142-473DF901A2FE}" srcOrd="0" destOrd="0" parTransId="{D1F72646-FC89-4342-A2C7-F7720662505A}" sibTransId="{4460E149-7502-4365-B016-F3BA6C8A27BC}"/>
    <dgm:cxn modelId="{B8208F66-B439-4EC3-9E0A-2A5ACDEB6ADB}" type="presOf" srcId="{CEDEFEC9-6D29-4022-858E-622B283A11CC}" destId="{C401A31A-91C9-41FA-A600-6353FDEE7519}" srcOrd="0" destOrd="0" presId="urn:microsoft.com/office/officeart/2005/8/layout/hierarchy2"/>
    <dgm:cxn modelId="{DAD71967-98EA-43B4-954A-91B1106232D0}" type="presOf" srcId="{DC8E73CC-BFF8-4B22-8BB6-04DE479BA92D}" destId="{DD961CB5-A43C-42FE-951E-912FCAF98DB2}" srcOrd="0" destOrd="0" presId="urn:microsoft.com/office/officeart/2005/8/layout/hierarchy2"/>
    <dgm:cxn modelId="{A943A947-3677-42D6-9CB0-63E577E0222D}" srcId="{640781C7-4A37-4FE9-91B5-C1BAB7A1CDFF}" destId="{213EBE72-4122-472C-A10E-6DE216B3D5FE}" srcOrd="1" destOrd="0" parTransId="{C334FEDE-1E24-4C41-9BFA-5299E93557EC}" sibTransId="{97F4C79B-1EFC-46C6-8D1F-8A51F6759DEA}"/>
    <dgm:cxn modelId="{1CCBAE68-44DE-4C23-82F3-0EB8BAE73EC6}" type="presOf" srcId="{213EBE72-4122-472C-A10E-6DE216B3D5FE}" destId="{98E188A7-DE01-4CBD-82AD-661105A6E658}" srcOrd="0" destOrd="0" presId="urn:microsoft.com/office/officeart/2005/8/layout/hierarchy2"/>
    <dgm:cxn modelId="{86677C69-0171-4A10-92AF-D9DE813491EC}" type="presOf" srcId="{695FCBAF-78B8-43A0-8D93-96D491A1BE0E}" destId="{387D3326-4BC2-4336-AA85-84127D516401}" srcOrd="0" destOrd="0" presId="urn:microsoft.com/office/officeart/2005/8/layout/hierarchy2"/>
    <dgm:cxn modelId="{52A0F249-3445-4FC8-B9AE-1534052F97B5}" type="presOf" srcId="{092F8BFC-0E26-4F44-9D1B-C052ECBFE676}" destId="{13CCB7F9-14C0-434D-90C6-F93793FCE0B7}" srcOrd="0" destOrd="0" presId="urn:microsoft.com/office/officeart/2005/8/layout/hierarchy2"/>
    <dgm:cxn modelId="{82E9454B-53A9-4E1C-AFFC-6204D12E3217}" srcId="{70DAEFE1-F32A-407E-8D93-3E311DB73DEC}" destId="{03324DDA-AA20-44FC-A0AD-DBCEF7B8B40C}" srcOrd="1" destOrd="0" parTransId="{0A72794D-D62C-4052-9298-99A7EEA79065}" sibTransId="{8AC73869-B0BA-4F09-9F97-410CCB9004EB}"/>
    <dgm:cxn modelId="{F3DE3652-2208-47FE-AAEB-64F2F0283E7E}" type="presOf" srcId="{F571F5B0-2722-4BC1-A10F-E29BA5CC7223}" destId="{3ED28CE4-0749-49D1-8FC7-CAFA894838BD}" srcOrd="0" destOrd="0" presId="urn:microsoft.com/office/officeart/2005/8/layout/hierarchy2"/>
    <dgm:cxn modelId="{1734CE52-1C98-4617-99DB-78C7E5D56BF7}" type="presOf" srcId="{E01114F8-88DC-4EF8-87D8-1348FEF2D0A5}" destId="{C22E8FF1-B714-48CE-9080-F23C83A3AA40}" srcOrd="0" destOrd="0" presId="urn:microsoft.com/office/officeart/2005/8/layout/hierarchy2"/>
    <dgm:cxn modelId="{179B6453-A659-47C0-9F39-1563517B6370}" type="presOf" srcId="{3CD033D4-D0E7-48C0-9F32-CE389CF954A3}" destId="{1EE900B2-B4F7-428C-B3D4-DAF01B77B315}" srcOrd="1" destOrd="0" presId="urn:microsoft.com/office/officeart/2005/8/layout/hierarchy2"/>
    <dgm:cxn modelId="{47E0C274-ECF4-4C21-9318-89744843F916}" srcId="{2A94862F-C367-453F-AAA5-3F368BC38818}" destId="{640781C7-4A37-4FE9-91B5-C1BAB7A1CDFF}" srcOrd="1" destOrd="0" parTransId="{57394D62-9AA0-43CB-8732-E173EB82B14C}" sibTransId="{ABAE9E1B-E9DC-4FC9-94A4-7F60C7C11B2B}"/>
    <dgm:cxn modelId="{AD261576-332C-42F6-AB2C-1BC1694B5936}" srcId="{70DAEFE1-F32A-407E-8D93-3E311DB73DEC}" destId="{C0F44AF1-E0ED-402F-9106-618CDBFEA0BD}" srcOrd="0" destOrd="0" parTransId="{CF15179E-C55B-45FB-AD44-733E140E8C7A}" sibTransId="{467F62D1-0FC5-4023-8C53-C41B337D3C40}"/>
    <dgm:cxn modelId="{E4C2D776-1CF4-4E9C-94E5-5F03B07BC036}" type="presOf" srcId="{2090D880-7C61-48A1-BAE0-073BEC6B04C5}" destId="{27C4E60D-4F19-49A5-89F8-245C7F435BF5}" srcOrd="0" destOrd="0" presId="urn:microsoft.com/office/officeart/2005/8/layout/hierarchy2"/>
    <dgm:cxn modelId="{E1B7E45A-D365-4696-A474-34F271DB8D5B}" type="presOf" srcId="{7FC80444-0010-4B78-A58C-FC5BB90723F9}" destId="{ED9F2D37-B9C7-4A2C-A29E-E48F0CF30988}" srcOrd="0" destOrd="0" presId="urn:microsoft.com/office/officeart/2005/8/layout/hierarchy2"/>
    <dgm:cxn modelId="{61AAAB7D-9F56-4C09-89D0-26D831D6D5E8}" srcId="{6425BED2-8FB2-4C7A-A09F-7B508F8A63C6}" destId="{FEF57475-A7FE-4BC7-8A94-2F67A0E54E8F}" srcOrd="0" destOrd="0" parTransId="{092F8BFC-0E26-4F44-9D1B-C052ECBFE676}" sibTransId="{7EB67CFF-895F-4F29-8A56-2FB886445EF4}"/>
    <dgm:cxn modelId="{46614F80-B40F-45EC-8EFE-81586F2DCED6}" type="presOf" srcId="{0A72794D-D62C-4052-9298-99A7EEA79065}" destId="{F9FE0116-0CC0-4C8B-8EC8-63F9A3166DC2}" srcOrd="0" destOrd="0" presId="urn:microsoft.com/office/officeart/2005/8/layout/hierarchy2"/>
    <dgm:cxn modelId="{8F49BA81-352F-4FA4-848C-91BC87987B0F}" type="presOf" srcId="{7F9A04AE-4697-4925-9343-637245FC6D43}" destId="{3E822E28-A371-49E5-8982-1135E4AE63BB}" srcOrd="0" destOrd="0" presId="urn:microsoft.com/office/officeart/2005/8/layout/hierarchy2"/>
    <dgm:cxn modelId="{79191285-6A17-4F18-8C84-F3825DA951C7}" srcId="{9E8CD75B-8137-4621-AD0D-39A54ED2D8D0}" destId="{2A94862F-C367-453F-AAA5-3F368BC38818}" srcOrd="0" destOrd="0" parTransId="{808BF791-3F8C-4A1B-B948-147983309113}" sibTransId="{617C4CD0-A0D5-45DD-BF90-D77AB47026D2}"/>
    <dgm:cxn modelId="{472EBA87-EF53-4F44-9D94-ACCDB0284819}" type="presOf" srcId="{092F8BFC-0E26-4F44-9D1B-C052ECBFE676}" destId="{EFE36AA8-39B3-4F50-BB2C-CE8B78917967}" srcOrd="1" destOrd="0" presId="urn:microsoft.com/office/officeart/2005/8/layout/hierarchy2"/>
    <dgm:cxn modelId="{BB986C8D-25FC-4164-B22B-9756ED3E7390}" srcId="{C88FED63-C12D-4C20-9D6C-310C93FC4F08}" destId="{79533AAF-44A5-4408-8F14-44E0FAA9A7FC}" srcOrd="0" destOrd="0" parTransId="{6951C1DD-08D3-4698-956A-8325172B512F}" sibTransId="{2FF0EA68-6835-4733-8F20-18A4E143BD55}"/>
    <dgm:cxn modelId="{5CE54991-E377-42F9-879D-7479F1018A96}" type="presOf" srcId="{6425BED2-8FB2-4C7A-A09F-7B508F8A63C6}" destId="{37FF7798-F945-4E24-89F6-32C5CFC27474}" srcOrd="0" destOrd="0" presId="urn:microsoft.com/office/officeart/2005/8/layout/hierarchy2"/>
    <dgm:cxn modelId="{8D224897-A14B-4BC4-B725-4F85BF7CDF8B}" type="presOf" srcId="{10143AFF-F4BB-40E9-A82C-1F3BB0E4CF81}" destId="{B23F0246-3144-4C62-A924-33D89EC9C4EA}" srcOrd="1" destOrd="0" presId="urn:microsoft.com/office/officeart/2005/8/layout/hierarchy2"/>
    <dgm:cxn modelId="{92AAFB9B-09E5-4562-BEFE-B4B87EB00D3A}" type="presOf" srcId="{7EE67EC6-2B3C-47E4-A401-CB91A634D1BD}" destId="{FE5BD15B-645A-4A10-949D-9EE301DB6455}" srcOrd="0" destOrd="0" presId="urn:microsoft.com/office/officeart/2005/8/layout/hierarchy2"/>
    <dgm:cxn modelId="{5580D2A1-6A86-4CC1-B56C-186A9C75A738}" type="presOf" srcId="{2B682756-281D-4167-8D97-E6776F03E3FF}" destId="{5DE489AC-7136-4CFE-AE1C-DD2CD8500A70}" srcOrd="0" destOrd="0" presId="urn:microsoft.com/office/officeart/2005/8/layout/hierarchy2"/>
    <dgm:cxn modelId="{99DD71A6-2458-4808-989B-FF2780C03FA5}" type="presOf" srcId="{6BE74AD8-77CB-4BBC-A123-42F81ADE202A}" destId="{7DF5C19A-151D-4CDC-9658-DA8BF0427CCA}" srcOrd="0" destOrd="0" presId="urn:microsoft.com/office/officeart/2005/8/layout/hierarchy2"/>
    <dgm:cxn modelId="{ADB48BA8-4AB4-452A-B8B2-C5330E6CEADE}" type="presOf" srcId="{640781C7-4A37-4FE9-91B5-C1BAB7A1CDFF}" destId="{1224A14F-9A4B-4E8F-AA25-05734D7CE961}" srcOrd="0" destOrd="0" presId="urn:microsoft.com/office/officeart/2005/8/layout/hierarchy2"/>
    <dgm:cxn modelId="{64A3DCA9-B6E3-4EEE-B198-27A2B2DBEB53}" srcId="{FC3AF202-32E0-4F62-AE70-1FE7E75D07CB}" destId="{41534B75-EB8B-487F-84C9-861C48873EFA}" srcOrd="0" destOrd="0" parTransId="{F1E0891F-02A4-4BC7-ADC0-3F51CD2787B7}" sibTransId="{9B2C8DD3-6C5E-441C-8134-32C3270464B2}"/>
    <dgm:cxn modelId="{176748AA-530F-4390-A3CA-7B835F0755DB}" srcId="{C4105B47-0492-4D36-A9DC-89135B42756B}" destId="{04874010-0D89-42D1-B0FC-EEB84E83C0CC}" srcOrd="0" destOrd="0" parTransId="{D9A153C3-8F6F-4BF0-AD98-63D7174DE717}" sibTransId="{0B7D73DA-5486-41E6-88D8-462FCDB6E4C1}"/>
    <dgm:cxn modelId="{1A29FBAA-7960-4406-8255-E1092C0CCF2C}" type="presOf" srcId="{3CD033D4-D0E7-48C0-9F32-CE389CF954A3}" destId="{C4A40192-D6F7-4D50-BF54-AAC0321EAD31}" srcOrd="0" destOrd="0" presId="urn:microsoft.com/office/officeart/2005/8/layout/hierarchy2"/>
    <dgm:cxn modelId="{3AEEBAAB-FCCA-4C55-8587-86DAB82E7145}" type="presOf" srcId="{96B60DF3-B084-4D92-AA12-A451E7877AC2}" destId="{77FE8057-B533-4555-AA4A-2CEFFD973868}" srcOrd="0" destOrd="0" presId="urn:microsoft.com/office/officeart/2005/8/layout/hierarchy2"/>
    <dgm:cxn modelId="{67A181AC-E5BC-4523-A6D4-41B397497A20}" type="presOf" srcId="{C334FEDE-1E24-4C41-9BFA-5299E93557EC}" destId="{163D155B-D1C2-473B-BC64-BB5A494C7116}" srcOrd="0" destOrd="0" presId="urn:microsoft.com/office/officeart/2005/8/layout/hierarchy2"/>
    <dgm:cxn modelId="{BA95B9B1-A6F4-497C-9ABA-19AEA442827E}" type="presOf" srcId="{D9A153C3-8F6F-4BF0-AD98-63D7174DE717}" destId="{145B0817-F873-48AB-9CFE-E07B14EBD515}" srcOrd="0" destOrd="0" presId="urn:microsoft.com/office/officeart/2005/8/layout/hierarchy2"/>
    <dgm:cxn modelId="{9A150CB3-18B9-41EB-A32B-11A43E080572}" type="presOf" srcId="{57394D62-9AA0-43CB-8732-E173EB82B14C}" destId="{6A254C2A-2470-4EC1-B7D0-D71582007BF2}" srcOrd="1" destOrd="0" presId="urn:microsoft.com/office/officeart/2005/8/layout/hierarchy2"/>
    <dgm:cxn modelId="{23B0B1BD-07C5-4308-B151-D7F4912CCAC1}" type="presOf" srcId="{04874010-0D89-42D1-B0FC-EEB84E83C0CC}" destId="{7CA8F49D-BB72-4619-BB3A-FEC94BA91068}" srcOrd="0" destOrd="0" presId="urn:microsoft.com/office/officeart/2005/8/layout/hierarchy2"/>
    <dgm:cxn modelId="{1531E9BE-A79D-4760-B2D1-AE4F71D9FE3D}" type="presOf" srcId="{CF15179E-C55B-45FB-AD44-733E140E8C7A}" destId="{A309A12C-FAA3-4FF8-976C-95E7FACFB3D6}" srcOrd="0" destOrd="0" presId="urn:microsoft.com/office/officeart/2005/8/layout/hierarchy2"/>
    <dgm:cxn modelId="{31780BC1-D80D-4C4B-96DC-63D587C3944C}" type="presOf" srcId="{79533AAF-44A5-4408-8F14-44E0FAA9A7FC}" destId="{37722FC5-AF48-4AC8-B396-C9ABEB87F77C}" srcOrd="0" destOrd="0" presId="urn:microsoft.com/office/officeart/2005/8/layout/hierarchy2"/>
    <dgm:cxn modelId="{A21804C2-C8AC-4AE3-AEB9-72C7CA1AFB13}" type="presOf" srcId="{ECE9857D-F512-4393-BA0C-AFA8CE98C9C5}" destId="{5BCC5CEF-D9F2-417B-A858-187D2034BF2D}" srcOrd="0" destOrd="0" presId="urn:microsoft.com/office/officeart/2005/8/layout/hierarchy2"/>
    <dgm:cxn modelId="{15B64FC2-16F9-4629-A988-4BC12723AD5F}" type="presOf" srcId="{C4105B47-0492-4D36-A9DC-89135B42756B}" destId="{F2FD6A37-D530-4F6B-99FC-7A7C06D8CB03}" srcOrd="0" destOrd="0" presId="urn:microsoft.com/office/officeart/2005/8/layout/hierarchy2"/>
    <dgm:cxn modelId="{5DFC48C6-B536-46C1-AA93-0CC7DCB753DB}" srcId="{ECE9857D-F512-4393-BA0C-AFA8CE98C9C5}" destId="{7FC80444-0010-4B78-A58C-FC5BB90723F9}" srcOrd="0" destOrd="0" parTransId="{6BE74AD8-77CB-4BBC-A123-42F81ADE202A}" sibTransId="{16F83195-45E6-4C10-85AB-F34200E44F81}"/>
    <dgm:cxn modelId="{C37A99C9-BF28-478E-8E0A-1AD0F8B12F37}" srcId="{C0F44AF1-E0ED-402F-9106-618CDBFEA0BD}" destId="{ECE9857D-F512-4393-BA0C-AFA8CE98C9C5}" srcOrd="1" destOrd="0" parTransId="{7F9A04AE-4697-4925-9343-637245FC6D43}" sibTransId="{452953C8-5A61-41A3-BA8A-8FB2E18FC476}"/>
    <dgm:cxn modelId="{AC58CCC9-FC2B-4588-AF0A-A21706E531A0}" type="presOf" srcId="{147255BB-BE4D-495E-8D20-D0B1CDA94D93}" destId="{868804A0-82B8-4666-8743-6A212A734CDA}" srcOrd="0" destOrd="0" presId="urn:microsoft.com/office/officeart/2005/8/layout/hierarchy2"/>
    <dgm:cxn modelId="{5B5470D3-4E05-486D-9487-7AB39523E932}" type="presOf" srcId="{E01114F8-88DC-4EF8-87D8-1348FEF2D0A5}" destId="{AC90421B-2D3F-45BB-8457-E28AF9A23CDC}" srcOrd="1" destOrd="0" presId="urn:microsoft.com/office/officeart/2005/8/layout/hierarchy2"/>
    <dgm:cxn modelId="{0DE79ED3-9C74-4EB0-AB02-0E7A75E58BAB}" type="presOf" srcId="{F16670DA-5E75-4160-B553-DD34D728F1FF}" destId="{A44EB992-1A82-4A60-B9DE-FE415422500C}" srcOrd="1" destOrd="0" presId="urn:microsoft.com/office/officeart/2005/8/layout/hierarchy2"/>
    <dgm:cxn modelId="{16AD07D5-146C-4736-86CD-E57E9A5E4B7F}" type="presOf" srcId="{FD0800CC-7AFE-4D17-98AC-07A1CAB11BD0}" destId="{0464F6C4-3916-4561-8C33-DD1BE785C791}" srcOrd="0" destOrd="0" presId="urn:microsoft.com/office/officeart/2005/8/layout/hierarchy2"/>
    <dgm:cxn modelId="{D02A7DD6-D123-46A2-B43A-E1F6C22D77A5}" type="presOf" srcId="{CEDEFEC9-6D29-4022-858E-622B283A11CC}" destId="{A354313F-E033-405B-9E65-BA0C6F5B6418}" srcOrd="1" destOrd="0" presId="urn:microsoft.com/office/officeart/2005/8/layout/hierarchy2"/>
    <dgm:cxn modelId="{EFDB0FDE-B4A2-4D09-B853-9CFAAA136008}" type="presOf" srcId="{2A94862F-C367-453F-AAA5-3F368BC38818}" destId="{AE17BD40-F84C-4B9A-9FF1-CFD047BB407F}" srcOrd="0" destOrd="0" presId="urn:microsoft.com/office/officeart/2005/8/layout/hierarchy2"/>
    <dgm:cxn modelId="{F1948FE2-BC2C-4EB7-8662-26AA01AF3759}" type="presOf" srcId="{0A72794D-D62C-4052-9298-99A7EEA79065}" destId="{A29953D7-60CD-4658-890C-0DB0AF0B7328}" srcOrd="1" destOrd="0" presId="urn:microsoft.com/office/officeart/2005/8/layout/hierarchy2"/>
    <dgm:cxn modelId="{80961BED-8B15-4DCD-9E32-13A383E44A3F}" srcId="{C0F44AF1-E0ED-402F-9106-618CDBFEA0BD}" destId="{DC8E73CC-BFF8-4B22-8BB6-04DE479BA92D}" srcOrd="0" destOrd="0" parTransId="{7EE67EC6-2B3C-47E4-A401-CB91A634D1BD}" sibTransId="{B8C1BDD5-6A0D-4666-AEC4-C6AA40C19FD0}"/>
    <dgm:cxn modelId="{AAEE1EEF-D1AA-47CA-9CC1-4ACB6A0E99AB}" type="presOf" srcId="{695FCBAF-78B8-43A0-8D93-96D491A1BE0E}" destId="{A8681D6D-F5D7-4456-A84F-5760B5A57231}" srcOrd="1" destOrd="0" presId="urn:microsoft.com/office/officeart/2005/8/layout/hierarchy2"/>
    <dgm:cxn modelId="{FC55CFEF-A9AA-4E26-A7E4-C9848FB6995A}" type="presOf" srcId="{FC3AF202-32E0-4F62-AE70-1FE7E75D07CB}" destId="{097796A2-8CDC-49D5-B45F-CF292A114270}" srcOrd="0" destOrd="0" presId="urn:microsoft.com/office/officeart/2005/8/layout/hierarchy2"/>
    <dgm:cxn modelId="{4E77F1F1-27DA-49D2-BA2C-94ABC191024C}" srcId="{2A94862F-C367-453F-AAA5-3F368BC38818}" destId="{70DAEFE1-F32A-407E-8D93-3E311DB73DEC}" srcOrd="0" destOrd="0" parTransId="{3CD033D4-D0E7-48C0-9F32-CE389CF954A3}" sibTransId="{B1971644-A6D3-48C0-B89F-363EEC754A8F}"/>
    <dgm:cxn modelId="{C32FD1F2-B487-4FBC-B2A3-1B13AF94494C}" type="presOf" srcId="{57394D62-9AA0-43CB-8732-E173EB82B14C}" destId="{B6251F9E-71F4-4299-BDA5-B7452D3D251D}" srcOrd="0" destOrd="0" presId="urn:microsoft.com/office/officeart/2005/8/layout/hierarchy2"/>
    <dgm:cxn modelId="{055C08F3-1ECD-4E35-9B8F-CC44A2C76763}" type="presOf" srcId="{70DAEFE1-F32A-407E-8D93-3E311DB73DEC}" destId="{2FECFB9E-13F0-442F-989C-F18D820181E5}" srcOrd="0" destOrd="0" presId="urn:microsoft.com/office/officeart/2005/8/layout/hierarchy2"/>
    <dgm:cxn modelId="{8E245DF4-92D1-4A5E-A24C-B6B0E6DBC69A}" srcId="{640781C7-4A37-4FE9-91B5-C1BAB7A1CDFF}" destId="{C4105B47-0492-4D36-A9DC-89135B42756B}" srcOrd="0" destOrd="0" parTransId="{F571F5B0-2722-4BC1-A10F-E29BA5CC7223}" sibTransId="{2B456837-1E41-424F-85D5-815FCD3D9CEC}"/>
    <dgm:cxn modelId="{9D01F7F5-DF6B-457F-8089-93A9BE8408D7}" srcId="{213EBE72-4122-472C-A10E-6DE216B3D5FE}" destId="{96B60DF3-B084-4D92-AA12-A451E7877AC2}" srcOrd="1" destOrd="0" parTransId="{E01114F8-88DC-4EF8-87D8-1348FEF2D0A5}" sibTransId="{CC25DA9F-E545-4ECF-89AE-F2342D5B8393}"/>
    <dgm:cxn modelId="{4DCCF7F7-DA32-483C-A52B-627EB83F949C}" srcId="{03324DDA-AA20-44FC-A0AD-DBCEF7B8B40C}" destId="{CCFCD00C-F478-41EB-B2D3-180883EB1811}" srcOrd="0" destOrd="0" parTransId="{695FCBAF-78B8-43A0-8D93-96D491A1BE0E}" sibTransId="{EC9E48DB-FD6E-4192-9F84-830E2283B561}"/>
    <dgm:cxn modelId="{4DA91EF8-07CE-4AC3-A4BB-1CEC93A97047}" type="presOf" srcId="{1547A8CF-85E0-46D6-82B9-7C9B37C88282}" destId="{86DB5CC6-EA31-4CC0-AA5B-D1A29EC2E8E7}" srcOrd="0" destOrd="0" presId="urn:microsoft.com/office/officeart/2005/8/layout/hierarchy2"/>
    <dgm:cxn modelId="{B8D051FA-9182-430B-B53E-085F2D71618A}" type="presOf" srcId="{03324DDA-AA20-44FC-A0AD-DBCEF7B8B40C}" destId="{3E7736DC-F3BC-4AA9-A507-8B91D0D81313}" srcOrd="0" destOrd="0" presId="urn:microsoft.com/office/officeart/2005/8/layout/hierarchy2"/>
    <dgm:cxn modelId="{E14C15FD-0734-44C9-85D5-B00328FEAAB7}" type="presOf" srcId="{7EE67EC6-2B3C-47E4-A401-CB91A634D1BD}" destId="{6D1FB4E2-E88C-4C43-9137-7259AF90CE24}" srcOrd="1" destOrd="0" presId="urn:microsoft.com/office/officeart/2005/8/layout/hierarchy2"/>
    <dgm:cxn modelId="{312744FD-F7DE-4DFE-96A9-35A2CFDE7F56}" type="presOf" srcId="{F1E0891F-02A4-4BC7-ADC0-3F51CD2787B7}" destId="{8D7EF87A-6E63-475B-9FCD-8B1C1B3AA898}" srcOrd="0" destOrd="0" presId="urn:microsoft.com/office/officeart/2005/8/layout/hierarchy2"/>
    <dgm:cxn modelId="{A999E0FD-7E30-42B6-87F5-5FDBC687DD35}" type="presOf" srcId="{D1F72646-FC89-4342-A2C7-F7720662505A}" destId="{FAAF62D2-C970-46B2-9EFD-F231DA27D2AF}" srcOrd="1" destOrd="0" presId="urn:microsoft.com/office/officeart/2005/8/layout/hierarchy2"/>
    <dgm:cxn modelId="{BD7502FE-9D53-42DC-B385-53EA1CC27446}" srcId="{03324DDA-AA20-44FC-A0AD-DBCEF7B8B40C}" destId="{C88FED63-C12D-4C20-9D6C-310C93FC4F08}" srcOrd="1" destOrd="0" parTransId="{1547A8CF-85E0-46D6-82B9-7C9B37C88282}" sibTransId="{98E516EA-4207-4052-9263-9A0406EF5340}"/>
    <dgm:cxn modelId="{E0BDA8FE-F8BE-4758-B749-A8A4D0D3829C}" type="presOf" srcId="{CCFCD00C-F478-41EB-B2D3-180883EB1811}" destId="{C1453777-BD1D-4CE2-9756-E0CD27AF19A8}" srcOrd="0" destOrd="0" presId="urn:microsoft.com/office/officeart/2005/8/layout/hierarchy2"/>
    <dgm:cxn modelId="{559FBB13-897C-40A3-917F-C756504534A0}" type="presParOf" srcId="{AA48E0AA-A5B8-4153-AF40-1C8F2952BC79}" destId="{5CFEA453-8DDE-4870-8622-80B37CA43333}" srcOrd="0" destOrd="0" presId="urn:microsoft.com/office/officeart/2005/8/layout/hierarchy2"/>
    <dgm:cxn modelId="{51921F26-31E0-46F8-B6AA-EB2DBEC0C737}" type="presParOf" srcId="{5CFEA453-8DDE-4870-8622-80B37CA43333}" destId="{AE17BD40-F84C-4B9A-9FF1-CFD047BB407F}" srcOrd="0" destOrd="0" presId="urn:microsoft.com/office/officeart/2005/8/layout/hierarchy2"/>
    <dgm:cxn modelId="{9D8415B3-707C-41A9-BBB9-27A4D24100F8}" type="presParOf" srcId="{5CFEA453-8DDE-4870-8622-80B37CA43333}" destId="{30CB3C13-DA93-4617-BF5D-E4C2F147F22B}" srcOrd="1" destOrd="0" presId="urn:microsoft.com/office/officeart/2005/8/layout/hierarchy2"/>
    <dgm:cxn modelId="{A50F1CE9-5C57-4E90-8FDB-7CDC11B04C7B}" type="presParOf" srcId="{30CB3C13-DA93-4617-BF5D-E4C2F147F22B}" destId="{C4A40192-D6F7-4D50-BF54-AAC0321EAD31}" srcOrd="0" destOrd="0" presId="urn:microsoft.com/office/officeart/2005/8/layout/hierarchy2"/>
    <dgm:cxn modelId="{5B17BC8C-CC22-4333-BC43-1EE9800A3A23}" type="presParOf" srcId="{C4A40192-D6F7-4D50-BF54-AAC0321EAD31}" destId="{1EE900B2-B4F7-428C-B3D4-DAF01B77B315}" srcOrd="0" destOrd="0" presId="urn:microsoft.com/office/officeart/2005/8/layout/hierarchy2"/>
    <dgm:cxn modelId="{2063AEAA-D8E9-4A35-81CF-7DF57AC0C31A}" type="presParOf" srcId="{30CB3C13-DA93-4617-BF5D-E4C2F147F22B}" destId="{FD83D81B-0620-4033-9E95-47EB0A45A03E}" srcOrd="1" destOrd="0" presId="urn:microsoft.com/office/officeart/2005/8/layout/hierarchy2"/>
    <dgm:cxn modelId="{0D486346-FB41-4D5C-9396-6CA6A0A06900}" type="presParOf" srcId="{FD83D81B-0620-4033-9E95-47EB0A45A03E}" destId="{2FECFB9E-13F0-442F-989C-F18D820181E5}" srcOrd="0" destOrd="0" presId="urn:microsoft.com/office/officeart/2005/8/layout/hierarchy2"/>
    <dgm:cxn modelId="{A39C4F30-A942-4704-B13B-7F93C0F8A026}" type="presParOf" srcId="{FD83D81B-0620-4033-9E95-47EB0A45A03E}" destId="{5537C0C9-EB64-4A74-9912-2D79890C93EB}" srcOrd="1" destOrd="0" presId="urn:microsoft.com/office/officeart/2005/8/layout/hierarchy2"/>
    <dgm:cxn modelId="{43EA5AA5-1629-4556-B38B-09F4F7641CD2}" type="presParOf" srcId="{5537C0C9-EB64-4A74-9912-2D79890C93EB}" destId="{A309A12C-FAA3-4FF8-976C-95E7FACFB3D6}" srcOrd="0" destOrd="0" presId="urn:microsoft.com/office/officeart/2005/8/layout/hierarchy2"/>
    <dgm:cxn modelId="{693DB737-6E7C-4633-957F-70AB087AB35E}" type="presParOf" srcId="{A309A12C-FAA3-4FF8-976C-95E7FACFB3D6}" destId="{2894E9D5-E5A9-4D64-A4D3-E5134CC03F89}" srcOrd="0" destOrd="0" presId="urn:microsoft.com/office/officeart/2005/8/layout/hierarchy2"/>
    <dgm:cxn modelId="{E1AA3DCE-88E0-462B-898E-1BC2CB98ACD9}" type="presParOf" srcId="{5537C0C9-EB64-4A74-9912-2D79890C93EB}" destId="{85CBAD5F-B66D-42A9-871C-E0179D930FD2}" srcOrd="1" destOrd="0" presId="urn:microsoft.com/office/officeart/2005/8/layout/hierarchy2"/>
    <dgm:cxn modelId="{29F386EC-E26F-4440-BA17-1CECF6BE9866}" type="presParOf" srcId="{85CBAD5F-B66D-42A9-871C-E0179D930FD2}" destId="{2240E2A6-083C-438A-B6B3-3709F2D2BDBB}" srcOrd="0" destOrd="0" presId="urn:microsoft.com/office/officeart/2005/8/layout/hierarchy2"/>
    <dgm:cxn modelId="{A263B4FC-977C-4E2A-990B-D58476559F62}" type="presParOf" srcId="{85CBAD5F-B66D-42A9-871C-E0179D930FD2}" destId="{F72E7B40-CAD8-43E8-922A-1B590B97C441}" srcOrd="1" destOrd="0" presId="urn:microsoft.com/office/officeart/2005/8/layout/hierarchy2"/>
    <dgm:cxn modelId="{14260BC0-A5F4-4051-9745-D58B8EEFD037}" type="presParOf" srcId="{F72E7B40-CAD8-43E8-922A-1B590B97C441}" destId="{FE5BD15B-645A-4A10-949D-9EE301DB6455}" srcOrd="0" destOrd="0" presId="urn:microsoft.com/office/officeart/2005/8/layout/hierarchy2"/>
    <dgm:cxn modelId="{E458B971-BF85-4B5C-B753-C274097B77BA}" type="presParOf" srcId="{FE5BD15B-645A-4A10-949D-9EE301DB6455}" destId="{6D1FB4E2-E88C-4C43-9137-7259AF90CE24}" srcOrd="0" destOrd="0" presId="urn:microsoft.com/office/officeart/2005/8/layout/hierarchy2"/>
    <dgm:cxn modelId="{658BDBF1-B20F-4A8B-933F-ABE0995A407E}" type="presParOf" srcId="{F72E7B40-CAD8-43E8-922A-1B590B97C441}" destId="{F5FBA2AD-4B6E-4C54-8936-88266B1BBBE9}" srcOrd="1" destOrd="0" presId="urn:microsoft.com/office/officeart/2005/8/layout/hierarchy2"/>
    <dgm:cxn modelId="{1C9A7A02-7961-4D40-961D-B893AC14E731}" type="presParOf" srcId="{F5FBA2AD-4B6E-4C54-8936-88266B1BBBE9}" destId="{DD961CB5-A43C-42FE-951E-912FCAF98DB2}" srcOrd="0" destOrd="0" presId="urn:microsoft.com/office/officeart/2005/8/layout/hierarchy2"/>
    <dgm:cxn modelId="{91452F19-7538-4FAC-9B13-4DA5E638034A}" type="presParOf" srcId="{F5FBA2AD-4B6E-4C54-8936-88266B1BBBE9}" destId="{6B5F5505-1A28-445F-9A24-C0F6AF47D35D}" srcOrd="1" destOrd="0" presId="urn:microsoft.com/office/officeart/2005/8/layout/hierarchy2"/>
    <dgm:cxn modelId="{70531386-50CD-425B-94AA-2A45389D7842}" type="presParOf" srcId="{6B5F5505-1A28-445F-9A24-C0F6AF47D35D}" destId="{34783C85-F049-4691-B841-31364D7333EC}" srcOrd="0" destOrd="0" presId="urn:microsoft.com/office/officeart/2005/8/layout/hierarchy2"/>
    <dgm:cxn modelId="{ADEF7A28-E476-47D9-9AD7-9B40C46041AB}" type="presParOf" srcId="{34783C85-F049-4691-B841-31364D7333EC}" destId="{FAAF62D2-C970-46B2-9EFD-F231DA27D2AF}" srcOrd="0" destOrd="0" presId="urn:microsoft.com/office/officeart/2005/8/layout/hierarchy2"/>
    <dgm:cxn modelId="{BBD8B4B7-6308-440A-938B-54B3466E725E}" type="presParOf" srcId="{6B5F5505-1A28-445F-9A24-C0F6AF47D35D}" destId="{A6080360-CFEF-4825-97DF-DB941D05CC83}" srcOrd="1" destOrd="0" presId="urn:microsoft.com/office/officeart/2005/8/layout/hierarchy2"/>
    <dgm:cxn modelId="{A63325FC-5162-4C41-AA09-95753B2E2719}" type="presParOf" srcId="{A6080360-CFEF-4825-97DF-DB941D05CC83}" destId="{C1E907C0-BA7F-4853-8546-AE69E2F98014}" srcOrd="0" destOrd="0" presId="urn:microsoft.com/office/officeart/2005/8/layout/hierarchy2"/>
    <dgm:cxn modelId="{007E35B7-BB30-4C35-96E5-F1FFFE0C105F}" type="presParOf" srcId="{A6080360-CFEF-4825-97DF-DB941D05CC83}" destId="{B4E0D333-E5F1-44E2-9A0D-5B5284979C83}" srcOrd="1" destOrd="0" presId="urn:microsoft.com/office/officeart/2005/8/layout/hierarchy2"/>
    <dgm:cxn modelId="{86D2B653-C282-4CA9-B982-CDF9A2441241}" type="presParOf" srcId="{F72E7B40-CAD8-43E8-922A-1B590B97C441}" destId="{3E822E28-A371-49E5-8982-1135E4AE63BB}" srcOrd="2" destOrd="0" presId="urn:microsoft.com/office/officeart/2005/8/layout/hierarchy2"/>
    <dgm:cxn modelId="{55BCAC9D-3145-4DEB-A522-0A8D04298237}" type="presParOf" srcId="{3E822E28-A371-49E5-8982-1135E4AE63BB}" destId="{468AB627-50D6-450F-9C09-D9E937005581}" srcOrd="0" destOrd="0" presId="urn:microsoft.com/office/officeart/2005/8/layout/hierarchy2"/>
    <dgm:cxn modelId="{3E782E76-7827-4BC4-B16B-8418407F6B26}" type="presParOf" srcId="{F72E7B40-CAD8-43E8-922A-1B590B97C441}" destId="{11802DDF-06F7-4026-A7B4-3A73F77489BD}" srcOrd="3" destOrd="0" presId="urn:microsoft.com/office/officeart/2005/8/layout/hierarchy2"/>
    <dgm:cxn modelId="{5B106A0A-C722-4052-8061-A532E03AA0FE}" type="presParOf" srcId="{11802DDF-06F7-4026-A7B4-3A73F77489BD}" destId="{5BCC5CEF-D9F2-417B-A858-187D2034BF2D}" srcOrd="0" destOrd="0" presId="urn:microsoft.com/office/officeart/2005/8/layout/hierarchy2"/>
    <dgm:cxn modelId="{6B907AF8-FE49-4DC1-ABDE-EAE12F21E1D6}" type="presParOf" srcId="{11802DDF-06F7-4026-A7B4-3A73F77489BD}" destId="{13722A31-3DB0-4C64-B999-25C937F3EFB9}" srcOrd="1" destOrd="0" presId="urn:microsoft.com/office/officeart/2005/8/layout/hierarchy2"/>
    <dgm:cxn modelId="{871448D5-9C6B-4E75-9DDF-626621113955}" type="presParOf" srcId="{13722A31-3DB0-4C64-B999-25C937F3EFB9}" destId="{7DF5C19A-151D-4CDC-9658-DA8BF0427CCA}" srcOrd="0" destOrd="0" presId="urn:microsoft.com/office/officeart/2005/8/layout/hierarchy2"/>
    <dgm:cxn modelId="{A7A99C14-2222-4580-8012-DC15B9E0B590}" type="presParOf" srcId="{7DF5C19A-151D-4CDC-9658-DA8BF0427CCA}" destId="{D85A9507-380B-4544-B894-8BF928CE5838}" srcOrd="0" destOrd="0" presId="urn:microsoft.com/office/officeart/2005/8/layout/hierarchy2"/>
    <dgm:cxn modelId="{18EEB244-699B-427A-BD30-3A795267E372}" type="presParOf" srcId="{13722A31-3DB0-4C64-B999-25C937F3EFB9}" destId="{BF5FA6A4-EC38-4F3C-AB5C-90BFFA6BCCD9}" srcOrd="1" destOrd="0" presId="urn:microsoft.com/office/officeart/2005/8/layout/hierarchy2"/>
    <dgm:cxn modelId="{73F65C95-3DD7-416D-8002-7009EE826272}" type="presParOf" srcId="{BF5FA6A4-EC38-4F3C-AB5C-90BFFA6BCCD9}" destId="{ED9F2D37-B9C7-4A2C-A29E-E48F0CF30988}" srcOrd="0" destOrd="0" presId="urn:microsoft.com/office/officeart/2005/8/layout/hierarchy2"/>
    <dgm:cxn modelId="{23D07260-D988-4941-B946-BBD2F2E40885}" type="presParOf" srcId="{BF5FA6A4-EC38-4F3C-AB5C-90BFFA6BCCD9}" destId="{B3D20715-95AD-486E-99CC-6A00BDAAE21F}" srcOrd="1" destOrd="0" presId="urn:microsoft.com/office/officeart/2005/8/layout/hierarchy2"/>
    <dgm:cxn modelId="{31706AC9-A680-42E6-A191-8E050B01BEBC}" type="presParOf" srcId="{5537C0C9-EB64-4A74-9912-2D79890C93EB}" destId="{F9FE0116-0CC0-4C8B-8EC8-63F9A3166DC2}" srcOrd="2" destOrd="0" presId="urn:microsoft.com/office/officeart/2005/8/layout/hierarchy2"/>
    <dgm:cxn modelId="{9A2F1284-320D-40E6-BEA0-04EBA1955C5C}" type="presParOf" srcId="{F9FE0116-0CC0-4C8B-8EC8-63F9A3166DC2}" destId="{A29953D7-60CD-4658-890C-0DB0AF0B7328}" srcOrd="0" destOrd="0" presId="urn:microsoft.com/office/officeart/2005/8/layout/hierarchy2"/>
    <dgm:cxn modelId="{45ECDE71-C4E8-4DF4-97D2-262E74BD2650}" type="presParOf" srcId="{5537C0C9-EB64-4A74-9912-2D79890C93EB}" destId="{24709EFD-50AB-45A4-9286-5E114E13A0FE}" srcOrd="3" destOrd="0" presId="urn:microsoft.com/office/officeart/2005/8/layout/hierarchy2"/>
    <dgm:cxn modelId="{D1ACF99C-2148-485F-8B85-CB50B269F8D4}" type="presParOf" srcId="{24709EFD-50AB-45A4-9286-5E114E13A0FE}" destId="{3E7736DC-F3BC-4AA9-A507-8B91D0D81313}" srcOrd="0" destOrd="0" presId="urn:microsoft.com/office/officeart/2005/8/layout/hierarchy2"/>
    <dgm:cxn modelId="{4F98DA6E-ADFB-41C7-AEF4-B256A1D7EC55}" type="presParOf" srcId="{24709EFD-50AB-45A4-9286-5E114E13A0FE}" destId="{943F0E2A-1A22-4926-9382-B4A7945995E8}" srcOrd="1" destOrd="0" presId="urn:microsoft.com/office/officeart/2005/8/layout/hierarchy2"/>
    <dgm:cxn modelId="{1D5E9B96-7D60-420A-BE27-888C0CFA78EB}" type="presParOf" srcId="{943F0E2A-1A22-4926-9382-B4A7945995E8}" destId="{387D3326-4BC2-4336-AA85-84127D516401}" srcOrd="0" destOrd="0" presId="urn:microsoft.com/office/officeart/2005/8/layout/hierarchy2"/>
    <dgm:cxn modelId="{815F9203-0134-4A29-817A-D7153E1CC462}" type="presParOf" srcId="{387D3326-4BC2-4336-AA85-84127D516401}" destId="{A8681D6D-F5D7-4456-A84F-5760B5A57231}" srcOrd="0" destOrd="0" presId="urn:microsoft.com/office/officeart/2005/8/layout/hierarchy2"/>
    <dgm:cxn modelId="{AEC042E0-E9F9-4255-8B0B-DCBC9E7B047A}" type="presParOf" srcId="{943F0E2A-1A22-4926-9382-B4A7945995E8}" destId="{B05AC993-C664-441C-83E5-A678711A6358}" srcOrd="1" destOrd="0" presId="urn:microsoft.com/office/officeart/2005/8/layout/hierarchy2"/>
    <dgm:cxn modelId="{D1F2BA12-4593-46CE-A5EA-36A2DEDF3107}" type="presParOf" srcId="{B05AC993-C664-441C-83E5-A678711A6358}" destId="{C1453777-BD1D-4CE2-9756-E0CD27AF19A8}" srcOrd="0" destOrd="0" presId="urn:microsoft.com/office/officeart/2005/8/layout/hierarchy2"/>
    <dgm:cxn modelId="{776925BA-89F7-41B6-BCEB-7EB4B20ED8CC}" type="presParOf" srcId="{B05AC993-C664-441C-83E5-A678711A6358}" destId="{85685162-7248-4A14-A062-7945D620DAE1}" srcOrd="1" destOrd="0" presId="urn:microsoft.com/office/officeart/2005/8/layout/hierarchy2"/>
    <dgm:cxn modelId="{87D68E9C-5C96-4D2E-A697-62B878448693}" type="presParOf" srcId="{85685162-7248-4A14-A062-7945D620DAE1}" destId="{0464F6C4-3916-4561-8C33-DD1BE785C791}" srcOrd="0" destOrd="0" presId="urn:microsoft.com/office/officeart/2005/8/layout/hierarchy2"/>
    <dgm:cxn modelId="{E128CA78-DFBA-47C3-AC4D-E08615CE32F4}" type="presParOf" srcId="{0464F6C4-3916-4561-8C33-DD1BE785C791}" destId="{17115715-41FA-4CB5-A2A0-05B608EC7148}" srcOrd="0" destOrd="0" presId="urn:microsoft.com/office/officeart/2005/8/layout/hierarchy2"/>
    <dgm:cxn modelId="{C9310E62-F672-4DB2-A4A4-3AF684374C48}" type="presParOf" srcId="{85685162-7248-4A14-A062-7945D620DAE1}" destId="{956B04CD-EE57-45E1-88E7-5DEEDD0C2E65}" srcOrd="1" destOrd="0" presId="urn:microsoft.com/office/officeart/2005/8/layout/hierarchy2"/>
    <dgm:cxn modelId="{54015A7B-6051-403C-ABC6-510B42464084}" type="presParOf" srcId="{956B04CD-EE57-45E1-88E7-5DEEDD0C2E65}" destId="{5DE489AC-7136-4CFE-AE1C-DD2CD8500A70}" srcOrd="0" destOrd="0" presId="urn:microsoft.com/office/officeart/2005/8/layout/hierarchy2"/>
    <dgm:cxn modelId="{AA0D52B7-3A7F-40BD-83DD-26810D33E0F0}" type="presParOf" srcId="{956B04CD-EE57-45E1-88E7-5DEEDD0C2E65}" destId="{828963F3-5C50-4608-ACF8-8AED2C90503C}" srcOrd="1" destOrd="0" presId="urn:microsoft.com/office/officeart/2005/8/layout/hierarchy2"/>
    <dgm:cxn modelId="{CCBDF540-071D-4111-9FD8-8960D56257C3}" type="presParOf" srcId="{943F0E2A-1A22-4926-9382-B4A7945995E8}" destId="{86DB5CC6-EA31-4CC0-AA5B-D1A29EC2E8E7}" srcOrd="2" destOrd="0" presId="urn:microsoft.com/office/officeart/2005/8/layout/hierarchy2"/>
    <dgm:cxn modelId="{96FE1311-81DD-4949-B3B5-B140EC1F0910}" type="presParOf" srcId="{86DB5CC6-EA31-4CC0-AA5B-D1A29EC2E8E7}" destId="{DFEE145D-858C-4B1A-95F0-C60CE43D1E25}" srcOrd="0" destOrd="0" presId="urn:microsoft.com/office/officeart/2005/8/layout/hierarchy2"/>
    <dgm:cxn modelId="{BBE9AFC4-104D-4436-86B8-0E5DCFB02460}" type="presParOf" srcId="{943F0E2A-1A22-4926-9382-B4A7945995E8}" destId="{633C2DC3-2FD5-4A23-8DFF-2FA63A35F7CC}" srcOrd="3" destOrd="0" presId="urn:microsoft.com/office/officeart/2005/8/layout/hierarchy2"/>
    <dgm:cxn modelId="{BE549C71-B855-4DEA-88E4-51E8B9DCD268}" type="presParOf" srcId="{633C2DC3-2FD5-4A23-8DFF-2FA63A35F7CC}" destId="{7BEC965C-2736-4A96-81B5-5D3320A76D06}" srcOrd="0" destOrd="0" presId="urn:microsoft.com/office/officeart/2005/8/layout/hierarchy2"/>
    <dgm:cxn modelId="{B1D9014E-1FB5-43B9-8407-0F82BE890E3F}" type="presParOf" srcId="{633C2DC3-2FD5-4A23-8DFF-2FA63A35F7CC}" destId="{29E23199-AE12-4C0C-842A-7C5652DB46F2}" srcOrd="1" destOrd="0" presId="urn:microsoft.com/office/officeart/2005/8/layout/hierarchy2"/>
    <dgm:cxn modelId="{E02551EF-A7FB-41FE-A46C-A47378DCF3A5}" type="presParOf" srcId="{29E23199-AE12-4C0C-842A-7C5652DB46F2}" destId="{EFAD6C04-C924-4BFD-AA1E-EDFE67331A22}" srcOrd="0" destOrd="0" presId="urn:microsoft.com/office/officeart/2005/8/layout/hierarchy2"/>
    <dgm:cxn modelId="{8F5CEDA2-B89A-46E1-9379-EA3B057F67B7}" type="presParOf" srcId="{EFAD6C04-C924-4BFD-AA1E-EDFE67331A22}" destId="{7C5C72E9-9153-40E0-B3AB-109BB774907F}" srcOrd="0" destOrd="0" presId="urn:microsoft.com/office/officeart/2005/8/layout/hierarchy2"/>
    <dgm:cxn modelId="{21B62AB4-39CC-4C5C-B5EA-F6E88C419386}" type="presParOf" srcId="{29E23199-AE12-4C0C-842A-7C5652DB46F2}" destId="{219B7366-97BC-4A6B-B18D-D043733475F1}" srcOrd="1" destOrd="0" presId="urn:microsoft.com/office/officeart/2005/8/layout/hierarchy2"/>
    <dgm:cxn modelId="{FD7BF280-1D7A-436E-9F73-E34F4088ADBE}" type="presParOf" srcId="{219B7366-97BC-4A6B-B18D-D043733475F1}" destId="{37722FC5-AF48-4AC8-B396-C9ABEB87F77C}" srcOrd="0" destOrd="0" presId="urn:microsoft.com/office/officeart/2005/8/layout/hierarchy2"/>
    <dgm:cxn modelId="{1605C1AD-EA91-4836-B03E-DFEF0F771300}" type="presParOf" srcId="{219B7366-97BC-4A6B-B18D-D043733475F1}" destId="{1B1E1B05-F519-4981-871D-F41619C4C025}" srcOrd="1" destOrd="0" presId="urn:microsoft.com/office/officeart/2005/8/layout/hierarchy2"/>
    <dgm:cxn modelId="{3FC4560A-CF1F-4802-B43A-DDBC663CD954}" type="presParOf" srcId="{30CB3C13-DA93-4617-BF5D-E4C2F147F22B}" destId="{B6251F9E-71F4-4299-BDA5-B7452D3D251D}" srcOrd="2" destOrd="0" presId="urn:microsoft.com/office/officeart/2005/8/layout/hierarchy2"/>
    <dgm:cxn modelId="{5B75A172-2457-4C3C-B54F-6B3F949FB487}" type="presParOf" srcId="{B6251F9E-71F4-4299-BDA5-B7452D3D251D}" destId="{6A254C2A-2470-4EC1-B7D0-D71582007BF2}" srcOrd="0" destOrd="0" presId="urn:microsoft.com/office/officeart/2005/8/layout/hierarchy2"/>
    <dgm:cxn modelId="{2879F3AB-5D6A-4C3B-9ED7-63D21664B06F}" type="presParOf" srcId="{30CB3C13-DA93-4617-BF5D-E4C2F147F22B}" destId="{D2A3B863-0320-4E86-A5D2-42EFE3058C87}" srcOrd="3" destOrd="0" presId="urn:microsoft.com/office/officeart/2005/8/layout/hierarchy2"/>
    <dgm:cxn modelId="{76C2E0DC-9C89-478B-B1DF-562A47488680}" type="presParOf" srcId="{D2A3B863-0320-4E86-A5D2-42EFE3058C87}" destId="{1224A14F-9A4B-4E8F-AA25-05734D7CE961}" srcOrd="0" destOrd="0" presId="urn:microsoft.com/office/officeart/2005/8/layout/hierarchy2"/>
    <dgm:cxn modelId="{C820332B-DD26-4768-85B4-4F843364F970}" type="presParOf" srcId="{D2A3B863-0320-4E86-A5D2-42EFE3058C87}" destId="{2A140854-C03C-43A5-A3CF-434C80F2EF6A}" srcOrd="1" destOrd="0" presId="urn:microsoft.com/office/officeart/2005/8/layout/hierarchy2"/>
    <dgm:cxn modelId="{115C3647-8B2F-4773-88AA-500993EA9207}" type="presParOf" srcId="{2A140854-C03C-43A5-A3CF-434C80F2EF6A}" destId="{3ED28CE4-0749-49D1-8FC7-CAFA894838BD}" srcOrd="0" destOrd="0" presId="urn:microsoft.com/office/officeart/2005/8/layout/hierarchy2"/>
    <dgm:cxn modelId="{3667499F-4858-49ED-873C-EBF850EEA3FF}" type="presParOf" srcId="{3ED28CE4-0749-49D1-8FC7-CAFA894838BD}" destId="{2D81630C-0D8B-42D4-B4ED-E107AB50A40B}" srcOrd="0" destOrd="0" presId="urn:microsoft.com/office/officeart/2005/8/layout/hierarchy2"/>
    <dgm:cxn modelId="{CEDC3C98-3EBD-4B51-B830-D6834DE680BE}" type="presParOf" srcId="{2A140854-C03C-43A5-A3CF-434C80F2EF6A}" destId="{5637DF88-5375-43DF-9EAB-51C7146697AB}" srcOrd="1" destOrd="0" presId="urn:microsoft.com/office/officeart/2005/8/layout/hierarchy2"/>
    <dgm:cxn modelId="{F9F9FA7A-88D3-4A76-BA89-786B48C2EACA}" type="presParOf" srcId="{5637DF88-5375-43DF-9EAB-51C7146697AB}" destId="{F2FD6A37-D530-4F6B-99FC-7A7C06D8CB03}" srcOrd="0" destOrd="0" presId="urn:microsoft.com/office/officeart/2005/8/layout/hierarchy2"/>
    <dgm:cxn modelId="{69B27F73-03BA-446F-A9E6-D06EE6DDB972}" type="presParOf" srcId="{5637DF88-5375-43DF-9EAB-51C7146697AB}" destId="{E2DC9866-6FFA-4FBE-A4D5-5E4FD6C71B3A}" srcOrd="1" destOrd="0" presId="urn:microsoft.com/office/officeart/2005/8/layout/hierarchy2"/>
    <dgm:cxn modelId="{A165BB30-9095-4D27-9EB1-9E34975F473A}" type="presParOf" srcId="{E2DC9866-6FFA-4FBE-A4D5-5E4FD6C71B3A}" destId="{145B0817-F873-48AB-9CFE-E07B14EBD515}" srcOrd="0" destOrd="0" presId="urn:microsoft.com/office/officeart/2005/8/layout/hierarchy2"/>
    <dgm:cxn modelId="{5F383216-707B-4BB8-8C40-D165D7F3C9B4}" type="presParOf" srcId="{145B0817-F873-48AB-9CFE-E07B14EBD515}" destId="{CC5A1818-7FE8-4B14-BE05-86FBBAC8DE9C}" srcOrd="0" destOrd="0" presId="urn:microsoft.com/office/officeart/2005/8/layout/hierarchy2"/>
    <dgm:cxn modelId="{743ACF37-4B75-4855-8A42-D9E70CD98E45}" type="presParOf" srcId="{E2DC9866-6FFA-4FBE-A4D5-5E4FD6C71B3A}" destId="{662A0D06-FDCA-4575-834A-4417CF653797}" srcOrd="1" destOrd="0" presId="urn:microsoft.com/office/officeart/2005/8/layout/hierarchy2"/>
    <dgm:cxn modelId="{D3E5A6DB-4EB9-4F61-8A70-3AFE4B8DBF71}" type="presParOf" srcId="{662A0D06-FDCA-4575-834A-4417CF653797}" destId="{7CA8F49D-BB72-4619-BB3A-FEC94BA91068}" srcOrd="0" destOrd="0" presId="urn:microsoft.com/office/officeart/2005/8/layout/hierarchy2"/>
    <dgm:cxn modelId="{F3B1C628-E850-443B-9488-CA0C7A3ADF4A}" type="presParOf" srcId="{662A0D06-FDCA-4575-834A-4417CF653797}" destId="{31F52BAB-7934-4169-A512-20B7D0F48209}" srcOrd="1" destOrd="0" presId="urn:microsoft.com/office/officeart/2005/8/layout/hierarchy2"/>
    <dgm:cxn modelId="{5D4F7D30-2CCA-4788-A993-6788A6E01CF9}" type="presParOf" srcId="{31F52BAB-7934-4169-A512-20B7D0F48209}" destId="{868804A0-82B8-4666-8743-6A212A734CDA}" srcOrd="0" destOrd="0" presId="urn:microsoft.com/office/officeart/2005/8/layout/hierarchy2"/>
    <dgm:cxn modelId="{7A099F4A-DFDF-40D5-997A-ED5EEB83DFC0}" type="presParOf" srcId="{868804A0-82B8-4666-8743-6A212A734CDA}" destId="{4C312614-1125-45E2-BBC6-2C8355BF5FA4}" srcOrd="0" destOrd="0" presId="urn:microsoft.com/office/officeart/2005/8/layout/hierarchy2"/>
    <dgm:cxn modelId="{2B709436-A3C3-4CF2-94E5-00C41E4FD906}" type="presParOf" srcId="{31F52BAB-7934-4169-A512-20B7D0F48209}" destId="{94D71FC6-1043-4914-9244-6920266C47F9}" srcOrd="1" destOrd="0" presId="urn:microsoft.com/office/officeart/2005/8/layout/hierarchy2"/>
    <dgm:cxn modelId="{C57F89B7-F99B-40AF-96B7-06DB0D3540A1}" type="presParOf" srcId="{94D71FC6-1043-4914-9244-6920266C47F9}" destId="{12415196-ECC4-4E65-9544-9D802A49DBF2}" srcOrd="0" destOrd="0" presId="urn:microsoft.com/office/officeart/2005/8/layout/hierarchy2"/>
    <dgm:cxn modelId="{E258B0B9-C99C-4D28-97DE-4E8A446AAF8C}" type="presParOf" srcId="{94D71FC6-1043-4914-9244-6920266C47F9}" destId="{CEF1FB78-5970-447F-B378-011D9FDA626C}" srcOrd="1" destOrd="0" presId="urn:microsoft.com/office/officeart/2005/8/layout/hierarchy2"/>
    <dgm:cxn modelId="{6F1D7D8C-D6E8-4E86-B470-D032B85C05F4}" type="presParOf" srcId="{E2DC9866-6FFA-4FBE-A4D5-5E4FD6C71B3A}" destId="{2E7C08EA-F686-4E14-AA20-27F718D195D6}" srcOrd="2" destOrd="0" presId="urn:microsoft.com/office/officeart/2005/8/layout/hierarchy2"/>
    <dgm:cxn modelId="{777A4982-3628-409B-9A98-4F18EBA56A38}" type="presParOf" srcId="{2E7C08EA-F686-4E14-AA20-27F718D195D6}" destId="{A44EB992-1A82-4A60-B9DE-FE415422500C}" srcOrd="0" destOrd="0" presId="urn:microsoft.com/office/officeart/2005/8/layout/hierarchy2"/>
    <dgm:cxn modelId="{48C4C631-6395-4A4A-8E48-33FEF5682CB9}" type="presParOf" srcId="{E2DC9866-6FFA-4FBE-A4D5-5E4FD6C71B3A}" destId="{6EA6FDD0-55B1-485D-A094-B48A02D9FA82}" srcOrd="3" destOrd="0" presId="urn:microsoft.com/office/officeart/2005/8/layout/hierarchy2"/>
    <dgm:cxn modelId="{E2229E44-41D8-4810-89D6-4AB0210D9962}" type="presParOf" srcId="{6EA6FDD0-55B1-485D-A094-B48A02D9FA82}" destId="{097796A2-8CDC-49D5-B45F-CF292A114270}" srcOrd="0" destOrd="0" presId="urn:microsoft.com/office/officeart/2005/8/layout/hierarchy2"/>
    <dgm:cxn modelId="{ACF42EDE-70B9-4338-B0E2-44C3D8B090E7}" type="presParOf" srcId="{6EA6FDD0-55B1-485D-A094-B48A02D9FA82}" destId="{122FDA2C-15D1-4797-B7BF-49C97B58FA8C}" srcOrd="1" destOrd="0" presId="urn:microsoft.com/office/officeart/2005/8/layout/hierarchy2"/>
    <dgm:cxn modelId="{5D9D620B-06B1-4D4B-8637-18871969B05E}" type="presParOf" srcId="{122FDA2C-15D1-4797-B7BF-49C97B58FA8C}" destId="{8D7EF87A-6E63-475B-9FCD-8B1C1B3AA898}" srcOrd="0" destOrd="0" presId="urn:microsoft.com/office/officeart/2005/8/layout/hierarchy2"/>
    <dgm:cxn modelId="{34A48AFC-E9E7-4AFC-AF2A-34C6991DD44D}" type="presParOf" srcId="{8D7EF87A-6E63-475B-9FCD-8B1C1B3AA898}" destId="{77482B37-D05E-4485-9DEF-1AD4ED8909B8}" srcOrd="0" destOrd="0" presId="urn:microsoft.com/office/officeart/2005/8/layout/hierarchy2"/>
    <dgm:cxn modelId="{128313A8-1ECC-4A3D-896B-C400E0C0BB52}" type="presParOf" srcId="{122FDA2C-15D1-4797-B7BF-49C97B58FA8C}" destId="{8331EB65-EC54-4079-9624-F551DA3B4F5C}" srcOrd="1" destOrd="0" presId="urn:microsoft.com/office/officeart/2005/8/layout/hierarchy2"/>
    <dgm:cxn modelId="{EDE0B295-ED5F-40AA-A480-D388A334F61E}" type="presParOf" srcId="{8331EB65-EC54-4079-9624-F551DA3B4F5C}" destId="{6391D49C-E7B8-4EDD-BE38-0171BAAD248B}" srcOrd="0" destOrd="0" presId="urn:microsoft.com/office/officeart/2005/8/layout/hierarchy2"/>
    <dgm:cxn modelId="{ED5DBB80-9C37-42B1-B769-1FA0BC855C4E}" type="presParOf" srcId="{8331EB65-EC54-4079-9624-F551DA3B4F5C}" destId="{2374E65F-DBA9-4AEB-957C-307D18A0AE4D}" srcOrd="1" destOrd="0" presId="urn:microsoft.com/office/officeart/2005/8/layout/hierarchy2"/>
    <dgm:cxn modelId="{4D909EDF-5214-4F86-BA15-8F3BCB2120E7}" type="presParOf" srcId="{2A140854-C03C-43A5-A3CF-434C80F2EF6A}" destId="{163D155B-D1C2-473B-BC64-BB5A494C7116}" srcOrd="2" destOrd="0" presId="urn:microsoft.com/office/officeart/2005/8/layout/hierarchy2"/>
    <dgm:cxn modelId="{99592AEE-02B7-4E7C-8DBD-9AC9A53D57D2}" type="presParOf" srcId="{163D155B-D1C2-473B-BC64-BB5A494C7116}" destId="{ABD677C0-46CC-4AE2-AF62-A381B97041DC}" srcOrd="0" destOrd="0" presId="urn:microsoft.com/office/officeart/2005/8/layout/hierarchy2"/>
    <dgm:cxn modelId="{0DF9D8D5-AA36-43EA-8C5F-67CD67AF7BC9}" type="presParOf" srcId="{2A140854-C03C-43A5-A3CF-434C80F2EF6A}" destId="{95F671FE-0396-42EE-B87E-A934421506B8}" srcOrd="3" destOrd="0" presId="urn:microsoft.com/office/officeart/2005/8/layout/hierarchy2"/>
    <dgm:cxn modelId="{27DD938D-0C4C-4098-A296-5B979C34B602}" type="presParOf" srcId="{95F671FE-0396-42EE-B87E-A934421506B8}" destId="{98E188A7-DE01-4CBD-82AD-661105A6E658}" srcOrd="0" destOrd="0" presId="urn:microsoft.com/office/officeart/2005/8/layout/hierarchy2"/>
    <dgm:cxn modelId="{5AAAD648-0997-479B-8259-A07B0C8F4A57}" type="presParOf" srcId="{95F671FE-0396-42EE-B87E-A934421506B8}" destId="{7D93EA62-DAB4-437D-B126-F2CB341B6D21}" srcOrd="1" destOrd="0" presId="urn:microsoft.com/office/officeart/2005/8/layout/hierarchy2"/>
    <dgm:cxn modelId="{023699F8-819E-41C3-B711-5E43E2A902A5}" type="presParOf" srcId="{7D93EA62-DAB4-437D-B126-F2CB341B6D21}" destId="{C401A31A-91C9-41FA-A600-6353FDEE7519}" srcOrd="0" destOrd="0" presId="urn:microsoft.com/office/officeart/2005/8/layout/hierarchy2"/>
    <dgm:cxn modelId="{F2843A20-866B-4727-A7D0-BC7EF5035A6E}" type="presParOf" srcId="{C401A31A-91C9-41FA-A600-6353FDEE7519}" destId="{A354313F-E033-405B-9E65-BA0C6F5B6418}" srcOrd="0" destOrd="0" presId="urn:microsoft.com/office/officeart/2005/8/layout/hierarchy2"/>
    <dgm:cxn modelId="{1927CA77-7A98-4FE4-BA05-15C4CF333D2C}" type="presParOf" srcId="{7D93EA62-DAB4-437D-B126-F2CB341B6D21}" destId="{6EC7E5A9-1BBD-4AAC-9731-EEBE98B56577}" srcOrd="1" destOrd="0" presId="urn:microsoft.com/office/officeart/2005/8/layout/hierarchy2"/>
    <dgm:cxn modelId="{59F7B6CE-225D-4836-9D9C-BC801B546EF7}" type="presParOf" srcId="{6EC7E5A9-1BBD-4AAC-9731-EEBE98B56577}" destId="{37FF7798-F945-4E24-89F6-32C5CFC27474}" srcOrd="0" destOrd="0" presId="urn:microsoft.com/office/officeart/2005/8/layout/hierarchy2"/>
    <dgm:cxn modelId="{3F37801F-64E4-4769-A585-5A069217F4A3}" type="presParOf" srcId="{6EC7E5A9-1BBD-4AAC-9731-EEBE98B56577}" destId="{D24C20F4-127D-47CD-AD07-FA4FE2C78399}" srcOrd="1" destOrd="0" presId="urn:microsoft.com/office/officeart/2005/8/layout/hierarchy2"/>
    <dgm:cxn modelId="{9408B5DE-BFB5-4CC6-9810-16F1319E0E5D}" type="presParOf" srcId="{D24C20F4-127D-47CD-AD07-FA4FE2C78399}" destId="{13CCB7F9-14C0-434D-90C6-F93793FCE0B7}" srcOrd="0" destOrd="0" presId="urn:microsoft.com/office/officeart/2005/8/layout/hierarchy2"/>
    <dgm:cxn modelId="{111F9CED-7AF5-402E-8D3F-86B24C831C39}" type="presParOf" srcId="{13CCB7F9-14C0-434D-90C6-F93793FCE0B7}" destId="{EFE36AA8-39B3-4F50-BB2C-CE8B78917967}" srcOrd="0" destOrd="0" presId="urn:microsoft.com/office/officeart/2005/8/layout/hierarchy2"/>
    <dgm:cxn modelId="{CCE5AD33-4E57-4FA2-BB47-BA905EECD98A}" type="presParOf" srcId="{D24C20F4-127D-47CD-AD07-FA4FE2C78399}" destId="{9E61C29B-4555-426D-8ABC-767C0B3481F8}" srcOrd="1" destOrd="0" presId="urn:microsoft.com/office/officeart/2005/8/layout/hierarchy2"/>
    <dgm:cxn modelId="{656197E5-E104-4CF8-8A2E-2AC800DE5B4A}" type="presParOf" srcId="{9E61C29B-4555-426D-8ABC-767C0B3481F8}" destId="{B2092192-860D-4E81-B28F-D60E1011D342}" srcOrd="0" destOrd="0" presId="urn:microsoft.com/office/officeart/2005/8/layout/hierarchy2"/>
    <dgm:cxn modelId="{859C6164-542D-497D-89BB-246557B1A1B1}" type="presParOf" srcId="{9E61C29B-4555-426D-8ABC-767C0B3481F8}" destId="{28B22802-B362-41C1-A174-6FBC0138BC67}" srcOrd="1" destOrd="0" presId="urn:microsoft.com/office/officeart/2005/8/layout/hierarchy2"/>
    <dgm:cxn modelId="{7EEF6CD3-00AB-4405-8F99-98F635982F2E}" type="presParOf" srcId="{7D93EA62-DAB4-437D-B126-F2CB341B6D21}" destId="{C22E8FF1-B714-48CE-9080-F23C83A3AA40}" srcOrd="2" destOrd="0" presId="urn:microsoft.com/office/officeart/2005/8/layout/hierarchy2"/>
    <dgm:cxn modelId="{A7B717C9-3852-4AD7-B62B-EED76E3D3A2F}" type="presParOf" srcId="{C22E8FF1-B714-48CE-9080-F23C83A3AA40}" destId="{AC90421B-2D3F-45BB-8457-E28AF9A23CDC}" srcOrd="0" destOrd="0" presId="urn:microsoft.com/office/officeart/2005/8/layout/hierarchy2"/>
    <dgm:cxn modelId="{5843CD91-2294-475A-971B-71F1B1C82376}" type="presParOf" srcId="{7D93EA62-DAB4-437D-B126-F2CB341B6D21}" destId="{C28AC6CF-A561-4BE2-B94F-5CE0A848580A}" srcOrd="3" destOrd="0" presId="urn:microsoft.com/office/officeart/2005/8/layout/hierarchy2"/>
    <dgm:cxn modelId="{C0A4D851-B9D4-4DAB-8130-CAF0B7E5EC39}" type="presParOf" srcId="{C28AC6CF-A561-4BE2-B94F-5CE0A848580A}" destId="{77FE8057-B533-4555-AA4A-2CEFFD973868}" srcOrd="0" destOrd="0" presId="urn:microsoft.com/office/officeart/2005/8/layout/hierarchy2"/>
    <dgm:cxn modelId="{B6F5BE7D-A909-4C0E-9998-2C2D6E682617}" type="presParOf" srcId="{C28AC6CF-A561-4BE2-B94F-5CE0A848580A}" destId="{CE8F50C4-3DB8-4E37-A4E3-765B5D8C83C6}" srcOrd="1" destOrd="0" presId="urn:microsoft.com/office/officeart/2005/8/layout/hierarchy2"/>
    <dgm:cxn modelId="{E804B2CB-60BB-418A-9FC2-7BF171D0A513}" type="presParOf" srcId="{CE8F50C4-3DB8-4E37-A4E3-765B5D8C83C6}" destId="{C8ED1F5D-AF9C-4466-AB54-763DB3B947E4}" srcOrd="0" destOrd="0" presId="urn:microsoft.com/office/officeart/2005/8/layout/hierarchy2"/>
    <dgm:cxn modelId="{DF82844A-573B-4AFA-85F1-A6074DFA2AC4}" type="presParOf" srcId="{C8ED1F5D-AF9C-4466-AB54-763DB3B947E4}" destId="{B23F0246-3144-4C62-A924-33D89EC9C4EA}" srcOrd="0" destOrd="0" presId="urn:microsoft.com/office/officeart/2005/8/layout/hierarchy2"/>
    <dgm:cxn modelId="{88C29596-973F-462C-BBDC-607D64510BF6}" type="presParOf" srcId="{CE8F50C4-3DB8-4E37-A4E3-765B5D8C83C6}" destId="{59CE2B4F-633E-4FA5-A5E4-1C5177B38513}" srcOrd="1" destOrd="0" presId="urn:microsoft.com/office/officeart/2005/8/layout/hierarchy2"/>
    <dgm:cxn modelId="{A2B3D860-AD3B-4F90-85DF-3C4FD83F4B5B}" type="presParOf" srcId="{59CE2B4F-633E-4FA5-A5E4-1C5177B38513}" destId="{27C4E60D-4F19-49A5-89F8-245C7F435BF5}" srcOrd="0" destOrd="0" presId="urn:microsoft.com/office/officeart/2005/8/layout/hierarchy2"/>
    <dgm:cxn modelId="{10DB5003-588D-4C7D-960C-017629138FFE}" type="presParOf" srcId="{59CE2B4F-633E-4FA5-A5E4-1C5177B38513}" destId="{30A1F28E-EC7C-43DF-BB11-7A06DE6F4164}" srcOrd="1" destOrd="0" presId="urn:microsoft.com/office/officeart/2005/8/layout/hierarchy2"/>
  </dgm:cxnLst>
  <dgm:bg/>
  <dgm:whole/>
  <dgm:extLst>
    <a:ext uri="http://schemas.microsoft.com/office/drawing/2008/diagram">
      <dsp:dataModelExt xmlns:dsp="http://schemas.microsoft.com/office/drawing/2008/diagram" relId="rId9"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1EF9883E-C8BE-46E0-AEEB-17C414BF4FDD}" type="doc">
      <dgm:prSet loTypeId="urn:microsoft.com/office/officeart/2005/8/layout/hierarchy5" loCatId="hierarchy" qsTypeId="urn:microsoft.com/office/officeart/2005/8/quickstyle/simple1" qsCatId="simple" csTypeId="urn:microsoft.com/office/officeart/2005/8/colors/accent1_2" csCatId="accent1" phldr="1"/>
      <dgm:spPr/>
      <dgm:t>
        <a:bodyPr/>
        <a:lstStyle/>
        <a:p>
          <a:endParaRPr lang="en-US"/>
        </a:p>
      </dgm:t>
    </dgm:pt>
    <dgm:pt modelId="{FDC16DDB-63A9-4C0D-8E50-8087F94FB472}">
      <dgm:prSet phldrT="[Text]"/>
      <dgm:spPr/>
      <dgm:t>
        <a:bodyPr/>
        <a:lstStyle/>
        <a:p>
          <a:r>
            <a:rPr lang="en-US"/>
            <a:t>Retrofit</a:t>
          </a:r>
        </a:p>
      </dgm:t>
    </dgm:pt>
    <dgm:pt modelId="{3701D82E-A031-4A6D-9F2A-F31011E785FC}" type="parTrans" cxnId="{9425296F-24B3-495B-A06F-B7D884828839}">
      <dgm:prSet/>
      <dgm:spPr/>
      <dgm:t>
        <a:bodyPr/>
        <a:lstStyle/>
        <a:p>
          <a:endParaRPr lang="en-US"/>
        </a:p>
      </dgm:t>
    </dgm:pt>
    <dgm:pt modelId="{353F984F-D289-4AD6-B33B-54BA4AC3793B}" type="sibTrans" cxnId="{9425296F-24B3-495B-A06F-B7D884828839}">
      <dgm:prSet/>
      <dgm:spPr/>
      <dgm:t>
        <a:bodyPr/>
        <a:lstStyle/>
        <a:p>
          <a:endParaRPr lang="en-US"/>
        </a:p>
      </dgm:t>
    </dgm:pt>
    <dgm:pt modelId="{445E6F9B-D96D-4D50-BD94-019C74CECA89}">
      <dgm:prSet phldrT="[Text]"/>
      <dgm:spPr/>
      <dgm:t>
        <a:bodyPr/>
        <a:lstStyle/>
        <a:p>
          <a:r>
            <a:rPr lang="en-US"/>
            <a:t>1 week</a:t>
          </a:r>
        </a:p>
      </dgm:t>
    </dgm:pt>
    <dgm:pt modelId="{17E1843C-877B-45D1-886B-C1218DAF6F0C}" type="parTrans" cxnId="{6731ED9C-43C2-450E-8282-E4853C098150}">
      <dgm:prSet/>
      <dgm:spPr/>
      <dgm:t>
        <a:bodyPr/>
        <a:lstStyle/>
        <a:p>
          <a:endParaRPr lang="en-US"/>
        </a:p>
      </dgm:t>
    </dgm:pt>
    <dgm:pt modelId="{7C791AE6-6BCC-459C-B7AB-486A8FEC2F61}" type="sibTrans" cxnId="{6731ED9C-43C2-450E-8282-E4853C098150}">
      <dgm:prSet/>
      <dgm:spPr/>
      <dgm:t>
        <a:bodyPr/>
        <a:lstStyle/>
        <a:p>
          <a:endParaRPr lang="en-US"/>
        </a:p>
      </dgm:t>
    </dgm:pt>
    <dgm:pt modelId="{1075EFAE-8ED8-4817-B21F-13E9FB182352}">
      <dgm:prSet phldrT="[Text]"/>
      <dgm:spPr/>
      <dgm:t>
        <a:bodyPr/>
        <a:lstStyle/>
        <a:p>
          <a:r>
            <a:rPr lang="en-US"/>
            <a:t>2 weeks</a:t>
          </a:r>
        </a:p>
      </dgm:t>
    </dgm:pt>
    <dgm:pt modelId="{78A359AB-A28D-489F-A944-70820013F6F5}" type="parTrans" cxnId="{D5B5E024-AA23-4580-A3DA-8DCE89F95BFD}">
      <dgm:prSet/>
      <dgm:spPr/>
      <dgm:t>
        <a:bodyPr/>
        <a:lstStyle/>
        <a:p>
          <a:endParaRPr lang="en-US"/>
        </a:p>
      </dgm:t>
    </dgm:pt>
    <dgm:pt modelId="{CBAE1F0E-76C2-4E07-818B-F8F5102185B5}" type="sibTrans" cxnId="{D5B5E024-AA23-4580-A3DA-8DCE89F95BFD}">
      <dgm:prSet/>
      <dgm:spPr/>
      <dgm:t>
        <a:bodyPr/>
        <a:lstStyle/>
        <a:p>
          <a:endParaRPr lang="en-US"/>
        </a:p>
      </dgm:t>
    </dgm:pt>
    <dgm:pt modelId="{023D2ACB-F327-469B-9AC6-0929ACA18D75}">
      <dgm:prSet phldrT="[Text]"/>
      <dgm:spPr/>
      <dgm:t>
        <a:bodyPr/>
        <a:lstStyle/>
        <a:p>
          <a:r>
            <a:rPr lang="en-US"/>
            <a:t>3 weeks</a:t>
          </a:r>
        </a:p>
      </dgm:t>
    </dgm:pt>
    <dgm:pt modelId="{2619DAD2-5C10-4277-A521-692CF20798EA}" type="parTrans" cxnId="{DC3CB50F-B2DB-4154-B88E-27CB0E65A2A9}">
      <dgm:prSet/>
      <dgm:spPr/>
      <dgm:t>
        <a:bodyPr/>
        <a:lstStyle/>
        <a:p>
          <a:endParaRPr lang="en-US"/>
        </a:p>
      </dgm:t>
    </dgm:pt>
    <dgm:pt modelId="{7E49343F-CFA7-4E27-A943-F22D0362A9E8}" type="sibTrans" cxnId="{DC3CB50F-B2DB-4154-B88E-27CB0E65A2A9}">
      <dgm:prSet/>
      <dgm:spPr/>
      <dgm:t>
        <a:bodyPr/>
        <a:lstStyle/>
        <a:p>
          <a:endParaRPr lang="en-US"/>
        </a:p>
      </dgm:t>
    </dgm:pt>
    <dgm:pt modelId="{13136B28-FBE5-4B08-801E-7181CCF2DFF4}">
      <dgm:prSet phldrT="[Text]"/>
      <dgm:spPr/>
      <dgm:t>
        <a:bodyPr/>
        <a:lstStyle/>
        <a:p>
          <a:r>
            <a:rPr lang="en-US"/>
            <a:t>2 weeks</a:t>
          </a:r>
        </a:p>
      </dgm:t>
    </dgm:pt>
    <dgm:pt modelId="{98A07655-2EE3-4BDE-AB16-E656E8294FD0}" type="parTrans" cxnId="{84452E7F-ADA4-4E6F-823E-F20ACCF5E21E}">
      <dgm:prSet/>
      <dgm:spPr/>
      <dgm:t>
        <a:bodyPr/>
        <a:lstStyle/>
        <a:p>
          <a:endParaRPr lang="en-US"/>
        </a:p>
      </dgm:t>
    </dgm:pt>
    <dgm:pt modelId="{69C69F2C-555B-40B2-9A00-27098A700053}" type="sibTrans" cxnId="{84452E7F-ADA4-4E6F-823E-F20ACCF5E21E}">
      <dgm:prSet/>
      <dgm:spPr/>
      <dgm:t>
        <a:bodyPr/>
        <a:lstStyle/>
        <a:p>
          <a:endParaRPr lang="en-US"/>
        </a:p>
      </dgm:t>
    </dgm:pt>
    <dgm:pt modelId="{FC943774-E9CC-4D3C-AF51-0D997382AB63}">
      <dgm:prSet phldrT="[Text]"/>
      <dgm:spPr/>
      <dgm:t>
        <a:bodyPr/>
        <a:lstStyle/>
        <a:p>
          <a:r>
            <a:rPr lang="en-US"/>
            <a:t>Start</a:t>
          </a:r>
        </a:p>
      </dgm:t>
    </dgm:pt>
    <dgm:pt modelId="{5549A722-9771-4BA2-AE2F-6E9BCC9E33CB}" type="parTrans" cxnId="{6E730834-7783-4B66-BD50-0591711A3610}">
      <dgm:prSet/>
      <dgm:spPr/>
      <dgm:t>
        <a:bodyPr/>
        <a:lstStyle/>
        <a:p>
          <a:endParaRPr lang="en-US"/>
        </a:p>
      </dgm:t>
    </dgm:pt>
    <dgm:pt modelId="{FFE9533A-E460-44C5-8935-B66765B3AE3E}" type="sibTrans" cxnId="{6E730834-7783-4B66-BD50-0591711A3610}">
      <dgm:prSet/>
      <dgm:spPr/>
      <dgm:t>
        <a:bodyPr/>
        <a:lstStyle/>
        <a:p>
          <a:endParaRPr lang="en-US"/>
        </a:p>
      </dgm:t>
    </dgm:pt>
    <dgm:pt modelId="{1C1882C7-17D3-471E-AB87-849FB57A1C80}">
      <dgm:prSet phldrT="[Text]"/>
      <dgm:spPr/>
      <dgm:t>
        <a:bodyPr/>
        <a:lstStyle/>
        <a:p>
          <a:r>
            <a:rPr lang="en-US"/>
            <a:t>Design</a:t>
          </a:r>
        </a:p>
      </dgm:t>
    </dgm:pt>
    <dgm:pt modelId="{A5A4EBD8-D502-4786-A3D2-B74F4E31CCBC}" type="parTrans" cxnId="{E3C3F0DC-CC8D-4F52-A01A-69259A52F526}">
      <dgm:prSet/>
      <dgm:spPr/>
      <dgm:t>
        <a:bodyPr/>
        <a:lstStyle/>
        <a:p>
          <a:endParaRPr lang="en-US"/>
        </a:p>
      </dgm:t>
    </dgm:pt>
    <dgm:pt modelId="{BD49088A-690B-440B-8B3D-C797B6213AF8}" type="sibTrans" cxnId="{E3C3F0DC-CC8D-4F52-A01A-69259A52F526}">
      <dgm:prSet/>
      <dgm:spPr/>
      <dgm:t>
        <a:bodyPr/>
        <a:lstStyle/>
        <a:p>
          <a:endParaRPr lang="en-US"/>
        </a:p>
      </dgm:t>
    </dgm:pt>
    <dgm:pt modelId="{90D19C3D-6452-45FF-B59F-776C9CC11FAE}">
      <dgm:prSet phldrT="[Text]"/>
      <dgm:spPr/>
      <dgm:t>
        <a:bodyPr/>
        <a:lstStyle/>
        <a:p>
          <a:r>
            <a:rPr lang="en-US"/>
            <a:t>Construct</a:t>
          </a:r>
        </a:p>
      </dgm:t>
    </dgm:pt>
    <dgm:pt modelId="{CD0A8257-4E09-4FFC-A157-0DA23320AA81}" type="parTrans" cxnId="{45C9BEF9-F72F-4950-9969-C7F1C42F50DF}">
      <dgm:prSet/>
      <dgm:spPr/>
      <dgm:t>
        <a:bodyPr/>
        <a:lstStyle/>
        <a:p>
          <a:endParaRPr lang="en-US"/>
        </a:p>
      </dgm:t>
    </dgm:pt>
    <dgm:pt modelId="{5FEF919C-FE28-4C37-AFF0-B6639081355F}" type="sibTrans" cxnId="{45C9BEF9-F72F-4950-9969-C7F1C42F50DF}">
      <dgm:prSet/>
      <dgm:spPr/>
      <dgm:t>
        <a:bodyPr/>
        <a:lstStyle/>
        <a:p>
          <a:endParaRPr lang="en-US"/>
        </a:p>
      </dgm:t>
    </dgm:pt>
    <dgm:pt modelId="{F76F176A-37AB-4B05-BBF2-DF9858E8F7B9}">
      <dgm:prSet phldrT="[Text]"/>
      <dgm:spPr/>
      <dgm:t>
        <a:bodyPr/>
        <a:lstStyle/>
        <a:p>
          <a:r>
            <a:rPr lang="en-US"/>
            <a:t>4 weeks</a:t>
          </a:r>
        </a:p>
      </dgm:t>
    </dgm:pt>
    <dgm:pt modelId="{C1112C88-1C7C-4D75-A7BD-C66F5F44BFE4}" type="parTrans" cxnId="{FEB866B4-2405-4017-8966-1EC4BE707EBC}">
      <dgm:prSet/>
      <dgm:spPr/>
      <dgm:t>
        <a:bodyPr/>
        <a:lstStyle/>
        <a:p>
          <a:endParaRPr lang="en-US"/>
        </a:p>
      </dgm:t>
    </dgm:pt>
    <dgm:pt modelId="{1C0B82E9-0113-4577-849B-7B17B9099629}" type="sibTrans" cxnId="{FEB866B4-2405-4017-8966-1EC4BE707EBC}">
      <dgm:prSet/>
      <dgm:spPr/>
      <dgm:t>
        <a:bodyPr/>
        <a:lstStyle/>
        <a:p>
          <a:endParaRPr lang="en-US"/>
        </a:p>
      </dgm:t>
    </dgm:pt>
    <dgm:pt modelId="{F58E9038-B648-4B32-9317-21034B3B22D7}">
      <dgm:prSet phldrT="[Text]"/>
      <dgm:spPr/>
      <dgm:t>
        <a:bodyPr/>
        <a:lstStyle/>
        <a:p>
          <a:r>
            <a:rPr lang="en-US"/>
            <a:t>2 weeks</a:t>
          </a:r>
        </a:p>
      </dgm:t>
    </dgm:pt>
    <dgm:pt modelId="{71C947D5-17DF-4FD5-8235-0BE7D80AC66A}" type="parTrans" cxnId="{E91D3B6E-1B98-448C-AB34-57E5E82771C7}">
      <dgm:prSet/>
      <dgm:spPr/>
      <dgm:t>
        <a:bodyPr/>
        <a:lstStyle/>
        <a:p>
          <a:endParaRPr lang="en-US"/>
        </a:p>
      </dgm:t>
    </dgm:pt>
    <dgm:pt modelId="{E54D7102-E3E5-49F9-AB9C-9DF8DD0E5AE5}" type="sibTrans" cxnId="{E91D3B6E-1B98-448C-AB34-57E5E82771C7}">
      <dgm:prSet/>
      <dgm:spPr/>
      <dgm:t>
        <a:bodyPr/>
        <a:lstStyle/>
        <a:p>
          <a:endParaRPr lang="en-US"/>
        </a:p>
      </dgm:t>
    </dgm:pt>
    <dgm:pt modelId="{B83679F1-7ED6-4F12-B31F-B742E14748AB}">
      <dgm:prSet phldrT="[Text]"/>
      <dgm:spPr/>
      <dgm:t>
        <a:bodyPr/>
        <a:lstStyle/>
        <a:p>
          <a:r>
            <a:rPr lang="en-US"/>
            <a:t>Sample Space</a:t>
          </a:r>
        </a:p>
      </dgm:t>
    </dgm:pt>
    <dgm:pt modelId="{207E1C32-3492-4CAF-8DAC-BFF76B3A39A5}" type="parTrans" cxnId="{5F682A24-8141-480E-AA37-22E457336032}">
      <dgm:prSet/>
      <dgm:spPr/>
      <dgm:t>
        <a:bodyPr/>
        <a:lstStyle/>
        <a:p>
          <a:endParaRPr lang="en-US"/>
        </a:p>
      </dgm:t>
    </dgm:pt>
    <dgm:pt modelId="{30C71F41-AB85-44C7-B325-42C233CDF185}" type="sibTrans" cxnId="{5F682A24-8141-480E-AA37-22E457336032}">
      <dgm:prSet/>
      <dgm:spPr/>
      <dgm:t>
        <a:bodyPr/>
        <a:lstStyle/>
        <a:p>
          <a:endParaRPr lang="en-US"/>
        </a:p>
      </dgm:t>
    </dgm:pt>
    <dgm:pt modelId="{DCF24650-2E1C-4FE1-A758-8FC33339239E}">
      <dgm:prSet phldrT="[Text]"/>
      <dgm:spPr/>
      <dgm:t>
        <a:bodyPr/>
        <a:lstStyle/>
        <a:p>
          <a:r>
            <a:rPr lang="en-US"/>
            <a:t>(1,2) = 3 weeks</a:t>
          </a:r>
        </a:p>
      </dgm:t>
    </dgm:pt>
    <dgm:pt modelId="{20B0E2EA-4476-4650-8702-CE4572BF9D1E}" type="parTrans" cxnId="{4C7FAB94-48A8-4DE2-A858-76275BDE5671}">
      <dgm:prSet/>
      <dgm:spPr/>
      <dgm:t>
        <a:bodyPr/>
        <a:lstStyle/>
        <a:p>
          <a:endParaRPr lang="en-US"/>
        </a:p>
      </dgm:t>
    </dgm:pt>
    <dgm:pt modelId="{1C3B126F-1D4E-45EB-80A7-B0ED56813494}" type="sibTrans" cxnId="{4C7FAB94-48A8-4DE2-A858-76275BDE5671}">
      <dgm:prSet/>
      <dgm:spPr/>
      <dgm:t>
        <a:bodyPr/>
        <a:lstStyle/>
        <a:p>
          <a:endParaRPr lang="en-US"/>
        </a:p>
      </dgm:t>
    </dgm:pt>
    <dgm:pt modelId="{5C6ABF98-F655-4480-B165-5CB711220A90}">
      <dgm:prSet phldrT="[Text]"/>
      <dgm:spPr/>
      <dgm:t>
        <a:bodyPr/>
        <a:lstStyle/>
        <a:p>
          <a:r>
            <a:rPr lang="en-US"/>
            <a:t>(1,3) = 4 weeks</a:t>
          </a:r>
        </a:p>
      </dgm:t>
    </dgm:pt>
    <dgm:pt modelId="{C2886518-EBFF-475A-AF95-FA9B432414F3}" type="parTrans" cxnId="{D1398097-5C6A-47E0-AA97-E87CEEF71501}">
      <dgm:prSet/>
      <dgm:spPr/>
      <dgm:t>
        <a:bodyPr/>
        <a:lstStyle/>
        <a:p>
          <a:endParaRPr lang="en-US"/>
        </a:p>
      </dgm:t>
    </dgm:pt>
    <dgm:pt modelId="{86233CB2-328E-4A20-832A-8EC6D4777A05}" type="sibTrans" cxnId="{D1398097-5C6A-47E0-AA97-E87CEEF71501}">
      <dgm:prSet/>
      <dgm:spPr/>
      <dgm:t>
        <a:bodyPr/>
        <a:lstStyle/>
        <a:p>
          <a:endParaRPr lang="en-US"/>
        </a:p>
      </dgm:t>
    </dgm:pt>
    <dgm:pt modelId="{D439F54F-1FCA-420F-9A89-C004E176EEBB}">
      <dgm:prSet phldrT="[Text]"/>
      <dgm:spPr/>
      <dgm:t>
        <a:bodyPr/>
        <a:lstStyle/>
        <a:p>
          <a:r>
            <a:rPr lang="en-US"/>
            <a:t>(1,4) = 5 weeks</a:t>
          </a:r>
        </a:p>
      </dgm:t>
    </dgm:pt>
    <dgm:pt modelId="{1B1DC32C-97B1-40B5-ACF5-53FA0B33A2C0}" type="parTrans" cxnId="{DAA12CC6-67A6-4041-8E45-AF78864C68D8}">
      <dgm:prSet/>
      <dgm:spPr/>
      <dgm:t>
        <a:bodyPr/>
        <a:lstStyle/>
        <a:p>
          <a:endParaRPr lang="en-US"/>
        </a:p>
      </dgm:t>
    </dgm:pt>
    <dgm:pt modelId="{161118DC-B930-4FEC-ABFB-01D7124E3EC3}" type="sibTrans" cxnId="{DAA12CC6-67A6-4041-8E45-AF78864C68D8}">
      <dgm:prSet/>
      <dgm:spPr/>
      <dgm:t>
        <a:bodyPr/>
        <a:lstStyle/>
        <a:p>
          <a:endParaRPr lang="en-US"/>
        </a:p>
      </dgm:t>
    </dgm:pt>
    <dgm:pt modelId="{D3A26757-9A87-479E-B0E7-F22380295E2D}">
      <dgm:prSet phldrT="[Text]"/>
      <dgm:spPr/>
      <dgm:t>
        <a:bodyPr/>
        <a:lstStyle/>
        <a:p>
          <a:r>
            <a:rPr lang="en-US"/>
            <a:t>(2,2) = 4 weeks</a:t>
          </a:r>
        </a:p>
      </dgm:t>
    </dgm:pt>
    <dgm:pt modelId="{9FC1CAC4-4B4A-4E99-9837-3AA436C61536}" type="parTrans" cxnId="{42128760-7F91-4A83-8C76-B5DA99709855}">
      <dgm:prSet/>
      <dgm:spPr/>
      <dgm:t>
        <a:bodyPr/>
        <a:lstStyle/>
        <a:p>
          <a:endParaRPr lang="en-US"/>
        </a:p>
      </dgm:t>
    </dgm:pt>
    <dgm:pt modelId="{A1889FBD-63A1-4A2D-9A62-05A70BD789C8}" type="sibTrans" cxnId="{42128760-7F91-4A83-8C76-B5DA99709855}">
      <dgm:prSet/>
      <dgm:spPr/>
      <dgm:t>
        <a:bodyPr/>
        <a:lstStyle/>
        <a:p>
          <a:endParaRPr lang="en-US"/>
        </a:p>
      </dgm:t>
    </dgm:pt>
    <dgm:pt modelId="{77308D43-E972-4387-9582-19EE708ACFB6}">
      <dgm:prSet phldrT="[Text]"/>
      <dgm:spPr/>
      <dgm:t>
        <a:bodyPr/>
        <a:lstStyle/>
        <a:p>
          <a:r>
            <a:rPr lang="en-US"/>
            <a:t>3 weeks</a:t>
          </a:r>
        </a:p>
      </dgm:t>
    </dgm:pt>
    <dgm:pt modelId="{39D3DA94-D16C-4D69-9FF9-FE682532E76C}" type="parTrans" cxnId="{15FA4BFC-7718-43DF-9C9C-8FD15D45DEAC}">
      <dgm:prSet/>
      <dgm:spPr/>
      <dgm:t>
        <a:bodyPr/>
        <a:lstStyle/>
        <a:p>
          <a:endParaRPr lang="en-US"/>
        </a:p>
      </dgm:t>
    </dgm:pt>
    <dgm:pt modelId="{7EAD7AC7-F1EF-44AF-A364-3385760768A3}" type="sibTrans" cxnId="{15FA4BFC-7718-43DF-9C9C-8FD15D45DEAC}">
      <dgm:prSet/>
      <dgm:spPr/>
      <dgm:t>
        <a:bodyPr/>
        <a:lstStyle/>
        <a:p>
          <a:endParaRPr lang="en-US"/>
        </a:p>
      </dgm:t>
    </dgm:pt>
    <dgm:pt modelId="{4C867F3F-4E54-4DC6-80D7-9E590E1AAF8C}">
      <dgm:prSet phldrT="[Text]"/>
      <dgm:spPr/>
      <dgm:t>
        <a:bodyPr/>
        <a:lstStyle/>
        <a:p>
          <a:r>
            <a:rPr lang="en-US"/>
            <a:t>(2,3) = 5 weeks</a:t>
          </a:r>
        </a:p>
      </dgm:t>
    </dgm:pt>
    <dgm:pt modelId="{01F88FA3-36DB-4FB1-A716-E3C1CD3C914A}" type="parTrans" cxnId="{446BBEDF-F98F-41DB-AC1A-A40084298502}">
      <dgm:prSet/>
      <dgm:spPr/>
      <dgm:t>
        <a:bodyPr/>
        <a:lstStyle/>
        <a:p>
          <a:endParaRPr lang="en-US"/>
        </a:p>
      </dgm:t>
    </dgm:pt>
    <dgm:pt modelId="{82315F30-5AF8-4B05-AA6C-C83AC68083F6}" type="sibTrans" cxnId="{446BBEDF-F98F-41DB-AC1A-A40084298502}">
      <dgm:prSet/>
      <dgm:spPr/>
      <dgm:t>
        <a:bodyPr/>
        <a:lstStyle/>
        <a:p>
          <a:endParaRPr lang="en-US"/>
        </a:p>
      </dgm:t>
    </dgm:pt>
    <dgm:pt modelId="{B962D630-DFAB-4863-BB42-F64D4816AD23}">
      <dgm:prSet phldrT="[Text]"/>
      <dgm:spPr/>
      <dgm:t>
        <a:bodyPr/>
        <a:lstStyle/>
        <a:p>
          <a:r>
            <a:rPr lang="en-US"/>
            <a:t>4 weeks</a:t>
          </a:r>
        </a:p>
      </dgm:t>
    </dgm:pt>
    <dgm:pt modelId="{8D12F010-78AC-40D7-BDD4-1F5A0A9E8E5E}" type="parTrans" cxnId="{2519F314-77A3-4638-97D1-2B9A68E8A622}">
      <dgm:prSet/>
      <dgm:spPr/>
      <dgm:t>
        <a:bodyPr/>
        <a:lstStyle/>
        <a:p>
          <a:endParaRPr lang="en-US"/>
        </a:p>
      </dgm:t>
    </dgm:pt>
    <dgm:pt modelId="{72C5A555-CE88-45BF-B533-5FCED829A3A5}" type="sibTrans" cxnId="{2519F314-77A3-4638-97D1-2B9A68E8A622}">
      <dgm:prSet/>
      <dgm:spPr/>
      <dgm:t>
        <a:bodyPr/>
        <a:lstStyle/>
        <a:p>
          <a:endParaRPr lang="en-US"/>
        </a:p>
      </dgm:t>
    </dgm:pt>
    <dgm:pt modelId="{6D712814-9135-42EF-9796-44D86A0C572B}">
      <dgm:prSet phldrT="[Text]"/>
      <dgm:spPr/>
      <dgm:t>
        <a:bodyPr/>
        <a:lstStyle/>
        <a:p>
          <a:r>
            <a:rPr lang="en-US"/>
            <a:t>(2,4) = 6 weeks</a:t>
          </a:r>
        </a:p>
      </dgm:t>
    </dgm:pt>
    <dgm:pt modelId="{69DFB297-21F9-4CEF-92F4-6406AC6BF628}" type="parTrans" cxnId="{689625A0-C79D-4E97-B2A6-40E3505E5F5B}">
      <dgm:prSet/>
      <dgm:spPr/>
      <dgm:t>
        <a:bodyPr/>
        <a:lstStyle/>
        <a:p>
          <a:endParaRPr lang="en-US"/>
        </a:p>
      </dgm:t>
    </dgm:pt>
    <dgm:pt modelId="{C31D5A0B-B1E4-47CD-8B88-D103B6AA4AB5}" type="sibTrans" cxnId="{689625A0-C79D-4E97-B2A6-40E3505E5F5B}">
      <dgm:prSet/>
      <dgm:spPr/>
      <dgm:t>
        <a:bodyPr/>
        <a:lstStyle/>
        <a:p>
          <a:endParaRPr lang="en-US"/>
        </a:p>
      </dgm:t>
    </dgm:pt>
    <dgm:pt modelId="{5C7B5350-C276-4097-B03C-43FDFBCE606F}" type="pres">
      <dgm:prSet presAssocID="{1EF9883E-C8BE-46E0-AEEB-17C414BF4FDD}" presName="mainComposite" presStyleCnt="0">
        <dgm:presLayoutVars>
          <dgm:chPref val="1"/>
          <dgm:dir/>
          <dgm:animOne val="branch"/>
          <dgm:animLvl val="lvl"/>
          <dgm:resizeHandles val="exact"/>
        </dgm:presLayoutVars>
      </dgm:prSet>
      <dgm:spPr/>
    </dgm:pt>
    <dgm:pt modelId="{5F131CB0-80A5-4736-897B-D3730813939A}" type="pres">
      <dgm:prSet presAssocID="{1EF9883E-C8BE-46E0-AEEB-17C414BF4FDD}" presName="hierFlow" presStyleCnt="0"/>
      <dgm:spPr/>
    </dgm:pt>
    <dgm:pt modelId="{2A2DA3E8-6DF7-428B-ABE6-20805ACEE8A8}" type="pres">
      <dgm:prSet presAssocID="{1EF9883E-C8BE-46E0-AEEB-17C414BF4FDD}" presName="firstBuf" presStyleCnt="0"/>
      <dgm:spPr/>
    </dgm:pt>
    <dgm:pt modelId="{BAB9E3BB-28FF-4D0F-B084-6E7E4BC1E577}" type="pres">
      <dgm:prSet presAssocID="{1EF9883E-C8BE-46E0-AEEB-17C414BF4FDD}" presName="hierChild1" presStyleCnt="0">
        <dgm:presLayoutVars>
          <dgm:chPref val="1"/>
          <dgm:animOne val="branch"/>
          <dgm:animLvl val="lvl"/>
        </dgm:presLayoutVars>
      </dgm:prSet>
      <dgm:spPr/>
    </dgm:pt>
    <dgm:pt modelId="{E54B3597-5360-4C7C-93E5-2FF04C145DE9}" type="pres">
      <dgm:prSet presAssocID="{FDC16DDB-63A9-4C0D-8E50-8087F94FB472}" presName="Name17" presStyleCnt="0"/>
      <dgm:spPr/>
    </dgm:pt>
    <dgm:pt modelId="{6CB5D2BF-7CCE-48B9-A966-7D8001A6747A}" type="pres">
      <dgm:prSet presAssocID="{FDC16DDB-63A9-4C0D-8E50-8087F94FB472}" presName="level1Shape" presStyleLbl="node0" presStyleIdx="0" presStyleCnt="1">
        <dgm:presLayoutVars>
          <dgm:chPref val="3"/>
        </dgm:presLayoutVars>
      </dgm:prSet>
      <dgm:spPr/>
    </dgm:pt>
    <dgm:pt modelId="{2D9FFCAD-0042-4DB7-931A-7CD4C65854C6}" type="pres">
      <dgm:prSet presAssocID="{FDC16DDB-63A9-4C0D-8E50-8087F94FB472}" presName="hierChild2" presStyleCnt="0"/>
      <dgm:spPr/>
    </dgm:pt>
    <dgm:pt modelId="{7190BBDA-BA3B-42BB-8514-5DB61AA5794C}" type="pres">
      <dgm:prSet presAssocID="{17E1843C-877B-45D1-886B-C1218DAF6F0C}" presName="Name25" presStyleLbl="parChTrans1D2" presStyleIdx="0" presStyleCnt="2"/>
      <dgm:spPr/>
    </dgm:pt>
    <dgm:pt modelId="{F7ADA628-EA95-4DF8-88B5-F7B9710A6553}" type="pres">
      <dgm:prSet presAssocID="{17E1843C-877B-45D1-886B-C1218DAF6F0C}" presName="connTx" presStyleLbl="parChTrans1D2" presStyleIdx="0" presStyleCnt="2"/>
      <dgm:spPr/>
    </dgm:pt>
    <dgm:pt modelId="{4748CEF7-5218-48BD-97E5-C700EB5FE81B}" type="pres">
      <dgm:prSet presAssocID="{445E6F9B-D96D-4D50-BD94-019C74CECA89}" presName="Name30" presStyleCnt="0"/>
      <dgm:spPr/>
    </dgm:pt>
    <dgm:pt modelId="{1FD4CA50-14C3-4CC3-95F3-E7B954F09DBA}" type="pres">
      <dgm:prSet presAssocID="{445E6F9B-D96D-4D50-BD94-019C74CECA89}" presName="level2Shape" presStyleLbl="node2" presStyleIdx="0" presStyleCnt="2"/>
      <dgm:spPr/>
    </dgm:pt>
    <dgm:pt modelId="{A8F49FEB-1932-44DB-8593-372FE622D314}" type="pres">
      <dgm:prSet presAssocID="{445E6F9B-D96D-4D50-BD94-019C74CECA89}" presName="hierChild3" presStyleCnt="0"/>
      <dgm:spPr/>
    </dgm:pt>
    <dgm:pt modelId="{099AB2FA-6EDE-4A2C-96D6-2ECEF6CE30C5}" type="pres">
      <dgm:prSet presAssocID="{78A359AB-A28D-489F-A944-70820013F6F5}" presName="Name25" presStyleLbl="parChTrans1D3" presStyleIdx="0" presStyleCnt="6"/>
      <dgm:spPr/>
    </dgm:pt>
    <dgm:pt modelId="{2E4D2C98-EE13-4CD6-A58D-9347F14BF614}" type="pres">
      <dgm:prSet presAssocID="{78A359AB-A28D-489F-A944-70820013F6F5}" presName="connTx" presStyleLbl="parChTrans1D3" presStyleIdx="0" presStyleCnt="6"/>
      <dgm:spPr/>
    </dgm:pt>
    <dgm:pt modelId="{9DA5198F-BCC4-41CE-9EBA-F635B02BCA4D}" type="pres">
      <dgm:prSet presAssocID="{1075EFAE-8ED8-4817-B21F-13E9FB182352}" presName="Name30" presStyleCnt="0"/>
      <dgm:spPr/>
    </dgm:pt>
    <dgm:pt modelId="{FE5741D0-A27D-46AB-B912-96AB0C2EC4DC}" type="pres">
      <dgm:prSet presAssocID="{1075EFAE-8ED8-4817-B21F-13E9FB182352}" presName="level2Shape" presStyleLbl="node3" presStyleIdx="0" presStyleCnt="6"/>
      <dgm:spPr/>
    </dgm:pt>
    <dgm:pt modelId="{FE0FA355-9D60-427B-A786-FE7C0A2396E6}" type="pres">
      <dgm:prSet presAssocID="{1075EFAE-8ED8-4817-B21F-13E9FB182352}" presName="hierChild3" presStyleCnt="0"/>
      <dgm:spPr/>
    </dgm:pt>
    <dgm:pt modelId="{903F1627-1472-4ECA-A0C3-32DF4E3FBDE1}" type="pres">
      <dgm:prSet presAssocID="{20B0E2EA-4476-4650-8702-CE4572BF9D1E}" presName="Name25" presStyleLbl="parChTrans1D4" presStyleIdx="0" presStyleCnt="6"/>
      <dgm:spPr/>
    </dgm:pt>
    <dgm:pt modelId="{8B167B0A-BF6C-4FD7-8756-302BB67C80B5}" type="pres">
      <dgm:prSet presAssocID="{20B0E2EA-4476-4650-8702-CE4572BF9D1E}" presName="connTx" presStyleLbl="parChTrans1D4" presStyleIdx="0" presStyleCnt="6"/>
      <dgm:spPr/>
    </dgm:pt>
    <dgm:pt modelId="{AC522372-68BA-489C-9A2F-F510E9A28091}" type="pres">
      <dgm:prSet presAssocID="{DCF24650-2E1C-4FE1-A758-8FC33339239E}" presName="Name30" presStyleCnt="0"/>
      <dgm:spPr/>
    </dgm:pt>
    <dgm:pt modelId="{CE5515BC-56BB-408F-9B2F-30C630C728B2}" type="pres">
      <dgm:prSet presAssocID="{DCF24650-2E1C-4FE1-A758-8FC33339239E}" presName="level2Shape" presStyleLbl="node4" presStyleIdx="0" presStyleCnt="6" custScaleX="220751"/>
      <dgm:spPr/>
    </dgm:pt>
    <dgm:pt modelId="{DDD34CFC-BB9D-4F66-84F8-881B463880C1}" type="pres">
      <dgm:prSet presAssocID="{DCF24650-2E1C-4FE1-A758-8FC33339239E}" presName="hierChild3" presStyleCnt="0"/>
      <dgm:spPr/>
    </dgm:pt>
    <dgm:pt modelId="{C8B84CCA-30D3-4955-B6BB-C56A39A97702}" type="pres">
      <dgm:prSet presAssocID="{2619DAD2-5C10-4277-A521-692CF20798EA}" presName="Name25" presStyleLbl="parChTrans1D3" presStyleIdx="1" presStyleCnt="6"/>
      <dgm:spPr/>
    </dgm:pt>
    <dgm:pt modelId="{80AA013A-2967-4ADA-B9FC-2A01BDB23DD1}" type="pres">
      <dgm:prSet presAssocID="{2619DAD2-5C10-4277-A521-692CF20798EA}" presName="connTx" presStyleLbl="parChTrans1D3" presStyleIdx="1" presStyleCnt="6"/>
      <dgm:spPr/>
    </dgm:pt>
    <dgm:pt modelId="{93BC5133-94E8-4FF9-8D72-E47D8F1436B5}" type="pres">
      <dgm:prSet presAssocID="{023D2ACB-F327-469B-9AC6-0929ACA18D75}" presName="Name30" presStyleCnt="0"/>
      <dgm:spPr/>
    </dgm:pt>
    <dgm:pt modelId="{C1EA4190-A07E-467E-8900-14797BBEDF2B}" type="pres">
      <dgm:prSet presAssocID="{023D2ACB-F327-469B-9AC6-0929ACA18D75}" presName="level2Shape" presStyleLbl="node3" presStyleIdx="1" presStyleCnt="6"/>
      <dgm:spPr/>
    </dgm:pt>
    <dgm:pt modelId="{311A8AB7-EBB3-4B8E-BA3B-A0035F8A8F26}" type="pres">
      <dgm:prSet presAssocID="{023D2ACB-F327-469B-9AC6-0929ACA18D75}" presName="hierChild3" presStyleCnt="0"/>
      <dgm:spPr/>
    </dgm:pt>
    <dgm:pt modelId="{570C38BB-D03A-4907-9EA6-D3978224E160}" type="pres">
      <dgm:prSet presAssocID="{C2886518-EBFF-475A-AF95-FA9B432414F3}" presName="Name25" presStyleLbl="parChTrans1D4" presStyleIdx="1" presStyleCnt="6"/>
      <dgm:spPr/>
    </dgm:pt>
    <dgm:pt modelId="{0DF6D911-FEDB-4974-A476-4762E2713270}" type="pres">
      <dgm:prSet presAssocID="{C2886518-EBFF-475A-AF95-FA9B432414F3}" presName="connTx" presStyleLbl="parChTrans1D4" presStyleIdx="1" presStyleCnt="6"/>
      <dgm:spPr/>
    </dgm:pt>
    <dgm:pt modelId="{6A7C02A9-6795-466C-8D30-85FB0A453738}" type="pres">
      <dgm:prSet presAssocID="{5C6ABF98-F655-4480-B165-5CB711220A90}" presName="Name30" presStyleCnt="0"/>
      <dgm:spPr/>
    </dgm:pt>
    <dgm:pt modelId="{426E841F-10B6-46DB-9F33-7230C26B7B31}" type="pres">
      <dgm:prSet presAssocID="{5C6ABF98-F655-4480-B165-5CB711220A90}" presName="level2Shape" presStyleLbl="node4" presStyleIdx="1" presStyleCnt="6" custScaleX="220646"/>
      <dgm:spPr/>
    </dgm:pt>
    <dgm:pt modelId="{6B300760-A603-4269-976A-E3FE4644C59E}" type="pres">
      <dgm:prSet presAssocID="{5C6ABF98-F655-4480-B165-5CB711220A90}" presName="hierChild3" presStyleCnt="0"/>
      <dgm:spPr/>
    </dgm:pt>
    <dgm:pt modelId="{CCCC6F55-D3B9-4EFD-936E-51285295A6C0}" type="pres">
      <dgm:prSet presAssocID="{C1112C88-1C7C-4D75-A7BD-C66F5F44BFE4}" presName="Name25" presStyleLbl="parChTrans1D3" presStyleIdx="2" presStyleCnt="6"/>
      <dgm:spPr/>
    </dgm:pt>
    <dgm:pt modelId="{036E4C10-ABFF-4906-A7FB-1DE7681C3245}" type="pres">
      <dgm:prSet presAssocID="{C1112C88-1C7C-4D75-A7BD-C66F5F44BFE4}" presName="connTx" presStyleLbl="parChTrans1D3" presStyleIdx="2" presStyleCnt="6"/>
      <dgm:spPr/>
    </dgm:pt>
    <dgm:pt modelId="{A64D0E79-AD78-4327-8EA6-57857FBBD103}" type="pres">
      <dgm:prSet presAssocID="{F76F176A-37AB-4B05-BBF2-DF9858E8F7B9}" presName="Name30" presStyleCnt="0"/>
      <dgm:spPr/>
    </dgm:pt>
    <dgm:pt modelId="{92B198DF-5818-44EF-9725-6417E6103C89}" type="pres">
      <dgm:prSet presAssocID="{F76F176A-37AB-4B05-BBF2-DF9858E8F7B9}" presName="level2Shape" presStyleLbl="node3" presStyleIdx="2" presStyleCnt="6"/>
      <dgm:spPr/>
    </dgm:pt>
    <dgm:pt modelId="{0264C3F4-A264-4035-8BD6-1593980044A2}" type="pres">
      <dgm:prSet presAssocID="{F76F176A-37AB-4B05-BBF2-DF9858E8F7B9}" presName="hierChild3" presStyleCnt="0"/>
      <dgm:spPr/>
    </dgm:pt>
    <dgm:pt modelId="{FCAA8BCF-5780-4360-86C9-B467A3AE650B}" type="pres">
      <dgm:prSet presAssocID="{1B1DC32C-97B1-40B5-ACF5-53FA0B33A2C0}" presName="Name25" presStyleLbl="parChTrans1D4" presStyleIdx="2" presStyleCnt="6"/>
      <dgm:spPr/>
    </dgm:pt>
    <dgm:pt modelId="{E60D2356-5EC3-44D8-ABC4-D23D8D7013D2}" type="pres">
      <dgm:prSet presAssocID="{1B1DC32C-97B1-40B5-ACF5-53FA0B33A2C0}" presName="connTx" presStyleLbl="parChTrans1D4" presStyleIdx="2" presStyleCnt="6"/>
      <dgm:spPr/>
    </dgm:pt>
    <dgm:pt modelId="{2E55D994-6E27-4750-8BD6-002DC4798662}" type="pres">
      <dgm:prSet presAssocID="{D439F54F-1FCA-420F-9A89-C004E176EEBB}" presName="Name30" presStyleCnt="0"/>
      <dgm:spPr/>
    </dgm:pt>
    <dgm:pt modelId="{403C948D-5612-44BA-A65C-87AFAEE4D7F8}" type="pres">
      <dgm:prSet presAssocID="{D439F54F-1FCA-420F-9A89-C004E176EEBB}" presName="level2Shape" presStyleLbl="node4" presStyleIdx="2" presStyleCnt="6" custScaleX="220646"/>
      <dgm:spPr/>
    </dgm:pt>
    <dgm:pt modelId="{00C87646-E9C1-4B52-99A9-B80258B3ED29}" type="pres">
      <dgm:prSet presAssocID="{D439F54F-1FCA-420F-9A89-C004E176EEBB}" presName="hierChild3" presStyleCnt="0"/>
      <dgm:spPr/>
    </dgm:pt>
    <dgm:pt modelId="{5CDFB7B6-6100-4C84-8877-FA33D6256660}" type="pres">
      <dgm:prSet presAssocID="{98A07655-2EE3-4BDE-AB16-E656E8294FD0}" presName="Name25" presStyleLbl="parChTrans1D2" presStyleIdx="1" presStyleCnt="2"/>
      <dgm:spPr/>
    </dgm:pt>
    <dgm:pt modelId="{1973B3F7-1078-45FA-9503-439648B7C5C1}" type="pres">
      <dgm:prSet presAssocID="{98A07655-2EE3-4BDE-AB16-E656E8294FD0}" presName="connTx" presStyleLbl="parChTrans1D2" presStyleIdx="1" presStyleCnt="2"/>
      <dgm:spPr/>
    </dgm:pt>
    <dgm:pt modelId="{39CE8BCD-389E-487A-B619-301489E55F14}" type="pres">
      <dgm:prSet presAssocID="{13136B28-FBE5-4B08-801E-7181CCF2DFF4}" presName="Name30" presStyleCnt="0"/>
      <dgm:spPr/>
    </dgm:pt>
    <dgm:pt modelId="{A3D5EE5A-A2D8-4DDA-8BAB-15DC29038A3C}" type="pres">
      <dgm:prSet presAssocID="{13136B28-FBE5-4B08-801E-7181CCF2DFF4}" presName="level2Shape" presStyleLbl="node2" presStyleIdx="1" presStyleCnt="2"/>
      <dgm:spPr/>
    </dgm:pt>
    <dgm:pt modelId="{F56811F3-11BC-4AE6-8795-52AA2134A9DF}" type="pres">
      <dgm:prSet presAssocID="{13136B28-FBE5-4B08-801E-7181CCF2DFF4}" presName="hierChild3" presStyleCnt="0"/>
      <dgm:spPr/>
    </dgm:pt>
    <dgm:pt modelId="{6EDBB2CC-9BF9-416A-9EF5-9D936C583C1E}" type="pres">
      <dgm:prSet presAssocID="{71C947D5-17DF-4FD5-8235-0BE7D80AC66A}" presName="Name25" presStyleLbl="parChTrans1D3" presStyleIdx="3" presStyleCnt="6"/>
      <dgm:spPr/>
    </dgm:pt>
    <dgm:pt modelId="{5031D513-B021-45B0-9711-A7E145D07C55}" type="pres">
      <dgm:prSet presAssocID="{71C947D5-17DF-4FD5-8235-0BE7D80AC66A}" presName="connTx" presStyleLbl="parChTrans1D3" presStyleIdx="3" presStyleCnt="6"/>
      <dgm:spPr/>
    </dgm:pt>
    <dgm:pt modelId="{200D66E3-1946-4665-BCAA-186CAE9ACD47}" type="pres">
      <dgm:prSet presAssocID="{F58E9038-B648-4B32-9317-21034B3B22D7}" presName="Name30" presStyleCnt="0"/>
      <dgm:spPr/>
    </dgm:pt>
    <dgm:pt modelId="{A1C19ABE-9A31-4C0C-9B65-2F21C49D87C2}" type="pres">
      <dgm:prSet presAssocID="{F58E9038-B648-4B32-9317-21034B3B22D7}" presName="level2Shape" presStyleLbl="node3" presStyleIdx="3" presStyleCnt="6"/>
      <dgm:spPr/>
    </dgm:pt>
    <dgm:pt modelId="{FA1B6A52-893D-45F5-815B-1F168EAC415C}" type="pres">
      <dgm:prSet presAssocID="{F58E9038-B648-4B32-9317-21034B3B22D7}" presName="hierChild3" presStyleCnt="0"/>
      <dgm:spPr/>
    </dgm:pt>
    <dgm:pt modelId="{78C73BE3-A735-4AFE-8295-187F5F8A8801}" type="pres">
      <dgm:prSet presAssocID="{9FC1CAC4-4B4A-4E99-9837-3AA436C61536}" presName="Name25" presStyleLbl="parChTrans1D4" presStyleIdx="3" presStyleCnt="6"/>
      <dgm:spPr/>
    </dgm:pt>
    <dgm:pt modelId="{14B50E0F-6C73-4395-A80D-AF0C46CDDE31}" type="pres">
      <dgm:prSet presAssocID="{9FC1CAC4-4B4A-4E99-9837-3AA436C61536}" presName="connTx" presStyleLbl="parChTrans1D4" presStyleIdx="3" presStyleCnt="6"/>
      <dgm:spPr/>
    </dgm:pt>
    <dgm:pt modelId="{728D31E6-7370-4B3E-A634-FAE8C94BDBE8}" type="pres">
      <dgm:prSet presAssocID="{D3A26757-9A87-479E-B0E7-F22380295E2D}" presName="Name30" presStyleCnt="0"/>
      <dgm:spPr/>
    </dgm:pt>
    <dgm:pt modelId="{7A3D68F6-5C64-4AFB-8F7C-0AC9BE21220A}" type="pres">
      <dgm:prSet presAssocID="{D3A26757-9A87-479E-B0E7-F22380295E2D}" presName="level2Shape" presStyleLbl="node4" presStyleIdx="3" presStyleCnt="6" custScaleX="220646"/>
      <dgm:spPr/>
    </dgm:pt>
    <dgm:pt modelId="{4CA078F5-3E89-42A0-A60A-8FBCC252EF03}" type="pres">
      <dgm:prSet presAssocID="{D3A26757-9A87-479E-B0E7-F22380295E2D}" presName="hierChild3" presStyleCnt="0"/>
      <dgm:spPr/>
    </dgm:pt>
    <dgm:pt modelId="{8613DA33-CBE1-4190-8E76-CF0BE1D32264}" type="pres">
      <dgm:prSet presAssocID="{39D3DA94-D16C-4D69-9FF9-FE682532E76C}" presName="Name25" presStyleLbl="parChTrans1D3" presStyleIdx="4" presStyleCnt="6"/>
      <dgm:spPr/>
    </dgm:pt>
    <dgm:pt modelId="{8D4AD295-8EDF-4E9B-9DC9-EACA26EF109D}" type="pres">
      <dgm:prSet presAssocID="{39D3DA94-D16C-4D69-9FF9-FE682532E76C}" presName="connTx" presStyleLbl="parChTrans1D3" presStyleIdx="4" presStyleCnt="6"/>
      <dgm:spPr/>
    </dgm:pt>
    <dgm:pt modelId="{D79175C9-471E-4986-A072-B62C452E91F6}" type="pres">
      <dgm:prSet presAssocID="{77308D43-E972-4387-9582-19EE708ACFB6}" presName="Name30" presStyleCnt="0"/>
      <dgm:spPr/>
    </dgm:pt>
    <dgm:pt modelId="{B66A131C-5FA5-45E7-A8E7-A06603294BB2}" type="pres">
      <dgm:prSet presAssocID="{77308D43-E972-4387-9582-19EE708ACFB6}" presName="level2Shape" presStyleLbl="node3" presStyleIdx="4" presStyleCnt="6"/>
      <dgm:spPr/>
    </dgm:pt>
    <dgm:pt modelId="{2B03E375-BB49-4FB9-9640-E1AAD34C8EBA}" type="pres">
      <dgm:prSet presAssocID="{77308D43-E972-4387-9582-19EE708ACFB6}" presName="hierChild3" presStyleCnt="0"/>
      <dgm:spPr/>
    </dgm:pt>
    <dgm:pt modelId="{34ED1470-E6A8-4B6E-B89E-33660578754A}" type="pres">
      <dgm:prSet presAssocID="{01F88FA3-36DB-4FB1-A716-E3C1CD3C914A}" presName="Name25" presStyleLbl="parChTrans1D4" presStyleIdx="4" presStyleCnt="6"/>
      <dgm:spPr/>
    </dgm:pt>
    <dgm:pt modelId="{EE2D7F75-560E-4053-BDF0-9D134997EC02}" type="pres">
      <dgm:prSet presAssocID="{01F88FA3-36DB-4FB1-A716-E3C1CD3C914A}" presName="connTx" presStyleLbl="parChTrans1D4" presStyleIdx="4" presStyleCnt="6"/>
      <dgm:spPr/>
    </dgm:pt>
    <dgm:pt modelId="{E5CC65B9-5BE7-48F0-AC59-D0DECAEC25D5}" type="pres">
      <dgm:prSet presAssocID="{4C867F3F-4E54-4DC6-80D7-9E590E1AAF8C}" presName="Name30" presStyleCnt="0"/>
      <dgm:spPr/>
    </dgm:pt>
    <dgm:pt modelId="{BF16A270-AD11-404C-A980-973EBD808111}" type="pres">
      <dgm:prSet presAssocID="{4C867F3F-4E54-4DC6-80D7-9E590E1AAF8C}" presName="level2Shape" presStyleLbl="node4" presStyleIdx="4" presStyleCnt="6" custScaleX="220646"/>
      <dgm:spPr/>
    </dgm:pt>
    <dgm:pt modelId="{92EA88C9-483B-4C76-BF43-EBF5AD5A26D0}" type="pres">
      <dgm:prSet presAssocID="{4C867F3F-4E54-4DC6-80D7-9E590E1AAF8C}" presName="hierChild3" presStyleCnt="0"/>
      <dgm:spPr/>
    </dgm:pt>
    <dgm:pt modelId="{A6C54762-CC99-4713-B6A7-53EB95177FEA}" type="pres">
      <dgm:prSet presAssocID="{8D12F010-78AC-40D7-BDD4-1F5A0A9E8E5E}" presName="Name25" presStyleLbl="parChTrans1D3" presStyleIdx="5" presStyleCnt="6"/>
      <dgm:spPr/>
    </dgm:pt>
    <dgm:pt modelId="{17D481E5-6AF0-44B9-A1C2-E934A5FEA0F6}" type="pres">
      <dgm:prSet presAssocID="{8D12F010-78AC-40D7-BDD4-1F5A0A9E8E5E}" presName="connTx" presStyleLbl="parChTrans1D3" presStyleIdx="5" presStyleCnt="6"/>
      <dgm:spPr/>
    </dgm:pt>
    <dgm:pt modelId="{B78B0843-F744-49F9-BFFB-995736FABE27}" type="pres">
      <dgm:prSet presAssocID="{B962D630-DFAB-4863-BB42-F64D4816AD23}" presName="Name30" presStyleCnt="0"/>
      <dgm:spPr/>
    </dgm:pt>
    <dgm:pt modelId="{CAECBEB3-7DA8-403F-B5DD-ECD9AAB15D0D}" type="pres">
      <dgm:prSet presAssocID="{B962D630-DFAB-4863-BB42-F64D4816AD23}" presName="level2Shape" presStyleLbl="node3" presStyleIdx="5" presStyleCnt="6"/>
      <dgm:spPr/>
    </dgm:pt>
    <dgm:pt modelId="{8FA58D4A-C5AD-4CA3-8AA2-3E4C6CDEE385}" type="pres">
      <dgm:prSet presAssocID="{B962D630-DFAB-4863-BB42-F64D4816AD23}" presName="hierChild3" presStyleCnt="0"/>
      <dgm:spPr/>
    </dgm:pt>
    <dgm:pt modelId="{D804ACB6-A276-478D-B15D-CE206479B861}" type="pres">
      <dgm:prSet presAssocID="{69DFB297-21F9-4CEF-92F4-6406AC6BF628}" presName="Name25" presStyleLbl="parChTrans1D4" presStyleIdx="5" presStyleCnt="6"/>
      <dgm:spPr/>
    </dgm:pt>
    <dgm:pt modelId="{AA3ED8D9-F8FB-4605-AA14-D27027D8FB92}" type="pres">
      <dgm:prSet presAssocID="{69DFB297-21F9-4CEF-92F4-6406AC6BF628}" presName="connTx" presStyleLbl="parChTrans1D4" presStyleIdx="5" presStyleCnt="6"/>
      <dgm:spPr/>
    </dgm:pt>
    <dgm:pt modelId="{2C7876D1-C153-4675-A757-EA3E98FE0BA7}" type="pres">
      <dgm:prSet presAssocID="{6D712814-9135-42EF-9796-44D86A0C572B}" presName="Name30" presStyleCnt="0"/>
      <dgm:spPr/>
    </dgm:pt>
    <dgm:pt modelId="{3DE1FA93-A4E7-405D-A613-FEAD725BA990}" type="pres">
      <dgm:prSet presAssocID="{6D712814-9135-42EF-9796-44D86A0C572B}" presName="level2Shape" presStyleLbl="node4" presStyleIdx="5" presStyleCnt="6" custScaleX="220646"/>
      <dgm:spPr/>
    </dgm:pt>
    <dgm:pt modelId="{E1EBBE39-11E2-4F95-9D8B-9F4BF46C8337}" type="pres">
      <dgm:prSet presAssocID="{6D712814-9135-42EF-9796-44D86A0C572B}" presName="hierChild3" presStyleCnt="0"/>
      <dgm:spPr/>
    </dgm:pt>
    <dgm:pt modelId="{C92AA261-D32E-4808-AB63-78258E53C48D}" type="pres">
      <dgm:prSet presAssocID="{1EF9883E-C8BE-46E0-AEEB-17C414BF4FDD}" presName="bgShapesFlow" presStyleCnt="0"/>
      <dgm:spPr/>
    </dgm:pt>
    <dgm:pt modelId="{A1F43C54-153E-4633-B1B8-2E35AD5B8C9C}" type="pres">
      <dgm:prSet presAssocID="{FC943774-E9CC-4D3C-AF51-0D997382AB63}" presName="rectComp" presStyleCnt="0"/>
      <dgm:spPr/>
    </dgm:pt>
    <dgm:pt modelId="{6D284D15-A674-4ADF-97F0-CDDD69D2C8AB}" type="pres">
      <dgm:prSet presAssocID="{FC943774-E9CC-4D3C-AF51-0D997382AB63}" presName="bgRect" presStyleLbl="bgShp" presStyleIdx="0" presStyleCnt="4"/>
      <dgm:spPr/>
    </dgm:pt>
    <dgm:pt modelId="{D08C9AE7-0EDC-4984-AB76-36FB8C8694A3}" type="pres">
      <dgm:prSet presAssocID="{FC943774-E9CC-4D3C-AF51-0D997382AB63}" presName="bgRectTx" presStyleLbl="bgShp" presStyleIdx="0" presStyleCnt="4">
        <dgm:presLayoutVars>
          <dgm:bulletEnabled val="1"/>
        </dgm:presLayoutVars>
      </dgm:prSet>
      <dgm:spPr/>
    </dgm:pt>
    <dgm:pt modelId="{03A1A1EF-C861-428F-9215-2B94E7458460}" type="pres">
      <dgm:prSet presAssocID="{FC943774-E9CC-4D3C-AF51-0D997382AB63}" presName="spComp" presStyleCnt="0"/>
      <dgm:spPr/>
    </dgm:pt>
    <dgm:pt modelId="{73403BA5-C846-4837-B70A-582287B61619}" type="pres">
      <dgm:prSet presAssocID="{FC943774-E9CC-4D3C-AF51-0D997382AB63}" presName="hSp" presStyleCnt="0"/>
      <dgm:spPr/>
    </dgm:pt>
    <dgm:pt modelId="{F18E80D8-066D-4A38-AC9C-1DF2A383C1E4}" type="pres">
      <dgm:prSet presAssocID="{1C1882C7-17D3-471E-AB87-849FB57A1C80}" presName="rectComp" presStyleCnt="0"/>
      <dgm:spPr/>
    </dgm:pt>
    <dgm:pt modelId="{85800007-4BD3-421F-B5C7-963E526FD33E}" type="pres">
      <dgm:prSet presAssocID="{1C1882C7-17D3-471E-AB87-849FB57A1C80}" presName="bgRect" presStyleLbl="bgShp" presStyleIdx="1" presStyleCnt="4"/>
      <dgm:spPr/>
    </dgm:pt>
    <dgm:pt modelId="{D4D05C86-E845-416A-8200-9EC90A996707}" type="pres">
      <dgm:prSet presAssocID="{1C1882C7-17D3-471E-AB87-849FB57A1C80}" presName="bgRectTx" presStyleLbl="bgShp" presStyleIdx="1" presStyleCnt="4">
        <dgm:presLayoutVars>
          <dgm:bulletEnabled val="1"/>
        </dgm:presLayoutVars>
      </dgm:prSet>
      <dgm:spPr/>
    </dgm:pt>
    <dgm:pt modelId="{7FE10A5C-08CA-4FAC-A88D-21D0D1C4BBE1}" type="pres">
      <dgm:prSet presAssocID="{1C1882C7-17D3-471E-AB87-849FB57A1C80}" presName="spComp" presStyleCnt="0"/>
      <dgm:spPr/>
    </dgm:pt>
    <dgm:pt modelId="{0B821730-939B-4D03-97C9-60582D759FAA}" type="pres">
      <dgm:prSet presAssocID="{1C1882C7-17D3-471E-AB87-849FB57A1C80}" presName="hSp" presStyleCnt="0"/>
      <dgm:spPr/>
    </dgm:pt>
    <dgm:pt modelId="{5FC305BD-1507-4A7E-82B3-439F52E76213}" type="pres">
      <dgm:prSet presAssocID="{90D19C3D-6452-45FF-B59F-776C9CC11FAE}" presName="rectComp" presStyleCnt="0"/>
      <dgm:spPr/>
    </dgm:pt>
    <dgm:pt modelId="{16E1FAD6-2D5E-4D8B-B519-23D170F073FD}" type="pres">
      <dgm:prSet presAssocID="{90D19C3D-6452-45FF-B59F-776C9CC11FAE}" presName="bgRect" presStyleLbl="bgShp" presStyleIdx="2" presStyleCnt="4"/>
      <dgm:spPr/>
    </dgm:pt>
    <dgm:pt modelId="{4F664F64-1AC2-4237-946F-4E5A8EC190AD}" type="pres">
      <dgm:prSet presAssocID="{90D19C3D-6452-45FF-B59F-776C9CC11FAE}" presName="bgRectTx" presStyleLbl="bgShp" presStyleIdx="2" presStyleCnt="4">
        <dgm:presLayoutVars>
          <dgm:bulletEnabled val="1"/>
        </dgm:presLayoutVars>
      </dgm:prSet>
      <dgm:spPr/>
    </dgm:pt>
    <dgm:pt modelId="{6A74DE41-7057-40EC-B3D4-5F0CCEE7B7BE}" type="pres">
      <dgm:prSet presAssocID="{90D19C3D-6452-45FF-B59F-776C9CC11FAE}" presName="spComp" presStyleCnt="0"/>
      <dgm:spPr/>
    </dgm:pt>
    <dgm:pt modelId="{ACE86E4D-61C0-4D01-8B0F-99C070FD3FB8}" type="pres">
      <dgm:prSet presAssocID="{90D19C3D-6452-45FF-B59F-776C9CC11FAE}" presName="hSp" presStyleCnt="0"/>
      <dgm:spPr/>
    </dgm:pt>
    <dgm:pt modelId="{2FCF0F3D-CA87-4825-8AF1-AC80072174BB}" type="pres">
      <dgm:prSet presAssocID="{B83679F1-7ED6-4F12-B31F-B742E14748AB}" presName="rectComp" presStyleCnt="0"/>
      <dgm:spPr/>
    </dgm:pt>
    <dgm:pt modelId="{C6B95D68-51FE-4E41-A2FF-2E383D8678A5}" type="pres">
      <dgm:prSet presAssocID="{B83679F1-7ED6-4F12-B31F-B742E14748AB}" presName="bgRect" presStyleLbl="bgShp" presStyleIdx="3" presStyleCnt="4" custScaleX="218371"/>
      <dgm:spPr/>
    </dgm:pt>
    <dgm:pt modelId="{20E375F3-A983-459F-9FCB-EC153E1603C2}" type="pres">
      <dgm:prSet presAssocID="{B83679F1-7ED6-4F12-B31F-B742E14748AB}" presName="bgRectTx" presStyleLbl="bgShp" presStyleIdx="3" presStyleCnt="4">
        <dgm:presLayoutVars>
          <dgm:bulletEnabled val="1"/>
        </dgm:presLayoutVars>
      </dgm:prSet>
      <dgm:spPr/>
    </dgm:pt>
  </dgm:ptLst>
  <dgm:cxnLst>
    <dgm:cxn modelId="{246C9E05-BA8E-4017-8BB7-B863A2B9AD1E}" type="presOf" srcId="{69DFB297-21F9-4CEF-92F4-6406AC6BF628}" destId="{AA3ED8D9-F8FB-4605-AA14-D27027D8FB92}" srcOrd="1" destOrd="0" presId="urn:microsoft.com/office/officeart/2005/8/layout/hierarchy5"/>
    <dgm:cxn modelId="{DC3CB50F-B2DB-4154-B88E-27CB0E65A2A9}" srcId="{445E6F9B-D96D-4D50-BD94-019C74CECA89}" destId="{023D2ACB-F327-469B-9AC6-0929ACA18D75}" srcOrd="1" destOrd="0" parTransId="{2619DAD2-5C10-4277-A521-692CF20798EA}" sibTransId="{7E49343F-CFA7-4E27-A943-F22D0362A9E8}"/>
    <dgm:cxn modelId="{001D0413-CC5E-45A3-9D61-1EA5C51479DE}" type="presOf" srcId="{2619DAD2-5C10-4277-A521-692CF20798EA}" destId="{C8B84CCA-30D3-4955-B6BB-C56A39A97702}" srcOrd="0" destOrd="0" presId="urn:microsoft.com/office/officeart/2005/8/layout/hierarchy5"/>
    <dgm:cxn modelId="{2519F314-77A3-4638-97D1-2B9A68E8A622}" srcId="{13136B28-FBE5-4B08-801E-7181CCF2DFF4}" destId="{B962D630-DFAB-4863-BB42-F64D4816AD23}" srcOrd="2" destOrd="0" parTransId="{8D12F010-78AC-40D7-BDD4-1F5A0A9E8E5E}" sibTransId="{72C5A555-CE88-45BF-B533-5FCED829A3A5}"/>
    <dgm:cxn modelId="{06B20219-66DB-4D2C-A3FF-964BE270FD1B}" type="presOf" srcId="{71C947D5-17DF-4FD5-8235-0BE7D80AC66A}" destId="{6EDBB2CC-9BF9-416A-9EF5-9D936C583C1E}" srcOrd="0" destOrd="0" presId="urn:microsoft.com/office/officeart/2005/8/layout/hierarchy5"/>
    <dgm:cxn modelId="{65D3841E-9A49-4749-BD4B-8B21EDE06C4B}" type="presOf" srcId="{FC943774-E9CC-4D3C-AF51-0D997382AB63}" destId="{6D284D15-A674-4ADF-97F0-CDDD69D2C8AB}" srcOrd="0" destOrd="0" presId="urn:microsoft.com/office/officeart/2005/8/layout/hierarchy5"/>
    <dgm:cxn modelId="{72831C21-F97C-43DF-8479-0C6AF93AF946}" type="presOf" srcId="{69DFB297-21F9-4CEF-92F4-6406AC6BF628}" destId="{D804ACB6-A276-478D-B15D-CE206479B861}" srcOrd="0" destOrd="0" presId="urn:microsoft.com/office/officeart/2005/8/layout/hierarchy5"/>
    <dgm:cxn modelId="{5F682A24-8141-480E-AA37-22E457336032}" srcId="{1EF9883E-C8BE-46E0-AEEB-17C414BF4FDD}" destId="{B83679F1-7ED6-4F12-B31F-B742E14748AB}" srcOrd="4" destOrd="0" parTransId="{207E1C32-3492-4CAF-8DAC-BFF76B3A39A5}" sibTransId="{30C71F41-AB85-44C7-B325-42C233CDF185}"/>
    <dgm:cxn modelId="{260FA524-4F77-4A7C-BC04-24DFB49B020C}" type="presOf" srcId="{1075EFAE-8ED8-4817-B21F-13E9FB182352}" destId="{FE5741D0-A27D-46AB-B912-96AB0C2EC4DC}" srcOrd="0" destOrd="0" presId="urn:microsoft.com/office/officeart/2005/8/layout/hierarchy5"/>
    <dgm:cxn modelId="{D5B5E024-AA23-4580-A3DA-8DCE89F95BFD}" srcId="{445E6F9B-D96D-4D50-BD94-019C74CECA89}" destId="{1075EFAE-8ED8-4817-B21F-13E9FB182352}" srcOrd="0" destOrd="0" parTransId="{78A359AB-A28D-489F-A944-70820013F6F5}" sibTransId="{CBAE1F0E-76C2-4E07-818B-F8F5102185B5}"/>
    <dgm:cxn modelId="{15708726-5C79-42AF-9F49-3B1E0BCB817C}" type="presOf" srcId="{78A359AB-A28D-489F-A944-70820013F6F5}" destId="{099AB2FA-6EDE-4A2C-96D6-2ECEF6CE30C5}" srcOrd="0" destOrd="0" presId="urn:microsoft.com/office/officeart/2005/8/layout/hierarchy5"/>
    <dgm:cxn modelId="{2CBC1D27-B70E-49FE-80AD-5F8915DA6D6E}" type="presOf" srcId="{B83679F1-7ED6-4F12-B31F-B742E14748AB}" destId="{20E375F3-A983-459F-9FCB-EC153E1603C2}" srcOrd="1" destOrd="0" presId="urn:microsoft.com/office/officeart/2005/8/layout/hierarchy5"/>
    <dgm:cxn modelId="{E1538F27-4431-4678-8C35-1F6356B7FBF5}" type="presOf" srcId="{01F88FA3-36DB-4FB1-A716-E3C1CD3C914A}" destId="{EE2D7F75-560E-4053-BDF0-9D134997EC02}" srcOrd="1" destOrd="0" presId="urn:microsoft.com/office/officeart/2005/8/layout/hierarchy5"/>
    <dgm:cxn modelId="{1A2F602D-9C68-41E0-B739-B6CFD9D0110F}" type="presOf" srcId="{F58E9038-B648-4B32-9317-21034B3B22D7}" destId="{A1C19ABE-9A31-4C0C-9B65-2F21C49D87C2}" srcOrd="0" destOrd="0" presId="urn:microsoft.com/office/officeart/2005/8/layout/hierarchy5"/>
    <dgm:cxn modelId="{F21A9F33-3E99-46C7-8A2F-C6321F979A95}" type="presOf" srcId="{90D19C3D-6452-45FF-B59F-776C9CC11FAE}" destId="{4F664F64-1AC2-4237-946F-4E5A8EC190AD}" srcOrd="1" destOrd="0" presId="urn:microsoft.com/office/officeart/2005/8/layout/hierarchy5"/>
    <dgm:cxn modelId="{6E730834-7783-4B66-BD50-0591711A3610}" srcId="{1EF9883E-C8BE-46E0-AEEB-17C414BF4FDD}" destId="{FC943774-E9CC-4D3C-AF51-0D997382AB63}" srcOrd="1" destOrd="0" parTransId="{5549A722-9771-4BA2-AE2F-6E9BCC9E33CB}" sibTransId="{FFE9533A-E460-44C5-8935-B66765B3AE3E}"/>
    <dgm:cxn modelId="{E07C4237-0543-4868-8B60-88CC49785FC7}" type="presOf" srcId="{77308D43-E972-4387-9582-19EE708ACFB6}" destId="{B66A131C-5FA5-45E7-A8E7-A06603294BB2}" srcOrd="0" destOrd="0" presId="urn:microsoft.com/office/officeart/2005/8/layout/hierarchy5"/>
    <dgm:cxn modelId="{3442873E-B8BA-4D89-BE3A-47A7DAEAA49B}" type="presOf" srcId="{20B0E2EA-4476-4650-8702-CE4572BF9D1E}" destId="{8B167B0A-BF6C-4FD7-8756-302BB67C80B5}" srcOrd="1" destOrd="0" presId="urn:microsoft.com/office/officeart/2005/8/layout/hierarchy5"/>
    <dgm:cxn modelId="{F651885E-ADB0-4358-8EBA-91587E4FE6E1}" type="presOf" srcId="{20B0E2EA-4476-4650-8702-CE4572BF9D1E}" destId="{903F1627-1472-4ECA-A0C3-32DF4E3FBDE1}" srcOrd="0" destOrd="0" presId="urn:microsoft.com/office/officeart/2005/8/layout/hierarchy5"/>
    <dgm:cxn modelId="{42128760-7F91-4A83-8C76-B5DA99709855}" srcId="{F58E9038-B648-4B32-9317-21034B3B22D7}" destId="{D3A26757-9A87-479E-B0E7-F22380295E2D}" srcOrd="0" destOrd="0" parTransId="{9FC1CAC4-4B4A-4E99-9837-3AA436C61536}" sibTransId="{A1889FBD-63A1-4A2D-9A62-05A70BD789C8}"/>
    <dgm:cxn modelId="{6F680B61-8A1A-4FAE-AB8B-8D2934144BC2}" type="presOf" srcId="{17E1843C-877B-45D1-886B-C1218DAF6F0C}" destId="{7190BBDA-BA3B-42BB-8514-5DB61AA5794C}" srcOrd="0" destOrd="0" presId="urn:microsoft.com/office/officeart/2005/8/layout/hierarchy5"/>
    <dgm:cxn modelId="{C4961061-62D2-49FF-90B1-0949D8204489}" type="presOf" srcId="{01F88FA3-36DB-4FB1-A716-E3C1CD3C914A}" destId="{34ED1470-E6A8-4B6E-B89E-33660578754A}" srcOrd="0" destOrd="0" presId="urn:microsoft.com/office/officeart/2005/8/layout/hierarchy5"/>
    <dgm:cxn modelId="{CA351762-5A19-49BB-80B2-0B4E6DE773F9}" type="presOf" srcId="{9FC1CAC4-4B4A-4E99-9837-3AA436C61536}" destId="{78C73BE3-A735-4AFE-8295-187F5F8A8801}" srcOrd="0" destOrd="0" presId="urn:microsoft.com/office/officeart/2005/8/layout/hierarchy5"/>
    <dgm:cxn modelId="{8D504346-E272-4C1D-9744-9E1297D478B3}" type="presOf" srcId="{8D12F010-78AC-40D7-BDD4-1F5A0A9E8E5E}" destId="{A6C54762-CC99-4713-B6A7-53EB95177FEA}" srcOrd="0" destOrd="0" presId="urn:microsoft.com/office/officeart/2005/8/layout/hierarchy5"/>
    <dgm:cxn modelId="{9FF08E46-60A9-4339-B2A1-3E54D889A474}" type="presOf" srcId="{17E1843C-877B-45D1-886B-C1218DAF6F0C}" destId="{F7ADA628-EA95-4DF8-88B5-F7B9710A6553}" srcOrd="1" destOrd="0" presId="urn:microsoft.com/office/officeart/2005/8/layout/hierarchy5"/>
    <dgm:cxn modelId="{5621F349-F2EF-4C55-9258-EA7CAB355416}" type="presOf" srcId="{1C1882C7-17D3-471E-AB87-849FB57A1C80}" destId="{D4D05C86-E845-416A-8200-9EC90A996707}" srcOrd="1" destOrd="0" presId="urn:microsoft.com/office/officeart/2005/8/layout/hierarchy5"/>
    <dgm:cxn modelId="{0265D74D-DA8E-4F90-8AEB-009639B8444F}" type="presOf" srcId="{4C867F3F-4E54-4DC6-80D7-9E590E1AAF8C}" destId="{BF16A270-AD11-404C-A980-973EBD808111}" srcOrd="0" destOrd="0" presId="urn:microsoft.com/office/officeart/2005/8/layout/hierarchy5"/>
    <dgm:cxn modelId="{E91D3B6E-1B98-448C-AB34-57E5E82771C7}" srcId="{13136B28-FBE5-4B08-801E-7181CCF2DFF4}" destId="{F58E9038-B648-4B32-9317-21034B3B22D7}" srcOrd="0" destOrd="0" parTransId="{71C947D5-17DF-4FD5-8235-0BE7D80AC66A}" sibTransId="{E54D7102-E3E5-49F9-AB9C-9DF8DD0E5AE5}"/>
    <dgm:cxn modelId="{35499A6E-52D1-4D90-B37C-7B744D4413F9}" type="presOf" srcId="{5C6ABF98-F655-4480-B165-5CB711220A90}" destId="{426E841F-10B6-46DB-9F33-7230C26B7B31}" srcOrd="0" destOrd="0" presId="urn:microsoft.com/office/officeart/2005/8/layout/hierarchy5"/>
    <dgm:cxn modelId="{9425296F-24B3-495B-A06F-B7D884828839}" srcId="{1EF9883E-C8BE-46E0-AEEB-17C414BF4FDD}" destId="{FDC16DDB-63A9-4C0D-8E50-8087F94FB472}" srcOrd="0" destOrd="0" parTransId="{3701D82E-A031-4A6D-9F2A-F31011E785FC}" sibTransId="{353F984F-D289-4AD6-B33B-54BA4AC3793B}"/>
    <dgm:cxn modelId="{1757AF72-6217-4B44-99F8-9F6DF998EB4A}" type="presOf" srcId="{71C947D5-17DF-4FD5-8235-0BE7D80AC66A}" destId="{5031D513-B021-45B0-9711-A7E145D07C55}" srcOrd="1" destOrd="0" presId="urn:microsoft.com/office/officeart/2005/8/layout/hierarchy5"/>
    <dgm:cxn modelId="{F2AE4674-D91E-4C13-8E9E-6084AB3B348B}" type="presOf" srcId="{6D712814-9135-42EF-9796-44D86A0C572B}" destId="{3DE1FA93-A4E7-405D-A613-FEAD725BA990}" srcOrd="0" destOrd="0" presId="urn:microsoft.com/office/officeart/2005/8/layout/hierarchy5"/>
    <dgm:cxn modelId="{1C31A054-9F7B-4484-A306-1D39F2357F9B}" type="presOf" srcId="{B83679F1-7ED6-4F12-B31F-B742E14748AB}" destId="{C6B95D68-51FE-4E41-A2FF-2E383D8678A5}" srcOrd="0" destOrd="0" presId="urn:microsoft.com/office/officeart/2005/8/layout/hierarchy5"/>
    <dgm:cxn modelId="{73036275-B4E3-4A80-92CC-2E625BDDC447}" type="presOf" srcId="{D3A26757-9A87-479E-B0E7-F22380295E2D}" destId="{7A3D68F6-5C64-4AFB-8F7C-0AC9BE21220A}" srcOrd="0" destOrd="0" presId="urn:microsoft.com/office/officeart/2005/8/layout/hierarchy5"/>
    <dgm:cxn modelId="{76F3ED56-87CD-4909-9206-7D819A0E2111}" type="presOf" srcId="{C2886518-EBFF-475A-AF95-FA9B432414F3}" destId="{570C38BB-D03A-4907-9EA6-D3978224E160}" srcOrd="0" destOrd="0" presId="urn:microsoft.com/office/officeart/2005/8/layout/hierarchy5"/>
    <dgm:cxn modelId="{84452E7F-ADA4-4E6F-823E-F20ACCF5E21E}" srcId="{FDC16DDB-63A9-4C0D-8E50-8087F94FB472}" destId="{13136B28-FBE5-4B08-801E-7181CCF2DFF4}" srcOrd="1" destOrd="0" parTransId="{98A07655-2EE3-4BDE-AB16-E656E8294FD0}" sibTransId="{69C69F2C-555B-40B2-9A00-27098A700053}"/>
    <dgm:cxn modelId="{03069082-DDC6-4969-B4E4-3808E5A2589C}" type="presOf" srcId="{C1112C88-1C7C-4D75-A7BD-C66F5F44BFE4}" destId="{036E4C10-ABFF-4906-A7FB-1DE7681C3245}" srcOrd="1" destOrd="0" presId="urn:microsoft.com/office/officeart/2005/8/layout/hierarchy5"/>
    <dgm:cxn modelId="{27AD4B83-2078-4DA8-94CF-032A38B4F89B}" type="presOf" srcId="{98A07655-2EE3-4BDE-AB16-E656E8294FD0}" destId="{1973B3F7-1078-45FA-9503-439648B7C5C1}" srcOrd="1" destOrd="0" presId="urn:microsoft.com/office/officeart/2005/8/layout/hierarchy5"/>
    <dgm:cxn modelId="{9EDF7585-7F47-4B9E-B459-339E9CE7FCA7}" type="presOf" srcId="{C1112C88-1C7C-4D75-A7BD-C66F5F44BFE4}" destId="{CCCC6F55-D3B9-4EFD-936E-51285295A6C0}" srcOrd="0" destOrd="0" presId="urn:microsoft.com/office/officeart/2005/8/layout/hierarchy5"/>
    <dgm:cxn modelId="{4C61F38B-E414-42AA-89E5-D2F2E8036DA8}" type="presOf" srcId="{023D2ACB-F327-469B-9AC6-0929ACA18D75}" destId="{C1EA4190-A07E-467E-8900-14797BBEDF2B}" srcOrd="0" destOrd="0" presId="urn:microsoft.com/office/officeart/2005/8/layout/hierarchy5"/>
    <dgm:cxn modelId="{2855718D-2E55-4115-83D3-1A680E8432CB}" type="presOf" srcId="{8D12F010-78AC-40D7-BDD4-1F5A0A9E8E5E}" destId="{17D481E5-6AF0-44B9-A1C2-E934A5FEA0F6}" srcOrd="1" destOrd="0" presId="urn:microsoft.com/office/officeart/2005/8/layout/hierarchy5"/>
    <dgm:cxn modelId="{1D827F90-4726-4732-AD0C-91ED45349734}" type="presOf" srcId="{2619DAD2-5C10-4277-A521-692CF20798EA}" destId="{80AA013A-2967-4ADA-B9FC-2A01BDB23DD1}" srcOrd="1" destOrd="0" presId="urn:microsoft.com/office/officeart/2005/8/layout/hierarchy5"/>
    <dgm:cxn modelId="{4C7FAB94-48A8-4DE2-A858-76275BDE5671}" srcId="{1075EFAE-8ED8-4817-B21F-13E9FB182352}" destId="{DCF24650-2E1C-4FE1-A758-8FC33339239E}" srcOrd="0" destOrd="0" parTransId="{20B0E2EA-4476-4650-8702-CE4572BF9D1E}" sibTransId="{1C3B126F-1D4E-45EB-80A7-B0ED56813494}"/>
    <dgm:cxn modelId="{0DDAE795-42AC-4C8F-BB8F-9272292E0B6C}" type="presOf" srcId="{B962D630-DFAB-4863-BB42-F64D4816AD23}" destId="{CAECBEB3-7DA8-403F-B5DD-ECD9AAB15D0D}" srcOrd="0" destOrd="0" presId="urn:microsoft.com/office/officeart/2005/8/layout/hierarchy5"/>
    <dgm:cxn modelId="{D1398097-5C6A-47E0-AA97-E87CEEF71501}" srcId="{023D2ACB-F327-469B-9AC6-0929ACA18D75}" destId="{5C6ABF98-F655-4480-B165-5CB711220A90}" srcOrd="0" destOrd="0" parTransId="{C2886518-EBFF-475A-AF95-FA9B432414F3}" sibTransId="{86233CB2-328E-4A20-832A-8EC6D4777A05}"/>
    <dgm:cxn modelId="{6731ED9C-43C2-450E-8282-E4853C098150}" srcId="{FDC16DDB-63A9-4C0D-8E50-8087F94FB472}" destId="{445E6F9B-D96D-4D50-BD94-019C74CECA89}" srcOrd="0" destOrd="0" parTransId="{17E1843C-877B-45D1-886B-C1218DAF6F0C}" sibTransId="{7C791AE6-6BCC-459C-B7AB-486A8FEC2F61}"/>
    <dgm:cxn modelId="{689625A0-C79D-4E97-B2A6-40E3505E5F5B}" srcId="{B962D630-DFAB-4863-BB42-F64D4816AD23}" destId="{6D712814-9135-42EF-9796-44D86A0C572B}" srcOrd="0" destOrd="0" parTransId="{69DFB297-21F9-4CEF-92F4-6406AC6BF628}" sibTransId="{C31D5A0B-B1E4-47CD-8B88-D103B6AA4AB5}"/>
    <dgm:cxn modelId="{16852DA0-078D-4179-ACEA-8D724D811695}" type="presOf" srcId="{FC943774-E9CC-4D3C-AF51-0D997382AB63}" destId="{D08C9AE7-0EDC-4984-AB76-36FB8C8694A3}" srcOrd="1" destOrd="0" presId="urn:microsoft.com/office/officeart/2005/8/layout/hierarchy5"/>
    <dgm:cxn modelId="{DAE818A8-4BF9-4F22-84C0-DE58443E1EC2}" type="presOf" srcId="{1EF9883E-C8BE-46E0-AEEB-17C414BF4FDD}" destId="{5C7B5350-C276-4097-B03C-43FDFBCE606F}" srcOrd="0" destOrd="0" presId="urn:microsoft.com/office/officeart/2005/8/layout/hierarchy5"/>
    <dgm:cxn modelId="{D06CA3A8-447D-4E0C-82F2-BEE72ED197F7}" type="presOf" srcId="{445E6F9B-D96D-4D50-BD94-019C74CECA89}" destId="{1FD4CA50-14C3-4CC3-95F3-E7B954F09DBA}" srcOrd="0" destOrd="0" presId="urn:microsoft.com/office/officeart/2005/8/layout/hierarchy5"/>
    <dgm:cxn modelId="{562F2FAD-0933-4AF3-9D21-4759E71813E8}" type="presOf" srcId="{90D19C3D-6452-45FF-B59F-776C9CC11FAE}" destId="{16E1FAD6-2D5E-4D8B-B519-23D170F073FD}" srcOrd="0" destOrd="0" presId="urn:microsoft.com/office/officeart/2005/8/layout/hierarchy5"/>
    <dgm:cxn modelId="{5ABFD1AF-FD02-400D-A145-09CBE01F8D31}" type="presOf" srcId="{FDC16DDB-63A9-4C0D-8E50-8087F94FB472}" destId="{6CB5D2BF-7CCE-48B9-A966-7D8001A6747A}" srcOrd="0" destOrd="0" presId="urn:microsoft.com/office/officeart/2005/8/layout/hierarchy5"/>
    <dgm:cxn modelId="{AA88B1B3-3879-4B0A-84AF-17767A2B8E35}" type="presOf" srcId="{9FC1CAC4-4B4A-4E99-9837-3AA436C61536}" destId="{14B50E0F-6C73-4395-A80D-AF0C46CDDE31}" srcOrd="1" destOrd="0" presId="urn:microsoft.com/office/officeart/2005/8/layout/hierarchy5"/>
    <dgm:cxn modelId="{82F4B9B3-0AA4-4F88-BC01-D6B76532D164}" type="presOf" srcId="{1B1DC32C-97B1-40B5-ACF5-53FA0B33A2C0}" destId="{FCAA8BCF-5780-4360-86C9-B467A3AE650B}" srcOrd="0" destOrd="0" presId="urn:microsoft.com/office/officeart/2005/8/layout/hierarchy5"/>
    <dgm:cxn modelId="{FEB866B4-2405-4017-8966-1EC4BE707EBC}" srcId="{445E6F9B-D96D-4D50-BD94-019C74CECA89}" destId="{F76F176A-37AB-4B05-BBF2-DF9858E8F7B9}" srcOrd="2" destOrd="0" parTransId="{C1112C88-1C7C-4D75-A7BD-C66F5F44BFE4}" sibTransId="{1C0B82E9-0113-4577-849B-7B17B9099629}"/>
    <dgm:cxn modelId="{A5CCC4B5-AB12-4E22-B977-08A2AC88E004}" type="presOf" srcId="{78A359AB-A28D-489F-A944-70820013F6F5}" destId="{2E4D2C98-EE13-4CD6-A58D-9347F14BF614}" srcOrd="1" destOrd="0" presId="urn:microsoft.com/office/officeart/2005/8/layout/hierarchy5"/>
    <dgm:cxn modelId="{C74027B8-CC77-4B00-AEDF-900C7D28745B}" type="presOf" srcId="{1C1882C7-17D3-471E-AB87-849FB57A1C80}" destId="{85800007-4BD3-421F-B5C7-963E526FD33E}" srcOrd="0" destOrd="0" presId="urn:microsoft.com/office/officeart/2005/8/layout/hierarchy5"/>
    <dgm:cxn modelId="{7686EDB9-035E-4D5D-958E-846C2CCD4BB8}" type="presOf" srcId="{DCF24650-2E1C-4FE1-A758-8FC33339239E}" destId="{CE5515BC-56BB-408F-9B2F-30C630C728B2}" srcOrd="0" destOrd="0" presId="urn:microsoft.com/office/officeart/2005/8/layout/hierarchy5"/>
    <dgm:cxn modelId="{462E97BD-677F-49AE-AD1B-E4E442362501}" type="presOf" srcId="{1B1DC32C-97B1-40B5-ACF5-53FA0B33A2C0}" destId="{E60D2356-5EC3-44D8-ABC4-D23D8D7013D2}" srcOrd="1" destOrd="0" presId="urn:microsoft.com/office/officeart/2005/8/layout/hierarchy5"/>
    <dgm:cxn modelId="{171F5CC2-2E31-4834-82B5-333DFBB2388F}" type="presOf" srcId="{C2886518-EBFF-475A-AF95-FA9B432414F3}" destId="{0DF6D911-FEDB-4974-A476-4762E2713270}" srcOrd="1" destOrd="0" presId="urn:microsoft.com/office/officeart/2005/8/layout/hierarchy5"/>
    <dgm:cxn modelId="{0BEAEEC5-F63C-42E5-A179-9E82744E9D5D}" type="presOf" srcId="{39D3DA94-D16C-4D69-9FF9-FE682532E76C}" destId="{8D4AD295-8EDF-4E9B-9DC9-EACA26EF109D}" srcOrd="1" destOrd="0" presId="urn:microsoft.com/office/officeart/2005/8/layout/hierarchy5"/>
    <dgm:cxn modelId="{DAA12CC6-67A6-4041-8E45-AF78864C68D8}" srcId="{F76F176A-37AB-4B05-BBF2-DF9858E8F7B9}" destId="{D439F54F-1FCA-420F-9A89-C004E176EEBB}" srcOrd="0" destOrd="0" parTransId="{1B1DC32C-97B1-40B5-ACF5-53FA0B33A2C0}" sibTransId="{161118DC-B930-4FEC-ABFB-01D7124E3EC3}"/>
    <dgm:cxn modelId="{28E7E6C8-84D4-4555-93CF-488BCD767E62}" type="presOf" srcId="{98A07655-2EE3-4BDE-AB16-E656E8294FD0}" destId="{5CDFB7B6-6100-4C84-8877-FA33D6256660}" srcOrd="0" destOrd="0" presId="urn:microsoft.com/office/officeart/2005/8/layout/hierarchy5"/>
    <dgm:cxn modelId="{18E314CC-153F-4C48-AB4C-53DA80C85A7C}" type="presOf" srcId="{13136B28-FBE5-4B08-801E-7181CCF2DFF4}" destId="{A3D5EE5A-A2D8-4DDA-8BAB-15DC29038A3C}" srcOrd="0" destOrd="0" presId="urn:microsoft.com/office/officeart/2005/8/layout/hierarchy5"/>
    <dgm:cxn modelId="{3B0DA0D6-8F22-443D-8AFA-5DB1903F9F2E}" type="presOf" srcId="{F76F176A-37AB-4B05-BBF2-DF9858E8F7B9}" destId="{92B198DF-5818-44EF-9725-6417E6103C89}" srcOrd="0" destOrd="0" presId="urn:microsoft.com/office/officeart/2005/8/layout/hierarchy5"/>
    <dgm:cxn modelId="{B931FDD6-EE9D-49AD-8C56-103E081049BC}" type="presOf" srcId="{39D3DA94-D16C-4D69-9FF9-FE682532E76C}" destId="{8613DA33-CBE1-4190-8E76-CF0BE1D32264}" srcOrd="0" destOrd="0" presId="urn:microsoft.com/office/officeart/2005/8/layout/hierarchy5"/>
    <dgm:cxn modelId="{EA18B2DA-C5A7-48C2-8E17-7FF83BD17CF5}" type="presOf" srcId="{D439F54F-1FCA-420F-9A89-C004E176EEBB}" destId="{403C948D-5612-44BA-A65C-87AFAEE4D7F8}" srcOrd="0" destOrd="0" presId="urn:microsoft.com/office/officeart/2005/8/layout/hierarchy5"/>
    <dgm:cxn modelId="{E3C3F0DC-CC8D-4F52-A01A-69259A52F526}" srcId="{1EF9883E-C8BE-46E0-AEEB-17C414BF4FDD}" destId="{1C1882C7-17D3-471E-AB87-849FB57A1C80}" srcOrd="2" destOrd="0" parTransId="{A5A4EBD8-D502-4786-A3D2-B74F4E31CCBC}" sibTransId="{BD49088A-690B-440B-8B3D-C797B6213AF8}"/>
    <dgm:cxn modelId="{446BBEDF-F98F-41DB-AC1A-A40084298502}" srcId="{77308D43-E972-4387-9582-19EE708ACFB6}" destId="{4C867F3F-4E54-4DC6-80D7-9E590E1AAF8C}" srcOrd="0" destOrd="0" parTransId="{01F88FA3-36DB-4FB1-A716-E3C1CD3C914A}" sibTransId="{82315F30-5AF8-4B05-AA6C-C83AC68083F6}"/>
    <dgm:cxn modelId="{45C9BEF9-F72F-4950-9969-C7F1C42F50DF}" srcId="{1EF9883E-C8BE-46E0-AEEB-17C414BF4FDD}" destId="{90D19C3D-6452-45FF-B59F-776C9CC11FAE}" srcOrd="3" destOrd="0" parTransId="{CD0A8257-4E09-4FFC-A157-0DA23320AA81}" sibTransId="{5FEF919C-FE28-4C37-AFF0-B6639081355F}"/>
    <dgm:cxn modelId="{15FA4BFC-7718-43DF-9C9C-8FD15D45DEAC}" srcId="{13136B28-FBE5-4B08-801E-7181CCF2DFF4}" destId="{77308D43-E972-4387-9582-19EE708ACFB6}" srcOrd="1" destOrd="0" parTransId="{39D3DA94-D16C-4D69-9FF9-FE682532E76C}" sibTransId="{7EAD7AC7-F1EF-44AF-A364-3385760768A3}"/>
    <dgm:cxn modelId="{3F84D07D-70AC-41E9-91FE-14F13A269CB4}" type="presParOf" srcId="{5C7B5350-C276-4097-B03C-43FDFBCE606F}" destId="{5F131CB0-80A5-4736-897B-D3730813939A}" srcOrd="0" destOrd="0" presId="urn:microsoft.com/office/officeart/2005/8/layout/hierarchy5"/>
    <dgm:cxn modelId="{B134ADFF-4842-43C3-8008-6B6222CF8DC9}" type="presParOf" srcId="{5F131CB0-80A5-4736-897B-D3730813939A}" destId="{2A2DA3E8-6DF7-428B-ABE6-20805ACEE8A8}" srcOrd="0" destOrd="0" presId="urn:microsoft.com/office/officeart/2005/8/layout/hierarchy5"/>
    <dgm:cxn modelId="{FFDD3285-9601-4D96-865F-FB05206222B8}" type="presParOf" srcId="{5F131CB0-80A5-4736-897B-D3730813939A}" destId="{BAB9E3BB-28FF-4D0F-B084-6E7E4BC1E577}" srcOrd="1" destOrd="0" presId="urn:microsoft.com/office/officeart/2005/8/layout/hierarchy5"/>
    <dgm:cxn modelId="{FCCF6EF1-F76F-4254-B734-32C15F07BCFD}" type="presParOf" srcId="{BAB9E3BB-28FF-4D0F-B084-6E7E4BC1E577}" destId="{E54B3597-5360-4C7C-93E5-2FF04C145DE9}" srcOrd="0" destOrd="0" presId="urn:microsoft.com/office/officeart/2005/8/layout/hierarchy5"/>
    <dgm:cxn modelId="{9B80B065-4F5E-4AE0-964C-C719F954D039}" type="presParOf" srcId="{E54B3597-5360-4C7C-93E5-2FF04C145DE9}" destId="{6CB5D2BF-7CCE-48B9-A966-7D8001A6747A}" srcOrd="0" destOrd="0" presId="urn:microsoft.com/office/officeart/2005/8/layout/hierarchy5"/>
    <dgm:cxn modelId="{95343B8D-BC59-44D9-B4B1-836849771FB8}" type="presParOf" srcId="{E54B3597-5360-4C7C-93E5-2FF04C145DE9}" destId="{2D9FFCAD-0042-4DB7-931A-7CD4C65854C6}" srcOrd="1" destOrd="0" presId="urn:microsoft.com/office/officeart/2005/8/layout/hierarchy5"/>
    <dgm:cxn modelId="{0339F0DE-9B83-4045-9AA7-AD4ABE65359C}" type="presParOf" srcId="{2D9FFCAD-0042-4DB7-931A-7CD4C65854C6}" destId="{7190BBDA-BA3B-42BB-8514-5DB61AA5794C}" srcOrd="0" destOrd="0" presId="urn:microsoft.com/office/officeart/2005/8/layout/hierarchy5"/>
    <dgm:cxn modelId="{25DBC381-2291-4E6A-B5D4-E69FF22BB916}" type="presParOf" srcId="{7190BBDA-BA3B-42BB-8514-5DB61AA5794C}" destId="{F7ADA628-EA95-4DF8-88B5-F7B9710A6553}" srcOrd="0" destOrd="0" presId="urn:microsoft.com/office/officeart/2005/8/layout/hierarchy5"/>
    <dgm:cxn modelId="{926A0085-1407-4BE6-B7D8-3DD454C57C67}" type="presParOf" srcId="{2D9FFCAD-0042-4DB7-931A-7CD4C65854C6}" destId="{4748CEF7-5218-48BD-97E5-C700EB5FE81B}" srcOrd="1" destOrd="0" presId="urn:microsoft.com/office/officeart/2005/8/layout/hierarchy5"/>
    <dgm:cxn modelId="{28D862C7-FAAE-4BBB-98E0-019612929CA4}" type="presParOf" srcId="{4748CEF7-5218-48BD-97E5-C700EB5FE81B}" destId="{1FD4CA50-14C3-4CC3-95F3-E7B954F09DBA}" srcOrd="0" destOrd="0" presId="urn:microsoft.com/office/officeart/2005/8/layout/hierarchy5"/>
    <dgm:cxn modelId="{0AF791F4-D21E-4C00-A35F-CA3DF150B5EE}" type="presParOf" srcId="{4748CEF7-5218-48BD-97E5-C700EB5FE81B}" destId="{A8F49FEB-1932-44DB-8593-372FE622D314}" srcOrd="1" destOrd="0" presId="urn:microsoft.com/office/officeart/2005/8/layout/hierarchy5"/>
    <dgm:cxn modelId="{04394097-D89F-48DD-B9BF-F71B7398DBE1}" type="presParOf" srcId="{A8F49FEB-1932-44DB-8593-372FE622D314}" destId="{099AB2FA-6EDE-4A2C-96D6-2ECEF6CE30C5}" srcOrd="0" destOrd="0" presId="urn:microsoft.com/office/officeart/2005/8/layout/hierarchy5"/>
    <dgm:cxn modelId="{48A753A0-78F2-42F7-BEE2-326AEBE01E4C}" type="presParOf" srcId="{099AB2FA-6EDE-4A2C-96D6-2ECEF6CE30C5}" destId="{2E4D2C98-EE13-4CD6-A58D-9347F14BF614}" srcOrd="0" destOrd="0" presId="urn:microsoft.com/office/officeart/2005/8/layout/hierarchy5"/>
    <dgm:cxn modelId="{725D071A-8A10-45F6-AC40-EE96BB7B8BC2}" type="presParOf" srcId="{A8F49FEB-1932-44DB-8593-372FE622D314}" destId="{9DA5198F-BCC4-41CE-9EBA-F635B02BCA4D}" srcOrd="1" destOrd="0" presId="urn:microsoft.com/office/officeart/2005/8/layout/hierarchy5"/>
    <dgm:cxn modelId="{CFE446C4-1A72-4DF2-9175-D7D3082F286B}" type="presParOf" srcId="{9DA5198F-BCC4-41CE-9EBA-F635B02BCA4D}" destId="{FE5741D0-A27D-46AB-B912-96AB0C2EC4DC}" srcOrd="0" destOrd="0" presId="urn:microsoft.com/office/officeart/2005/8/layout/hierarchy5"/>
    <dgm:cxn modelId="{EAF573C0-333F-4024-839B-DE3FEE924E21}" type="presParOf" srcId="{9DA5198F-BCC4-41CE-9EBA-F635B02BCA4D}" destId="{FE0FA355-9D60-427B-A786-FE7C0A2396E6}" srcOrd="1" destOrd="0" presId="urn:microsoft.com/office/officeart/2005/8/layout/hierarchy5"/>
    <dgm:cxn modelId="{DB9B109F-13B2-479F-90F9-EFB7E6F43C8F}" type="presParOf" srcId="{FE0FA355-9D60-427B-A786-FE7C0A2396E6}" destId="{903F1627-1472-4ECA-A0C3-32DF4E3FBDE1}" srcOrd="0" destOrd="0" presId="urn:microsoft.com/office/officeart/2005/8/layout/hierarchy5"/>
    <dgm:cxn modelId="{B5D4DBA3-5CA5-49C1-B01F-ACBF820F7E6D}" type="presParOf" srcId="{903F1627-1472-4ECA-A0C3-32DF4E3FBDE1}" destId="{8B167B0A-BF6C-4FD7-8756-302BB67C80B5}" srcOrd="0" destOrd="0" presId="urn:microsoft.com/office/officeart/2005/8/layout/hierarchy5"/>
    <dgm:cxn modelId="{4DF01140-B737-46A5-BC52-494E8F1EB827}" type="presParOf" srcId="{FE0FA355-9D60-427B-A786-FE7C0A2396E6}" destId="{AC522372-68BA-489C-9A2F-F510E9A28091}" srcOrd="1" destOrd="0" presId="urn:microsoft.com/office/officeart/2005/8/layout/hierarchy5"/>
    <dgm:cxn modelId="{7B839F06-64D6-4DC2-87BF-55A513169439}" type="presParOf" srcId="{AC522372-68BA-489C-9A2F-F510E9A28091}" destId="{CE5515BC-56BB-408F-9B2F-30C630C728B2}" srcOrd="0" destOrd="0" presId="urn:microsoft.com/office/officeart/2005/8/layout/hierarchy5"/>
    <dgm:cxn modelId="{0C2CB3CE-6B58-4D65-8CE9-6CF753538B54}" type="presParOf" srcId="{AC522372-68BA-489C-9A2F-F510E9A28091}" destId="{DDD34CFC-BB9D-4F66-84F8-881B463880C1}" srcOrd="1" destOrd="0" presId="urn:microsoft.com/office/officeart/2005/8/layout/hierarchy5"/>
    <dgm:cxn modelId="{37AB89B7-D146-4A4A-839C-85FFDC5A9428}" type="presParOf" srcId="{A8F49FEB-1932-44DB-8593-372FE622D314}" destId="{C8B84CCA-30D3-4955-B6BB-C56A39A97702}" srcOrd="2" destOrd="0" presId="urn:microsoft.com/office/officeart/2005/8/layout/hierarchy5"/>
    <dgm:cxn modelId="{422D7BB7-6256-468B-B949-96A37ABBE015}" type="presParOf" srcId="{C8B84CCA-30D3-4955-B6BB-C56A39A97702}" destId="{80AA013A-2967-4ADA-B9FC-2A01BDB23DD1}" srcOrd="0" destOrd="0" presId="urn:microsoft.com/office/officeart/2005/8/layout/hierarchy5"/>
    <dgm:cxn modelId="{2A575887-2A59-4581-BD43-5C6D6FBE3808}" type="presParOf" srcId="{A8F49FEB-1932-44DB-8593-372FE622D314}" destId="{93BC5133-94E8-4FF9-8D72-E47D8F1436B5}" srcOrd="3" destOrd="0" presId="urn:microsoft.com/office/officeart/2005/8/layout/hierarchy5"/>
    <dgm:cxn modelId="{302B7CD9-44CE-43BB-B4EF-C38207D8353E}" type="presParOf" srcId="{93BC5133-94E8-4FF9-8D72-E47D8F1436B5}" destId="{C1EA4190-A07E-467E-8900-14797BBEDF2B}" srcOrd="0" destOrd="0" presId="urn:microsoft.com/office/officeart/2005/8/layout/hierarchy5"/>
    <dgm:cxn modelId="{3C511C1E-AAF5-415F-8673-A0B03D7F61BB}" type="presParOf" srcId="{93BC5133-94E8-4FF9-8D72-E47D8F1436B5}" destId="{311A8AB7-EBB3-4B8E-BA3B-A0035F8A8F26}" srcOrd="1" destOrd="0" presId="urn:microsoft.com/office/officeart/2005/8/layout/hierarchy5"/>
    <dgm:cxn modelId="{106A0ECF-7C78-4DE1-B27B-9E4D80CFB989}" type="presParOf" srcId="{311A8AB7-EBB3-4B8E-BA3B-A0035F8A8F26}" destId="{570C38BB-D03A-4907-9EA6-D3978224E160}" srcOrd="0" destOrd="0" presId="urn:microsoft.com/office/officeart/2005/8/layout/hierarchy5"/>
    <dgm:cxn modelId="{5DAB09B4-C145-43B7-8A01-4D8ED42B6E68}" type="presParOf" srcId="{570C38BB-D03A-4907-9EA6-D3978224E160}" destId="{0DF6D911-FEDB-4974-A476-4762E2713270}" srcOrd="0" destOrd="0" presId="urn:microsoft.com/office/officeart/2005/8/layout/hierarchy5"/>
    <dgm:cxn modelId="{44D387BB-26F3-4512-8202-747CD6E546E8}" type="presParOf" srcId="{311A8AB7-EBB3-4B8E-BA3B-A0035F8A8F26}" destId="{6A7C02A9-6795-466C-8D30-85FB0A453738}" srcOrd="1" destOrd="0" presId="urn:microsoft.com/office/officeart/2005/8/layout/hierarchy5"/>
    <dgm:cxn modelId="{DF2301A1-8A7E-4913-816A-1D3075119418}" type="presParOf" srcId="{6A7C02A9-6795-466C-8D30-85FB0A453738}" destId="{426E841F-10B6-46DB-9F33-7230C26B7B31}" srcOrd="0" destOrd="0" presId="urn:microsoft.com/office/officeart/2005/8/layout/hierarchy5"/>
    <dgm:cxn modelId="{95C8708C-399A-466A-A381-94CB17D664A3}" type="presParOf" srcId="{6A7C02A9-6795-466C-8D30-85FB0A453738}" destId="{6B300760-A603-4269-976A-E3FE4644C59E}" srcOrd="1" destOrd="0" presId="urn:microsoft.com/office/officeart/2005/8/layout/hierarchy5"/>
    <dgm:cxn modelId="{CD8679C6-89E8-4B0E-8AE4-CD67BE8E1368}" type="presParOf" srcId="{A8F49FEB-1932-44DB-8593-372FE622D314}" destId="{CCCC6F55-D3B9-4EFD-936E-51285295A6C0}" srcOrd="4" destOrd="0" presId="urn:microsoft.com/office/officeart/2005/8/layout/hierarchy5"/>
    <dgm:cxn modelId="{E7731859-2CDE-424C-A618-686F41E492AD}" type="presParOf" srcId="{CCCC6F55-D3B9-4EFD-936E-51285295A6C0}" destId="{036E4C10-ABFF-4906-A7FB-1DE7681C3245}" srcOrd="0" destOrd="0" presId="urn:microsoft.com/office/officeart/2005/8/layout/hierarchy5"/>
    <dgm:cxn modelId="{D4EC8A7A-BE8F-49CE-93B5-88585250B0FA}" type="presParOf" srcId="{A8F49FEB-1932-44DB-8593-372FE622D314}" destId="{A64D0E79-AD78-4327-8EA6-57857FBBD103}" srcOrd="5" destOrd="0" presId="urn:microsoft.com/office/officeart/2005/8/layout/hierarchy5"/>
    <dgm:cxn modelId="{863BDE58-2822-4236-9B56-7E86858E4CA9}" type="presParOf" srcId="{A64D0E79-AD78-4327-8EA6-57857FBBD103}" destId="{92B198DF-5818-44EF-9725-6417E6103C89}" srcOrd="0" destOrd="0" presId="urn:microsoft.com/office/officeart/2005/8/layout/hierarchy5"/>
    <dgm:cxn modelId="{868094F8-0800-4FAA-ACFC-0B508595CC6E}" type="presParOf" srcId="{A64D0E79-AD78-4327-8EA6-57857FBBD103}" destId="{0264C3F4-A264-4035-8BD6-1593980044A2}" srcOrd="1" destOrd="0" presId="urn:microsoft.com/office/officeart/2005/8/layout/hierarchy5"/>
    <dgm:cxn modelId="{385999F8-6C68-4C37-8DAF-310EC37F2784}" type="presParOf" srcId="{0264C3F4-A264-4035-8BD6-1593980044A2}" destId="{FCAA8BCF-5780-4360-86C9-B467A3AE650B}" srcOrd="0" destOrd="0" presId="urn:microsoft.com/office/officeart/2005/8/layout/hierarchy5"/>
    <dgm:cxn modelId="{F961911D-3510-4FB6-9090-21C479419F6F}" type="presParOf" srcId="{FCAA8BCF-5780-4360-86C9-B467A3AE650B}" destId="{E60D2356-5EC3-44D8-ABC4-D23D8D7013D2}" srcOrd="0" destOrd="0" presId="urn:microsoft.com/office/officeart/2005/8/layout/hierarchy5"/>
    <dgm:cxn modelId="{A6B8F666-F4D3-43FE-B005-BD1ADB57B1FD}" type="presParOf" srcId="{0264C3F4-A264-4035-8BD6-1593980044A2}" destId="{2E55D994-6E27-4750-8BD6-002DC4798662}" srcOrd="1" destOrd="0" presId="urn:microsoft.com/office/officeart/2005/8/layout/hierarchy5"/>
    <dgm:cxn modelId="{2E63CCAC-BB55-4DD5-AD88-9D26DD20E6BD}" type="presParOf" srcId="{2E55D994-6E27-4750-8BD6-002DC4798662}" destId="{403C948D-5612-44BA-A65C-87AFAEE4D7F8}" srcOrd="0" destOrd="0" presId="urn:microsoft.com/office/officeart/2005/8/layout/hierarchy5"/>
    <dgm:cxn modelId="{0AE62188-5028-41D7-9DDE-755998B8204D}" type="presParOf" srcId="{2E55D994-6E27-4750-8BD6-002DC4798662}" destId="{00C87646-E9C1-4B52-99A9-B80258B3ED29}" srcOrd="1" destOrd="0" presId="urn:microsoft.com/office/officeart/2005/8/layout/hierarchy5"/>
    <dgm:cxn modelId="{01E170BD-10FC-4088-9BC1-4978CE55F421}" type="presParOf" srcId="{2D9FFCAD-0042-4DB7-931A-7CD4C65854C6}" destId="{5CDFB7B6-6100-4C84-8877-FA33D6256660}" srcOrd="2" destOrd="0" presId="urn:microsoft.com/office/officeart/2005/8/layout/hierarchy5"/>
    <dgm:cxn modelId="{336F91FB-BE5E-4C52-9217-73AEF991D832}" type="presParOf" srcId="{5CDFB7B6-6100-4C84-8877-FA33D6256660}" destId="{1973B3F7-1078-45FA-9503-439648B7C5C1}" srcOrd="0" destOrd="0" presId="urn:microsoft.com/office/officeart/2005/8/layout/hierarchy5"/>
    <dgm:cxn modelId="{D33B2F0C-ED30-47B3-83A5-E6CED0E05BB8}" type="presParOf" srcId="{2D9FFCAD-0042-4DB7-931A-7CD4C65854C6}" destId="{39CE8BCD-389E-487A-B619-301489E55F14}" srcOrd="3" destOrd="0" presId="urn:microsoft.com/office/officeart/2005/8/layout/hierarchy5"/>
    <dgm:cxn modelId="{AB98E00A-062D-4E11-90A0-69E909516C30}" type="presParOf" srcId="{39CE8BCD-389E-487A-B619-301489E55F14}" destId="{A3D5EE5A-A2D8-4DDA-8BAB-15DC29038A3C}" srcOrd="0" destOrd="0" presId="urn:microsoft.com/office/officeart/2005/8/layout/hierarchy5"/>
    <dgm:cxn modelId="{FF3FF990-B7C5-42F4-88D3-B9ABE4CD5A1D}" type="presParOf" srcId="{39CE8BCD-389E-487A-B619-301489E55F14}" destId="{F56811F3-11BC-4AE6-8795-52AA2134A9DF}" srcOrd="1" destOrd="0" presId="urn:microsoft.com/office/officeart/2005/8/layout/hierarchy5"/>
    <dgm:cxn modelId="{99E4BD50-C151-4F2B-A328-D76A777B9445}" type="presParOf" srcId="{F56811F3-11BC-4AE6-8795-52AA2134A9DF}" destId="{6EDBB2CC-9BF9-416A-9EF5-9D936C583C1E}" srcOrd="0" destOrd="0" presId="urn:microsoft.com/office/officeart/2005/8/layout/hierarchy5"/>
    <dgm:cxn modelId="{45C54F5C-6169-474F-92C5-0A933E982EB1}" type="presParOf" srcId="{6EDBB2CC-9BF9-416A-9EF5-9D936C583C1E}" destId="{5031D513-B021-45B0-9711-A7E145D07C55}" srcOrd="0" destOrd="0" presId="urn:microsoft.com/office/officeart/2005/8/layout/hierarchy5"/>
    <dgm:cxn modelId="{81927F64-32B2-4F59-9902-B9D3811DB59B}" type="presParOf" srcId="{F56811F3-11BC-4AE6-8795-52AA2134A9DF}" destId="{200D66E3-1946-4665-BCAA-186CAE9ACD47}" srcOrd="1" destOrd="0" presId="urn:microsoft.com/office/officeart/2005/8/layout/hierarchy5"/>
    <dgm:cxn modelId="{20AA9E29-678A-4237-933F-6E3F2F00E29B}" type="presParOf" srcId="{200D66E3-1946-4665-BCAA-186CAE9ACD47}" destId="{A1C19ABE-9A31-4C0C-9B65-2F21C49D87C2}" srcOrd="0" destOrd="0" presId="urn:microsoft.com/office/officeart/2005/8/layout/hierarchy5"/>
    <dgm:cxn modelId="{2863A9AD-56DA-4EF7-94A1-0C0DC196DA26}" type="presParOf" srcId="{200D66E3-1946-4665-BCAA-186CAE9ACD47}" destId="{FA1B6A52-893D-45F5-815B-1F168EAC415C}" srcOrd="1" destOrd="0" presId="urn:microsoft.com/office/officeart/2005/8/layout/hierarchy5"/>
    <dgm:cxn modelId="{5740E6B8-C13D-40B3-AB08-A066AC7A83E8}" type="presParOf" srcId="{FA1B6A52-893D-45F5-815B-1F168EAC415C}" destId="{78C73BE3-A735-4AFE-8295-187F5F8A8801}" srcOrd="0" destOrd="0" presId="urn:microsoft.com/office/officeart/2005/8/layout/hierarchy5"/>
    <dgm:cxn modelId="{E5285826-3C4C-4DED-8F44-3608CD89D893}" type="presParOf" srcId="{78C73BE3-A735-4AFE-8295-187F5F8A8801}" destId="{14B50E0F-6C73-4395-A80D-AF0C46CDDE31}" srcOrd="0" destOrd="0" presId="urn:microsoft.com/office/officeart/2005/8/layout/hierarchy5"/>
    <dgm:cxn modelId="{B9E6A82C-0221-4B99-9DE6-F83E3089FCFF}" type="presParOf" srcId="{FA1B6A52-893D-45F5-815B-1F168EAC415C}" destId="{728D31E6-7370-4B3E-A634-FAE8C94BDBE8}" srcOrd="1" destOrd="0" presId="urn:microsoft.com/office/officeart/2005/8/layout/hierarchy5"/>
    <dgm:cxn modelId="{01354BFD-90B2-42AC-BE80-5318E3327201}" type="presParOf" srcId="{728D31E6-7370-4B3E-A634-FAE8C94BDBE8}" destId="{7A3D68F6-5C64-4AFB-8F7C-0AC9BE21220A}" srcOrd="0" destOrd="0" presId="urn:microsoft.com/office/officeart/2005/8/layout/hierarchy5"/>
    <dgm:cxn modelId="{FAA69EF2-3C06-4A53-B713-9DA434AF396C}" type="presParOf" srcId="{728D31E6-7370-4B3E-A634-FAE8C94BDBE8}" destId="{4CA078F5-3E89-42A0-A60A-8FBCC252EF03}" srcOrd="1" destOrd="0" presId="urn:microsoft.com/office/officeart/2005/8/layout/hierarchy5"/>
    <dgm:cxn modelId="{4639C3A8-9A20-4A83-95E8-BB94077E4D45}" type="presParOf" srcId="{F56811F3-11BC-4AE6-8795-52AA2134A9DF}" destId="{8613DA33-CBE1-4190-8E76-CF0BE1D32264}" srcOrd="2" destOrd="0" presId="urn:microsoft.com/office/officeart/2005/8/layout/hierarchy5"/>
    <dgm:cxn modelId="{9EDC101F-E1BB-496A-A807-A922F61F75EF}" type="presParOf" srcId="{8613DA33-CBE1-4190-8E76-CF0BE1D32264}" destId="{8D4AD295-8EDF-4E9B-9DC9-EACA26EF109D}" srcOrd="0" destOrd="0" presId="urn:microsoft.com/office/officeart/2005/8/layout/hierarchy5"/>
    <dgm:cxn modelId="{BF272E41-B984-4E88-926C-8553A552E3F6}" type="presParOf" srcId="{F56811F3-11BC-4AE6-8795-52AA2134A9DF}" destId="{D79175C9-471E-4986-A072-B62C452E91F6}" srcOrd="3" destOrd="0" presId="urn:microsoft.com/office/officeart/2005/8/layout/hierarchy5"/>
    <dgm:cxn modelId="{5AEFA69E-AADE-419E-A1B2-89114DBAD52C}" type="presParOf" srcId="{D79175C9-471E-4986-A072-B62C452E91F6}" destId="{B66A131C-5FA5-45E7-A8E7-A06603294BB2}" srcOrd="0" destOrd="0" presId="urn:microsoft.com/office/officeart/2005/8/layout/hierarchy5"/>
    <dgm:cxn modelId="{36390821-334D-4402-8C7C-F53E870872C9}" type="presParOf" srcId="{D79175C9-471E-4986-A072-B62C452E91F6}" destId="{2B03E375-BB49-4FB9-9640-E1AAD34C8EBA}" srcOrd="1" destOrd="0" presId="urn:microsoft.com/office/officeart/2005/8/layout/hierarchy5"/>
    <dgm:cxn modelId="{2CBB6667-FCE4-416B-8B7B-662B06E6E27B}" type="presParOf" srcId="{2B03E375-BB49-4FB9-9640-E1AAD34C8EBA}" destId="{34ED1470-E6A8-4B6E-B89E-33660578754A}" srcOrd="0" destOrd="0" presId="urn:microsoft.com/office/officeart/2005/8/layout/hierarchy5"/>
    <dgm:cxn modelId="{31D1B4E3-4952-4958-8262-934141EE9327}" type="presParOf" srcId="{34ED1470-E6A8-4B6E-B89E-33660578754A}" destId="{EE2D7F75-560E-4053-BDF0-9D134997EC02}" srcOrd="0" destOrd="0" presId="urn:microsoft.com/office/officeart/2005/8/layout/hierarchy5"/>
    <dgm:cxn modelId="{F6990865-846C-4244-8146-C1D7AFC270CE}" type="presParOf" srcId="{2B03E375-BB49-4FB9-9640-E1AAD34C8EBA}" destId="{E5CC65B9-5BE7-48F0-AC59-D0DECAEC25D5}" srcOrd="1" destOrd="0" presId="urn:microsoft.com/office/officeart/2005/8/layout/hierarchy5"/>
    <dgm:cxn modelId="{FDA6FD88-79DB-49CA-BC2C-082A8ABFAE66}" type="presParOf" srcId="{E5CC65B9-5BE7-48F0-AC59-D0DECAEC25D5}" destId="{BF16A270-AD11-404C-A980-973EBD808111}" srcOrd="0" destOrd="0" presId="urn:microsoft.com/office/officeart/2005/8/layout/hierarchy5"/>
    <dgm:cxn modelId="{3B5C7DEB-AE82-475F-9CA1-0EA822DA15E1}" type="presParOf" srcId="{E5CC65B9-5BE7-48F0-AC59-D0DECAEC25D5}" destId="{92EA88C9-483B-4C76-BF43-EBF5AD5A26D0}" srcOrd="1" destOrd="0" presId="urn:microsoft.com/office/officeart/2005/8/layout/hierarchy5"/>
    <dgm:cxn modelId="{87333F04-93F8-4C58-96FE-1CD4899FB2B5}" type="presParOf" srcId="{F56811F3-11BC-4AE6-8795-52AA2134A9DF}" destId="{A6C54762-CC99-4713-B6A7-53EB95177FEA}" srcOrd="4" destOrd="0" presId="urn:microsoft.com/office/officeart/2005/8/layout/hierarchy5"/>
    <dgm:cxn modelId="{B6FF6232-A6C2-498C-9950-8C52E771DD52}" type="presParOf" srcId="{A6C54762-CC99-4713-B6A7-53EB95177FEA}" destId="{17D481E5-6AF0-44B9-A1C2-E934A5FEA0F6}" srcOrd="0" destOrd="0" presId="urn:microsoft.com/office/officeart/2005/8/layout/hierarchy5"/>
    <dgm:cxn modelId="{32EDF7AD-DA81-47E6-994E-286D65D1A5F3}" type="presParOf" srcId="{F56811F3-11BC-4AE6-8795-52AA2134A9DF}" destId="{B78B0843-F744-49F9-BFFB-995736FABE27}" srcOrd="5" destOrd="0" presId="urn:microsoft.com/office/officeart/2005/8/layout/hierarchy5"/>
    <dgm:cxn modelId="{A35BBBEC-B551-4635-9F57-BD9909D7BD48}" type="presParOf" srcId="{B78B0843-F744-49F9-BFFB-995736FABE27}" destId="{CAECBEB3-7DA8-403F-B5DD-ECD9AAB15D0D}" srcOrd="0" destOrd="0" presId="urn:microsoft.com/office/officeart/2005/8/layout/hierarchy5"/>
    <dgm:cxn modelId="{089BDBB7-BFA8-46BD-8AA9-7712BE3A12EB}" type="presParOf" srcId="{B78B0843-F744-49F9-BFFB-995736FABE27}" destId="{8FA58D4A-C5AD-4CA3-8AA2-3E4C6CDEE385}" srcOrd="1" destOrd="0" presId="urn:microsoft.com/office/officeart/2005/8/layout/hierarchy5"/>
    <dgm:cxn modelId="{082C23DA-5305-4230-8E99-7F19000CA1F4}" type="presParOf" srcId="{8FA58D4A-C5AD-4CA3-8AA2-3E4C6CDEE385}" destId="{D804ACB6-A276-478D-B15D-CE206479B861}" srcOrd="0" destOrd="0" presId="urn:microsoft.com/office/officeart/2005/8/layout/hierarchy5"/>
    <dgm:cxn modelId="{880E9593-0F0F-42CF-AAD2-99192C315258}" type="presParOf" srcId="{D804ACB6-A276-478D-B15D-CE206479B861}" destId="{AA3ED8D9-F8FB-4605-AA14-D27027D8FB92}" srcOrd="0" destOrd="0" presId="urn:microsoft.com/office/officeart/2005/8/layout/hierarchy5"/>
    <dgm:cxn modelId="{F8AE61E9-7D95-43AF-BD5E-DA6B020BA4DA}" type="presParOf" srcId="{8FA58D4A-C5AD-4CA3-8AA2-3E4C6CDEE385}" destId="{2C7876D1-C153-4675-A757-EA3E98FE0BA7}" srcOrd="1" destOrd="0" presId="urn:microsoft.com/office/officeart/2005/8/layout/hierarchy5"/>
    <dgm:cxn modelId="{BEBF8A3E-184A-4E38-A936-47364BED4904}" type="presParOf" srcId="{2C7876D1-C153-4675-A757-EA3E98FE0BA7}" destId="{3DE1FA93-A4E7-405D-A613-FEAD725BA990}" srcOrd="0" destOrd="0" presId="urn:microsoft.com/office/officeart/2005/8/layout/hierarchy5"/>
    <dgm:cxn modelId="{E8B8CB10-FBA8-475A-A374-E8D9684A3E13}" type="presParOf" srcId="{2C7876D1-C153-4675-A757-EA3E98FE0BA7}" destId="{E1EBBE39-11E2-4F95-9D8B-9F4BF46C8337}" srcOrd="1" destOrd="0" presId="urn:microsoft.com/office/officeart/2005/8/layout/hierarchy5"/>
    <dgm:cxn modelId="{5219DA74-4972-4918-8ED4-3AFC8DD025C4}" type="presParOf" srcId="{5C7B5350-C276-4097-B03C-43FDFBCE606F}" destId="{C92AA261-D32E-4808-AB63-78258E53C48D}" srcOrd="1" destOrd="0" presId="urn:microsoft.com/office/officeart/2005/8/layout/hierarchy5"/>
    <dgm:cxn modelId="{6764FCB8-DC67-4FC2-AB1A-B5C08B206AB7}" type="presParOf" srcId="{C92AA261-D32E-4808-AB63-78258E53C48D}" destId="{A1F43C54-153E-4633-B1B8-2E35AD5B8C9C}" srcOrd="0" destOrd="0" presId="urn:microsoft.com/office/officeart/2005/8/layout/hierarchy5"/>
    <dgm:cxn modelId="{AAB5BC0E-1500-44B5-954F-DFB27431A1D8}" type="presParOf" srcId="{A1F43C54-153E-4633-B1B8-2E35AD5B8C9C}" destId="{6D284D15-A674-4ADF-97F0-CDDD69D2C8AB}" srcOrd="0" destOrd="0" presId="urn:microsoft.com/office/officeart/2005/8/layout/hierarchy5"/>
    <dgm:cxn modelId="{507BF3B9-6776-4F8D-93DC-4A70EBC35458}" type="presParOf" srcId="{A1F43C54-153E-4633-B1B8-2E35AD5B8C9C}" destId="{D08C9AE7-0EDC-4984-AB76-36FB8C8694A3}" srcOrd="1" destOrd="0" presId="urn:microsoft.com/office/officeart/2005/8/layout/hierarchy5"/>
    <dgm:cxn modelId="{AD370760-3C23-466B-ABF9-29912047AF5E}" type="presParOf" srcId="{C92AA261-D32E-4808-AB63-78258E53C48D}" destId="{03A1A1EF-C861-428F-9215-2B94E7458460}" srcOrd="1" destOrd="0" presId="urn:microsoft.com/office/officeart/2005/8/layout/hierarchy5"/>
    <dgm:cxn modelId="{D92D70FA-56BA-45DA-850C-BEB4A0919391}" type="presParOf" srcId="{03A1A1EF-C861-428F-9215-2B94E7458460}" destId="{73403BA5-C846-4837-B70A-582287B61619}" srcOrd="0" destOrd="0" presId="urn:microsoft.com/office/officeart/2005/8/layout/hierarchy5"/>
    <dgm:cxn modelId="{900442D5-A1D3-4658-AC9E-CAB2D299D46F}" type="presParOf" srcId="{C92AA261-D32E-4808-AB63-78258E53C48D}" destId="{F18E80D8-066D-4A38-AC9C-1DF2A383C1E4}" srcOrd="2" destOrd="0" presId="urn:microsoft.com/office/officeart/2005/8/layout/hierarchy5"/>
    <dgm:cxn modelId="{8B4C9E22-D5AC-47C4-B638-59577F5A4B71}" type="presParOf" srcId="{F18E80D8-066D-4A38-AC9C-1DF2A383C1E4}" destId="{85800007-4BD3-421F-B5C7-963E526FD33E}" srcOrd="0" destOrd="0" presId="urn:microsoft.com/office/officeart/2005/8/layout/hierarchy5"/>
    <dgm:cxn modelId="{25AEAB34-BF09-4303-B318-42790F39992D}" type="presParOf" srcId="{F18E80D8-066D-4A38-AC9C-1DF2A383C1E4}" destId="{D4D05C86-E845-416A-8200-9EC90A996707}" srcOrd="1" destOrd="0" presId="urn:microsoft.com/office/officeart/2005/8/layout/hierarchy5"/>
    <dgm:cxn modelId="{F0221C36-20E7-49E2-94BB-63DE0C2DF71A}" type="presParOf" srcId="{C92AA261-D32E-4808-AB63-78258E53C48D}" destId="{7FE10A5C-08CA-4FAC-A88D-21D0D1C4BBE1}" srcOrd="3" destOrd="0" presId="urn:microsoft.com/office/officeart/2005/8/layout/hierarchy5"/>
    <dgm:cxn modelId="{78EAFB9F-5DAC-41F1-82FE-1B197BA827BE}" type="presParOf" srcId="{7FE10A5C-08CA-4FAC-A88D-21D0D1C4BBE1}" destId="{0B821730-939B-4D03-97C9-60582D759FAA}" srcOrd="0" destOrd="0" presId="urn:microsoft.com/office/officeart/2005/8/layout/hierarchy5"/>
    <dgm:cxn modelId="{1A60D2E3-73A2-416B-A2B2-9EE974A9C85D}" type="presParOf" srcId="{C92AA261-D32E-4808-AB63-78258E53C48D}" destId="{5FC305BD-1507-4A7E-82B3-439F52E76213}" srcOrd="4" destOrd="0" presId="urn:microsoft.com/office/officeart/2005/8/layout/hierarchy5"/>
    <dgm:cxn modelId="{2D79ADBA-1ABD-43E2-9D86-F9828493140B}" type="presParOf" srcId="{5FC305BD-1507-4A7E-82B3-439F52E76213}" destId="{16E1FAD6-2D5E-4D8B-B519-23D170F073FD}" srcOrd="0" destOrd="0" presId="urn:microsoft.com/office/officeart/2005/8/layout/hierarchy5"/>
    <dgm:cxn modelId="{A821A701-FE60-49ED-B44B-64B15ACEAD81}" type="presParOf" srcId="{5FC305BD-1507-4A7E-82B3-439F52E76213}" destId="{4F664F64-1AC2-4237-946F-4E5A8EC190AD}" srcOrd="1" destOrd="0" presId="urn:microsoft.com/office/officeart/2005/8/layout/hierarchy5"/>
    <dgm:cxn modelId="{0095253B-680F-4841-95C5-FE135BAA7E9B}" type="presParOf" srcId="{C92AA261-D32E-4808-AB63-78258E53C48D}" destId="{6A74DE41-7057-40EC-B3D4-5F0CCEE7B7BE}" srcOrd="5" destOrd="0" presId="urn:microsoft.com/office/officeart/2005/8/layout/hierarchy5"/>
    <dgm:cxn modelId="{5CEECBFD-CDA0-4ABD-81E8-1D022822A733}" type="presParOf" srcId="{6A74DE41-7057-40EC-B3D4-5F0CCEE7B7BE}" destId="{ACE86E4D-61C0-4D01-8B0F-99C070FD3FB8}" srcOrd="0" destOrd="0" presId="urn:microsoft.com/office/officeart/2005/8/layout/hierarchy5"/>
    <dgm:cxn modelId="{68B22985-2DBE-4A5B-B637-FFD9CB4776A8}" type="presParOf" srcId="{C92AA261-D32E-4808-AB63-78258E53C48D}" destId="{2FCF0F3D-CA87-4825-8AF1-AC80072174BB}" srcOrd="6" destOrd="0" presId="urn:microsoft.com/office/officeart/2005/8/layout/hierarchy5"/>
    <dgm:cxn modelId="{31DD9C5C-3D62-4657-A194-D4E92925A350}" type="presParOf" srcId="{2FCF0F3D-CA87-4825-8AF1-AC80072174BB}" destId="{C6B95D68-51FE-4E41-A2FF-2E383D8678A5}" srcOrd="0" destOrd="0" presId="urn:microsoft.com/office/officeart/2005/8/layout/hierarchy5"/>
    <dgm:cxn modelId="{306A0E50-3C87-4207-9EF6-0D6C75530E2B}" type="presParOf" srcId="{2FCF0F3D-CA87-4825-8AF1-AC80072174BB}" destId="{20E375F3-A983-459F-9FCB-EC153E1603C2}" srcOrd="1" destOrd="0" presId="urn:microsoft.com/office/officeart/2005/8/layout/hierarchy5"/>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AE17BD40-F84C-4B9A-9FF1-CFD047BB407F}">
      <dsp:nvSpPr>
        <dsp:cNvPr id="0" name=""/>
        <dsp:cNvSpPr/>
      </dsp:nvSpPr>
      <dsp:spPr>
        <a:xfrm>
          <a:off x="12899" y="1251703"/>
          <a:ext cx="621814" cy="310907"/>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kern="1200"/>
            <a:t>Flip Coin 3 Times</a:t>
          </a:r>
        </a:p>
      </dsp:txBody>
      <dsp:txXfrm>
        <a:off x="22005" y="1260809"/>
        <a:ext cx="603602" cy="292695"/>
      </dsp:txXfrm>
    </dsp:sp>
    <dsp:sp modelId="{C4A40192-D6F7-4D50-BF54-AAC0321EAD31}">
      <dsp:nvSpPr>
        <dsp:cNvPr id="0" name=""/>
        <dsp:cNvSpPr/>
      </dsp:nvSpPr>
      <dsp:spPr>
        <a:xfrm rot="17350740">
          <a:off x="380522" y="1039670"/>
          <a:ext cx="757109" cy="19885"/>
        </a:xfrm>
        <a:custGeom>
          <a:avLst/>
          <a:gdLst/>
          <a:ahLst/>
          <a:cxnLst/>
          <a:rect l="0" t="0" r="0" b="0"/>
          <a:pathLst>
            <a:path>
              <a:moveTo>
                <a:pt x="0" y="9942"/>
              </a:moveTo>
              <a:lnTo>
                <a:pt x="757109" y="9942"/>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740149" y="1030685"/>
        <a:ext cx="37855" cy="37855"/>
      </dsp:txXfrm>
    </dsp:sp>
    <dsp:sp modelId="{2FECFB9E-13F0-442F-989C-F18D820181E5}">
      <dsp:nvSpPr>
        <dsp:cNvPr id="0" name=""/>
        <dsp:cNvSpPr/>
      </dsp:nvSpPr>
      <dsp:spPr>
        <a:xfrm>
          <a:off x="883440" y="536616"/>
          <a:ext cx="621814" cy="310907"/>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kern="1200"/>
            <a:t>Head</a:t>
          </a:r>
        </a:p>
      </dsp:txBody>
      <dsp:txXfrm>
        <a:off x="892546" y="545722"/>
        <a:ext cx="603602" cy="292695"/>
      </dsp:txXfrm>
    </dsp:sp>
    <dsp:sp modelId="{A309A12C-FAA3-4FF8-976C-95E7FACFB3D6}">
      <dsp:nvSpPr>
        <dsp:cNvPr id="0" name=""/>
        <dsp:cNvSpPr/>
      </dsp:nvSpPr>
      <dsp:spPr>
        <a:xfrm rot="18289469">
          <a:off x="1411844" y="503355"/>
          <a:ext cx="435547" cy="19885"/>
        </a:xfrm>
        <a:custGeom>
          <a:avLst/>
          <a:gdLst/>
          <a:ahLst/>
          <a:cxnLst/>
          <a:rect l="0" t="0" r="0" b="0"/>
          <a:pathLst>
            <a:path>
              <a:moveTo>
                <a:pt x="0" y="9942"/>
              </a:moveTo>
              <a:lnTo>
                <a:pt x="435547" y="9942"/>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1618729" y="502409"/>
        <a:ext cx="21777" cy="21777"/>
      </dsp:txXfrm>
    </dsp:sp>
    <dsp:sp modelId="{2240E2A6-083C-438A-B6B3-3709F2D2BDBB}">
      <dsp:nvSpPr>
        <dsp:cNvPr id="0" name=""/>
        <dsp:cNvSpPr/>
      </dsp:nvSpPr>
      <dsp:spPr>
        <a:xfrm>
          <a:off x="1753981" y="179072"/>
          <a:ext cx="621814" cy="310907"/>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kern="1200"/>
            <a:t>Head</a:t>
          </a:r>
        </a:p>
      </dsp:txBody>
      <dsp:txXfrm>
        <a:off x="1763087" y="188178"/>
        <a:ext cx="603602" cy="292695"/>
      </dsp:txXfrm>
    </dsp:sp>
    <dsp:sp modelId="{FE5BD15B-645A-4A10-949D-9EE301DB6455}">
      <dsp:nvSpPr>
        <dsp:cNvPr id="0" name=""/>
        <dsp:cNvSpPr/>
      </dsp:nvSpPr>
      <dsp:spPr>
        <a:xfrm rot="19457599">
          <a:off x="2347005" y="235197"/>
          <a:ext cx="306307" cy="19885"/>
        </a:xfrm>
        <a:custGeom>
          <a:avLst/>
          <a:gdLst/>
          <a:ahLst/>
          <a:cxnLst/>
          <a:rect l="0" t="0" r="0" b="0"/>
          <a:pathLst>
            <a:path>
              <a:moveTo>
                <a:pt x="0" y="9942"/>
              </a:moveTo>
              <a:lnTo>
                <a:pt x="306307" y="9942"/>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2492501" y="237482"/>
        <a:ext cx="15315" cy="15315"/>
      </dsp:txXfrm>
    </dsp:sp>
    <dsp:sp modelId="{DD961CB5-A43C-42FE-951E-912FCAF98DB2}">
      <dsp:nvSpPr>
        <dsp:cNvPr id="0" name=""/>
        <dsp:cNvSpPr/>
      </dsp:nvSpPr>
      <dsp:spPr>
        <a:xfrm>
          <a:off x="2624521" y="300"/>
          <a:ext cx="621814" cy="310907"/>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kern="1200"/>
            <a:t>Head</a:t>
          </a:r>
        </a:p>
      </dsp:txBody>
      <dsp:txXfrm>
        <a:off x="2633627" y="9406"/>
        <a:ext cx="603602" cy="292695"/>
      </dsp:txXfrm>
    </dsp:sp>
    <dsp:sp modelId="{34783C85-F049-4691-B841-31364D7333EC}">
      <dsp:nvSpPr>
        <dsp:cNvPr id="0" name=""/>
        <dsp:cNvSpPr/>
      </dsp:nvSpPr>
      <dsp:spPr>
        <a:xfrm>
          <a:off x="3246336" y="145811"/>
          <a:ext cx="248725" cy="19885"/>
        </a:xfrm>
        <a:custGeom>
          <a:avLst/>
          <a:gdLst/>
          <a:ahLst/>
          <a:cxnLst/>
          <a:rect l="0" t="0" r="0" b="0"/>
          <a:pathLst>
            <a:path>
              <a:moveTo>
                <a:pt x="0" y="9942"/>
              </a:moveTo>
              <a:lnTo>
                <a:pt x="248725" y="9942"/>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3364481" y="149536"/>
        <a:ext cx="12436" cy="12436"/>
      </dsp:txXfrm>
    </dsp:sp>
    <dsp:sp modelId="{C1E907C0-BA7F-4853-8546-AE69E2F98014}">
      <dsp:nvSpPr>
        <dsp:cNvPr id="0" name=""/>
        <dsp:cNvSpPr/>
      </dsp:nvSpPr>
      <dsp:spPr>
        <a:xfrm>
          <a:off x="3495062" y="300"/>
          <a:ext cx="621814" cy="310907"/>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kern="1200"/>
            <a:t>(H,H,H)</a:t>
          </a:r>
        </a:p>
      </dsp:txBody>
      <dsp:txXfrm>
        <a:off x="3504168" y="9406"/>
        <a:ext cx="603602" cy="292695"/>
      </dsp:txXfrm>
    </dsp:sp>
    <dsp:sp modelId="{3E822E28-A371-49E5-8982-1135E4AE63BB}">
      <dsp:nvSpPr>
        <dsp:cNvPr id="0" name=""/>
        <dsp:cNvSpPr/>
      </dsp:nvSpPr>
      <dsp:spPr>
        <a:xfrm rot="2142401">
          <a:off x="2347005" y="413969"/>
          <a:ext cx="306307" cy="19885"/>
        </a:xfrm>
        <a:custGeom>
          <a:avLst/>
          <a:gdLst/>
          <a:ahLst/>
          <a:cxnLst/>
          <a:rect l="0" t="0" r="0" b="0"/>
          <a:pathLst>
            <a:path>
              <a:moveTo>
                <a:pt x="0" y="9942"/>
              </a:moveTo>
              <a:lnTo>
                <a:pt x="306307" y="9942"/>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2492501" y="416254"/>
        <a:ext cx="15315" cy="15315"/>
      </dsp:txXfrm>
    </dsp:sp>
    <dsp:sp modelId="{5BCC5CEF-D9F2-417B-A858-187D2034BF2D}">
      <dsp:nvSpPr>
        <dsp:cNvPr id="0" name=""/>
        <dsp:cNvSpPr/>
      </dsp:nvSpPr>
      <dsp:spPr>
        <a:xfrm>
          <a:off x="2624521" y="357844"/>
          <a:ext cx="621814" cy="310907"/>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kern="1200"/>
            <a:t>Tail</a:t>
          </a:r>
        </a:p>
      </dsp:txBody>
      <dsp:txXfrm>
        <a:off x="2633627" y="366950"/>
        <a:ext cx="603602" cy="292695"/>
      </dsp:txXfrm>
    </dsp:sp>
    <dsp:sp modelId="{7DF5C19A-151D-4CDC-9658-DA8BF0427CCA}">
      <dsp:nvSpPr>
        <dsp:cNvPr id="0" name=""/>
        <dsp:cNvSpPr/>
      </dsp:nvSpPr>
      <dsp:spPr>
        <a:xfrm>
          <a:off x="3246336" y="503355"/>
          <a:ext cx="248725" cy="19885"/>
        </a:xfrm>
        <a:custGeom>
          <a:avLst/>
          <a:gdLst/>
          <a:ahLst/>
          <a:cxnLst/>
          <a:rect l="0" t="0" r="0" b="0"/>
          <a:pathLst>
            <a:path>
              <a:moveTo>
                <a:pt x="0" y="9942"/>
              </a:moveTo>
              <a:lnTo>
                <a:pt x="248725" y="9942"/>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3364481" y="507079"/>
        <a:ext cx="12436" cy="12436"/>
      </dsp:txXfrm>
    </dsp:sp>
    <dsp:sp modelId="{ED9F2D37-B9C7-4A2C-A29E-E48F0CF30988}">
      <dsp:nvSpPr>
        <dsp:cNvPr id="0" name=""/>
        <dsp:cNvSpPr/>
      </dsp:nvSpPr>
      <dsp:spPr>
        <a:xfrm>
          <a:off x="3495062" y="357844"/>
          <a:ext cx="621814" cy="310907"/>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kern="1200"/>
            <a:t>(H,H,T)</a:t>
          </a:r>
        </a:p>
      </dsp:txBody>
      <dsp:txXfrm>
        <a:off x="3504168" y="366950"/>
        <a:ext cx="603602" cy="292695"/>
      </dsp:txXfrm>
    </dsp:sp>
    <dsp:sp modelId="{F9FE0116-0CC0-4C8B-8EC8-63F9A3166DC2}">
      <dsp:nvSpPr>
        <dsp:cNvPr id="0" name=""/>
        <dsp:cNvSpPr/>
      </dsp:nvSpPr>
      <dsp:spPr>
        <a:xfrm rot="3310531">
          <a:off x="1411844" y="860898"/>
          <a:ext cx="435547" cy="19885"/>
        </a:xfrm>
        <a:custGeom>
          <a:avLst/>
          <a:gdLst/>
          <a:ahLst/>
          <a:cxnLst/>
          <a:rect l="0" t="0" r="0" b="0"/>
          <a:pathLst>
            <a:path>
              <a:moveTo>
                <a:pt x="0" y="9942"/>
              </a:moveTo>
              <a:lnTo>
                <a:pt x="435547" y="9942"/>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1618729" y="859952"/>
        <a:ext cx="21777" cy="21777"/>
      </dsp:txXfrm>
    </dsp:sp>
    <dsp:sp modelId="{3E7736DC-F3BC-4AA9-A507-8B91D0D81313}">
      <dsp:nvSpPr>
        <dsp:cNvPr id="0" name=""/>
        <dsp:cNvSpPr/>
      </dsp:nvSpPr>
      <dsp:spPr>
        <a:xfrm>
          <a:off x="1753981" y="894159"/>
          <a:ext cx="621814" cy="310907"/>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kern="1200"/>
            <a:t>Tail</a:t>
          </a:r>
        </a:p>
      </dsp:txBody>
      <dsp:txXfrm>
        <a:off x="1763087" y="903265"/>
        <a:ext cx="603602" cy="292695"/>
      </dsp:txXfrm>
    </dsp:sp>
    <dsp:sp modelId="{387D3326-4BC2-4336-AA85-84127D516401}">
      <dsp:nvSpPr>
        <dsp:cNvPr id="0" name=""/>
        <dsp:cNvSpPr/>
      </dsp:nvSpPr>
      <dsp:spPr>
        <a:xfrm rot="19457599">
          <a:off x="2347005" y="950284"/>
          <a:ext cx="306307" cy="19885"/>
        </a:xfrm>
        <a:custGeom>
          <a:avLst/>
          <a:gdLst/>
          <a:ahLst/>
          <a:cxnLst/>
          <a:rect l="0" t="0" r="0" b="0"/>
          <a:pathLst>
            <a:path>
              <a:moveTo>
                <a:pt x="0" y="9942"/>
              </a:moveTo>
              <a:lnTo>
                <a:pt x="306307" y="9942"/>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2492501" y="952569"/>
        <a:ext cx="15315" cy="15315"/>
      </dsp:txXfrm>
    </dsp:sp>
    <dsp:sp modelId="{C1453777-BD1D-4CE2-9756-E0CD27AF19A8}">
      <dsp:nvSpPr>
        <dsp:cNvPr id="0" name=""/>
        <dsp:cNvSpPr/>
      </dsp:nvSpPr>
      <dsp:spPr>
        <a:xfrm>
          <a:off x="2624521" y="715387"/>
          <a:ext cx="621814" cy="310907"/>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kern="1200"/>
            <a:t>Head</a:t>
          </a:r>
        </a:p>
      </dsp:txBody>
      <dsp:txXfrm>
        <a:off x="2633627" y="724493"/>
        <a:ext cx="603602" cy="292695"/>
      </dsp:txXfrm>
    </dsp:sp>
    <dsp:sp modelId="{0464F6C4-3916-4561-8C33-DD1BE785C791}">
      <dsp:nvSpPr>
        <dsp:cNvPr id="0" name=""/>
        <dsp:cNvSpPr/>
      </dsp:nvSpPr>
      <dsp:spPr>
        <a:xfrm>
          <a:off x="3246336" y="860898"/>
          <a:ext cx="248725" cy="19885"/>
        </a:xfrm>
        <a:custGeom>
          <a:avLst/>
          <a:gdLst/>
          <a:ahLst/>
          <a:cxnLst/>
          <a:rect l="0" t="0" r="0" b="0"/>
          <a:pathLst>
            <a:path>
              <a:moveTo>
                <a:pt x="0" y="9942"/>
              </a:moveTo>
              <a:lnTo>
                <a:pt x="248725" y="9942"/>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3364481" y="864623"/>
        <a:ext cx="12436" cy="12436"/>
      </dsp:txXfrm>
    </dsp:sp>
    <dsp:sp modelId="{5DE489AC-7136-4CFE-AE1C-DD2CD8500A70}">
      <dsp:nvSpPr>
        <dsp:cNvPr id="0" name=""/>
        <dsp:cNvSpPr/>
      </dsp:nvSpPr>
      <dsp:spPr>
        <a:xfrm>
          <a:off x="3495062" y="715387"/>
          <a:ext cx="621814" cy="310907"/>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kern="1200"/>
            <a:t>(H,T,H)</a:t>
          </a:r>
        </a:p>
      </dsp:txBody>
      <dsp:txXfrm>
        <a:off x="3504168" y="724493"/>
        <a:ext cx="603602" cy="292695"/>
      </dsp:txXfrm>
    </dsp:sp>
    <dsp:sp modelId="{86DB5CC6-EA31-4CC0-AA5B-D1A29EC2E8E7}">
      <dsp:nvSpPr>
        <dsp:cNvPr id="0" name=""/>
        <dsp:cNvSpPr/>
      </dsp:nvSpPr>
      <dsp:spPr>
        <a:xfrm rot="2142401">
          <a:off x="2347005" y="1129056"/>
          <a:ext cx="306307" cy="19885"/>
        </a:xfrm>
        <a:custGeom>
          <a:avLst/>
          <a:gdLst/>
          <a:ahLst/>
          <a:cxnLst/>
          <a:rect l="0" t="0" r="0" b="0"/>
          <a:pathLst>
            <a:path>
              <a:moveTo>
                <a:pt x="0" y="9942"/>
              </a:moveTo>
              <a:lnTo>
                <a:pt x="306307" y="9942"/>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2492501" y="1131341"/>
        <a:ext cx="15315" cy="15315"/>
      </dsp:txXfrm>
    </dsp:sp>
    <dsp:sp modelId="{7BEC965C-2736-4A96-81B5-5D3320A76D06}">
      <dsp:nvSpPr>
        <dsp:cNvPr id="0" name=""/>
        <dsp:cNvSpPr/>
      </dsp:nvSpPr>
      <dsp:spPr>
        <a:xfrm>
          <a:off x="2624521" y="1072931"/>
          <a:ext cx="621814" cy="310907"/>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kern="1200"/>
            <a:t>Tail</a:t>
          </a:r>
        </a:p>
      </dsp:txBody>
      <dsp:txXfrm>
        <a:off x="2633627" y="1082037"/>
        <a:ext cx="603602" cy="292695"/>
      </dsp:txXfrm>
    </dsp:sp>
    <dsp:sp modelId="{EFAD6C04-C924-4BFD-AA1E-EDFE67331A22}">
      <dsp:nvSpPr>
        <dsp:cNvPr id="0" name=""/>
        <dsp:cNvSpPr/>
      </dsp:nvSpPr>
      <dsp:spPr>
        <a:xfrm>
          <a:off x="3246336" y="1218442"/>
          <a:ext cx="248725" cy="19885"/>
        </a:xfrm>
        <a:custGeom>
          <a:avLst/>
          <a:gdLst/>
          <a:ahLst/>
          <a:cxnLst/>
          <a:rect l="0" t="0" r="0" b="0"/>
          <a:pathLst>
            <a:path>
              <a:moveTo>
                <a:pt x="0" y="9942"/>
              </a:moveTo>
              <a:lnTo>
                <a:pt x="248725" y="9942"/>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3364481" y="1222167"/>
        <a:ext cx="12436" cy="12436"/>
      </dsp:txXfrm>
    </dsp:sp>
    <dsp:sp modelId="{37722FC5-AF48-4AC8-B396-C9ABEB87F77C}">
      <dsp:nvSpPr>
        <dsp:cNvPr id="0" name=""/>
        <dsp:cNvSpPr/>
      </dsp:nvSpPr>
      <dsp:spPr>
        <a:xfrm>
          <a:off x="3495062" y="1072931"/>
          <a:ext cx="621814" cy="310907"/>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kern="1200"/>
            <a:t>(H,T,T)</a:t>
          </a:r>
        </a:p>
      </dsp:txBody>
      <dsp:txXfrm>
        <a:off x="3504168" y="1082037"/>
        <a:ext cx="603602" cy="292695"/>
      </dsp:txXfrm>
    </dsp:sp>
    <dsp:sp modelId="{B6251F9E-71F4-4299-BDA5-B7452D3D251D}">
      <dsp:nvSpPr>
        <dsp:cNvPr id="0" name=""/>
        <dsp:cNvSpPr/>
      </dsp:nvSpPr>
      <dsp:spPr>
        <a:xfrm rot="4249260">
          <a:off x="380522" y="1754757"/>
          <a:ext cx="757109" cy="19885"/>
        </a:xfrm>
        <a:custGeom>
          <a:avLst/>
          <a:gdLst/>
          <a:ahLst/>
          <a:cxnLst/>
          <a:rect l="0" t="0" r="0" b="0"/>
          <a:pathLst>
            <a:path>
              <a:moveTo>
                <a:pt x="0" y="9942"/>
              </a:moveTo>
              <a:lnTo>
                <a:pt x="757109" y="9942"/>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740149" y="1745772"/>
        <a:ext cx="37855" cy="37855"/>
      </dsp:txXfrm>
    </dsp:sp>
    <dsp:sp modelId="{1224A14F-9A4B-4E8F-AA25-05734D7CE961}">
      <dsp:nvSpPr>
        <dsp:cNvPr id="0" name=""/>
        <dsp:cNvSpPr/>
      </dsp:nvSpPr>
      <dsp:spPr>
        <a:xfrm>
          <a:off x="883440" y="1966790"/>
          <a:ext cx="621814" cy="310907"/>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kern="1200"/>
            <a:t>Tail</a:t>
          </a:r>
        </a:p>
      </dsp:txBody>
      <dsp:txXfrm>
        <a:off x="892546" y="1975896"/>
        <a:ext cx="603602" cy="292695"/>
      </dsp:txXfrm>
    </dsp:sp>
    <dsp:sp modelId="{3ED28CE4-0749-49D1-8FC7-CAFA894838BD}">
      <dsp:nvSpPr>
        <dsp:cNvPr id="0" name=""/>
        <dsp:cNvSpPr/>
      </dsp:nvSpPr>
      <dsp:spPr>
        <a:xfrm rot="18289469">
          <a:off x="1411844" y="1933529"/>
          <a:ext cx="435547" cy="19885"/>
        </a:xfrm>
        <a:custGeom>
          <a:avLst/>
          <a:gdLst/>
          <a:ahLst/>
          <a:cxnLst/>
          <a:rect l="0" t="0" r="0" b="0"/>
          <a:pathLst>
            <a:path>
              <a:moveTo>
                <a:pt x="0" y="9942"/>
              </a:moveTo>
              <a:lnTo>
                <a:pt x="435547" y="9942"/>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1618729" y="1932583"/>
        <a:ext cx="21777" cy="21777"/>
      </dsp:txXfrm>
    </dsp:sp>
    <dsp:sp modelId="{F2FD6A37-D530-4F6B-99FC-7A7C06D8CB03}">
      <dsp:nvSpPr>
        <dsp:cNvPr id="0" name=""/>
        <dsp:cNvSpPr/>
      </dsp:nvSpPr>
      <dsp:spPr>
        <a:xfrm>
          <a:off x="1753981" y="1609246"/>
          <a:ext cx="621814" cy="310907"/>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kern="1200"/>
            <a:t>Head</a:t>
          </a:r>
        </a:p>
      </dsp:txBody>
      <dsp:txXfrm>
        <a:off x="1763087" y="1618352"/>
        <a:ext cx="603602" cy="292695"/>
      </dsp:txXfrm>
    </dsp:sp>
    <dsp:sp modelId="{145B0817-F873-48AB-9CFE-E07B14EBD515}">
      <dsp:nvSpPr>
        <dsp:cNvPr id="0" name=""/>
        <dsp:cNvSpPr/>
      </dsp:nvSpPr>
      <dsp:spPr>
        <a:xfrm rot="19457599">
          <a:off x="2347005" y="1665372"/>
          <a:ext cx="306307" cy="19885"/>
        </a:xfrm>
        <a:custGeom>
          <a:avLst/>
          <a:gdLst/>
          <a:ahLst/>
          <a:cxnLst/>
          <a:rect l="0" t="0" r="0" b="0"/>
          <a:pathLst>
            <a:path>
              <a:moveTo>
                <a:pt x="0" y="9942"/>
              </a:moveTo>
              <a:lnTo>
                <a:pt x="306307" y="9942"/>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2492501" y="1667657"/>
        <a:ext cx="15315" cy="15315"/>
      </dsp:txXfrm>
    </dsp:sp>
    <dsp:sp modelId="{7CA8F49D-BB72-4619-BB3A-FEC94BA91068}">
      <dsp:nvSpPr>
        <dsp:cNvPr id="0" name=""/>
        <dsp:cNvSpPr/>
      </dsp:nvSpPr>
      <dsp:spPr>
        <a:xfrm>
          <a:off x="2624521" y="1430475"/>
          <a:ext cx="621814" cy="310907"/>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kern="1200"/>
            <a:t>Head</a:t>
          </a:r>
        </a:p>
      </dsp:txBody>
      <dsp:txXfrm>
        <a:off x="2633627" y="1439581"/>
        <a:ext cx="603602" cy="292695"/>
      </dsp:txXfrm>
    </dsp:sp>
    <dsp:sp modelId="{868804A0-82B8-4666-8743-6A212A734CDA}">
      <dsp:nvSpPr>
        <dsp:cNvPr id="0" name=""/>
        <dsp:cNvSpPr/>
      </dsp:nvSpPr>
      <dsp:spPr>
        <a:xfrm>
          <a:off x="3246336" y="1575986"/>
          <a:ext cx="248725" cy="19885"/>
        </a:xfrm>
        <a:custGeom>
          <a:avLst/>
          <a:gdLst/>
          <a:ahLst/>
          <a:cxnLst/>
          <a:rect l="0" t="0" r="0" b="0"/>
          <a:pathLst>
            <a:path>
              <a:moveTo>
                <a:pt x="0" y="9942"/>
              </a:moveTo>
              <a:lnTo>
                <a:pt x="248725" y="9942"/>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3364481" y="1579710"/>
        <a:ext cx="12436" cy="12436"/>
      </dsp:txXfrm>
    </dsp:sp>
    <dsp:sp modelId="{12415196-ECC4-4E65-9544-9D802A49DBF2}">
      <dsp:nvSpPr>
        <dsp:cNvPr id="0" name=""/>
        <dsp:cNvSpPr/>
      </dsp:nvSpPr>
      <dsp:spPr>
        <a:xfrm>
          <a:off x="3495062" y="1430475"/>
          <a:ext cx="621814" cy="310907"/>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kern="1200"/>
            <a:t>(T,H,H)</a:t>
          </a:r>
        </a:p>
      </dsp:txBody>
      <dsp:txXfrm>
        <a:off x="3504168" y="1439581"/>
        <a:ext cx="603602" cy="292695"/>
      </dsp:txXfrm>
    </dsp:sp>
    <dsp:sp modelId="{2E7C08EA-F686-4E14-AA20-27F718D195D6}">
      <dsp:nvSpPr>
        <dsp:cNvPr id="0" name=""/>
        <dsp:cNvSpPr/>
      </dsp:nvSpPr>
      <dsp:spPr>
        <a:xfrm rot="2142401">
          <a:off x="2347005" y="1844143"/>
          <a:ext cx="306307" cy="19885"/>
        </a:xfrm>
        <a:custGeom>
          <a:avLst/>
          <a:gdLst/>
          <a:ahLst/>
          <a:cxnLst/>
          <a:rect l="0" t="0" r="0" b="0"/>
          <a:pathLst>
            <a:path>
              <a:moveTo>
                <a:pt x="0" y="9942"/>
              </a:moveTo>
              <a:lnTo>
                <a:pt x="306307" y="9942"/>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2492501" y="1846428"/>
        <a:ext cx="15315" cy="15315"/>
      </dsp:txXfrm>
    </dsp:sp>
    <dsp:sp modelId="{097796A2-8CDC-49D5-B45F-CF292A114270}">
      <dsp:nvSpPr>
        <dsp:cNvPr id="0" name=""/>
        <dsp:cNvSpPr/>
      </dsp:nvSpPr>
      <dsp:spPr>
        <a:xfrm>
          <a:off x="2624521" y="1788018"/>
          <a:ext cx="621814" cy="310907"/>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kern="1200"/>
            <a:t>Tail</a:t>
          </a:r>
        </a:p>
      </dsp:txBody>
      <dsp:txXfrm>
        <a:off x="2633627" y="1797124"/>
        <a:ext cx="603602" cy="292695"/>
      </dsp:txXfrm>
    </dsp:sp>
    <dsp:sp modelId="{8D7EF87A-6E63-475B-9FCD-8B1C1B3AA898}">
      <dsp:nvSpPr>
        <dsp:cNvPr id="0" name=""/>
        <dsp:cNvSpPr/>
      </dsp:nvSpPr>
      <dsp:spPr>
        <a:xfrm>
          <a:off x="3246336" y="1933529"/>
          <a:ext cx="248725" cy="19885"/>
        </a:xfrm>
        <a:custGeom>
          <a:avLst/>
          <a:gdLst/>
          <a:ahLst/>
          <a:cxnLst/>
          <a:rect l="0" t="0" r="0" b="0"/>
          <a:pathLst>
            <a:path>
              <a:moveTo>
                <a:pt x="0" y="9942"/>
              </a:moveTo>
              <a:lnTo>
                <a:pt x="248725" y="9942"/>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3364481" y="1937254"/>
        <a:ext cx="12436" cy="12436"/>
      </dsp:txXfrm>
    </dsp:sp>
    <dsp:sp modelId="{6391D49C-E7B8-4EDD-BE38-0171BAAD248B}">
      <dsp:nvSpPr>
        <dsp:cNvPr id="0" name=""/>
        <dsp:cNvSpPr/>
      </dsp:nvSpPr>
      <dsp:spPr>
        <a:xfrm>
          <a:off x="3495062" y="1788018"/>
          <a:ext cx="621814" cy="310907"/>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kern="1200"/>
            <a:t>(T,H,T)</a:t>
          </a:r>
        </a:p>
      </dsp:txBody>
      <dsp:txXfrm>
        <a:off x="3504168" y="1797124"/>
        <a:ext cx="603602" cy="292695"/>
      </dsp:txXfrm>
    </dsp:sp>
    <dsp:sp modelId="{163D155B-D1C2-473B-BC64-BB5A494C7116}">
      <dsp:nvSpPr>
        <dsp:cNvPr id="0" name=""/>
        <dsp:cNvSpPr/>
      </dsp:nvSpPr>
      <dsp:spPr>
        <a:xfrm rot="3310531">
          <a:off x="1411844" y="2291073"/>
          <a:ext cx="435547" cy="19885"/>
        </a:xfrm>
        <a:custGeom>
          <a:avLst/>
          <a:gdLst/>
          <a:ahLst/>
          <a:cxnLst/>
          <a:rect l="0" t="0" r="0" b="0"/>
          <a:pathLst>
            <a:path>
              <a:moveTo>
                <a:pt x="0" y="9942"/>
              </a:moveTo>
              <a:lnTo>
                <a:pt x="435547" y="9942"/>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1618729" y="2290127"/>
        <a:ext cx="21777" cy="21777"/>
      </dsp:txXfrm>
    </dsp:sp>
    <dsp:sp modelId="{98E188A7-DE01-4CBD-82AD-661105A6E658}">
      <dsp:nvSpPr>
        <dsp:cNvPr id="0" name=""/>
        <dsp:cNvSpPr/>
      </dsp:nvSpPr>
      <dsp:spPr>
        <a:xfrm>
          <a:off x="1753981" y="2324334"/>
          <a:ext cx="621814" cy="310907"/>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kern="1200"/>
            <a:t>Tail</a:t>
          </a:r>
        </a:p>
      </dsp:txBody>
      <dsp:txXfrm>
        <a:off x="1763087" y="2333440"/>
        <a:ext cx="603602" cy="292695"/>
      </dsp:txXfrm>
    </dsp:sp>
    <dsp:sp modelId="{C401A31A-91C9-41FA-A600-6353FDEE7519}">
      <dsp:nvSpPr>
        <dsp:cNvPr id="0" name=""/>
        <dsp:cNvSpPr/>
      </dsp:nvSpPr>
      <dsp:spPr>
        <a:xfrm rot="19457599">
          <a:off x="2347005" y="2380459"/>
          <a:ext cx="306307" cy="19885"/>
        </a:xfrm>
        <a:custGeom>
          <a:avLst/>
          <a:gdLst/>
          <a:ahLst/>
          <a:cxnLst/>
          <a:rect l="0" t="0" r="0" b="0"/>
          <a:pathLst>
            <a:path>
              <a:moveTo>
                <a:pt x="0" y="9942"/>
              </a:moveTo>
              <a:lnTo>
                <a:pt x="306307" y="9942"/>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2492501" y="2382744"/>
        <a:ext cx="15315" cy="15315"/>
      </dsp:txXfrm>
    </dsp:sp>
    <dsp:sp modelId="{37FF7798-F945-4E24-89F6-32C5CFC27474}">
      <dsp:nvSpPr>
        <dsp:cNvPr id="0" name=""/>
        <dsp:cNvSpPr/>
      </dsp:nvSpPr>
      <dsp:spPr>
        <a:xfrm>
          <a:off x="2624521" y="2145562"/>
          <a:ext cx="621814" cy="310907"/>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kern="1200"/>
            <a:t>Head</a:t>
          </a:r>
        </a:p>
      </dsp:txBody>
      <dsp:txXfrm>
        <a:off x="2633627" y="2154668"/>
        <a:ext cx="603602" cy="292695"/>
      </dsp:txXfrm>
    </dsp:sp>
    <dsp:sp modelId="{13CCB7F9-14C0-434D-90C6-F93793FCE0B7}">
      <dsp:nvSpPr>
        <dsp:cNvPr id="0" name=""/>
        <dsp:cNvSpPr/>
      </dsp:nvSpPr>
      <dsp:spPr>
        <a:xfrm>
          <a:off x="3246336" y="2291073"/>
          <a:ext cx="248725" cy="19885"/>
        </a:xfrm>
        <a:custGeom>
          <a:avLst/>
          <a:gdLst/>
          <a:ahLst/>
          <a:cxnLst/>
          <a:rect l="0" t="0" r="0" b="0"/>
          <a:pathLst>
            <a:path>
              <a:moveTo>
                <a:pt x="0" y="9942"/>
              </a:moveTo>
              <a:lnTo>
                <a:pt x="248725" y="9942"/>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3364481" y="2294797"/>
        <a:ext cx="12436" cy="12436"/>
      </dsp:txXfrm>
    </dsp:sp>
    <dsp:sp modelId="{B2092192-860D-4E81-B28F-D60E1011D342}">
      <dsp:nvSpPr>
        <dsp:cNvPr id="0" name=""/>
        <dsp:cNvSpPr/>
      </dsp:nvSpPr>
      <dsp:spPr>
        <a:xfrm>
          <a:off x="3495062" y="2145562"/>
          <a:ext cx="621814" cy="310907"/>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kern="1200"/>
            <a:t>(T,T,H)</a:t>
          </a:r>
        </a:p>
      </dsp:txBody>
      <dsp:txXfrm>
        <a:off x="3504168" y="2154668"/>
        <a:ext cx="603602" cy="292695"/>
      </dsp:txXfrm>
    </dsp:sp>
    <dsp:sp modelId="{C22E8FF1-B714-48CE-9080-F23C83A3AA40}">
      <dsp:nvSpPr>
        <dsp:cNvPr id="0" name=""/>
        <dsp:cNvSpPr/>
      </dsp:nvSpPr>
      <dsp:spPr>
        <a:xfrm rot="2142401">
          <a:off x="2347005" y="2559231"/>
          <a:ext cx="306307" cy="19885"/>
        </a:xfrm>
        <a:custGeom>
          <a:avLst/>
          <a:gdLst/>
          <a:ahLst/>
          <a:cxnLst/>
          <a:rect l="0" t="0" r="0" b="0"/>
          <a:pathLst>
            <a:path>
              <a:moveTo>
                <a:pt x="0" y="9942"/>
              </a:moveTo>
              <a:lnTo>
                <a:pt x="306307" y="9942"/>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2492501" y="2561516"/>
        <a:ext cx="15315" cy="15315"/>
      </dsp:txXfrm>
    </dsp:sp>
    <dsp:sp modelId="{77FE8057-B533-4555-AA4A-2CEFFD973868}">
      <dsp:nvSpPr>
        <dsp:cNvPr id="0" name=""/>
        <dsp:cNvSpPr/>
      </dsp:nvSpPr>
      <dsp:spPr>
        <a:xfrm>
          <a:off x="2624521" y="2503105"/>
          <a:ext cx="621814" cy="310907"/>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kern="1200"/>
            <a:t>Tail</a:t>
          </a:r>
        </a:p>
      </dsp:txBody>
      <dsp:txXfrm>
        <a:off x="2633627" y="2512211"/>
        <a:ext cx="603602" cy="292695"/>
      </dsp:txXfrm>
    </dsp:sp>
    <dsp:sp modelId="{C8ED1F5D-AF9C-4466-AB54-763DB3B947E4}">
      <dsp:nvSpPr>
        <dsp:cNvPr id="0" name=""/>
        <dsp:cNvSpPr/>
      </dsp:nvSpPr>
      <dsp:spPr>
        <a:xfrm>
          <a:off x="3246336" y="2648617"/>
          <a:ext cx="248725" cy="19885"/>
        </a:xfrm>
        <a:custGeom>
          <a:avLst/>
          <a:gdLst/>
          <a:ahLst/>
          <a:cxnLst/>
          <a:rect l="0" t="0" r="0" b="0"/>
          <a:pathLst>
            <a:path>
              <a:moveTo>
                <a:pt x="0" y="9942"/>
              </a:moveTo>
              <a:lnTo>
                <a:pt x="248725" y="9942"/>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3364481" y="2652341"/>
        <a:ext cx="12436" cy="12436"/>
      </dsp:txXfrm>
    </dsp:sp>
    <dsp:sp modelId="{27C4E60D-4F19-49A5-89F8-245C7F435BF5}">
      <dsp:nvSpPr>
        <dsp:cNvPr id="0" name=""/>
        <dsp:cNvSpPr/>
      </dsp:nvSpPr>
      <dsp:spPr>
        <a:xfrm>
          <a:off x="3495062" y="2503105"/>
          <a:ext cx="621814" cy="310907"/>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kern="1200"/>
            <a:t>(T,T,T)</a:t>
          </a:r>
        </a:p>
      </dsp:txBody>
      <dsp:txXfrm>
        <a:off x="3504168" y="2512211"/>
        <a:ext cx="603602" cy="292695"/>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6B95D68-51FE-4E41-A2FF-2E383D8678A5}">
      <dsp:nvSpPr>
        <dsp:cNvPr id="0" name=""/>
        <dsp:cNvSpPr/>
      </dsp:nvSpPr>
      <dsp:spPr>
        <a:xfrm>
          <a:off x="2527121" y="0"/>
          <a:ext cx="1281140" cy="2503170"/>
        </a:xfrm>
        <a:prstGeom prst="roundRect">
          <a:avLst>
            <a:gd name="adj" fmla="val 10000"/>
          </a:avLst>
        </a:prstGeom>
        <a:solidFill>
          <a:schemeClr val="accent1">
            <a:tint val="4000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64008" tIns="64008" rIns="64008" bIns="64008" numCol="1" spcCol="1270" anchor="ctr" anchorCtr="0">
          <a:noAutofit/>
        </a:bodyPr>
        <a:lstStyle/>
        <a:p>
          <a:pPr marL="0" lvl="0" indent="0" algn="ctr" defTabSz="400050">
            <a:lnSpc>
              <a:spcPct val="90000"/>
            </a:lnSpc>
            <a:spcBef>
              <a:spcPct val="0"/>
            </a:spcBef>
            <a:spcAft>
              <a:spcPct val="35000"/>
            </a:spcAft>
            <a:buNone/>
          </a:pPr>
          <a:r>
            <a:rPr lang="en-US" sz="900" kern="1200"/>
            <a:t>Sample Space</a:t>
          </a:r>
        </a:p>
      </dsp:txBody>
      <dsp:txXfrm>
        <a:off x="2527121" y="0"/>
        <a:ext cx="1281140" cy="750951"/>
      </dsp:txXfrm>
    </dsp:sp>
    <dsp:sp modelId="{16E1FAD6-2D5E-4D8B-B519-23D170F073FD}">
      <dsp:nvSpPr>
        <dsp:cNvPr id="0" name=""/>
        <dsp:cNvSpPr/>
      </dsp:nvSpPr>
      <dsp:spPr>
        <a:xfrm>
          <a:off x="1842660" y="0"/>
          <a:ext cx="586680" cy="2503170"/>
        </a:xfrm>
        <a:prstGeom prst="roundRect">
          <a:avLst>
            <a:gd name="adj" fmla="val 10000"/>
          </a:avLst>
        </a:prstGeom>
        <a:solidFill>
          <a:schemeClr val="accent1">
            <a:tint val="4000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64008" tIns="64008" rIns="64008" bIns="64008" numCol="1" spcCol="1270" anchor="ctr" anchorCtr="0">
          <a:noAutofit/>
        </a:bodyPr>
        <a:lstStyle/>
        <a:p>
          <a:pPr marL="0" lvl="0" indent="0" algn="ctr" defTabSz="400050">
            <a:lnSpc>
              <a:spcPct val="90000"/>
            </a:lnSpc>
            <a:spcBef>
              <a:spcPct val="0"/>
            </a:spcBef>
            <a:spcAft>
              <a:spcPct val="35000"/>
            </a:spcAft>
            <a:buNone/>
          </a:pPr>
          <a:r>
            <a:rPr lang="en-US" sz="900" kern="1200"/>
            <a:t>Construct</a:t>
          </a:r>
        </a:p>
      </dsp:txBody>
      <dsp:txXfrm>
        <a:off x="1842660" y="0"/>
        <a:ext cx="586680" cy="750951"/>
      </dsp:txXfrm>
    </dsp:sp>
    <dsp:sp modelId="{85800007-4BD3-421F-B5C7-963E526FD33E}">
      <dsp:nvSpPr>
        <dsp:cNvPr id="0" name=""/>
        <dsp:cNvSpPr/>
      </dsp:nvSpPr>
      <dsp:spPr>
        <a:xfrm>
          <a:off x="1158200" y="0"/>
          <a:ext cx="586680" cy="2503170"/>
        </a:xfrm>
        <a:prstGeom prst="roundRect">
          <a:avLst>
            <a:gd name="adj" fmla="val 10000"/>
          </a:avLst>
        </a:prstGeom>
        <a:solidFill>
          <a:schemeClr val="accent1">
            <a:tint val="4000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64008" tIns="64008" rIns="64008" bIns="64008" numCol="1" spcCol="1270" anchor="ctr" anchorCtr="0">
          <a:noAutofit/>
        </a:bodyPr>
        <a:lstStyle/>
        <a:p>
          <a:pPr marL="0" lvl="0" indent="0" algn="ctr" defTabSz="400050">
            <a:lnSpc>
              <a:spcPct val="90000"/>
            </a:lnSpc>
            <a:spcBef>
              <a:spcPct val="0"/>
            </a:spcBef>
            <a:spcAft>
              <a:spcPct val="35000"/>
            </a:spcAft>
            <a:buNone/>
          </a:pPr>
          <a:r>
            <a:rPr lang="en-US" sz="900" kern="1200"/>
            <a:t>Design</a:t>
          </a:r>
        </a:p>
      </dsp:txBody>
      <dsp:txXfrm>
        <a:off x="1158200" y="0"/>
        <a:ext cx="586680" cy="750951"/>
      </dsp:txXfrm>
    </dsp:sp>
    <dsp:sp modelId="{6D284D15-A674-4ADF-97F0-CDDD69D2C8AB}">
      <dsp:nvSpPr>
        <dsp:cNvPr id="0" name=""/>
        <dsp:cNvSpPr/>
      </dsp:nvSpPr>
      <dsp:spPr>
        <a:xfrm>
          <a:off x="473739" y="0"/>
          <a:ext cx="586680" cy="2503170"/>
        </a:xfrm>
        <a:prstGeom prst="roundRect">
          <a:avLst>
            <a:gd name="adj" fmla="val 10000"/>
          </a:avLst>
        </a:prstGeom>
        <a:solidFill>
          <a:schemeClr val="accent1">
            <a:tint val="4000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64008" tIns="64008" rIns="64008" bIns="64008" numCol="1" spcCol="1270" anchor="ctr" anchorCtr="0">
          <a:noAutofit/>
        </a:bodyPr>
        <a:lstStyle/>
        <a:p>
          <a:pPr marL="0" lvl="0" indent="0" algn="ctr" defTabSz="400050">
            <a:lnSpc>
              <a:spcPct val="90000"/>
            </a:lnSpc>
            <a:spcBef>
              <a:spcPct val="0"/>
            </a:spcBef>
            <a:spcAft>
              <a:spcPct val="35000"/>
            </a:spcAft>
            <a:buNone/>
          </a:pPr>
          <a:r>
            <a:rPr lang="en-US" sz="900" kern="1200"/>
            <a:t>Start</a:t>
          </a:r>
        </a:p>
      </dsp:txBody>
      <dsp:txXfrm>
        <a:off x="473739" y="0"/>
        <a:ext cx="586680" cy="750951"/>
      </dsp:txXfrm>
    </dsp:sp>
    <dsp:sp modelId="{6CB5D2BF-7CCE-48B9-A966-7D8001A6747A}">
      <dsp:nvSpPr>
        <dsp:cNvPr id="0" name=""/>
        <dsp:cNvSpPr/>
      </dsp:nvSpPr>
      <dsp:spPr>
        <a:xfrm>
          <a:off x="522629" y="1454772"/>
          <a:ext cx="488900" cy="24445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n-US" sz="700" kern="1200"/>
            <a:t>Retrofit</a:t>
          </a:r>
        </a:p>
      </dsp:txBody>
      <dsp:txXfrm>
        <a:off x="529789" y="1461932"/>
        <a:ext cx="474580" cy="230130"/>
      </dsp:txXfrm>
    </dsp:sp>
    <dsp:sp modelId="{7190BBDA-BA3B-42BB-8514-5DB61AA5794C}">
      <dsp:nvSpPr>
        <dsp:cNvPr id="0" name=""/>
        <dsp:cNvSpPr/>
      </dsp:nvSpPr>
      <dsp:spPr>
        <a:xfrm rot="17692822">
          <a:off x="876901" y="1357369"/>
          <a:ext cx="464817" cy="17578"/>
        </a:xfrm>
        <a:custGeom>
          <a:avLst/>
          <a:gdLst/>
          <a:ahLst/>
          <a:cxnLst/>
          <a:rect l="0" t="0" r="0" b="0"/>
          <a:pathLst>
            <a:path>
              <a:moveTo>
                <a:pt x="0" y="8789"/>
              </a:moveTo>
              <a:lnTo>
                <a:pt x="464817" y="8789"/>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1097689" y="1354538"/>
        <a:ext cx="23240" cy="23240"/>
      </dsp:txXfrm>
    </dsp:sp>
    <dsp:sp modelId="{1FD4CA50-14C3-4CC3-95F3-E7B954F09DBA}">
      <dsp:nvSpPr>
        <dsp:cNvPr id="0" name=""/>
        <dsp:cNvSpPr/>
      </dsp:nvSpPr>
      <dsp:spPr>
        <a:xfrm>
          <a:off x="1207090" y="1033095"/>
          <a:ext cx="488900" cy="24445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n-US" sz="700" kern="1200"/>
            <a:t>1 week</a:t>
          </a:r>
        </a:p>
      </dsp:txBody>
      <dsp:txXfrm>
        <a:off x="1214250" y="1040255"/>
        <a:ext cx="474580" cy="230130"/>
      </dsp:txXfrm>
    </dsp:sp>
    <dsp:sp modelId="{099AB2FA-6EDE-4A2C-96D6-2ECEF6CE30C5}">
      <dsp:nvSpPr>
        <dsp:cNvPr id="0" name=""/>
        <dsp:cNvSpPr/>
      </dsp:nvSpPr>
      <dsp:spPr>
        <a:xfrm rot="18289469">
          <a:off x="1622546" y="1005972"/>
          <a:ext cx="342448" cy="17578"/>
        </a:xfrm>
        <a:custGeom>
          <a:avLst/>
          <a:gdLst/>
          <a:ahLst/>
          <a:cxnLst/>
          <a:rect l="0" t="0" r="0" b="0"/>
          <a:pathLst>
            <a:path>
              <a:moveTo>
                <a:pt x="0" y="8789"/>
              </a:moveTo>
              <a:lnTo>
                <a:pt x="342448" y="8789"/>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1785209" y="1006200"/>
        <a:ext cx="17122" cy="17122"/>
      </dsp:txXfrm>
    </dsp:sp>
    <dsp:sp modelId="{FE5741D0-A27D-46AB-B912-96AB0C2EC4DC}">
      <dsp:nvSpPr>
        <dsp:cNvPr id="0" name=""/>
        <dsp:cNvSpPr/>
      </dsp:nvSpPr>
      <dsp:spPr>
        <a:xfrm>
          <a:off x="1891550" y="751977"/>
          <a:ext cx="488900" cy="24445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en-US" sz="900" kern="1200"/>
            <a:t>2 weeks</a:t>
          </a:r>
        </a:p>
      </dsp:txBody>
      <dsp:txXfrm>
        <a:off x="1898710" y="759137"/>
        <a:ext cx="474580" cy="230130"/>
      </dsp:txXfrm>
    </dsp:sp>
    <dsp:sp modelId="{903F1627-1472-4ECA-A0C3-32DF4E3FBDE1}">
      <dsp:nvSpPr>
        <dsp:cNvPr id="0" name=""/>
        <dsp:cNvSpPr/>
      </dsp:nvSpPr>
      <dsp:spPr>
        <a:xfrm>
          <a:off x="2380451" y="865413"/>
          <a:ext cx="195560" cy="17578"/>
        </a:xfrm>
        <a:custGeom>
          <a:avLst/>
          <a:gdLst/>
          <a:ahLst/>
          <a:cxnLst/>
          <a:rect l="0" t="0" r="0" b="0"/>
          <a:pathLst>
            <a:path>
              <a:moveTo>
                <a:pt x="0" y="8789"/>
              </a:moveTo>
              <a:lnTo>
                <a:pt x="195560" y="8789"/>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2473342" y="869313"/>
        <a:ext cx="9778" cy="9778"/>
      </dsp:txXfrm>
    </dsp:sp>
    <dsp:sp modelId="{CE5515BC-56BB-408F-9B2F-30C630C728B2}">
      <dsp:nvSpPr>
        <dsp:cNvPr id="0" name=""/>
        <dsp:cNvSpPr/>
      </dsp:nvSpPr>
      <dsp:spPr>
        <a:xfrm>
          <a:off x="2576011" y="751977"/>
          <a:ext cx="1079252" cy="24445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en-US" sz="900" kern="1200"/>
            <a:t>(1,2) = 3 weeks</a:t>
          </a:r>
        </a:p>
      </dsp:txBody>
      <dsp:txXfrm>
        <a:off x="2583171" y="759137"/>
        <a:ext cx="1064932" cy="230130"/>
      </dsp:txXfrm>
    </dsp:sp>
    <dsp:sp modelId="{C8B84CCA-30D3-4955-B6BB-C56A39A97702}">
      <dsp:nvSpPr>
        <dsp:cNvPr id="0" name=""/>
        <dsp:cNvSpPr/>
      </dsp:nvSpPr>
      <dsp:spPr>
        <a:xfrm>
          <a:off x="1695990" y="1146531"/>
          <a:ext cx="195560" cy="17578"/>
        </a:xfrm>
        <a:custGeom>
          <a:avLst/>
          <a:gdLst/>
          <a:ahLst/>
          <a:cxnLst/>
          <a:rect l="0" t="0" r="0" b="0"/>
          <a:pathLst>
            <a:path>
              <a:moveTo>
                <a:pt x="0" y="8789"/>
              </a:moveTo>
              <a:lnTo>
                <a:pt x="195560" y="8789"/>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1788881" y="1150431"/>
        <a:ext cx="9778" cy="9778"/>
      </dsp:txXfrm>
    </dsp:sp>
    <dsp:sp modelId="{C1EA4190-A07E-467E-8900-14797BBEDF2B}">
      <dsp:nvSpPr>
        <dsp:cNvPr id="0" name=""/>
        <dsp:cNvSpPr/>
      </dsp:nvSpPr>
      <dsp:spPr>
        <a:xfrm>
          <a:off x="1891550" y="1033095"/>
          <a:ext cx="488900" cy="24445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r>
            <a:rPr lang="en-US" sz="800" kern="1200"/>
            <a:t>3 weeks</a:t>
          </a:r>
        </a:p>
      </dsp:txBody>
      <dsp:txXfrm>
        <a:off x="1898710" y="1040255"/>
        <a:ext cx="474580" cy="230130"/>
      </dsp:txXfrm>
    </dsp:sp>
    <dsp:sp modelId="{570C38BB-D03A-4907-9EA6-D3978224E160}">
      <dsp:nvSpPr>
        <dsp:cNvPr id="0" name=""/>
        <dsp:cNvSpPr/>
      </dsp:nvSpPr>
      <dsp:spPr>
        <a:xfrm>
          <a:off x="2380451" y="1146531"/>
          <a:ext cx="195560" cy="17578"/>
        </a:xfrm>
        <a:custGeom>
          <a:avLst/>
          <a:gdLst/>
          <a:ahLst/>
          <a:cxnLst/>
          <a:rect l="0" t="0" r="0" b="0"/>
          <a:pathLst>
            <a:path>
              <a:moveTo>
                <a:pt x="0" y="8789"/>
              </a:moveTo>
              <a:lnTo>
                <a:pt x="195560" y="8789"/>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2473342" y="1150431"/>
        <a:ext cx="9778" cy="9778"/>
      </dsp:txXfrm>
    </dsp:sp>
    <dsp:sp modelId="{426E841F-10B6-46DB-9F33-7230C26B7B31}">
      <dsp:nvSpPr>
        <dsp:cNvPr id="0" name=""/>
        <dsp:cNvSpPr/>
      </dsp:nvSpPr>
      <dsp:spPr>
        <a:xfrm>
          <a:off x="2576011" y="1033095"/>
          <a:ext cx="1078739" cy="24445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r>
            <a:rPr lang="en-US" sz="800" kern="1200"/>
            <a:t>(1,3) = 4 weeks</a:t>
          </a:r>
        </a:p>
      </dsp:txBody>
      <dsp:txXfrm>
        <a:off x="2583171" y="1040255"/>
        <a:ext cx="1064419" cy="230130"/>
      </dsp:txXfrm>
    </dsp:sp>
    <dsp:sp modelId="{CCCC6F55-D3B9-4EFD-936E-51285295A6C0}">
      <dsp:nvSpPr>
        <dsp:cNvPr id="0" name=""/>
        <dsp:cNvSpPr/>
      </dsp:nvSpPr>
      <dsp:spPr>
        <a:xfrm rot="3310531">
          <a:off x="1622546" y="1287090"/>
          <a:ext cx="342448" cy="17578"/>
        </a:xfrm>
        <a:custGeom>
          <a:avLst/>
          <a:gdLst/>
          <a:ahLst/>
          <a:cxnLst/>
          <a:rect l="0" t="0" r="0" b="0"/>
          <a:pathLst>
            <a:path>
              <a:moveTo>
                <a:pt x="0" y="8789"/>
              </a:moveTo>
              <a:lnTo>
                <a:pt x="342448" y="8789"/>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1785209" y="1287318"/>
        <a:ext cx="17122" cy="17122"/>
      </dsp:txXfrm>
    </dsp:sp>
    <dsp:sp modelId="{92B198DF-5818-44EF-9725-6417E6103C89}">
      <dsp:nvSpPr>
        <dsp:cNvPr id="0" name=""/>
        <dsp:cNvSpPr/>
      </dsp:nvSpPr>
      <dsp:spPr>
        <a:xfrm>
          <a:off x="1891550" y="1314213"/>
          <a:ext cx="488900" cy="24445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n-US" sz="700" kern="1200"/>
            <a:t>4 weeks</a:t>
          </a:r>
        </a:p>
      </dsp:txBody>
      <dsp:txXfrm>
        <a:off x="1898710" y="1321373"/>
        <a:ext cx="474580" cy="230130"/>
      </dsp:txXfrm>
    </dsp:sp>
    <dsp:sp modelId="{FCAA8BCF-5780-4360-86C9-B467A3AE650B}">
      <dsp:nvSpPr>
        <dsp:cNvPr id="0" name=""/>
        <dsp:cNvSpPr/>
      </dsp:nvSpPr>
      <dsp:spPr>
        <a:xfrm>
          <a:off x="2380451" y="1427649"/>
          <a:ext cx="195560" cy="17578"/>
        </a:xfrm>
        <a:custGeom>
          <a:avLst/>
          <a:gdLst/>
          <a:ahLst/>
          <a:cxnLst/>
          <a:rect l="0" t="0" r="0" b="0"/>
          <a:pathLst>
            <a:path>
              <a:moveTo>
                <a:pt x="0" y="8789"/>
              </a:moveTo>
              <a:lnTo>
                <a:pt x="195560" y="8789"/>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2473342" y="1431549"/>
        <a:ext cx="9778" cy="9778"/>
      </dsp:txXfrm>
    </dsp:sp>
    <dsp:sp modelId="{403C948D-5612-44BA-A65C-87AFAEE4D7F8}">
      <dsp:nvSpPr>
        <dsp:cNvPr id="0" name=""/>
        <dsp:cNvSpPr/>
      </dsp:nvSpPr>
      <dsp:spPr>
        <a:xfrm>
          <a:off x="2576011" y="1314213"/>
          <a:ext cx="1078739" cy="24445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n-US" sz="700" kern="1200"/>
            <a:t>(1,4) = 5 weeks</a:t>
          </a:r>
        </a:p>
      </dsp:txBody>
      <dsp:txXfrm>
        <a:off x="2583171" y="1321373"/>
        <a:ext cx="1064419" cy="230130"/>
      </dsp:txXfrm>
    </dsp:sp>
    <dsp:sp modelId="{5CDFB7B6-6100-4C84-8877-FA33D6256660}">
      <dsp:nvSpPr>
        <dsp:cNvPr id="0" name=""/>
        <dsp:cNvSpPr/>
      </dsp:nvSpPr>
      <dsp:spPr>
        <a:xfrm rot="3907178">
          <a:off x="876901" y="1779046"/>
          <a:ext cx="464817" cy="17578"/>
        </a:xfrm>
        <a:custGeom>
          <a:avLst/>
          <a:gdLst/>
          <a:ahLst/>
          <a:cxnLst/>
          <a:rect l="0" t="0" r="0" b="0"/>
          <a:pathLst>
            <a:path>
              <a:moveTo>
                <a:pt x="0" y="8789"/>
              </a:moveTo>
              <a:lnTo>
                <a:pt x="464817" y="8789"/>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1097689" y="1776214"/>
        <a:ext cx="23240" cy="23240"/>
      </dsp:txXfrm>
    </dsp:sp>
    <dsp:sp modelId="{A3D5EE5A-A2D8-4DDA-8BAB-15DC29038A3C}">
      <dsp:nvSpPr>
        <dsp:cNvPr id="0" name=""/>
        <dsp:cNvSpPr/>
      </dsp:nvSpPr>
      <dsp:spPr>
        <a:xfrm>
          <a:off x="1207090" y="1876448"/>
          <a:ext cx="488900" cy="24445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n-US" sz="700" kern="1200"/>
            <a:t>2 weeks</a:t>
          </a:r>
        </a:p>
      </dsp:txBody>
      <dsp:txXfrm>
        <a:off x="1214250" y="1883608"/>
        <a:ext cx="474580" cy="230130"/>
      </dsp:txXfrm>
    </dsp:sp>
    <dsp:sp modelId="{6EDBB2CC-9BF9-416A-9EF5-9D936C583C1E}">
      <dsp:nvSpPr>
        <dsp:cNvPr id="0" name=""/>
        <dsp:cNvSpPr/>
      </dsp:nvSpPr>
      <dsp:spPr>
        <a:xfrm rot="18289469">
          <a:off x="1622546" y="1849325"/>
          <a:ext cx="342448" cy="17578"/>
        </a:xfrm>
        <a:custGeom>
          <a:avLst/>
          <a:gdLst/>
          <a:ahLst/>
          <a:cxnLst/>
          <a:rect l="0" t="0" r="0" b="0"/>
          <a:pathLst>
            <a:path>
              <a:moveTo>
                <a:pt x="0" y="8789"/>
              </a:moveTo>
              <a:lnTo>
                <a:pt x="342448" y="8789"/>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1785209" y="1849553"/>
        <a:ext cx="17122" cy="17122"/>
      </dsp:txXfrm>
    </dsp:sp>
    <dsp:sp modelId="{A1C19ABE-9A31-4C0C-9B65-2F21C49D87C2}">
      <dsp:nvSpPr>
        <dsp:cNvPr id="0" name=""/>
        <dsp:cNvSpPr/>
      </dsp:nvSpPr>
      <dsp:spPr>
        <a:xfrm>
          <a:off x="1891550" y="1595330"/>
          <a:ext cx="488900" cy="24445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n-US" sz="700" kern="1200"/>
            <a:t>2 weeks</a:t>
          </a:r>
        </a:p>
      </dsp:txBody>
      <dsp:txXfrm>
        <a:off x="1898710" y="1602490"/>
        <a:ext cx="474580" cy="230130"/>
      </dsp:txXfrm>
    </dsp:sp>
    <dsp:sp modelId="{78C73BE3-A735-4AFE-8295-187F5F8A8801}">
      <dsp:nvSpPr>
        <dsp:cNvPr id="0" name=""/>
        <dsp:cNvSpPr/>
      </dsp:nvSpPr>
      <dsp:spPr>
        <a:xfrm>
          <a:off x="2380451" y="1708766"/>
          <a:ext cx="195560" cy="17578"/>
        </a:xfrm>
        <a:custGeom>
          <a:avLst/>
          <a:gdLst/>
          <a:ahLst/>
          <a:cxnLst/>
          <a:rect l="0" t="0" r="0" b="0"/>
          <a:pathLst>
            <a:path>
              <a:moveTo>
                <a:pt x="0" y="8789"/>
              </a:moveTo>
              <a:lnTo>
                <a:pt x="195560" y="8789"/>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2473342" y="1712666"/>
        <a:ext cx="9778" cy="9778"/>
      </dsp:txXfrm>
    </dsp:sp>
    <dsp:sp modelId="{7A3D68F6-5C64-4AFB-8F7C-0AC9BE21220A}">
      <dsp:nvSpPr>
        <dsp:cNvPr id="0" name=""/>
        <dsp:cNvSpPr/>
      </dsp:nvSpPr>
      <dsp:spPr>
        <a:xfrm>
          <a:off x="2576011" y="1595330"/>
          <a:ext cx="1078739" cy="24445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n-US" sz="700" kern="1200"/>
            <a:t>(2,2) = 4 weeks</a:t>
          </a:r>
        </a:p>
      </dsp:txBody>
      <dsp:txXfrm>
        <a:off x="2583171" y="1602490"/>
        <a:ext cx="1064419" cy="230130"/>
      </dsp:txXfrm>
    </dsp:sp>
    <dsp:sp modelId="{8613DA33-CBE1-4190-8E76-CF0BE1D32264}">
      <dsp:nvSpPr>
        <dsp:cNvPr id="0" name=""/>
        <dsp:cNvSpPr/>
      </dsp:nvSpPr>
      <dsp:spPr>
        <a:xfrm>
          <a:off x="1695990" y="1989884"/>
          <a:ext cx="195560" cy="17578"/>
        </a:xfrm>
        <a:custGeom>
          <a:avLst/>
          <a:gdLst/>
          <a:ahLst/>
          <a:cxnLst/>
          <a:rect l="0" t="0" r="0" b="0"/>
          <a:pathLst>
            <a:path>
              <a:moveTo>
                <a:pt x="0" y="8789"/>
              </a:moveTo>
              <a:lnTo>
                <a:pt x="195560" y="8789"/>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1788881" y="1993784"/>
        <a:ext cx="9778" cy="9778"/>
      </dsp:txXfrm>
    </dsp:sp>
    <dsp:sp modelId="{B66A131C-5FA5-45E7-A8E7-A06603294BB2}">
      <dsp:nvSpPr>
        <dsp:cNvPr id="0" name=""/>
        <dsp:cNvSpPr/>
      </dsp:nvSpPr>
      <dsp:spPr>
        <a:xfrm>
          <a:off x="1891550" y="1876448"/>
          <a:ext cx="488900" cy="24445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n-US" sz="700" kern="1200"/>
            <a:t>3 weeks</a:t>
          </a:r>
        </a:p>
      </dsp:txBody>
      <dsp:txXfrm>
        <a:off x="1898710" y="1883608"/>
        <a:ext cx="474580" cy="230130"/>
      </dsp:txXfrm>
    </dsp:sp>
    <dsp:sp modelId="{34ED1470-E6A8-4B6E-B89E-33660578754A}">
      <dsp:nvSpPr>
        <dsp:cNvPr id="0" name=""/>
        <dsp:cNvSpPr/>
      </dsp:nvSpPr>
      <dsp:spPr>
        <a:xfrm>
          <a:off x="2380451" y="1989884"/>
          <a:ext cx="195560" cy="17578"/>
        </a:xfrm>
        <a:custGeom>
          <a:avLst/>
          <a:gdLst/>
          <a:ahLst/>
          <a:cxnLst/>
          <a:rect l="0" t="0" r="0" b="0"/>
          <a:pathLst>
            <a:path>
              <a:moveTo>
                <a:pt x="0" y="8789"/>
              </a:moveTo>
              <a:lnTo>
                <a:pt x="195560" y="8789"/>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2473342" y="1993784"/>
        <a:ext cx="9778" cy="9778"/>
      </dsp:txXfrm>
    </dsp:sp>
    <dsp:sp modelId="{BF16A270-AD11-404C-A980-973EBD808111}">
      <dsp:nvSpPr>
        <dsp:cNvPr id="0" name=""/>
        <dsp:cNvSpPr/>
      </dsp:nvSpPr>
      <dsp:spPr>
        <a:xfrm>
          <a:off x="2576011" y="1876448"/>
          <a:ext cx="1078739" cy="24445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n-US" sz="700" kern="1200"/>
            <a:t>(2,3) = 5 weeks</a:t>
          </a:r>
        </a:p>
      </dsp:txBody>
      <dsp:txXfrm>
        <a:off x="2583171" y="1883608"/>
        <a:ext cx="1064419" cy="230130"/>
      </dsp:txXfrm>
    </dsp:sp>
    <dsp:sp modelId="{A6C54762-CC99-4713-B6A7-53EB95177FEA}">
      <dsp:nvSpPr>
        <dsp:cNvPr id="0" name=""/>
        <dsp:cNvSpPr/>
      </dsp:nvSpPr>
      <dsp:spPr>
        <a:xfrm rot="3310531">
          <a:off x="1622546" y="2130443"/>
          <a:ext cx="342448" cy="17578"/>
        </a:xfrm>
        <a:custGeom>
          <a:avLst/>
          <a:gdLst/>
          <a:ahLst/>
          <a:cxnLst/>
          <a:rect l="0" t="0" r="0" b="0"/>
          <a:pathLst>
            <a:path>
              <a:moveTo>
                <a:pt x="0" y="8789"/>
              </a:moveTo>
              <a:lnTo>
                <a:pt x="342448" y="8789"/>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1785209" y="2130671"/>
        <a:ext cx="17122" cy="17122"/>
      </dsp:txXfrm>
    </dsp:sp>
    <dsp:sp modelId="{CAECBEB3-7DA8-403F-B5DD-ECD9AAB15D0D}">
      <dsp:nvSpPr>
        <dsp:cNvPr id="0" name=""/>
        <dsp:cNvSpPr/>
      </dsp:nvSpPr>
      <dsp:spPr>
        <a:xfrm>
          <a:off x="1891550" y="2157566"/>
          <a:ext cx="488900" cy="24445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n-US" sz="700" kern="1200"/>
            <a:t>4 weeks</a:t>
          </a:r>
        </a:p>
      </dsp:txBody>
      <dsp:txXfrm>
        <a:off x="1898710" y="2164726"/>
        <a:ext cx="474580" cy="230130"/>
      </dsp:txXfrm>
    </dsp:sp>
    <dsp:sp modelId="{D804ACB6-A276-478D-B15D-CE206479B861}">
      <dsp:nvSpPr>
        <dsp:cNvPr id="0" name=""/>
        <dsp:cNvSpPr/>
      </dsp:nvSpPr>
      <dsp:spPr>
        <a:xfrm>
          <a:off x="2380451" y="2271002"/>
          <a:ext cx="195560" cy="17578"/>
        </a:xfrm>
        <a:custGeom>
          <a:avLst/>
          <a:gdLst/>
          <a:ahLst/>
          <a:cxnLst/>
          <a:rect l="0" t="0" r="0" b="0"/>
          <a:pathLst>
            <a:path>
              <a:moveTo>
                <a:pt x="0" y="8789"/>
              </a:moveTo>
              <a:lnTo>
                <a:pt x="195560" y="8789"/>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2473342" y="2274902"/>
        <a:ext cx="9778" cy="9778"/>
      </dsp:txXfrm>
    </dsp:sp>
    <dsp:sp modelId="{3DE1FA93-A4E7-405D-A613-FEAD725BA990}">
      <dsp:nvSpPr>
        <dsp:cNvPr id="0" name=""/>
        <dsp:cNvSpPr/>
      </dsp:nvSpPr>
      <dsp:spPr>
        <a:xfrm>
          <a:off x="2576011" y="2157566"/>
          <a:ext cx="1078739" cy="24445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445" tIns="4445" rIns="4445" bIns="4445" numCol="1" spcCol="1270" anchor="ctr" anchorCtr="0">
          <a:noAutofit/>
        </a:bodyPr>
        <a:lstStyle/>
        <a:p>
          <a:pPr marL="0" lvl="0" indent="0" algn="ctr" defTabSz="311150">
            <a:lnSpc>
              <a:spcPct val="90000"/>
            </a:lnSpc>
            <a:spcBef>
              <a:spcPct val="0"/>
            </a:spcBef>
            <a:spcAft>
              <a:spcPct val="35000"/>
            </a:spcAft>
            <a:buNone/>
          </a:pPr>
          <a:r>
            <a:rPr lang="en-US" sz="700" kern="1200"/>
            <a:t>(2,4) = 6 weeks</a:t>
          </a:r>
        </a:p>
      </dsp:txBody>
      <dsp:txXfrm>
        <a:off x="2583171" y="2164726"/>
        <a:ext cx="1064419" cy="230130"/>
      </dsp:txXfrm>
    </dsp:sp>
  </dsp:spTree>
</dsp:drawing>
</file>

<file path=xl/diagrams/layout1.xml><?xml version="1.0" encoding="utf-8"?>
<dgm:layoutDef xmlns:dgm="http://schemas.openxmlformats.org/drawingml/2006/diagram" xmlns:a="http://schemas.openxmlformats.org/drawingml/2006/main" uniqueId="urn:microsoft.com/office/officeart/2005/8/layout/hierarchy2">
  <dgm:title val=""/>
  <dgm:desc val=""/>
  <dgm:catLst>
    <dgm:cat type="hierarchy" pri="5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1" destId="2" srcOrd="0" destOrd="0"/>
        <dgm:cxn modelId="6" srcId="1" destId="3" srcOrd="1" destOrd="0"/>
        <dgm:cxn modelId="23" srcId="2" destId="21" srcOrd="0" destOrd="0"/>
        <dgm:cxn modelId="24" srcId="2" destId="22" srcOrd="1" destOrd="0"/>
        <dgm:cxn modelId="33" srcId="3" destId="31" srcOrd="0" destOrd="0"/>
      </dgm:cxnLst>
      <dgm:bg/>
      <dgm:whole/>
    </dgm:dataModel>
  </dgm:sampData>
  <dgm:styleData>
    <dgm:dataModel>
      <dgm:ptLst>
        <dgm:pt modelId="0" type="doc"/>
        <dgm:pt modelId="1"/>
        <dgm:pt modelId="11"/>
        <dgm:pt modelId="12"/>
      </dgm:ptLst>
      <dgm:cxnLst>
        <dgm:cxn modelId="2" srcId="0" destId="1" srcOrd="0" destOrd="0"/>
        <dgm:cxn modelId="13" srcId="1" destId="11" srcOrd="0" destOrd="0"/>
        <dgm:cxn modelId="14" srcId="1" destId="12" srcOrd="1" destOrd="0"/>
      </dgm:cxnLst>
      <dgm:bg/>
      <dgm:whole/>
    </dgm:dataModel>
  </dgm:styleData>
  <dgm:clrData>
    <dgm:dataModel>
      <dgm:ptLst>
        <dgm:pt modelId="0" type="doc"/>
        <dgm:pt modelId="1"/>
        <dgm:pt modelId="2"/>
        <dgm:pt modelId="21"/>
        <dgm:pt modelId="211"/>
        <dgm:pt modelId="3"/>
        <dgm:pt modelId="31"/>
        <dgm:pt modelId="311"/>
      </dgm:ptLst>
      <dgm:cxnLst>
        <dgm:cxn modelId="4" srcId="0" destId="1" srcOrd="0" destOrd="0"/>
        <dgm:cxn modelId="5" srcId="1" destId="2" srcOrd="0" destOrd="0"/>
        <dgm:cxn modelId="6" srcId="1" destId="3" srcOrd="1" destOrd="0"/>
        <dgm:cxn modelId="23" srcId="2" destId="21" srcOrd="0" destOrd="0"/>
        <dgm:cxn modelId="24" srcId="21" destId="211" srcOrd="0" destOrd="0"/>
        <dgm:cxn modelId="33" srcId="3" destId="31" srcOrd="0" destOrd="0"/>
        <dgm:cxn modelId="34" srcId="31" destId="311" srcOrd="0" destOrd="0"/>
      </dgm:cxnLst>
      <dgm:bg/>
      <dgm:whole/>
    </dgm:dataModel>
  </dgm:clrData>
  <dgm:layoutNode name="diagram">
    <dgm:varLst>
      <dgm:chPref val="1"/>
      <dgm:dir/>
      <dgm:animOne val="branch"/>
      <dgm:animLvl val="lvl"/>
      <dgm:resizeHandles val="exact"/>
    </dgm:varLst>
    <dgm:choose name="Name0">
      <dgm:if name="Name1" func="var" arg="dir" op="equ" val="norm">
        <dgm:alg type="hierChild">
          <dgm:param type="linDir" val="fromT"/>
          <dgm:param type="chAlign" val="l"/>
        </dgm:alg>
      </dgm:if>
      <dgm:else name="Name2">
        <dgm:alg type="hierChild">
          <dgm:param type="linDir" val="fromT"/>
          <dgm:param type="chAlign" val="r"/>
        </dgm:alg>
      </dgm:else>
    </dgm:choose>
    <dgm:shape xmlns:r="http://schemas.openxmlformats.org/officeDocument/2006/relationships" r:blip="">
      <dgm:adjLst/>
    </dgm:shape>
    <dgm:presOf/>
    <dgm:constrLst>
      <dgm:constr type="h" for="des" ptType="node" refType="h"/>
      <dgm:constr type="w" for="des" ptType="node" refType="h" refFor="des" refPtType="node" fact="2"/>
      <dgm:constr type="sibSp" refType="h" refFor="des" refPtType="node" op="equ" fact="0.15"/>
      <dgm:constr type="sibSp" for="des" forName="level2hierChild" refType="h" refFor="des" refPtType="node" op="equ" fact="0.15"/>
      <dgm:constr type="sibSp" for="des" forName="level3hierChild" refType="h" refFor="des" refPtType="node" op="equ" fact="0.15"/>
      <dgm:constr type="sp" for="des" forName="root1" refType="w" refFor="des" refPtType="node" fact="0.4"/>
      <dgm:constr type="sp" for="des" forName="root2" refType="sp" refFor="des" refForName="root1" op="equ"/>
      <dgm:constr type="primFontSz" for="des" ptType="node" op="equ" val="65"/>
      <dgm:constr type="primFontSz" for="des" forName="connTx" op="equ" val="55"/>
      <dgm:constr type="primFontSz" for="des" forName="connTx" refType="primFontSz" refFor="des" refPtType="node" op="lte" fact="0.8"/>
    </dgm:constrLst>
    <dgm:ruleLst/>
    <dgm:forEach name="Name3" axis="ch">
      <dgm:forEach name="Name4" axis="self" ptType="node">
        <dgm:layoutNode name="root1">
          <dgm:choose name="Name5">
            <dgm:if name="Name6" func="var" arg="dir" op="equ" val="norm">
              <dgm:alg type="hierRoot">
                <dgm:param type="hierAlign" val="lCtrCh"/>
              </dgm:alg>
            </dgm:if>
            <dgm:else name="Name7">
              <dgm:alg type="hierRoot">
                <dgm:param type="hierAlign" val="rCtrCh"/>
              </dgm:alg>
            </dgm:else>
          </dgm:choose>
          <dgm:shape xmlns:r="http://schemas.openxmlformats.org/officeDocument/2006/relationships" r:blip="">
            <dgm:adjLst/>
          </dgm:shape>
          <dgm:presOf/>
          <dgm:constrLst/>
          <dgm:ruleLst/>
          <dgm:layoutNode name="LevelOneTextNode" styleLbl="node0">
            <dgm:varLst>
              <dgm:chPref val="3"/>
            </dgm:varLst>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level2hierChild">
            <dgm:choose name="Name8">
              <dgm:if name="Name9" func="var" arg="dir" op="equ" val="norm">
                <dgm:alg type="hierChild">
                  <dgm:param type="linDir" val="fromT"/>
                  <dgm:param type="chAlign" val="l"/>
                </dgm:alg>
              </dgm:if>
              <dgm:else name="Name10">
                <dgm:alg type="hierChild">
                  <dgm:param type="linDir" val="fromT"/>
                  <dgm:param type="chAlign" val="r"/>
                </dgm:alg>
              </dgm:else>
            </dgm:choose>
            <dgm:shape xmlns:r="http://schemas.openxmlformats.org/officeDocument/2006/relationships" r:blip="">
              <dgm:adjLst/>
            </dgm:shape>
            <dgm:presOf/>
            <dgm:constrLst/>
            <dgm:ruleLst/>
            <dgm:forEach name="repeat" axis="ch">
              <dgm:forEach name="Name11" axis="self" ptType="parTrans" cnt="1">
                <dgm:layoutNode name="conn2-1">
                  <dgm:choose name="Name12">
                    <dgm:if name="Name13" func="var" arg="dir" op="equ" val="norm">
                      <dgm:alg type="conn">
                        <dgm:param type="dim" val="1D"/>
                        <dgm:param type="begPts" val="midR"/>
                        <dgm:param type="endPts" val="midL"/>
                        <dgm:param type="endSty" val="noArr"/>
                      </dgm:alg>
                    </dgm:if>
                    <dgm:else name="Name14">
                      <dgm:alg type="conn">
                        <dgm:param type="dim" val="1D"/>
                        <dgm:param type="begPts" val="midL"/>
                        <dgm:param type="endPts" val="midR"/>
                        <dgm:param type="endSty" val="noArr"/>
                      </dgm:alg>
                    </dgm:else>
                  </dgm:choose>
                  <dgm:shape xmlns:r="http://schemas.openxmlformats.org/officeDocument/2006/relationships" type="conn" r:blip="">
                    <dgm:adjLst/>
                  </dgm:shape>
                  <dgm:presOf axis="self"/>
                  <dgm:constrLst>
                    <dgm:constr type="w" val="1"/>
                    <dgm:constr type="h" val="5"/>
                    <dgm:constr type="connDist"/>
                    <dgm:constr type="begPad"/>
                    <dgm:constr type="endPad"/>
                    <dgm:constr type="userA" for="ch" refType="connDist"/>
                  </dgm:constrLst>
                  <dgm:ruleLst/>
                  <dgm:layoutNode name="connTx">
                    <dgm:alg type="tx">
                      <dgm:param type="autoTxRot" val="grav"/>
                    </dgm:alg>
                    <dgm:shape xmlns:r="http://schemas.openxmlformats.org/officeDocument/2006/relationships" type="rect" r:blip="" hideGeom="1">
                      <dgm:adjLst/>
                    </dgm:shape>
                    <dgm:presOf axis="self"/>
                    <dgm:constrLst>
                      <dgm:constr type="userA"/>
                      <dgm:constr type="w" refType="userA" fact="0.05"/>
                      <dgm:constr type="h" refType="userA" fact="0.05"/>
                      <dgm:constr type="lMarg" val="1"/>
                      <dgm:constr type="rMarg" val="1"/>
                      <dgm:constr type="tMarg"/>
                      <dgm:constr type="bMarg"/>
                    </dgm:constrLst>
                    <dgm:ruleLst>
                      <dgm:rule type="h" val="NaN" fact="0.25" max="NaN"/>
                      <dgm:rule type="w" val="NaN" fact="0.8" max="NaN"/>
                      <dgm:rule type="primFontSz" val="5" fact="NaN" max="NaN"/>
                    </dgm:ruleLst>
                  </dgm:layoutNode>
                </dgm:layoutNode>
              </dgm:forEach>
              <dgm:forEach name="Name15" axis="self" ptType="node">
                <dgm:layoutNode name="root2">
                  <dgm:choose name="Name16">
                    <dgm:if name="Name17" func="var" arg="dir" op="equ" val="norm">
                      <dgm:alg type="hierRoot">
                        <dgm:param type="hierAlign" val="lCtrCh"/>
                      </dgm:alg>
                    </dgm:if>
                    <dgm:else name="Name18">
                      <dgm:alg type="hierRoot">
                        <dgm:param type="hierAlign" val="rCtrCh"/>
                      </dgm:alg>
                    </dgm:else>
                  </dgm:choose>
                  <dgm:shape xmlns:r="http://schemas.openxmlformats.org/officeDocument/2006/relationships" r:blip="">
                    <dgm:adjLst/>
                  </dgm:shape>
                  <dgm:presOf/>
                  <dgm:constrLst/>
                  <dgm:ruleLst/>
                  <dgm:layoutNode name="LevelTwoTextNode">
                    <dgm:varLst>
                      <dgm:chPref val="3"/>
                    </dgm:varLst>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level3hierChild">
                    <dgm:choose name="Name19">
                      <dgm:if name="Name20" func="var" arg="dir" op="equ" val="norm">
                        <dgm:alg type="hierChild">
                          <dgm:param type="linDir" val="fromT"/>
                          <dgm:param type="chAlign" val="l"/>
                        </dgm:alg>
                      </dgm:if>
                      <dgm:else name="Name21">
                        <dgm:alg type="hierChild">
                          <dgm:param type="linDir" val="fromT"/>
                          <dgm:param type="chAlign" val="r"/>
                        </dgm:alg>
                      </dgm:else>
                    </dgm:choose>
                    <dgm:shape xmlns:r="http://schemas.openxmlformats.org/officeDocument/2006/relationships" r:blip="">
                      <dgm:adjLst/>
                    </dgm:shape>
                    <dgm:presOf/>
                    <dgm:constrLst/>
                    <dgm:ruleLst/>
                    <dgm:forEach name="Name22" ref="repeat"/>
                  </dgm:layoutNode>
                </dgm:layoutNode>
              </dgm:forEach>
            </dgm:forEach>
          </dgm:layoutNode>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hierarchy5">
  <dgm:title val=""/>
  <dgm:desc val=""/>
  <dgm:catLst>
    <dgm:cat type="hierarchy" pri="6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 modelId="4">
          <dgm:prSet phldr="1"/>
        </dgm:pt>
        <dgm:pt modelId="5">
          <dgm:prSet phldr="1"/>
        </dgm:pt>
        <dgm:pt modelId="6">
          <dgm:prSet phldr="1"/>
        </dgm:pt>
      </dgm:ptLst>
      <dgm:cxnLst>
        <dgm:cxn modelId="7" srcId="0" destId="1" srcOrd="0" destOrd="0"/>
        <dgm:cxn modelId="8" srcId="1" destId="2" srcOrd="0" destOrd="0"/>
        <dgm:cxn modelId="9" srcId="1" destId="3" srcOrd="1" destOrd="0"/>
        <dgm:cxn modelId="23" srcId="2" destId="21" srcOrd="0" destOrd="0"/>
        <dgm:cxn modelId="24" srcId="2" destId="22" srcOrd="1" destOrd="0"/>
        <dgm:cxn modelId="33" srcId="3" destId="31" srcOrd="0" destOrd="0"/>
        <dgm:cxn modelId="10" srcId="0" destId="4" srcOrd="1" destOrd="0"/>
        <dgm:cxn modelId="11" srcId="0" destId="5" srcOrd="2" destOrd="0"/>
        <dgm:cxn modelId="12" srcId="0" destId="6" srcOrd="3" destOrd="0"/>
      </dgm:cxnLst>
      <dgm:bg/>
      <dgm:whole/>
    </dgm:dataModel>
  </dgm:sampData>
  <dgm:styleData>
    <dgm:dataModel>
      <dgm:ptLst>
        <dgm:pt modelId="0" type="doc"/>
        <dgm:pt modelId="1"/>
        <dgm:pt modelId="11"/>
        <dgm:pt modelId="12"/>
        <dgm:pt modelId="2"/>
        <dgm:pt modelId="3"/>
      </dgm:ptLst>
      <dgm:cxnLst>
        <dgm:cxn modelId="4" srcId="0" destId="1" srcOrd="0" destOrd="0"/>
        <dgm:cxn modelId="13" srcId="1" destId="11" srcOrd="0" destOrd="0"/>
        <dgm:cxn modelId="14" srcId="1" destId="12" srcOrd="1" destOrd="0"/>
        <dgm:cxn modelId="5" srcId="0" destId="2" srcOrd="1" destOrd="0"/>
        <dgm:cxn modelId="6" srcId="0" destId="3" srcOrd="2" destOrd="0"/>
      </dgm:cxnLst>
      <dgm:bg/>
      <dgm:whole/>
    </dgm:dataModel>
  </dgm:styleData>
  <dgm:clrData>
    <dgm:dataModel>
      <dgm:ptLst>
        <dgm:pt modelId="0" type="doc"/>
        <dgm:pt modelId="1"/>
        <dgm:pt modelId="2"/>
        <dgm:pt modelId="21"/>
        <dgm:pt modelId="211"/>
        <dgm:pt modelId="3"/>
        <dgm:pt modelId="31"/>
        <dgm:pt modelId="311"/>
        <dgm:pt modelId="4"/>
        <dgm:pt modelId="5"/>
        <dgm:pt modelId="6"/>
        <dgm:pt modelId="7"/>
      </dgm:ptLst>
      <dgm:cxnLst>
        <dgm:cxn modelId="8" srcId="0" destId="1" srcOrd="0" destOrd="0"/>
        <dgm:cxn modelId="9" srcId="1" destId="2" srcOrd="0" destOrd="0"/>
        <dgm:cxn modelId="10" srcId="1" destId="3" srcOrd="1" destOrd="0"/>
        <dgm:cxn modelId="23" srcId="2" destId="21" srcOrd="0" destOrd="0"/>
        <dgm:cxn modelId="24" srcId="21" destId="211" srcOrd="0" destOrd="0"/>
        <dgm:cxn modelId="33" srcId="3" destId="31" srcOrd="0" destOrd="0"/>
        <dgm:cxn modelId="34" srcId="31" destId="311" srcOrd="0" destOrd="0"/>
        <dgm:cxn modelId="11" srcId="0" destId="4" srcOrd="1" destOrd="0"/>
        <dgm:cxn modelId="12" srcId="0" destId="5" srcOrd="2" destOrd="0"/>
        <dgm:cxn modelId="13" srcId="0" destId="6" srcOrd="3" destOrd="0"/>
        <dgm:cxn modelId="14" srcId="0" destId="7" srcOrd="4" destOrd="0"/>
      </dgm:cxnLst>
      <dgm:bg/>
      <dgm:whole/>
    </dgm:dataModel>
  </dgm:clrData>
  <dgm:layoutNode name="mainComposite">
    <dgm:varLst>
      <dgm:chPref val="1"/>
      <dgm:dir/>
      <dgm:animOne val="branch"/>
      <dgm:animLvl val="lvl"/>
      <dgm:resizeHandles val="exact"/>
    </dgm:varLst>
    <dgm:alg type="composite"/>
    <dgm:presOf/>
    <dgm:shape xmlns:r="http://schemas.openxmlformats.org/officeDocument/2006/relationships" r:blip="">
      <dgm:adjLst/>
    </dgm:shape>
    <dgm:choose name="Name0">
      <dgm:if name="Name1" axis="ch" ptType="node" func="cnt" op="gte" val="2">
        <dgm:choose name="Name2">
          <dgm:if name="Name3" func="var" arg="dir" op="equ" val="norm">
            <dgm:constrLst>
              <dgm:constr type="l" for="ch" forName="hierFlow"/>
              <dgm:constr type="t" for="ch" forName="hierFlow" refType="h" fact="0.3"/>
              <dgm:constr type="r" for="ch" forName="hierFlow" refType="w" fact="0.98"/>
              <dgm:constr type="b" for="ch" forName="hierFlow" refType="h" fact="0.96"/>
              <dgm:constr type="l" for="ch" forName="bgShapesFlow"/>
              <dgm:constr type="t" for="ch" forName="bgShapesFlow"/>
              <dgm:constr type="r" for="ch" forName="bgShapesFlow" refType="w"/>
              <dgm:constr type="b" for="ch" forName="bgShapesFlow" refType="h"/>
              <dgm:constr type="h" for="des" forName="level1Shape" refType="h"/>
              <dgm:constr type="w" for="des" forName="level1Shape" refType="h" refFor="des" refForName="level1Shape" fact="2"/>
              <dgm:constr type="w" for="des" forName="level2Shape" refType="w" refFor="des" refForName="level1Shape" op="equ"/>
              <dgm:constr type="h" for="des" forName="level2Shape" refType="h" refFor="des" refForName="level1Shape" op="equ"/>
              <dgm:constr type="sp" for="des" refType="w" refFor="des" refForName="level1Shape" op="equ" fact="0.4"/>
              <dgm:constr type="sibSp" for="des" forName="hierChild1" refType="h" refFor="des" refForName="level1Shape" op="equ" fact="0.15"/>
              <dgm:constr type="sibSp" for="des" forName="hierChild2" refType="sibSp" refFor="des" refForName="hierChild1" op="equ"/>
              <dgm:constr type="sibSp" for="des" forName="hierChild3" refType="sibSp" refFor="des" refForName="hierChild1" op="equ"/>
              <dgm:constr type="userA" for="des" refType="w" refFor="des" refForName="level1Shape" op="equ"/>
              <dgm:constr type="userB" for="des" refType="sp" refFor="des" op="equ"/>
              <dgm:constr type="w" for="des" forName="firstBuf" refType="w" refFor="des" refForName="level1Shape" fact="0.1"/>
            </dgm:constrLst>
          </dgm:if>
          <dgm:else name="Name4">
            <dgm:constrLst>
              <dgm:constr type="l" for="ch" forName="hierFlow" refType="w" fact="0.02"/>
              <dgm:constr type="t" for="ch" forName="hierFlow" refType="h" fact="0.3"/>
              <dgm:constr type="r" for="ch" forName="hierFlow" refType="w"/>
              <dgm:constr type="b" for="ch" forName="hierFlow" refType="h" fact="0.96"/>
              <dgm:constr type="l" for="ch" forName="bgShapesFlow"/>
              <dgm:constr type="t" for="ch" forName="bgShapesFlow"/>
              <dgm:constr type="r" for="ch" forName="bgShapesFlow" refType="w"/>
              <dgm:constr type="b" for="ch" forName="bgShapesFlow" refType="h"/>
              <dgm:constr type="h" for="des" forName="level1Shape" refType="h"/>
              <dgm:constr type="w" for="des" forName="level1Shape" refType="h" refFor="des" refForName="level1Shape" fact="2"/>
              <dgm:constr type="w" for="des" forName="level2Shape" refType="w" refFor="des" refForName="level1Shape" op="equ"/>
              <dgm:constr type="h" for="des" forName="level2Shape" refType="h" refFor="des" refForName="level1Shape" op="equ"/>
              <dgm:constr type="sp" for="des" refType="w" refFor="des" refForName="level1Shape" op="equ" fact="0.4"/>
              <dgm:constr type="sibSp" for="des" forName="hierChild1" refType="h" refFor="des" refForName="level1Shape" op="equ" fact="0.15"/>
              <dgm:constr type="sibSp" for="des" forName="hierChild2" refType="sibSp" refFor="des" refForName="hierChild1" op="equ"/>
              <dgm:constr type="sibSp" for="des" forName="hierChild3" refType="sibSp" refFor="des" refForName="hierChild1" op="equ"/>
              <dgm:constr type="userA" for="des" refType="w" refFor="des" refForName="level1Shape" op="equ"/>
              <dgm:constr type="userB" for="des" refType="sp" refFor="des" op="equ"/>
              <dgm:constr type="w" for="des" forName="firstBuf" refType="w" refFor="des" refForName="level1Shape" fact="0.1"/>
            </dgm:constrLst>
          </dgm:else>
        </dgm:choose>
      </dgm:if>
      <dgm:else name="Name5">
        <dgm:constrLst>
          <dgm:constr type="l" for="ch" forName="hierFlow"/>
          <dgm:constr type="t" for="ch" forName="hierFlow"/>
          <dgm:constr type="r" for="ch" forName="hierFlow" refType="w"/>
          <dgm:constr type="b" for="ch" forName="hierFlow" refType="h"/>
          <dgm:constr type="l" for="ch" forName="bgShapesFlow"/>
          <dgm:constr type="t" for="ch" forName="bgShapesFlow"/>
          <dgm:constr type="r" for="ch" forName="bgShapesFlow" refType="w"/>
          <dgm:constr type="b" for="ch" forName="bgShapesFlow" refType="h"/>
          <dgm:constr type="h" for="des" forName="level1Shape" refType="h"/>
          <dgm:constr type="w" for="des" forName="level1Shape" refType="h" refFor="des" refForName="level1Shape" fact="2"/>
          <dgm:constr type="w" for="des" forName="level2Shape" refType="w" refFor="des" refForName="level1Shape" op="equ"/>
          <dgm:constr type="h" for="des" forName="level2Shape" refType="h" refFor="des" refForName="level1Shape" op="equ"/>
          <dgm:constr type="sp" for="des" refType="w" refFor="des" refForName="level1Shape" op="equ" fact="0.4"/>
          <dgm:constr type="sibSp" for="des" forName="hierChild1" refType="h" refFor="des" refForName="level1Shape" op="equ" fact="0.15"/>
          <dgm:constr type="sibSp" for="des" forName="hierChild2" refType="sibSp" refFor="des" refForName="hierChild1" op="equ"/>
          <dgm:constr type="sibSp" for="des" forName="hierChild3" refType="sibSp" refFor="des" refForName="hierChild1" op="equ"/>
          <dgm:constr type="userA" for="des" refType="w" refFor="des" refForName="level1Shape" op="equ"/>
          <dgm:constr type="userB" for="des" refType="sp" refFor="des" op="equ"/>
          <dgm:constr type="w" for="des" forName="firstBuf" refType="w" refFor="des" refForName="level1Shape" fact="0.1"/>
        </dgm:constrLst>
      </dgm:else>
    </dgm:choose>
    <dgm:ruleLst/>
    <dgm:layoutNode name="hierFlow">
      <dgm:choose name="Name6">
        <dgm:if name="Name7" func="var" arg="dir" op="equ" val="norm">
          <dgm:alg type="lin">
            <dgm:param type="linDir" val="fromL"/>
            <dgm:param type="nodeVertAlign" val="mid"/>
            <dgm:param type="vertAlign" val="mid"/>
            <dgm:param type="nodeHorzAlign" val="l"/>
            <dgm:param type="horzAlign" val="l"/>
            <dgm:param type="fallback" val="2D"/>
          </dgm:alg>
        </dgm:if>
        <dgm:else name="Name8">
          <dgm:alg type="lin">
            <dgm:param type="linDir" val="fromR"/>
            <dgm:param type="nodeVertAlign" val="mid"/>
            <dgm:param type="vertAlign" val="mid"/>
            <dgm:param type="nodeHorzAlign" val="r"/>
            <dgm:param type="horzAlign" val="r"/>
            <dgm:param type="fallback" val="2D"/>
          </dgm:alg>
        </dgm:else>
      </dgm:choose>
      <dgm:shape xmlns:r="http://schemas.openxmlformats.org/officeDocument/2006/relationships" r:blip="">
        <dgm:adjLst/>
      </dgm:shape>
      <dgm:presOf/>
      <dgm:constrLst>
        <dgm:constr type="primFontSz" for="des" ptType="node" op="equ" val="65"/>
        <dgm:constr type="primFontSz" for="des" forName="connTx" op="equ" val="55"/>
        <dgm:constr type="primFontSz" for="des" forName="connTx" refType="primFontSz" refFor="des" refPtType="node" op="lte" fact="0.8"/>
      </dgm:constrLst>
      <dgm:ruleLst/>
      <dgm:choose name="Name9">
        <dgm:if name="Name10" axis="ch" ptType="node" func="cnt" op="gte" val="2">
          <dgm:layoutNode name="firstBuf">
            <dgm:alg type="sp"/>
            <dgm:shape xmlns:r="http://schemas.openxmlformats.org/officeDocument/2006/relationships" r:blip="">
              <dgm:adjLst/>
            </dgm:shape>
            <dgm:presOf/>
            <dgm:constrLst/>
            <dgm:ruleLst/>
          </dgm:layoutNode>
        </dgm:if>
        <dgm:else name="Name11"/>
      </dgm:choose>
      <dgm:layoutNode name="hierChild1">
        <dgm:varLst>
          <dgm:chPref val="1"/>
          <dgm:animOne val="branch"/>
          <dgm:animLvl val="lvl"/>
        </dgm:varLst>
        <dgm:choose name="Name12">
          <dgm:if name="Name13" func="var" arg="dir" op="equ" val="norm">
            <dgm:alg type="hierChild">
              <dgm:param type="linDir" val="fromT"/>
              <dgm:param type="chAlign" val="l"/>
            </dgm:alg>
          </dgm:if>
          <dgm:else name="Name14">
            <dgm:alg type="hierChild">
              <dgm:param type="linDir" val="fromT"/>
              <dgm:param type="chAlign" val="r"/>
            </dgm:alg>
          </dgm:else>
        </dgm:choose>
        <dgm:shape xmlns:r="http://schemas.openxmlformats.org/officeDocument/2006/relationships" r:blip="">
          <dgm:adjLst/>
        </dgm:shape>
        <dgm:presOf/>
        <dgm:constrLst/>
        <dgm:ruleLst/>
        <dgm:forEach name="Name15" axis="ch" cnt="3">
          <dgm:forEach name="Name16" axis="self" ptType="node">
            <dgm:layoutNode name="Name17">
              <dgm:choose name="Name18">
                <dgm:if name="Name19" func="var" arg="dir" op="equ" val="norm">
                  <dgm:alg type="hierRoot">
                    <dgm:param type="hierAlign" val="lCtrCh"/>
                  </dgm:alg>
                </dgm:if>
                <dgm:else name="Name20">
                  <dgm:alg type="hierRoot">
                    <dgm:param type="hierAlign" val="rCtrCh"/>
                  </dgm:alg>
                </dgm:else>
              </dgm:choose>
              <dgm:shape xmlns:r="http://schemas.openxmlformats.org/officeDocument/2006/relationships" r:blip="">
                <dgm:adjLst/>
              </dgm:shape>
              <dgm:presOf/>
              <dgm:constrLst/>
              <dgm:ruleLst/>
              <dgm:layoutNode name="level1Shape" styleLbl="node0">
                <dgm:varLst>
                  <dgm:chPref val="3"/>
                </dgm:varLst>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hierChild2">
                <dgm:choose name="Name21">
                  <dgm:if name="Name22" func="var" arg="dir" op="equ" val="norm">
                    <dgm:alg type="hierChild">
                      <dgm:param type="linDir" val="fromT"/>
                      <dgm:param type="chAlign" val="l"/>
                    </dgm:alg>
                  </dgm:if>
                  <dgm:else name="Name23">
                    <dgm:alg type="hierChild">
                      <dgm:param type="linDir" val="fromT"/>
                      <dgm:param type="chAlign" val="r"/>
                    </dgm:alg>
                  </dgm:else>
                </dgm:choose>
                <dgm:shape xmlns:r="http://schemas.openxmlformats.org/officeDocument/2006/relationships" r:blip="">
                  <dgm:adjLst/>
                </dgm:shape>
                <dgm:presOf/>
                <dgm:constrLst/>
                <dgm:ruleLst/>
                <dgm:forEach name="repeat" axis="ch">
                  <dgm:forEach name="Name24" axis="self" ptType="parTrans" cnt="1">
                    <dgm:layoutNode name="Name25">
                      <dgm:choose name="Name26">
                        <dgm:if name="Name27" func="var" arg="dir" op="equ" val="norm">
                          <dgm:alg type="conn">
                            <dgm:param type="dim" val="1D"/>
                            <dgm:param type="begPts" val="midR"/>
                            <dgm:param type="endPts" val="midL"/>
                            <dgm:param type="endSty" val="noArr"/>
                          </dgm:alg>
                        </dgm:if>
                        <dgm:else name="Name28">
                          <dgm:alg type="conn">
                            <dgm:param type="dim" val="1D"/>
                            <dgm:param type="begPts" val="midL"/>
                            <dgm:param type="endPts" val="midR"/>
                            <dgm:param type="endSty" val="noArr"/>
                          </dgm:alg>
                        </dgm:else>
                      </dgm:choose>
                      <dgm:shape xmlns:r="http://schemas.openxmlformats.org/officeDocument/2006/relationships" type="conn" r:blip="">
                        <dgm:adjLst/>
                      </dgm:shape>
                      <dgm:presOf axis="self"/>
                      <dgm:constrLst>
                        <dgm:constr type="w" val="1"/>
                        <dgm:constr type="h" val="5"/>
                        <dgm:constr type="connDist"/>
                        <dgm:constr type="begPad"/>
                        <dgm:constr type="endPad"/>
                        <dgm:constr type="userA" for="ch" refType="connDist"/>
                      </dgm:constrLst>
                      <dgm:ruleLst/>
                      <dgm:layoutNode name="connTx">
                        <dgm:alg type="tx">
                          <dgm:param type="autoTxRot" val="grav"/>
                        </dgm:alg>
                        <dgm:shape xmlns:r="http://schemas.openxmlformats.org/officeDocument/2006/relationships" type="rect" r:blip="" hideGeom="1">
                          <dgm:adjLst/>
                        </dgm:shape>
                        <dgm:presOf axis="self"/>
                        <dgm:constrLst>
                          <dgm:constr type="userA"/>
                          <dgm:constr type="w" refType="userA" fact="0.05"/>
                          <dgm:constr type="h" refType="userA" fact="0.05"/>
                          <dgm:constr type="lMarg" val="1"/>
                          <dgm:constr type="rMarg" val="1"/>
                          <dgm:constr type="tMarg"/>
                          <dgm:constr type="bMarg"/>
                        </dgm:constrLst>
                        <dgm:ruleLst>
                          <dgm:rule type="h" val="NaN" fact="0.25" max="NaN"/>
                          <dgm:rule type="w" val="NaN" fact="0.8" max="NaN"/>
                          <dgm:rule type="primFontSz" val="5" fact="NaN" max="NaN"/>
                        </dgm:ruleLst>
                      </dgm:layoutNode>
                    </dgm:layoutNode>
                  </dgm:forEach>
                  <dgm:forEach name="Name29" axis="self" ptType="node">
                    <dgm:layoutNode name="Name30">
                      <dgm:choose name="Name31">
                        <dgm:if name="Name32" func="var" arg="dir" op="equ" val="norm">
                          <dgm:alg type="hierRoot">
                            <dgm:param type="hierAlign" val="lCtrCh"/>
                          </dgm:alg>
                        </dgm:if>
                        <dgm:else name="Name33">
                          <dgm:alg type="hierRoot">
                            <dgm:param type="hierAlign" val="rCtrCh"/>
                          </dgm:alg>
                        </dgm:else>
                      </dgm:choose>
                      <dgm:shape xmlns:r="http://schemas.openxmlformats.org/officeDocument/2006/relationships" r:blip="">
                        <dgm:adjLst/>
                      </dgm:shape>
                      <dgm:presOf/>
                      <dgm:constrLst/>
                      <dgm:ruleLst/>
                      <dgm:layoutNode name="level2Shape">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hierChild3">
                        <dgm:choose name="Name34">
                          <dgm:if name="Name35" func="var" arg="dir" op="equ" val="norm">
                            <dgm:alg type="hierChild">
                              <dgm:param type="linDir" val="fromT"/>
                              <dgm:param type="chAlign" val="l"/>
                            </dgm:alg>
                          </dgm:if>
                          <dgm:else name="Name36">
                            <dgm:alg type="hierChild">
                              <dgm:param type="linDir" val="fromT"/>
                              <dgm:param type="chAlign" val="r"/>
                            </dgm:alg>
                          </dgm:else>
                        </dgm:choose>
                        <dgm:shape xmlns:r="http://schemas.openxmlformats.org/officeDocument/2006/relationships" r:blip="">
                          <dgm:adjLst/>
                        </dgm:shape>
                        <dgm:presOf/>
                        <dgm:constrLst/>
                        <dgm:ruleLst/>
                        <dgm:forEach name="Name37" ref="repeat"/>
                      </dgm:layoutNode>
                    </dgm:layoutNode>
                  </dgm:forEach>
                </dgm:forEach>
              </dgm:layoutNode>
            </dgm:layoutNode>
          </dgm:forEach>
        </dgm:forEach>
      </dgm:layoutNode>
    </dgm:layoutNode>
    <dgm:layoutNode name="bgShapesFlow">
      <dgm:choose name="Name38">
        <dgm:if name="Name39" func="var" arg="dir" op="equ" val="norm">
          <dgm:alg type="lin">
            <dgm:param type="linDir" val="fromL"/>
            <dgm:param type="nodeVertAlign" val="mid"/>
            <dgm:param type="vertAlign" val="mid"/>
            <dgm:param type="nodeHorzAlign" val="l"/>
            <dgm:param type="horzAlign" val="l"/>
          </dgm:alg>
        </dgm:if>
        <dgm:else name="Name40">
          <dgm:alg type="lin">
            <dgm:param type="linDir" val="fromR"/>
            <dgm:param type="nodeVertAlign" val="mid"/>
            <dgm:param type="vertAlign" val="mid"/>
            <dgm:param type="nodeHorzAlign" val="r"/>
            <dgm:param type="horzAlign" val="r"/>
          </dgm:alg>
        </dgm:else>
      </dgm:choose>
      <dgm:shape xmlns:r="http://schemas.openxmlformats.org/officeDocument/2006/relationships" r:blip="">
        <dgm:adjLst/>
      </dgm:shape>
      <dgm:presOf/>
      <dgm:constrLst>
        <dgm:constr type="w" for="ch" forName="rectComp" refType="w"/>
        <dgm:constr type="h" for="ch" forName="rectComp" refType="h"/>
        <dgm:constr type="h" for="des" forName="bgRect" refType="h"/>
        <dgm:constr type="primFontSz" for="des" forName="bgRectTx" op="equ" val="65"/>
      </dgm:constrLst>
      <dgm:ruleLst/>
      <dgm:forEach name="Name41" axis="ch" ptType="node" st="2">
        <dgm:layoutNode name="rectComp">
          <dgm:alg type="composite"/>
          <dgm:shape xmlns:r="http://schemas.openxmlformats.org/officeDocument/2006/relationships" r:blip="">
            <dgm:adjLst/>
          </dgm:shape>
          <dgm:presOf/>
          <dgm:constrLst>
            <dgm:constr type="userA"/>
            <dgm:constr type="l" for="ch" forName="bgRect"/>
            <dgm:constr type="t" for="ch" forName="bgRect"/>
            <dgm:constr type="w" for="ch" forName="bgRect" refType="userA" fact="1.2"/>
            <dgm:constr type="l" for="ch" forName="bgRectTx"/>
            <dgm:constr type="t" for="ch" forName="bgRectTx"/>
            <dgm:constr type="h" for="ch" forName="bgRectTx" refType="h" refFor="ch" refForName="bgRect" fact="0.3"/>
            <dgm:constr type="w" for="ch" forName="bgRectTx" refType="w" refFor="ch" refForName="bgRect" op="equ"/>
          </dgm:constrLst>
          <dgm:ruleLst/>
          <dgm:layoutNode name="bgRect" styleLbl="bgShp">
            <dgm:alg type="sp"/>
            <dgm:shape xmlns:r="http://schemas.openxmlformats.org/officeDocument/2006/relationships" type="roundRect" r:blip="" zOrderOff="-999">
              <dgm:adjLst>
                <dgm:adj idx="1" val="0.1"/>
              </dgm:adjLst>
            </dgm:shape>
            <dgm:presOf axis="desOrSelf" ptType="node"/>
            <dgm:constrLst/>
            <dgm:ruleLst/>
          </dgm:layoutNode>
          <dgm:layoutNode name="bgRectTx" styleLbl="bgShp">
            <dgm:varLst>
              <dgm:bulletEnabled val="1"/>
            </dgm:varLst>
            <dgm:alg type="tx"/>
            <dgm:shape xmlns:r="http://schemas.openxmlformats.org/officeDocument/2006/relationships" type="rect" r:blip="" zOrderOff="-999" hideGeom="1">
              <dgm:adjLst/>
            </dgm:shape>
            <dgm:presOf axis="desOrSelf" ptType="node"/>
            <dgm:constrLst/>
            <dgm:ruleLst>
              <dgm:rule type="primFontSz" val="5" fact="NaN" max="NaN"/>
            </dgm:ruleLst>
          </dgm:layoutNode>
        </dgm:layoutNode>
        <dgm:choose name="Name42">
          <dgm:if name="Name43" axis="self" ptType="node" func="revPos" op="gte" val="2">
            <dgm:layoutNode name="spComp">
              <dgm:alg type="composite"/>
              <dgm:shape xmlns:r="http://schemas.openxmlformats.org/officeDocument/2006/relationships" r:blip="">
                <dgm:adjLst/>
              </dgm:shape>
              <dgm:presOf/>
              <dgm:constrLst>
                <dgm:constr type="userA"/>
                <dgm:constr type="userB"/>
                <dgm:constr type="l" for="ch" forName="hSp"/>
                <dgm:constr type="t" for="ch" forName="hSp"/>
                <dgm:constr type="w" for="ch" forName="hSp" refType="userB"/>
                <dgm:constr type="wOff" for="ch" forName="hSp" refType="userA" fact="-0.2"/>
              </dgm:constrLst>
              <dgm:ruleLst/>
              <dgm:layoutNode name="hSp">
                <dgm:alg type="sp"/>
                <dgm:shape xmlns:r="http://schemas.openxmlformats.org/officeDocument/2006/relationships" r:blip="">
                  <dgm:adjLst/>
                </dgm:shape>
                <dgm:presOf/>
                <dgm:constrLst/>
                <dgm:ruleLst/>
              </dgm:layoutNode>
            </dgm:layoutNode>
          </dgm:if>
          <dgm:else name="Name44"/>
        </dgm:choose>
      </dgm:forEach>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3" Type="http://schemas.openxmlformats.org/officeDocument/2006/relationships/diagramQuickStyle" Target="../diagrams/quickStyle2.xml"/><Relationship Id="rId2" Type="http://schemas.openxmlformats.org/officeDocument/2006/relationships/diagramLayout" Target="../diagrams/layout2.xml"/><Relationship Id="rId1" Type="http://schemas.openxmlformats.org/officeDocument/2006/relationships/diagramData" Target="../diagrams/data2.xml"/><Relationship Id="rId5" Type="http://schemas.microsoft.com/office/2007/relationships/diagramDrawing" Target="../diagrams/drawing2.xml"/><Relationship Id="rId4" Type="http://schemas.openxmlformats.org/officeDocument/2006/relationships/diagramColors" Target="../diagrams/colors2.xml"/></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jpg"/></Relationships>
</file>

<file path=xl/drawings/_rels/drawing15.xml.rels><?xml version="1.0" encoding="UTF-8" standalone="yes"?>
<Relationships xmlns="http://schemas.openxmlformats.org/package/2006/relationships"><Relationship Id="rId1" Type="http://schemas.openxmlformats.org/officeDocument/2006/relationships/image" Target="../media/image5.jpg"/></Relationships>
</file>

<file path=xl/drawings/_rels/drawing17.xml.rels><?xml version="1.0" encoding="UTF-8" standalone="yes"?>
<Relationships xmlns="http://schemas.openxmlformats.org/package/2006/relationships"><Relationship Id="rId2" Type="http://schemas.microsoft.com/office/2007/relationships/hdphoto" Target="../media/hdphoto6.wdp"/><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microsoft.com/office/2007/relationships/hdphoto" Target="../media/hdphoto7.wdp"/><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2" Type="http://schemas.microsoft.com/office/2007/relationships/hdphoto" Target="../media/hdphoto8.wdp"/><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2" Type="http://schemas.microsoft.com/office/2007/relationships/hdphoto" Target="../media/hdphoto9.wdp"/><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3" Type="http://schemas.openxmlformats.org/officeDocument/2006/relationships/image" Target="../media/image23.jpg"/><Relationship Id="rId2" Type="http://schemas.microsoft.com/office/2007/relationships/hdphoto" Target="../media/hdphoto9.wdp"/><Relationship Id="rId1" Type="http://schemas.openxmlformats.org/officeDocument/2006/relationships/image" Target="../media/image22.png"/></Relationships>
</file>

<file path=xl/drawings/_rels/drawing24.xml.rels><?xml version="1.0" encoding="UTF-8" standalone="yes"?>
<Relationships xmlns="http://schemas.openxmlformats.org/package/2006/relationships"><Relationship Id="rId3" Type="http://schemas.openxmlformats.org/officeDocument/2006/relationships/image" Target="../media/image23.jpg"/><Relationship Id="rId2" Type="http://schemas.microsoft.com/office/2007/relationships/hdphoto" Target="../media/hdphoto9.wdp"/><Relationship Id="rId1" Type="http://schemas.openxmlformats.org/officeDocument/2006/relationships/image" Target="../media/image2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8" Type="http://schemas.openxmlformats.org/officeDocument/2006/relationships/diagramColors" Target="../diagrams/colors1.xml"/><Relationship Id="rId13" Type="http://schemas.microsoft.com/office/2007/relationships/hdphoto" Target="../media/hdphoto1.wdp"/><Relationship Id="rId18" Type="http://schemas.openxmlformats.org/officeDocument/2006/relationships/image" Target="../media/image13.jpg"/><Relationship Id="rId26" Type="http://schemas.openxmlformats.org/officeDocument/2006/relationships/image" Target="../media/image18.jpg"/><Relationship Id="rId3" Type="http://schemas.openxmlformats.org/officeDocument/2006/relationships/image" Target="../media/image5.jpg"/><Relationship Id="rId21" Type="http://schemas.openxmlformats.org/officeDocument/2006/relationships/image" Target="../media/image15.jpg"/><Relationship Id="rId7" Type="http://schemas.openxmlformats.org/officeDocument/2006/relationships/diagramQuickStyle" Target="../diagrams/quickStyle1.xml"/><Relationship Id="rId12" Type="http://schemas.openxmlformats.org/officeDocument/2006/relationships/image" Target="../media/image9.png"/><Relationship Id="rId17" Type="http://schemas.openxmlformats.org/officeDocument/2006/relationships/image" Target="../media/image12.jpg"/><Relationship Id="rId25" Type="http://schemas.microsoft.com/office/2007/relationships/hdphoto" Target="../media/hdphoto5.wdp"/><Relationship Id="rId2" Type="http://schemas.openxmlformats.org/officeDocument/2006/relationships/image" Target="../media/image4.png"/><Relationship Id="rId16" Type="http://schemas.microsoft.com/office/2007/relationships/hdphoto" Target="../media/hdphoto2.wdp"/><Relationship Id="rId20" Type="http://schemas.microsoft.com/office/2007/relationships/hdphoto" Target="../media/hdphoto3.wdp"/><Relationship Id="rId1" Type="http://schemas.openxmlformats.org/officeDocument/2006/relationships/image" Target="../media/image3.jpg"/><Relationship Id="rId6" Type="http://schemas.openxmlformats.org/officeDocument/2006/relationships/diagramLayout" Target="../diagrams/layout1.xml"/><Relationship Id="rId11" Type="http://schemas.openxmlformats.org/officeDocument/2006/relationships/image" Target="../media/image8.jpeg"/><Relationship Id="rId24" Type="http://schemas.openxmlformats.org/officeDocument/2006/relationships/image" Target="../media/image17.png"/><Relationship Id="rId5" Type="http://schemas.openxmlformats.org/officeDocument/2006/relationships/diagramData" Target="../diagrams/data1.xml"/><Relationship Id="rId15" Type="http://schemas.openxmlformats.org/officeDocument/2006/relationships/image" Target="../media/image11.png"/><Relationship Id="rId23" Type="http://schemas.microsoft.com/office/2007/relationships/hdphoto" Target="../media/hdphoto4.wdp"/><Relationship Id="rId10" Type="http://schemas.openxmlformats.org/officeDocument/2006/relationships/image" Target="../media/image7.jpg"/><Relationship Id="rId19" Type="http://schemas.openxmlformats.org/officeDocument/2006/relationships/image" Target="../media/image14.png"/><Relationship Id="rId4" Type="http://schemas.openxmlformats.org/officeDocument/2006/relationships/image" Target="../media/image6.jpeg"/><Relationship Id="rId9" Type="http://schemas.microsoft.com/office/2007/relationships/diagramDrawing" Target="../diagrams/drawing1.xml"/><Relationship Id="rId14" Type="http://schemas.openxmlformats.org/officeDocument/2006/relationships/image" Target="../media/image10.jpg"/><Relationship Id="rId22" Type="http://schemas.openxmlformats.org/officeDocument/2006/relationships/image" Target="../media/image16.png"/></Relationships>
</file>

<file path=xl/drawings/_rels/drawing9.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1</xdr:col>
      <xdr:colOff>5013</xdr:colOff>
      <xdr:row>1</xdr:row>
      <xdr:rowOff>10026</xdr:rowOff>
    </xdr:from>
    <xdr:to>
      <xdr:col>10</xdr:col>
      <xdr:colOff>5013</xdr:colOff>
      <xdr:row>15</xdr:row>
      <xdr:rowOff>340</xdr:rowOff>
    </xdr:to>
    <xdr:sp macro="" textlink="">
      <xdr:nvSpPr>
        <xdr:cNvPr id="2" name="Rectangle 1">
          <a:extLst>
            <a:ext uri="{FF2B5EF4-FFF2-40B4-BE49-F238E27FC236}">
              <a16:creationId xmlns:a16="http://schemas.microsoft.com/office/drawing/2014/main" id="{F2640B24-6E8C-4D6C-817E-86A14DCD22D5}"/>
            </a:ext>
          </a:extLst>
        </xdr:cNvPr>
        <xdr:cNvSpPr/>
      </xdr:nvSpPr>
      <xdr:spPr>
        <a:xfrm>
          <a:off x="614613" y="200526"/>
          <a:ext cx="6200775" cy="3476464"/>
        </a:xfrm>
        <a:prstGeom prst="rect">
          <a:avLst/>
        </a:prstGeom>
        <a:noFill/>
        <a:ln w="603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11</xdr:col>
      <xdr:colOff>440440</xdr:colOff>
      <xdr:row>2</xdr:row>
      <xdr:rowOff>303656</xdr:rowOff>
    </xdr:from>
    <xdr:ext cx="1688967" cy="1564165"/>
    <xdr:pic>
      <xdr:nvPicPr>
        <xdr:cNvPr id="3" name="Picture 2">
          <a:extLst>
            <a:ext uri="{FF2B5EF4-FFF2-40B4-BE49-F238E27FC236}">
              <a16:creationId xmlns:a16="http://schemas.microsoft.com/office/drawing/2014/main" id="{5E8D0A33-1761-4517-A34C-0BE0CBF25D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60415" y="617981"/>
          <a:ext cx="1688967" cy="1564165"/>
        </a:xfrm>
        <a:prstGeom prst="rect">
          <a:avLst/>
        </a:prstGeom>
      </xdr:spPr>
    </xdr:pic>
    <xdr:clientData/>
  </xdr:oneCellAnchor>
  <xdr:twoCellAnchor>
    <xdr:from>
      <xdr:col>11</xdr:col>
      <xdr:colOff>114300</xdr:colOff>
      <xdr:row>11</xdr:row>
      <xdr:rowOff>125185</xdr:rowOff>
    </xdr:from>
    <xdr:to>
      <xdr:col>11</xdr:col>
      <xdr:colOff>1774371</xdr:colOff>
      <xdr:row>11</xdr:row>
      <xdr:rowOff>136071</xdr:rowOff>
    </xdr:to>
    <xdr:cxnSp macro="">
      <xdr:nvCxnSpPr>
        <xdr:cNvPr id="4" name="Straight Arrow Connector 3">
          <a:extLst>
            <a:ext uri="{FF2B5EF4-FFF2-40B4-BE49-F238E27FC236}">
              <a16:creationId xmlns:a16="http://schemas.microsoft.com/office/drawing/2014/main" id="{225CE25C-CB0E-46A0-A90A-E71DE528FF6B}"/>
            </a:ext>
          </a:extLst>
        </xdr:cNvPr>
        <xdr:cNvCxnSpPr/>
      </xdr:nvCxnSpPr>
      <xdr:spPr>
        <a:xfrm flipV="1">
          <a:off x="7534275" y="3316060"/>
          <a:ext cx="1660071" cy="1361"/>
        </a:xfrm>
        <a:prstGeom prst="straightConnector1">
          <a:avLst/>
        </a:prstGeom>
        <a:ln w="184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70183</xdr:colOff>
      <xdr:row>1</xdr:row>
      <xdr:rowOff>15865</xdr:rowOff>
    </xdr:from>
    <xdr:ext cx="1810115" cy="1198532"/>
    <xdr:pic>
      <xdr:nvPicPr>
        <xdr:cNvPr id="5" name="Picture 4">
          <a:extLst>
            <a:ext uri="{FF2B5EF4-FFF2-40B4-BE49-F238E27FC236}">
              <a16:creationId xmlns:a16="http://schemas.microsoft.com/office/drawing/2014/main" id="{72A365C3-C775-4380-803B-B5D24462814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94608" y="206365"/>
          <a:ext cx="1810115" cy="1198532"/>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1</xdr:col>
      <xdr:colOff>200024</xdr:colOff>
      <xdr:row>45</xdr:row>
      <xdr:rowOff>127759</xdr:rowOff>
    </xdr:from>
    <xdr:ext cx="3562351" cy="357855"/>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EF0D07B2-FFF6-45E7-A730-D6C7A35986FF}"/>
                </a:ext>
              </a:extLst>
            </xdr:cNvPr>
            <xdr:cNvSpPr txBox="1"/>
          </xdr:nvSpPr>
          <xdr:spPr>
            <a:xfrm>
              <a:off x="419099" y="9881359"/>
              <a:ext cx="3562351" cy="357855"/>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US" sz="1400">
                  <a:solidFill>
                    <a:schemeClr val="tx1"/>
                  </a:solidFill>
                </a:rPr>
                <a:t>#</a:t>
              </a:r>
              <a14:m>
                <m:oMath xmlns:m="http://schemas.openxmlformats.org/officeDocument/2006/math">
                  <m:sSubSup>
                    <m:sSubSupPr>
                      <m:ctrlPr>
                        <a:rPr lang="en-US" sz="1400" i="1">
                          <a:solidFill>
                            <a:schemeClr val="tx1"/>
                          </a:solidFill>
                          <a:latin typeface="Cambria Math" panose="02040503050406030204" pitchFamily="18" charset="0"/>
                        </a:rPr>
                      </m:ctrlPr>
                    </m:sSubSupPr>
                    <m:e>
                      <m:r>
                        <a:rPr lang="en-US" sz="1400" b="0" i="1">
                          <a:solidFill>
                            <a:schemeClr val="tx1"/>
                          </a:solidFill>
                          <a:latin typeface="Cambria Math" panose="02040503050406030204" pitchFamily="18" charset="0"/>
                        </a:rPr>
                        <m:t> </m:t>
                      </m:r>
                      <m:r>
                        <a:rPr lang="en-US" sz="1400" b="0" i="1">
                          <a:solidFill>
                            <a:schemeClr val="tx1"/>
                          </a:solidFill>
                          <a:latin typeface="Cambria Math" panose="02040503050406030204" pitchFamily="18" charset="0"/>
                        </a:rPr>
                        <m:t>𝐶𝑜𝑚𝑏𝑖𝑛𝑎𝑡𝑖𝑜𝑛𝑠</m:t>
                      </m:r>
                      <m:r>
                        <a:rPr lang="en-US" sz="1400" b="0" i="1">
                          <a:solidFill>
                            <a:schemeClr val="tx1"/>
                          </a:solidFill>
                          <a:latin typeface="Cambria Math" panose="02040503050406030204" pitchFamily="18" charset="0"/>
                        </a:rPr>
                        <m:t>= </m:t>
                      </m:r>
                      <m:r>
                        <a:rPr lang="en-US" sz="1400" i="1">
                          <a:solidFill>
                            <a:schemeClr val="tx1"/>
                          </a:solidFill>
                          <a:latin typeface="Cambria Math" panose="02040503050406030204" pitchFamily="18" charset="0"/>
                        </a:rPr>
                        <m:t>𝐶</m:t>
                      </m:r>
                    </m:e>
                    <m:sub>
                      <m:r>
                        <a:rPr lang="en-US" sz="1400" i="1">
                          <a:solidFill>
                            <a:schemeClr val="tx1"/>
                          </a:solidFill>
                          <a:latin typeface="Cambria Math" panose="02040503050406030204" pitchFamily="18" charset="0"/>
                        </a:rPr>
                        <m:t>𝑛</m:t>
                      </m:r>
                    </m:sub>
                    <m:sup>
                      <m:r>
                        <a:rPr lang="en-US" sz="1400" i="1">
                          <a:solidFill>
                            <a:schemeClr val="tx1"/>
                          </a:solidFill>
                          <a:latin typeface="Cambria Math" panose="02040503050406030204" pitchFamily="18" charset="0"/>
                        </a:rPr>
                        <m:t>𝑁</m:t>
                      </m:r>
                    </m:sup>
                  </m:sSubSup>
                  <m:r>
                    <a:rPr lang="en-US" sz="1400" i="0">
                      <a:latin typeface="Cambria Math" panose="02040503050406030204" pitchFamily="18" charset="0"/>
                    </a:rPr>
                    <m:t>=</m:t>
                  </m:r>
                  <m:d>
                    <m:dPr>
                      <m:ctrlPr>
                        <a:rPr lang="en-US" sz="1400" i="1">
                          <a:solidFill>
                            <a:srgbClr val="836967"/>
                          </a:solidFill>
                          <a:latin typeface="Cambria Math" panose="02040503050406030204" pitchFamily="18" charset="0"/>
                        </a:rPr>
                      </m:ctrlPr>
                    </m:dPr>
                    <m:e>
                      <m:m>
                        <m:mPr>
                          <m:plcHide m:val="on"/>
                          <m:mcs>
                            <m:mc>
                              <m:mcPr>
                                <m:count m:val="1"/>
                                <m:mcJc m:val="center"/>
                              </m:mcPr>
                            </m:mc>
                          </m:mcs>
                          <m:ctrlPr>
                            <a:rPr lang="en-US" sz="1400" i="1">
                              <a:solidFill>
                                <a:srgbClr val="836967"/>
                              </a:solidFill>
                              <a:latin typeface="Cambria Math" panose="02040503050406030204" pitchFamily="18" charset="0"/>
                            </a:rPr>
                          </m:ctrlPr>
                        </m:mPr>
                        <m:mr>
                          <m:e>
                            <m:r>
                              <a:rPr lang="en-US" sz="1400" i="1">
                                <a:latin typeface="Cambria Math" panose="02040503050406030204" pitchFamily="18" charset="0"/>
                              </a:rPr>
                              <m:t>𝑁</m:t>
                            </m:r>
                          </m:e>
                        </m:mr>
                        <m:mr>
                          <m:e>
                            <m:r>
                              <a:rPr lang="en-US" sz="1400" i="1">
                                <a:latin typeface="Cambria Math" panose="02040503050406030204" pitchFamily="18" charset="0"/>
                              </a:rPr>
                              <m:t>𝑛</m:t>
                            </m:r>
                          </m:e>
                        </m:mr>
                      </m:m>
                    </m:e>
                  </m:d>
                  <m:r>
                    <a:rPr lang="en-US" sz="1400" i="0">
                      <a:latin typeface="Cambria Math" panose="02040503050406030204" pitchFamily="18" charset="0"/>
                    </a:rPr>
                    <m:t>=</m:t>
                  </m:r>
                  <m:f>
                    <m:fPr>
                      <m:ctrlPr>
                        <a:rPr lang="en-US" sz="1400" i="1">
                          <a:solidFill>
                            <a:srgbClr val="836967"/>
                          </a:solidFill>
                          <a:latin typeface="Cambria Math" panose="02040503050406030204" pitchFamily="18" charset="0"/>
                        </a:rPr>
                      </m:ctrlPr>
                    </m:fPr>
                    <m:num>
                      <m:r>
                        <a:rPr lang="en-US" sz="1400" i="1">
                          <a:latin typeface="Cambria Math" panose="02040503050406030204" pitchFamily="18" charset="0"/>
                        </a:rPr>
                        <m:t>𝑁</m:t>
                      </m:r>
                      <m:r>
                        <a:rPr lang="en-US" sz="1400" i="0">
                          <a:latin typeface="Cambria Math" panose="02040503050406030204" pitchFamily="18" charset="0"/>
                        </a:rPr>
                        <m:t>!</m:t>
                      </m:r>
                    </m:num>
                    <m:den>
                      <m:r>
                        <a:rPr lang="en-US" sz="1400" i="1">
                          <a:latin typeface="Cambria Math" panose="02040503050406030204" pitchFamily="18" charset="0"/>
                        </a:rPr>
                        <m:t>𝑛</m:t>
                      </m:r>
                      <m:r>
                        <a:rPr lang="en-US" sz="1400" i="0">
                          <a:latin typeface="Cambria Math" panose="02040503050406030204" pitchFamily="18" charset="0"/>
                        </a:rPr>
                        <m:t>!</m:t>
                      </m:r>
                      <m:d>
                        <m:dPr>
                          <m:ctrlPr>
                            <a:rPr lang="en-US" sz="1400" i="1">
                              <a:solidFill>
                                <a:srgbClr val="836967"/>
                              </a:solidFill>
                              <a:latin typeface="Cambria Math" panose="02040503050406030204" pitchFamily="18" charset="0"/>
                            </a:rPr>
                          </m:ctrlPr>
                        </m:dPr>
                        <m:e>
                          <m:r>
                            <a:rPr lang="en-US" sz="1400" i="1">
                              <a:latin typeface="Cambria Math" panose="02040503050406030204" pitchFamily="18" charset="0"/>
                            </a:rPr>
                            <m:t>𝑁</m:t>
                          </m:r>
                          <m:r>
                            <a:rPr lang="en-US" sz="1400" i="0">
                              <a:latin typeface="Cambria Math" panose="02040503050406030204" pitchFamily="18" charset="0"/>
                            </a:rPr>
                            <m:t>−</m:t>
                          </m:r>
                          <m:r>
                            <a:rPr lang="en-US" sz="1400" i="1">
                              <a:latin typeface="Cambria Math" panose="02040503050406030204" pitchFamily="18" charset="0"/>
                            </a:rPr>
                            <m:t>𝑛</m:t>
                          </m:r>
                        </m:e>
                      </m:d>
                      <m:r>
                        <a:rPr lang="en-US" sz="1400" i="0">
                          <a:latin typeface="Cambria Math" panose="02040503050406030204" pitchFamily="18" charset="0"/>
                        </a:rPr>
                        <m:t>!</m:t>
                      </m:r>
                    </m:den>
                  </m:f>
                </m:oMath>
              </a14:m>
              <a:endParaRPr lang="en-US" sz="1400"/>
            </a:p>
          </xdr:txBody>
        </xdr:sp>
      </mc:Choice>
      <mc:Fallback xmlns="">
        <xdr:sp macro="" textlink="">
          <xdr:nvSpPr>
            <xdr:cNvPr id="2" name="TextBox 1">
              <a:extLst>
                <a:ext uri="{FF2B5EF4-FFF2-40B4-BE49-F238E27FC236}">
                  <a16:creationId xmlns:a16="http://schemas.microsoft.com/office/drawing/2014/main" id="{EF0D07B2-FFF6-45E7-A730-D6C7A35986FF}"/>
                </a:ext>
              </a:extLst>
            </xdr:cNvPr>
            <xdr:cNvSpPr txBox="1"/>
          </xdr:nvSpPr>
          <xdr:spPr>
            <a:xfrm>
              <a:off x="419099" y="9881359"/>
              <a:ext cx="3562351" cy="357855"/>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US" sz="1400">
                  <a:solidFill>
                    <a:schemeClr val="tx1"/>
                  </a:solidFill>
                </a:rPr>
                <a:t>#</a:t>
              </a:r>
              <a:r>
                <a:rPr lang="en-US" sz="1400" i="0">
                  <a:solidFill>
                    <a:schemeClr val="tx1"/>
                  </a:solidFill>
                  <a:latin typeface="Cambria Math" panose="02040503050406030204" pitchFamily="18" charset="0"/>
                </a:rPr>
                <a:t>〖</a:t>
              </a:r>
              <a:r>
                <a:rPr lang="en-US" sz="1400" b="0" i="0">
                  <a:solidFill>
                    <a:schemeClr val="tx1"/>
                  </a:solidFill>
                  <a:latin typeface="Cambria Math" panose="02040503050406030204" pitchFamily="18" charset="0"/>
                </a:rPr>
                <a:t> 𝐶𝑜𝑚𝑏𝑖𝑛𝑎𝑡𝑖𝑜𝑛𝑠= </a:t>
              </a:r>
              <a:r>
                <a:rPr lang="en-US" sz="1400" i="0">
                  <a:solidFill>
                    <a:schemeClr val="tx1"/>
                  </a:solidFill>
                  <a:latin typeface="Cambria Math" panose="02040503050406030204" pitchFamily="18" charset="0"/>
                </a:rPr>
                <a:t>𝐶〗_𝑛^𝑁</a:t>
              </a:r>
              <a:r>
                <a:rPr lang="en-US" sz="1400" i="0">
                  <a:latin typeface="Cambria Math" panose="02040503050406030204" pitchFamily="18" charset="0"/>
                </a:rPr>
                <a:t>=</a:t>
              </a:r>
              <a:r>
                <a:rPr lang="en-US" sz="1400" i="0">
                  <a:solidFill>
                    <a:srgbClr val="836967"/>
                  </a:solidFill>
                  <a:latin typeface="Cambria Math" panose="02040503050406030204" pitchFamily="18" charset="0"/>
                </a:rPr>
                <a:t>(■(</a:t>
              </a:r>
              <a:r>
                <a:rPr lang="en-US" sz="1400" i="0">
                  <a:latin typeface="Cambria Math" panose="02040503050406030204" pitchFamily="18" charset="0"/>
                </a:rPr>
                <a:t>𝑁@𝑛))=𝑁!</a:t>
              </a:r>
              <a:r>
                <a:rPr lang="en-US" sz="1400" i="0">
                  <a:solidFill>
                    <a:srgbClr val="836967"/>
                  </a:solidFill>
                  <a:latin typeface="Cambria Math" panose="02040503050406030204" pitchFamily="18" charset="0"/>
                </a:rPr>
                <a:t>/</a:t>
              </a:r>
              <a:r>
                <a:rPr lang="en-US" sz="1400" i="0">
                  <a:latin typeface="Cambria Math" panose="02040503050406030204" pitchFamily="18" charset="0"/>
                </a:rPr>
                <a:t>𝑛!</a:t>
              </a:r>
              <a:r>
                <a:rPr lang="en-US" sz="1400" i="0">
                  <a:solidFill>
                    <a:srgbClr val="836967"/>
                  </a:solidFill>
                  <a:latin typeface="Cambria Math" panose="02040503050406030204" pitchFamily="18" charset="0"/>
                </a:rPr>
                <a:t>(</a:t>
              </a:r>
              <a:r>
                <a:rPr lang="en-US" sz="1400" i="0">
                  <a:latin typeface="Cambria Math" panose="02040503050406030204" pitchFamily="18" charset="0"/>
                </a:rPr>
                <a:t>𝑁−𝑛)!</a:t>
              </a:r>
              <a:endParaRPr lang="en-US" sz="1400"/>
            </a:p>
          </xdr:txBody>
        </xdr:sp>
      </mc:Fallback>
    </mc:AlternateContent>
    <xdr:clientData/>
  </xdr:oneCellAnchor>
  <xdr:oneCellAnchor>
    <xdr:from>
      <xdr:col>1</xdr:col>
      <xdr:colOff>200025</xdr:colOff>
      <xdr:row>60</xdr:row>
      <xdr:rowOff>190500</xdr:rowOff>
    </xdr:from>
    <xdr:ext cx="3562350" cy="35785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52DE4079-000F-43C0-8791-427F57E329D8}"/>
                </a:ext>
              </a:extLst>
            </xdr:cNvPr>
            <xdr:cNvSpPr txBox="1"/>
          </xdr:nvSpPr>
          <xdr:spPr>
            <a:xfrm>
              <a:off x="419100" y="13563600"/>
              <a:ext cx="3562350" cy="357855"/>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US" sz="1400">
                  <a:solidFill>
                    <a:schemeClr val="tx1"/>
                  </a:solidFill>
                </a:rPr>
                <a:t>#</a:t>
              </a:r>
              <a14:m>
                <m:oMath xmlns:m="http://schemas.openxmlformats.org/officeDocument/2006/math">
                  <m:sSubSup>
                    <m:sSubSupPr>
                      <m:ctrlPr>
                        <a:rPr lang="en-US" sz="1400" i="1">
                          <a:solidFill>
                            <a:schemeClr val="tx1"/>
                          </a:solidFill>
                          <a:latin typeface="Cambria Math" panose="02040503050406030204" pitchFamily="18" charset="0"/>
                        </a:rPr>
                      </m:ctrlPr>
                    </m:sSubSupPr>
                    <m:e>
                      <m:r>
                        <a:rPr lang="en-US" sz="1400" b="0" i="1">
                          <a:solidFill>
                            <a:schemeClr val="tx1"/>
                          </a:solidFill>
                          <a:latin typeface="Cambria Math" panose="02040503050406030204" pitchFamily="18" charset="0"/>
                        </a:rPr>
                        <m:t> </m:t>
                      </m:r>
                      <m:r>
                        <a:rPr lang="en-US" sz="1400" b="0" i="1">
                          <a:solidFill>
                            <a:schemeClr val="tx1"/>
                          </a:solidFill>
                          <a:latin typeface="Cambria Math" panose="02040503050406030204" pitchFamily="18" charset="0"/>
                        </a:rPr>
                        <m:t>𝑃𝑒𝑟𝑚𝑢𝑡𝑎𝑡𝑖𝑜𝑛𝑠</m:t>
                      </m:r>
                      <m:r>
                        <a:rPr lang="en-US" sz="1400" b="0" i="1">
                          <a:solidFill>
                            <a:schemeClr val="tx1"/>
                          </a:solidFill>
                          <a:latin typeface="Cambria Math" panose="02040503050406030204" pitchFamily="18" charset="0"/>
                        </a:rPr>
                        <m:t>=</m:t>
                      </m:r>
                      <m:r>
                        <a:rPr lang="en-US" sz="1400" b="0" i="1">
                          <a:solidFill>
                            <a:schemeClr val="tx1"/>
                          </a:solidFill>
                          <a:latin typeface="Cambria Math" panose="02040503050406030204" pitchFamily="18" charset="0"/>
                        </a:rPr>
                        <m:t>𝑃</m:t>
                      </m:r>
                    </m:e>
                    <m:sub>
                      <m:r>
                        <a:rPr lang="en-US" sz="1400" i="1">
                          <a:solidFill>
                            <a:schemeClr val="tx1"/>
                          </a:solidFill>
                          <a:latin typeface="Cambria Math" panose="02040503050406030204" pitchFamily="18" charset="0"/>
                        </a:rPr>
                        <m:t>𝑛</m:t>
                      </m:r>
                    </m:sub>
                    <m:sup>
                      <m:r>
                        <a:rPr lang="en-US" sz="1400" i="1">
                          <a:solidFill>
                            <a:schemeClr val="tx1"/>
                          </a:solidFill>
                          <a:latin typeface="Cambria Math" panose="02040503050406030204" pitchFamily="18" charset="0"/>
                        </a:rPr>
                        <m:t>𝑁</m:t>
                      </m:r>
                    </m:sup>
                  </m:sSubSup>
                  <m:r>
                    <a:rPr lang="en-US" sz="1400" i="0">
                      <a:latin typeface="Cambria Math" panose="02040503050406030204" pitchFamily="18" charset="0"/>
                    </a:rPr>
                    <m:t>=</m:t>
                  </m:r>
                  <m:r>
                    <m:rPr>
                      <m:sty m:val="p"/>
                    </m:rPr>
                    <a:rPr lang="en-US" sz="1400" b="0" i="0">
                      <a:latin typeface="Cambria Math" panose="02040503050406030204" pitchFamily="18" charset="0"/>
                    </a:rPr>
                    <m:t>n</m:t>
                  </m:r>
                  <m:r>
                    <a:rPr lang="en-US" sz="1400" b="0" i="0">
                      <a:latin typeface="Cambria Math" panose="02040503050406030204" pitchFamily="18" charset="0"/>
                    </a:rPr>
                    <m:t>!</m:t>
                  </m:r>
                  <m:d>
                    <m:dPr>
                      <m:ctrlPr>
                        <a:rPr lang="en-US" sz="1400" i="1">
                          <a:solidFill>
                            <a:srgbClr val="836967"/>
                          </a:solidFill>
                          <a:latin typeface="Cambria Math" panose="02040503050406030204" pitchFamily="18" charset="0"/>
                        </a:rPr>
                      </m:ctrlPr>
                    </m:dPr>
                    <m:e>
                      <m:m>
                        <m:mPr>
                          <m:plcHide m:val="on"/>
                          <m:mcs>
                            <m:mc>
                              <m:mcPr>
                                <m:count m:val="1"/>
                                <m:mcJc m:val="center"/>
                              </m:mcPr>
                            </m:mc>
                          </m:mcs>
                          <m:ctrlPr>
                            <a:rPr lang="en-US" sz="1400" i="1">
                              <a:solidFill>
                                <a:srgbClr val="836967"/>
                              </a:solidFill>
                              <a:latin typeface="Cambria Math" panose="02040503050406030204" pitchFamily="18" charset="0"/>
                            </a:rPr>
                          </m:ctrlPr>
                        </m:mPr>
                        <m:mr>
                          <m:e>
                            <m:r>
                              <a:rPr lang="en-US" sz="1400" i="1">
                                <a:latin typeface="Cambria Math" panose="02040503050406030204" pitchFamily="18" charset="0"/>
                              </a:rPr>
                              <m:t>𝑁</m:t>
                            </m:r>
                          </m:e>
                        </m:mr>
                        <m:mr>
                          <m:e>
                            <m:r>
                              <a:rPr lang="en-US" sz="1400" i="1">
                                <a:latin typeface="Cambria Math" panose="02040503050406030204" pitchFamily="18" charset="0"/>
                              </a:rPr>
                              <m:t>𝑛</m:t>
                            </m:r>
                          </m:e>
                        </m:mr>
                      </m:m>
                    </m:e>
                  </m:d>
                  <m:r>
                    <a:rPr lang="en-US" sz="1400" i="0">
                      <a:latin typeface="Cambria Math" panose="02040503050406030204" pitchFamily="18" charset="0"/>
                    </a:rPr>
                    <m:t>=</m:t>
                  </m:r>
                  <m:f>
                    <m:fPr>
                      <m:ctrlPr>
                        <a:rPr lang="en-US" sz="1400" i="1">
                          <a:solidFill>
                            <a:srgbClr val="836967"/>
                          </a:solidFill>
                          <a:latin typeface="Cambria Math" panose="02040503050406030204" pitchFamily="18" charset="0"/>
                        </a:rPr>
                      </m:ctrlPr>
                    </m:fPr>
                    <m:num>
                      <m:r>
                        <a:rPr lang="en-US" sz="1400" i="1">
                          <a:latin typeface="Cambria Math" panose="02040503050406030204" pitchFamily="18" charset="0"/>
                        </a:rPr>
                        <m:t>𝑁</m:t>
                      </m:r>
                      <m:r>
                        <a:rPr lang="en-US" sz="1400" i="0">
                          <a:latin typeface="Cambria Math" panose="02040503050406030204" pitchFamily="18" charset="0"/>
                        </a:rPr>
                        <m:t>!</m:t>
                      </m:r>
                    </m:num>
                    <m:den>
                      <m:d>
                        <m:dPr>
                          <m:ctrlPr>
                            <a:rPr lang="en-US" sz="1400" i="1">
                              <a:solidFill>
                                <a:srgbClr val="836967"/>
                              </a:solidFill>
                              <a:latin typeface="Cambria Math" panose="02040503050406030204" pitchFamily="18" charset="0"/>
                            </a:rPr>
                          </m:ctrlPr>
                        </m:dPr>
                        <m:e>
                          <m:r>
                            <a:rPr lang="en-US" sz="1400" i="1">
                              <a:latin typeface="Cambria Math" panose="02040503050406030204" pitchFamily="18" charset="0"/>
                            </a:rPr>
                            <m:t>𝑁</m:t>
                          </m:r>
                          <m:r>
                            <a:rPr lang="en-US" sz="1400" i="0">
                              <a:latin typeface="Cambria Math" panose="02040503050406030204" pitchFamily="18" charset="0"/>
                            </a:rPr>
                            <m:t>−</m:t>
                          </m:r>
                          <m:r>
                            <a:rPr lang="en-US" sz="1400" i="1">
                              <a:latin typeface="Cambria Math" panose="02040503050406030204" pitchFamily="18" charset="0"/>
                            </a:rPr>
                            <m:t>𝑛</m:t>
                          </m:r>
                        </m:e>
                      </m:d>
                      <m:r>
                        <a:rPr lang="en-US" sz="1400" i="0">
                          <a:latin typeface="Cambria Math" panose="02040503050406030204" pitchFamily="18" charset="0"/>
                        </a:rPr>
                        <m:t>!</m:t>
                      </m:r>
                    </m:den>
                  </m:f>
                </m:oMath>
              </a14:m>
              <a:endParaRPr lang="en-US" sz="1400"/>
            </a:p>
          </xdr:txBody>
        </xdr:sp>
      </mc:Choice>
      <mc:Fallback xmlns="">
        <xdr:sp macro="" textlink="">
          <xdr:nvSpPr>
            <xdr:cNvPr id="3" name="TextBox 2">
              <a:extLst>
                <a:ext uri="{FF2B5EF4-FFF2-40B4-BE49-F238E27FC236}">
                  <a16:creationId xmlns:a16="http://schemas.microsoft.com/office/drawing/2014/main" id="{52DE4079-000F-43C0-8791-427F57E329D8}"/>
                </a:ext>
              </a:extLst>
            </xdr:cNvPr>
            <xdr:cNvSpPr txBox="1"/>
          </xdr:nvSpPr>
          <xdr:spPr>
            <a:xfrm>
              <a:off x="419100" y="13563600"/>
              <a:ext cx="3562350" cy="357855"/>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US" sz="1400">
                  <a:solidFill>
                    <a:schemeClr val="tx1"/>
                  </a:solidFill>
                </a:rPr>
                <a:t>#</a:t>
              </a:r>
              <a:r>
                <a:rPr lang="en-US" sz="1400" i="0">
                  <a:solidFill>
                    <a:schemeClr val="tx1"/>
                  </a:solidFill>
                  <a:latin typeface="Cambria Math" panose="02040503050406030204" pitchFamily="18" charset="0"/>
                </a:rPr>
                <a:t>〖</a:t>
              </a:r>
              <a:r>
                <a:rPr lang="en-US" sz="1400" b="0" i="0">
                  <a:solidFill>
                    <a:schemeClr val="tx1"/>
                  </a:solidFill>
                  <a:latin typeface="Cambria Math" panose="02040503050406030204" pitchFamily="18" charset="0"/>
                </a:rPr>
                <a:t> 𝑃𝑒𝑟𝑚𝑢𝑡𝑎𝑡𝑖𝑜𝑛𝑠=𝑃〗_</a:t>
              </a:r>
              <a:r>
                <a:rPr lang="en-US" sz="1400" i="0">
                  <a:solidFill>
                    <a:schemeClr val="tx1"/>
                  </a:solidFill>
                  <a:latin typeface="Cambria Math" panose="02040503050406030204" pitchFamily="18" charset="0"/>
                </a:rPr>
                <a:t>𝑛^𝑁</a:t>
              </a:r>
              <a:r>
                <a:rPr lang="en-US" sz="1400" i="0">
                  <a:latin typeface="Cambria Math" panose="02040503050406030204" pitchFamily="18" charset="0"/>
                </a:rPr>
                <a:t>=</a:t>
              </a:r>
              <a:r>
                <a:rPr lang="en-US" sz="1400" b="0" i="0">
                  <a:latin typeface="Cambria Math" panose="02040503050406030204" pitchFamily="18" charset="0"/>
                </a:rPr>
                <a:t>n!</a:t>
              </a:r>
              <a:r>
                <a:rPr lang="en-US" sz="1400" i="0">
                  <a:solidFill>
                    <a:srgbClr val="836967"/>
                  </a:solidFill>
                  <a:latin typeface="Cambria Math" panose="02040503050406030204" pitchFamily="18" charset="0"/>
                </a:rPr>
                <a:t>(■(</a:t>
              </a:r>
              <a:r>
                <a:rPr lang="en-US" sz="1400" i="0">
                  <a:latin typeface="Cambria Math" panose="02040503050406030204" pitchFamily="18" charset="0"/>
                </a:rPr>
                <a:t>𝑁@𝑛))=𝑁!</a:t>
              </a:r>
              <a:r>
                <a:rPr lang="en-US" sz="1400" i="0">
                  <a:solidFill>
                    <a:srgbClr val="836967"/>
                  </a:solidFill>
                  <a:latin typeface="Cambria Math" panose="02040503050406030204" pitchFamily="18" charset="0"/>
                </a:rPr>
                <a:t>/(</a:t>
              </a:r>
              <a:r>
                <a:rPr lang="en-US" sz="1400" i="0">
                  <a:latin typeface="Cambria Math" panose="02040503050406030204" pitchFamily="18" charset="0"/>
                </a:rPr>
                <a:t>𝑁−𝑛)!</a:t>
              </a:r>
              <a:endParaRPr lang="en-US" sz="1400"/>
            </a:p>
          </xdr:txBody>
        </xdr:sp>
      </mc:Fallback>
    </mc:AlternateContent>
    <xdr:clientData/>
  </xdr:oneCellAnchor>
  <xdr:twoCellAnchor editAs="oneCell">
    <xdr:from>
      <xdr:col>7</xdr:col>
      <xdr:colOff>658022</xdr:colOff>
      <xdr:row>11</xdr:row>
      <xdr:rowOff>69732</xdr:rowOff>
    </xdr:from>
    <xdr:to>
      <xdr:col>8</xdr:col>
      <xdr:colOff>554566</xdr:colOff>
      <xdr:row>17</xdr:row>
      <xdr:rowOff>19212</xdr:rowOff>
    </xdr:to>
    <xdr:pic>
      <xdr:nvPicPr>
        <xdr:cNvPr id="4" name="Picture 3" descr="3 Digits Lock Travel Backpack Jewelry Box Luggage Padlock 4 Pack Resettable  Combination Code Password Locking - Walmart.com">
          <a:extLst>
            <a:ext uri="{FF2B5EF4-FFF2-40B4-BE49-F238E27FC236}">
              <a16:creationId xmlns:a16="http://schemas.microsoft.com/office/drawing/2014/main" id="{E13E1821-3404-4F3A-844D-A2B29196F2C6}"/>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5582" r="17054"/>
        <a:stretch/>
      </xdr:blipFill>
      <xdr:spPr bwMode="auto">
        <a:xfrm>
          <a:off x="5106197" y="2546232"/>
          <a:ext cx="620444" cy="1206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544071</xdr:colOff>
      <xdr:row>20</xdr:row>
      <xdr:rowOff>55079</xdr:rowOff>
    </xdr:from>
    <xdr:to>
      <xdr:col>9</xdr:col>
      <xdr:colOff>699051</xdr:colOff>
      <xdr:row>25</xdr:row>
      <xdr:rowOff>149915</xdr:rowOff>
    </xdr:to>
    <xdr:pic>
      <xdr:nvPicPr>
        <xdr:cNvPr id="5" name="Picture 4">
          <a:extLst>
            <a:ext uri="{FF2B5EF4-FFF2-40B4-BE49-F238E27FC236}">
              <a16:creationId xmlns:a16="http://schemas.microsoft.com/office/drawing/2014/main" id="{0C9E7FDA-1A23-4F4D-83EE-1BDDA1BA713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92246" y="4550879"/>
          <a:ext cx="1583730" cy="116163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604471</xdr:colOff>
      <xdr:row>8</xdr:row>
      <xdr:rowOff>109903</xdr:rowOff>
    </xdr:from>
    <xdr:to>
      <xdr:col>4</xdr:col>
      <xdr:colOff>1282212</xdr:colOff>
      <xdr:row>22</xdr:row>
      <xdr:rowOff>52753</xdr:rowOff>
    </xdr:to>
    <xdr:graphicFrame macro="">
      <xdr:nvGraphicFramePr>
        <xdr:cNvPr id="2" name="Diagram 1">
          <a:extLst>
            <a:ext uri="{FF2B5EF4-FFF2-40B4-BE49-F238E27FC236}">
              <a16:creationId xmlns:a16="http://schemas.microsoft.com/office/drawing/2014/main" id="{2D40CEBD-0D43-4006-A955-6291A63A45FB}"/>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38100</xdr:colOff>
      <xdr:row>11</xdr:row>
      <xdr:rowOff>19050</xdr:rowOff>
    </xdr:from>
    <xdr:to>
      <xdr:col>4</xdr:col>
      <xdr:colOff>422148</xdr:colOff>
      <xdr:row>17</xdr:row>
      <xdr:rowOff>0</xdr:rowOff>
    </xdr:to>
    <xdr:grpSp>
      <xdr:nvGrpSpPr>
        <xdr:cNvPr id="42" name="Group 41">
          <a:extLst>
            <a:ext uri="{FF2B5EF4-FFF2-40B4-BE49-F238E27FC236}">
              <a16:creationId xmlns:a16="http://schemas.microsoft.com/office/drawing/2014/main" id="{91EC698B-8BF1-404A-81C8-3F391BF9C3F8}"/>
            </a:ext>
          </a:extLst>
        </xdr:cNvPr>
        <xdr:cNvGrpSpPr/>
      </xdr:nvGrpSpPr>
      <xdr:grpSpPr>
        <a:xfrm>
          <a:off x="223630" y="1933989"/>
          <a:ext cx="2550779" cy="1094133"/>
          <a:chOff x="180975" y="47339250"/>
          <a:chExt cx="2441448" cy="1123950"/>
        </a:xfrm>
      </xdr:grpSpPr>
      <xdr:sp macro="" textlink="">
        <xdr:nvSpPr>
          <xdr:cNvPr id="43" name="Rectangle 42">
            <a:extLst>
              <a:ext uri="{FF2B5EF4-FFF2-40B4-BE49-F238E27FC236}">
                <a16:creationId xmlns:a16="http://schemas.microsoft.com/office/drawing/2014/main" id="{C387AA1B-1F4E-4119-8515-0BBF7CEF0846}"/>
              </a:ext>
            </a:extLst>
          </xdr:cNvPr>
          <xdr:cNvSpPr/>
        </xdr:nvSpPr>
        <xdr:spPr>
          <a:xfrm>
            <a:off x="180975" y="47339250"/>
            <a:ext cx="2441448" cy="1123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0" rtlCol="0" anchor="b" anchorCtr="0"/>
          <a:lstStyle/>
          <a:p>
            <a:pPr algn="r"/>
            <a:r>
              <a:rPr lang="en-US" sz="1000" baseline="0">
                <a:solidFill>
                  <a:schemeClr val="tx1"/>
                </a:solidFill>
              </a:rPr>
              <a:t>Sample Space =S.</a:t>
            </a:r>
          </a:p>
          <a:p>
            <a:pPr algn="r"/>
            <a:r>
              <a:rPr lang="en-US" sz="1000" baseline="0">
                <a:solidFill>
                  <a:schemeClr val="tx1"/>
                </a:solidFill>
              </a:rPr>
              <a:t>P(S) = 1</a:t>
            </a:r>
          </a:p>
        </xdr:txBody>
      </xdr:sp>
      <xdr:sp macro="" textlink="">
        <xdr:nvSpPr>
          <xdr:cNvPr id="44" name="Oval 43">
            <a:extLst>
              <a:ext uri="{FF2B5EF4-FFF2-40B4-BE49-F238E27FC236}">
                <a16:creationId xmlns:a16="http://schemas.microsoft.com/office/drawing/2014/main" id="{6C9D1018-36D6-40B1-8C25-59BAA78CC106}"/>
              </a:ext>
            </a:extLst>
          </xdr:cNvPr>
          <xdr:cNvSpPr/>
        </xdr:nvSpPr>
        <xdr:spPr>
          <a:xfrm>
            <a:off x="414953" y="47491650"/>
            <a:ext cx="795754" cy="809625"/>
          </a:xfrm>
          <a:prstGeom prst="ellipse">
            <a:avLst/>
          </a:prstGeom>
          <a:solidFill>
            <a:srgbClr val="684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aseline="0">
                <a:solidFill>
                  <a:schemeClr val="bg1"/>
                </a:solidFill>
              </a:rPr>
              <a:t>Event Brown Hair</a:t>
            </a:r>
          </a:p>
        </xdr:txBody>
      </xdr:sp>
    </xdr:grpSp>
    <xdr:clientData/>
  </xdr:twoCellAnchor>
  <xdr:twoCellAnchor>
    <xdr:from>
      <xdr:col>1</xdr:col>
      <xdr:colOff>38100</xdr:colOff>
      <xdr:row>4</xdr:row>
      <xdr:rowOff>19050</xdr:rowOff>
    </xdr:from>
    <xdr:to>
      <xdr:col>4</xdr:col>
      <xdr:colOff>422148</xdr:colOff>
      <xdr:row>10</xdr:row>
      <xdr:rowOff>0</xdr:rowOff>
    </xdr:to>
    <xdr:grpSp>
      <xdr:nvGrpSpPr>
        <xdr:cNvPr id="45" name="Group 44">
          <a:extLst>
            <a:ext uri="{FF2B5EF4-FFF2-40B4-BE49-F238E27FC236}">
              <a16:creationId xmlns:a16="http://schemas.microsoft.com/office/drawing/2014/main" id="{81013407-4947-4AAE-A82D-8EBFEE0E856F}"/>
            </a:ext>
          </a:extLst>
        </xdr:cNvPr>
        <xdr:cNvGrpSpPr/>
      </xdr:nvGrpSpPr>
      <xdr:grpSpPr>
        <a:xfrm>
          <a:off x="223630" y="635276"/>
          <a:ext cx="2550779" cy="1094133"/>
          <a:chOff x="180975" y="47339250"/>
          <a:chExt cx="2441448" cy="1123950"/>
        </a:xfrm>
      </xdr:grpSpPr>
      <xdr:sp macro="" textlink="">
        <xdr:nvSpPr>
          <xdr:cNvPr id="46" name="Rectangle 45">
            <a:extLst>
              <a:ext uri="{FF2B5EF4-FFF2-40B4-BE49-F238E27FC236}">
                <a16:creationId xmlns:a16="http://schemas.microsoft.com/office/drawing/2014/main" id="{E8E1C3A3-6A40-49DD-8A37-AC9C9B22617C}"/>
              </a:ext>
            </a:extLst>
          </xdr:cNvPr>
          <xdr:cNvSpPr/>
        </xdr:nvSpPr>
        <xdr:spPr>
          <a:xfrm>
            <a:off x="180975" y="47339250"/>
            <a:ext cx="2441448" cy="1123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0" rtlCol="0" anchor="b" anchorCtr="0"/>
          <a:lstStyle/>
          <a:p>
            <a:pPr algn="r"/>
            <a:r>
              <a:rPr lang="en-US" sz="1000" baseline="0">
                <a:solidFill>
                  <a:schemeClr val="tx1"/>
                </a:solidFill>
              </a:rPr>
              <a:t>Sample Space =S.</a:t>
            </a:r>
          </a:p>
          <a:p>
            <a:pPr algn="r"/>
            <a:r>
              <a:rPr lang="en-US" sz="1000" baseline="0">
                <a:solidFill>
                  <a:schemeClr val="tx1"/>
                </a:solidFill>
              </a:rPr>
              <a:t>P(S) = 1</a:t>
            </a:r>
          </a:p>
        </xdr:txBody>
      </xdr:sp>
      <xdr:sp macro="" textlink="">
        <xdr:nvSpPr>
          <xdr:cNvPr id="47" name="Oval 46">
            <a:extLst>
              <a:ext uri="{FF2B5EF4-FFF2-40B4-BE49-F238E27FC236}">
                <a16:creationId xmlns:a16="http://schemas.microsoft.com/office/drawing/2014/main" id="{6E748C41-8897-4DDF-9697-8EA900B7B4E1}"/>
              </a:ext>
            </a:extLst>
          </xdr:cNvPr>
          <xdr:cNvSpPr/>
        </xdr:nvSpPr>
        <xdr:spPr>
          <a:xfrm>
            <a:off x="414953" y="47491650"/>
            <a:ext cx="795754" cy="809625"/>
          </a:xfrm>
          <a:prstGeom prst="ellips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aseline="0">
                <a:solidFill>
                  <a:schemeClr val="bg1"/>
                </a:solidFill>
              </a:rPr>
              <a:t>Event Black Hair</a:t>
            </a:r>
          </a:p>
        </xdr:txBody>
      </xdr:sp>
    </xdr:grpSp>
    <xdr:clientData/>
  </xdr:twoCellAnchor>
  <xdr:twoCellAnchor>
    <xdr:from>
      <xdr:col>1</xdr:col>
      <xdr:colOff>38100</xdr:colOff>
      <xdr:row>19</xdr:row>
      <xdr:rowOff>19050</xdr:rowOff>
    </xdr:from>
    <xdr:to>
      <xdr:col>4</xdr:col>
      <xdr:colOff>422148</xdr:colOff>
      <xdr:row>25</xdr:row>
      <xdr:rowOff>0</xdr:rowOff>
    </xdr:to>
    <xdr:grpSp>
      <xdr:nvGrpSpPr>
        <xdr:cNvPr id="48" name="Group 47">
          <a:extLst>
            <a:ext uri="{FF2B5EF4-FFF2-40B4-BE49-F238E27FC236}">
              <a16:creationId xmlns:a16="http://schemas.microsoft.com/office/drawing/2014/main" id="{7B883BA5-CEA1-46B0-984D-C6E5B0C6AE17}"/>
            </a:ext>
          </a:extLst>
        </xdr:cNvPr>
        <xdr:cNvGrpSpPr/>
      </xdr:nvGrpSpPr>
      <xdr:grpSpPr>
        <a:xfrm>
          <a:off x="223630" y="3418233"/>
          <a:ext cx="2550779" cy="1094132"/>
          <a:chOff x="180975" y="48863250"/>
          <a:chExt cx="2441448" cy="1123950"/>
        </a:xfrm>
      </xdr:grpSpPr>
      <xdr:sp macro="" textlink="">
        <xdr:nvSpPr>
          <xdr:cNvPr id="49" name="Rectangle 48">
            <a:extLst>
              <a:ext uri="{FF2B5EF4-FFF2-40B4-BE49-F238E27FC236}">
                <a16:creationId xmlns:a16="http://schemas.microsoft.com/office/drawing/2014/main" id="{ED014EC7-0C5C-46EB-9779-622849828EB3}"/>
              </a:ext>
            </a:extLst>
          </xdr:cNvPr>
          <xdr:cNvSpPr/>
        </xdr:nvSpPr>
        <xdr:spPr>
          <a:xfrm>
            <a:off x="180975" y="48863250"/>
            <a:ext cx="2441448" cy="1123950"/>
          </a:xfrm>
          <a:prstGeom prst="rect">
            <a:avLst/>
          </a:prstGeom>
          <a:solidFill>
            <a:schemeClr val="accent5">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0" rtlCol="0" anchor="b" anchorCtr="0"/>
          <a:lstStyle/>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Event NOT Brown Hair</a:t>
            </a:r>
          </a:p>
          <a:p>
            <a:pPr marL="0" marR="0" lvl="0" indent="0" algn="r" defTabSz="914400" eaLnBrk="1" fontAlgn="auto" latinLnBrk="0" hangingPunct="1">
              <a:lnSpc>
                <a:spcPct val="100000"/>
              </a:lnSpc>
              <a:spcBef>
                <a:spcPts val="0"/>
              </a:spcBef>
              <a:spcAft>
                <a:spcPts val="0"/>
              </a:spcAft>
              <a:buClrTx/>
              <a:buSzTx/>
              <a:buFontTx/>
              <a:buNone/>
              <a:tabLst/>
              <a:defRPr/>
            </a:pPr>
            <a:endParaRPr lang="en-US" sz="1100" baseline="0">
              <a:solidFill>
                <a:schemeClr val="tx1"/>
              </a:solidFill>
              <a:effectLst/>
              <a:latin typeface="+mn-lt"/>
              <a:ea typeface="+mn-ea"/>
              <a:cs typeface="+mn-cs"/>
            </a:endParaRPr>
          </a:p>
          <a:p>
            <a:pPr marL="0" marR="0" lvl="0" indent="0" algn="r" defTabSz="914400" eaLnBrk="1" fontAlgn="auto" latinLnBrk="0" hangingPunct="1">
              <a:lnSpc>
                <a:spcPct val="100000"/>
              </a:lnSpc>
              <a:spcBef>
                <a:spcPts val="0"/>
              </a:spcBef>
              <a:spcAft>
                <a:spcPts val="0"/>
              </a:spcAft>
              <a:buClrTx/>
              <a:buSzTx/>
              <a:buFontTx/>
              <a:buNone/>
              <a:tabLst/>
              <a:defRPr/>
            </a:pPr>
            <a:endParaRPr lang="en-US" sz="1100" baseline="0">
              <a:solidFill>
                <a:schemeClr val="tx1"/>
              </a:solidFill>
              <a:effectLst/>
              <a:latin typeface="+mn-lt"/>
              <a:ea typeface="+mn-ea"/>
              <a:cs typeface="+mn-cs"/>
            </a:endParaRPr>
          </a:p>
          <a:p>
            <a:pPr marL="0" marR="0" lvl="0" indent="0" algn="r" defTabSz="914400" eaLnBrk="1" fontAlgn="auto" latinLnBrk="0" hangingPunct="1">
              <a:lnSpc>
                <a:spcPct val="100000"/>
              </a:lnSpc>
              <a:spcBef>
                <a:spcPts val="0"/>
              </a:spcBef>
              <a:spcAft>
                <a:spcPts val="0"/>
              </a:spcAft>
              <a:buClrTx/>
              <a:buSzTx/>
              <a:buFontTx/>
              <a:buNone/>
              <a:tabLst/>
              <a:defRPr/>
            </a:pPr>
            <a:endParaRPr lang="en-US" sz="1100" baseline="0">
              <a:solidFill>
                <a:schemeClr val="tx1"/>
              </a:solidFill>
              <a:effectLst/>
              <a:latin typeface="+mn-lt"/>
              <a:ea typeface="+mn-ea"/>
              <a:cs typeface="+mn-cs"/>
            </a:endParaRPr>
          </a:p>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Sample Space =S.</a:t>
            </a:r>
          </a:p>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P(S) = 1</a:t>
            </a:r>
            <a:endParaRPr lang="en-US" sz="1000" baseline="0">
              <a:solidFill>
                <a:schemeClr val="tx1"/>
              </a:solidFill>
              <a:effectLst/>
            </a:endParaRPr>
          </a:p>
        </xdr:txBody>
      </xdr:sp>
      <xdr:sp macro="" textlink="">
        <xdr:nvSpPr>
          <xdr:cNvPr id="50" name="Oval 49">
            <a:extLst>
              <a:ext uri="{FF2B5EF4-FFF2-40B4-BE49-F238E27FC236}">
                <a16:creationId xmlns:a16="http://schemas.microsoft.com/office/drawing/2014/main" id="{197482D0-3ED6-4298-A1FE-8C4742B823D2}"/>
              </a:ext>
            </a:extLst>
          </xdr:cNvPr>
          <xdr:cNvSpPr/>
        </xdr:nvSpPr>
        <xdr:spPr>
          <a:xfrm>
            <a:off x="388088" y="49002582"/>
            <a:ext cx="795754" cy="817418"/>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solidFill>
                  <a:schemeClr val="tx1"/>
                </a:solidFill>
              </a:rPr>
              <a:t>Event Brown Hair</a:t>
            </a:r>
          </a:p>
        </xdr:txBody>
      </xdr:sp>
    </xdr:grpSp>
    <xdr:clientData/>
  </xdr:twoCellAnchor>
  <xdr:twoCellAnchor editAs="oneCell">
    <xdr:from>
      <xdr:col>1</xdr:col>
      <xdr:colOff>38100</xdr:colOff>
      <xdr:row>27</xdr:row>
      <xdr:rowOff>38100</xdr:rowOff>
    </xdr:from>
    <xdr:to>
      <xdr:col>4</xdr:col>
      <xdr:colOff>422148</xdr:colOff>
      <xdr:row>33</xdr:row>
      <xdr:rowOff>16152</xdr:rowOff>
    </xdr:to>
    <xdr:grpSp>
      <xdr:nvGrpSpPr>
        <xdr:cNvPr id="51" name="Group 50">
          <a:extLst>
            <a:ext uri="{FF2B5EF4-FFF2-40B4-BE49-F238E27FC236}">
              <a16:creationId xmlns:a16="http://schemas.microsoft.com/office/drawing/2014/main" id="{DC51ACF9-D635-450A-9AE2-35BA05588FA8}"/>
            </a:ext>
          </a:extLst>
        </xdr:cNvPr>
        <xdr:cNvGrpSpPr/>
      </xdr:nvGrpSpPr>
      <xdr:grpSpPr>
        <a:xfrm>
          <a:off x="223630" y="4921526"/>
          <a:ext cx="2550779" cy="1091235"/>
          <a:chOff x="219075" y="50406300"/>
          <a:chExt cx="2441448" cy="1123950"/>
        </a:xfrm>
      </xdr:grpSpPr>
      <xdr:sp macro="" textlink="">
        <xdr:nvSpPr>
          <xdr:cNvPr id="52" name="Rectangle 51">
            <a:extLst>
              <a:ext uri="{FF2B5EF4-FFF2-40B4-BE49-F238E27FC236}">
                <a16:creationId xmlns:a16="http://schemas.microsoft.com/office/drawing/2014/main" id="{4E482973-5281-4124-B37C-4D98F3821173}"/>
              </a:ext>
            </a:extLst>
          </xdr:cNvPr>
          <xdr:cNvSpPr/>
        </xdr:nvSpPr>
        <xdr:spPr>
          <a:xfrm>
            <a:off x="219075" y="50406300"/>
            <a:ext cx="2441448" cy="1123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0" rtlCol="0" anchor="b" anchorCtr="0"/>
          <a:lstStyle/>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Sample</a:t>
            </a:r>
          </a:p>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Space =S.</a:t>
            </a:r>
          </a:p>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P(S) = 1</a:t>
            </a:r>
            <a:endParaRPr lang="en-US" sz="1000">
              <a:solidFill>
                <a:schemeClr val="tx1"/>
              </a:solidFill>
              <a:effectLst/>
            </a:endParaRPr>
          </a:p>
        </xdr:txBody>
      </xdr:sp>
      <xdr:sp macro="" textlink="">
        <xdr:nvSpPr>
          <xdr:cNvPr id="53" name="Oval 52">
            <a:extLst>
              <a:ext uri="{FF2B5EF4-FFF2-40B4-BE49-F238E27FC236}">
                <a16:creationId xmlns:a16="http://schemas.microsoft.com/office/drawing/2014/main" id="{CFD45880-2311-47CA-BCE3-0C34306B691F}"/>
              </a:ext>
            </a:extLst>
          </xdr:cNvPr>
          <xdr:cNvSpPr/>
        </xdr:nvSpPr>
        <xdr:spPr>
          <a:xfrm>
            <a:off x="304112" y="50463449"/>
            <a:ext cx="795754" cy="809625"/>
          </a:xfrm>
          <a:prstGeom prst="ellipse">
            <a:avLst/>
          </a:prstGeom>
          <a:solidFill>
            <a:srgbClr val="684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aseline="0">
                <a:solidFill>
                  <a:schemeClr val="bg1"/>
                </a:solidFill>
              </a:rPr>
              <a:t>Event Brown Hair</a:t>
            </a:r>
          </a:p>
        </xdr:txBody>
      </xdr:sp>
      <xdr:sp macro="" textlink="">
        <xdr:nvSpPr>
          <xdr:cNvPr id="54" name="Oval 53">
            <a:extLst>
              <a:ext uri="{FF2B5EF4-FFF2-40B4-BE49-F238E27FC236}">
                <a16:creationId xmlns:a16="http://schemas.microsoft.com/office/drawing/2014/main" id="{1AA822C5-8090-4895-8C0C-731C9081DA3F}"/>
              </a:ext>
            </a:extLst>
          </xdr:cNvPr>
          <xdr:cNvSpPr/>
        </xdr:nvSpPr>
        <xdr:spPr>
          <a:xfrm>
            <a:off x="1205284" y="50472974"/>
            <a:ext cx="800840" cy="809625"/>
          </a:xfrm>
          <a:prstGeom prst="ellips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aseline="0">
                <a:solidFill>
                  <a:schemeClr val="bg1"/>
                </a:solidFill>
              </a:rPr>
              <a:t>Event Black Hair</a:t>
            </a:r>
          </a:p>
        </xdr:txBody>
      </xdr:sp>
    </xdr:grpSp>
    <xdr:clientData/>
  </xdr:twoCellAnchor>
  <xdr:twoCellAnchor editAs="oneCell">
    <xdr:from>
      <xdr:col>1</xdr:col>
      <xdr:colOff>28575</xdr:colOff>
      <xdr:row>35</xdr:row>
      <xdr:rowOff>0</xdr:rowOff>
    </xdr:from>
    <xdr:to>
      <xdr:col>4</xdr:col>
      <xdr:colOff>412623</xdr:colOff>
      <xdr:row>40</xdr:row>
      <xdr:rowOff>171450</xdr:rowOff>
    </xdr:to>
    <xdr:grpSp>
      <xdr:nvGrpSpPr>
        <xdr:cNvPr id="55" name="Group 54">
          <a:extLst>
            <a:ext uri="{FF2B5EF4-FFF2-40B4-BE49-F238E27FC236}">
              <a16:creationId xmlns:a16="http://schemas.microsoft.com/office/drawing/2014/main" id="{533F9173-85F5-4E13-92ED-740264A681F1}"/>
            </a:ext>
          </a:extLst>
        </xdr:cNvPr>
        <xdr:cNvGrpSpPr/>
      </xdr:nvGrpSpPr>
      <xdr:grpSpPr>
        <a:xfrm>
          <a:off x="214105" y="6374296"/>
          <a:ext cx="2550779" cy="1099102"/>
          <a:chOff x="209550" y="51892200"/>
          <a:chExt cx="2441448" cy="1123950"/>
        </a:xfrm>
      </xdr:grpSpPr>
      <xdr:sp macro="" textlink="">
        <xdr:nvSpPr>
          <xdr:cNvPr id="56" name="Rectangle 55">
            <a:extLst>
              <a:ext uri="{FF2B5EF4-FFF2-40B4-BE49-F238E27FC236}">
                <a16:creationId xmlns:a16="http://schemas.microsoft.com/office/drawing/2014/main" id="{0F957C37-F6BB-401E-97F6-DA54C9BFB472}"/>
              </a:ext>
            </a:extLst>
          </xdr:cNvPr>
          <xdr:cNvSpPr/>
        </xdr:nvSpPr>
        <xdr:spPr>
          <a:xfrm>
            <a:off x="209550" y="51892200"/>
            <a:ext cx="2441448" cy="1123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0" rtlCol="0" anchor="b" anchorCtr="0"/>
          <a:lstStyle/>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Sample</a:t>
            </a:r>
          </a:p>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Space =S.</a:t>
            </a:r>
          </a:p>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P(S) = 1</a:t>
            </a:r>
            <a:endParaRPr lang="en-US" sz="1000">
              <a:solidFill>
                <a:schemeClr val="tx1"/>
              </a:solidFill>
            </a:endParaRPr>
          </a:p>
        </xdr:txBody>
      </xdr:sp>
      <xdr:sp macro="" textlink="">
        <xdr:nvSpPr>
          <xdr:cNvPr id="57" name="Oval 56">
            <a:extLst>
              <a:ext uri="{FF2B5EF4-FFF2-40B4-BE49-F238E27FC236}">
                <a16:creationId xmlns:a16="http://schemas.microsoft.com/office/drawing/2014/main" id="{503B4447-6EBC-42F7-9399-7EA2182046E3}"/>
              </a:ext>
            </a:extLst>
          </xdr:cNvPr>
          <xdr:cNvSpPr/>
        </xdr:nvSpPr>
        <xdr:spPr>
          <a:xfrm>
            <a:off x="331279" y="51958875"/>
            <a:ext cx="795754" cy="809625"/>
          </a:xfrm>
          <a:prstGeom prst="ellipse">
            <a:avLst/>
          </a:prstGeom>
          <a:solidFill>
            <a:srgbClr val="684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000"/>
              <a:t>Event Brown Hair</a:t>
            </a:r>
          </a:p>
        </xdr:txBody>
      </xdr:sp>
      <xdr:sp macro="" textlink="">
        <xdr:nvSpPr>
          <xdr:cNvPr id="58" name="Oval 57">
            <a:extLst>
              <a:ext uri="{FF2B5EF4-FFF2-40B4-BE49-F238E27FC236}">
                <a16:creationId xmlns:a16="http://schemas.microsoft.com/office/drawing/2014/main" id="{AF8EC1A8-D3C9-40A8-9C24-2BB6454CC6B1}"/>
              </a:ext>
            </a:extLst>
          </xdr:cNvPr>
          <xdr:cNvSpPr/>
        </xdr:nvSpPr>
        <xdr:spPr>
          <a:xfrm>
            <a:off x="899996" y="51977925"/>
            <a:ext cx="798297" cy="809625"/>
          </a:xfrm>
          <a:prstGeom prst="ellipse">
            <a:avLst/>
          </a:prstGeom>
          <a:solidFill>
            <a:schemeClr val="accent4">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000"/>
              <a:t>Event Hazel Eyes</a:t>
            </a:r>
          </a:p>
        </xdr:txBody>
      </xdr:sp>
      <xdr:pic>
        <xdr:nvPicPr>
          <xdr:cNvPr id="59" name="Picture 58">
            <a:extLst>
              <a:ext uri="{FF2B5EF4-FFF2-40B4-BE49-F238E27FC236}">
                <a16:creationId xmlns:a16="http://schemas.microsoft.com/office/drawing/2014/main" id="{D51B7FB4-3B91-446C-B2D2-1D6E680EDD59}"/>
              </a:ext>
            </a:extLst>
          </xdr:cNvPr>
          <xdr:cNvPicPr>
            <a:picLocks noChangeAspect="1"/>
          </xdr:cNvPicPr>
        </xdr:nvPicPr>
        <xdr:blipFill>
          <a:blip xmlns:r="http://schemas.openxmlformats.org/officeDocument/2006/relationships" r:embed="rId1"/>
          <a:stretch>
            <a:fillRect/>
          </a:stretch>
        </xdr:blipFill>
        <xdr:spPr>
          <a:xfrm>
            <a:off x="875506" y="52060078"/>
            <a:ext cx="252248" cy="619126"/>
          </a:xfrm>
          <a:prstGeom prst="rect">
            <a:avLst/>
          </a:prstGeom>
        </xdr:spPr>
      </xdr:pic>
    </xdr:grpSp>
    <xdr:clientData/>
  </xdr:twoCellAnchor>
  <xdr:twoCellAnchor editAs="oneCell">
    <xdr:from>
      <xdr:col>1</xdr:col>
      <xdr:colOff>47625</xdr:colOff>
      <xdr:row>43</xdr:row>
      <xdr:rowOff>19050</xdr:rowOff>
    </xdr:from>
    <xdr:to>
      <xdr:col>4</xdr:col>
      <xdr:colOff>431673</xdr:colOff>
      <xdr:row>49</xdr:row>
      <xdr:rowOff>0</xdr:rowOff>
    </xdr:to>
    <xdr:grpSp>
      <xdr:nvGrpSpPr>
        <xdr:cNvPr id="60" name="Group 59">
          <a:extLst>
            <a:ext uri="{FF2B5EF4-FFF2-40B4-BE49-F238E27FC236}">
              <a16:creationId xmlns:a16="http://schemas.microsoft.com/office/drawing/2014/main" id="{4EA53A93-621B-40AE-BF54-49C36824894F}"/>
            </a:ext>
          </a:extLst>
        </xdr:cNvPr>
        <xdr:cNvGrpSpPr/>
      </xdr:nvGrpSpPr>
      <xdr:grpSpPr>
        <a:xfrm>
          <a:off x="233155" y="7884215"/>
          <a:ext cx="2550779" cy="1100759"/>
          <a:chOff x="180975" y="53435250"/>
          <a:chExt cx="2441448" cy="1123950"/>
        </a:xfrm>
      </xdr:grpSpPr>
      <xdr:sp macro="" textlink="">
        <xdr:nvSpPr>
          <xdr:cNvPr id="61" name="Rectangle 60">
            <a:extLst>
              <a:ext uri="{FF2B5EF4-FFF2-40B4-BE49-F238E27FC236}">
                <a16:creationId xmlns:a16="http://schemas.microsoft.com/office/drawing/2014/main" id="{3B49F74A-E3DB-453E-83F7-1E369D1640C3}"/>
              </a:ext>
            </a:extLst>
          </xdr:cNvPr>
          <xdr:cNvSpPr/>
        </xdr:nvSpPr>
        <xdr:spPr>
          <a:xfrm>
            <a:off x="180975" y="53435250"/>
            <a:ext cx="2441448" cy="1123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0" rtlCol="0" anchor="b" anchorCtr="0"/>
          <a:lstStyle/>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Sample</a:t>
            </a:r>
          </a:p>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Space =S.</a:t>
            </a:r>
          </a:p>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P(S) = 1</a:t>
            </a:r>
            <a:endParaRPr lang="en-US" sz="1000">
              <a:solidFill>
                <a:schemeClr val="tx1"/>
              </a:solidFill>
            </a:endParaRPr>
          </a:p>
        </xdr:txBody>
      </xdr:sp>
      <xdr:sp macro="" textlink="">
        <xdr:nvSpPr>
          <xdr:cNvPr id="62" name="Oval 61">
            <a:extLst>
              <a:ext uri="{FF2B5EF4-FFF2-40B4-BE49-F238E27FC236}">
                <a16:creationId xmlns:a16="http://schemas.microsoft.com/office/drawing/2014/main" id="{92FD6F1B-B4B6-4D51-95CC-E3A5518BA62B}"/>
              </a:ext>
            </a:extLst>
          </xdr:cNvPr>
          <xdr:cNvSpPr/>
        </xdr:nvSpPr>
        <xdr:spPr>
          <a:xfrm>
            <a:off x="272532" y="53540025"/>
            <a:ext cx="799657" cy="809625"/>
          </a:xfrm>
          <a:prstGeom prst="ellipse">
            <a:avLst/>
          </a:prstGeom>
          <a:solidFill>
            <a:schemeClr val="bg1">
              <a:alpha val="42745"/>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000">
                <a:solidFill>
                  <a:schemeClr val="tx1"/>
                </a:solidFill>
              </a:rPr>
              <a:t>Event Brown Hair</a:t>
            </a:r>
          </a:p>
        </xdr:txBody>
      </xdr:sp>
      <xdr:sp macro="" textlink="">
        <xdr:nvSpPr>
          <xdr:cNvPr id="63" name="Oval 62">
            <a:extLst>
              <a:ext uri="{FF2B5EF4-FFF2-40B4-BE49-F238E27FC236}">
                <a16:creationId xmlns:a16="http://schemas.microsoft.com/office/drawing/2014/main" id="{509C3AF2-7AE5-4E04-8E86-7E069FB30B11}"/>
              </a:ext>
            </a:extLst>
          </xdr:cNvPr>
          <xdr:cNvSpPr/>
        </xdr:nvSpPr>
        <xdr:spPr>
          <a:xfrm>
            <a:off x="842217" y="53559075"/>
            <a:ext cx="799657" cy="809625"/>
          </a:xfrm>
          <a:prstGeom prst="ellipse">
            <a:avLst/>
          </a:prstGeom>
          <a:solidFill>
            <a:schemeClr val="bg1">
              <a:alpha val="43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000">
                <a:solidFill>
                  <a:schemeClr val="tx1"/>
                </a:solidFill>
              </a:rPr>
              <a:t>Event Hazel Eyes</a:t>
            </a:r>
          </a:p>
        </xdr:txBody>
      </xdr:sp>
      <xdr:pic>
        <xdr:nvPicPr>
          <xdr:cNvPr id="64" name="Picture 63">
            <a:extLst>
              <a:ext uri="{FF2B5EF4-FFF2-40B4-BE49-F238E27FC236}">
                <a16:creationId xmlns:a16="http://schemas.microsoft.com/office/drawing/2014/main" id="{3C1B5325-0108-49A7-87C7-095AAB4FC336}"/>
              </a:ext>
            </a:extLst>
          </xdr:cNvPr>
          <xdr:cNvPicPr>
            <a:picLocks noChangeAspect="1"/>
          </xdr:cNvPicPr>
        </xdr:nvPicPr>
        <xdr:blipFill>
          <a:blip xmlns:r="http://schemas.openxmlformats.org/officeDocument/2006/relationships" r:embed="rId1"/>
          <a:stretch>
            <a:fillRect/>
          </a:stretch>
        </xdr:blipFill>
        <xdr:spPr>
          <a:xfrm>
            <a:off x="832943" y="53638846"/>
            <a:ext cx="252248" cy="619126"/>
          </a:xfrm>
          <a:prstGeom prst="rect">
            <a:avLst/>
          </a:prstGeom>
        </xdr:spPr>
      </xdr:pic>
    </xdr:grpSp>
    <xdr:clientData/>
  </xdr:twoCellAnchor>
  <xdr:twoCellAnchor>
    <xdr:from>
      <xdr:col>1</xdr:col>
      <xdr:colOff>38100</xdr:colOff>
      <xdr:row>65</xdr:row>
      <xdr:rowOff>19050</xdr:rowOff>
    </xdr:from>
    <xdr:to>
      <xdr:col>4</xdr:col>
      <xdr:colOff>422148</xdr:colOff>
      <xdr:row>71</xdr:row>
      <xdr:rowOff>0</xdr:rowOff>
    </xdr:to>
    <xdr:grpSp>
      <xdr:nvGrpSpPr>
        <xdr:cNvPr id="65" name="Group 64">
          <a:extLst>
            <a:ext uri="{FF2B5EF4-FFF2-40B4-BE49-F238E27FC236}">
              <a16:creationId xmlns:a16="http://schemas.microsoft.com/office/drawing/2014/main" id="{68E33304-1F63-400E-8C6D-975FEE11D5FC}"/>
            </a:ext>
          </a:extLst>
        </xdr:cNvPr>
        <xdr:cNvGrpSpPr/>
      </xdr:nvGrpSpPr>
      <xdr:grpSpPr>
        <a:xfrm>
          <a:off x="223630" y="11700841"/>
          <a:ext cx="2550779" cy="1094133"/>
          <a:chOff x="180975" y="47339250"/>
          <a:chExt cx="2441448" cy="1123950"/>
        </a:xfrm>
      </xdr:grpSpPr>
      <xdr:sp macro="" textlink="">
        <xdr:nvSpPr>
          <xdr:cNvPr id="66" name="Rectangle 65">
            <a:extLst>
              <a:ext uri="{FF2B5EF4-FFF2-40B4-BE49-F238E27FC236}">
                <a16:creationId xmlns:a16="http://schemas.microsoft.com/office/drawing/2014/main" id="{1FC419B4-8C26-4D50-B34A-6BE126FCEEBF}"/>
              </a:ext>
            </a:extLst>
          </xdr:cNvPr>
          <xdr:cNvSpPr/>
        </xdr:nvSpPr>
        <xdr:spPr>
          <a:xfrm>
            <a:off x="180975" y="47339250"/>
            <a:ext cx="2441448" cy="1123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0" rtlCol="0" anchor="b" anchorCtr="0"/>
          <a:lstStyle/>
          <a:p>
            <a:pPr algn="r"/>
            <a:r>
              <a:rPr lang="en-US" sz="1000" baseline="0">
                <a:solidFill>
                  <a:schemeClr val="tx1"/>
                </a:solidFill>
              </a:rPr>
              <a:t>Sample Space =S.</a:t>
            </a:r>
          </a:p>
          <a:p>
            <a:pPr algn="r"/>
            <a:r>
              <a:rPr lang="en-US" sz="1000" baseline="0">
                <a:solidFill>
                  <a:schemeClr val="tx1"/>
                </a:solidFill>
              </a:rPr>
              <a:t>P(S) = 1</a:t>
            </a:r>
          </a:p>
        </xdr:txBody>
      </xdr:sp>
      <xdr:sp macro="" textlink="">
        <xdr:nvSpPr>
          <xdr:cNvPr id="67" name="Oval 66">
            <a:extLst>
              <a:ext uri="{FF2B5EF4-FFF2-40B4-BE49-F238E27FC236}">
                <a16:creationId xmlns:a16="http://schemas.microsoft.com/office/drawing/2014/main" id="{96241E02-1EAB-4C5E-BD9A-0C7091CFA0CC}"/>
              </a:ext>
            </a:extLst>
          </xdr:cNvPr>
          <xdr:cNvSpPr/>
        </xdr:nvSpPr>
        <xdr:spPr>
          <a:xfrm>
            <a:off x="414953" y="47491650"/>
            <a:ext cx="795754" cy="809625"/>
          </a:xfrm>
          <a:prstGeom prst="ellipse">
            <a:avLst/>
          </a:prstGeom>
          <a:solidFill>
            <a:srgbClr val="684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aseline="0">
                <a:solidFill>
                  <a:schemeClr val="bg1"/>
                </a:solidFill>
              </a:rPr>
              <a:t>Event Brown Hair</a:t>
            </a:r>
          </a:p>
        </xdr:txBody>
      </xdr:sp>
    </xdr:grpSp>
    <xdr:clientData/>
  </xdr:twoCellAnchor>
  <xdr:oneCellAnchor>
    <xdr:from>
      <xdr:col>1</xdr:col>
      <xdr:colOff>38100</xdr:colOff>
      <xdr:row>73</xdr:row>
      <xdr:rowOff>38100</xdr:rowOff>
    </xdr:from>
    <xdr:ext cx="2498598" cy="1123950"/>
    <xdr:grpSp>
      <xdr:nvGrpSpPr>
        <xdr:cNvPr id="68" name="Group 67">
          <a:extLst>
            <a:ext uri="{FF2B5EF4-FFF2-40B4-BE49-F238E27FC236}">
              <a16:creationId xmlns:a16="http://schemas.microsoft.com/office/drawing/2014/main" id="{E208DC4A-D795-44D3-A29D-94E5DED2FE31}"/>
            </a:ext>
          </a:extLst>
        </xdr:cNvPr>
        <xdr:cNvGrpSpPr/>
      </xdr:nvGrpSpPr>
      <xdr:grpSpPr>
        <a:xfrm>
          <a:off x="223630" y="13204135"/>
          <a:ext cx="2498598" cy="1123950"/>
          <a:chOff x="219075" y="50406300"/>
          <a:chExt cx="2441448" cy="1123950"/>
        </a:xfrm>
      </xdr:grpSpPr>
      <xdr:sp macro="" textlink="">
        <xdr:nvSpPr>
          <xdr:cNvPr id="69" name="Rectangle 68">
            <a:extLst>
              <a:ext uri="{FF2B5EF4-FFF2-40B4-BE49-F238E27FC236}">
                <a16:creationId xmlns:a16="http://schemas.microsoft.com/office/drawing/2014/main" id="{E5DC17D0-28A8-4347-AEA7-27F9B8677DA2}"/>
              </a:ext>
            </a:extLst>
          </xdr:cNvPr>
          <xdr:cNvSpPr/>
        </xdr:nvSpPr>
        <xdr:spPr>
          <a:xfrm>
            <a:off x="219075" y="50406300"/>
            <a:ext cx="2441448" cy="1123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0" rtlCol="0" anchor="b" anchorCtr="0"/>
          <a:lstStyle/>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Sample</a:t>
            </a:r>
          </a:p>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Space =S.</a:t>
            </a:r>
          </a:p>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P(S) = 1</a:t>
            </a:r>
            <a:endParaRPr lang="en-US" sz="1000">
              <a:solidFill>
                <a:schemeClr val="tx1"/>
              </a:solidFill>
              <a:effectLst/>
            </a:endParaRPr>
          </a:p>
        </xdr:txBody>
      </xdr:sp>
      <xdr:sp macro="" textlink="">
        <xdr:nvSpPr>
          <xdr:cNvPr id="70" name="Oval 69">
            <a:extLst>
              <a:ext uri="{FF2B5EF4-FFF2-40B4-BE49-F238E27FC236}">
                <a16:creationId xmlns:a16="http://schemas.microsoft.com/office/drawing/2014/main" id="{874764CD-00D7-46AE-BD70-3E9017CC73FC}"/>
              </a:ext>
            </a:extLst>
          </xdr:cNvPr>
          <xdr:cNvSpPr/>
        </xdr:nvSpPr>
        <xdr:spPr>
          <a:xfrm>
            <a:off x="304112" y="50463449"/>
            <a:ext cx="795754" cy="809625"/>
          </a:xfrm>
          <a:prstGeom prst="ellipse">
            <a:avLst/>
          </a:prstGeom>
          <a:solidFill>
            <a:srgbClr val="684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aseline="0">
                <a:solidFill>
                  <a:schemeClr val="bg1"/>
                </a:solidFill>
              </a:rPr>
              <a:t>Event Brown Hair</a:t>
            </a:r>
          </a:p>
        </xdr:txBody>
      </xdr:sp>
      <xdr:sp macro="" textlink="">
        <xdr:nvSpPr>
          <xdr:cNvPr id="71" name="Oval 70">
            <a:extLst>
              <a:ext uri="{FF2B5EF4-FFF2-40B4-BE49-F238E27FC236}">
                <a16:creationId xmlns:a16="http://schemas.microsoft.com/office/drawing/2014/main" id="{8DCB6982-70DF-45F9-8058-E28127274129}"/>
              </a:ext>
            </a:extLst>
          </xdr:cNvPr>
          <xdr:cNvSpPr/>
        </xdr:nvSpPr>
        <xdr:spPr>
          <a:xfrm>
            <a:off x="1205284" y="50472974"/>
            <a:ext cx="800840" cy="809625"/>
          </a:xfrm>
          <a:prstGeom prst="ellips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aseline="0">
                <a:solidFill>
                  <a:schemeClr val="bg1"/>
                </a:solidFill>
              </a:rPr>
              <a:t>Event Black Hair</a:t>
            </a:r>
          </a:p>
        </xdr:txBody>
      </xdr:sp>
    </xdr:grpSp>
    <xdr:clientData/>
  </xdr:oneCellAnchor>
  <xdr:oneCellAnchor>
    <xdr:from>
      <xdr:col>1</xdr:col>
      <xdr:colOff>28575</xdr:colOff>
      <xdr:row>81</xdr:row>
      <xdr:rowOff>0</xdr:rowOff>
    </xdr:from>
    <xdr:ext cx="2498598" cy="1123950"/>
    <xdr:grpSp>
      <xdr:nvGrpSpPr>
        <xdr:cNvPr id="72" name="Group 71">
          <a:extLst>
            <a:ext uri="{FF2B5EF4-FFF2-40B4-BE49-F238E27FC236}">
              <a16:creationId xmlns:a16="http://schemas.microsoft.com/office/drawing/2014/main" id="{61A3536C-8FA1-4000-87FA-03A39094A395}"/>
            </a:ext>
          </a:extLst>
        </xdr:cNvPr>
        <xdr:cNvGrpSpPr/>
      </xdr:nvGrpSpPr>
      <xdr:grpSpPr>
        <a:xfrm>
          <a:off x="214105" y="14650278"/>
          <a:ext cx="2498598" cy="1123950"/>
          <a:chOff x="209550" y="51892200"/>
          <a:chExt cx="2441448" cy="1123950"/>
        </a:xfrm>
      </xdr:grpSpPr>
      <xdr:sp macro="" textlink="">
        <xdr:nvSpPr>
          <xdr:cNvPr id="73" name="Rectangle 72">
            <a:extLst>
              <a:ext uri="{FF2B5EF4-FFF2-40B4-BE49-F238E27FC236}">
                <a16:creationId xmlns:a16="http://schemas.microsoft.com/office/drawing/2014/main" id="{7F22B21C-79F8-4DDD-B699-18C0279CFE41}"/>
              </a:ext>
            </a:extLst>
          </xdr:cNvPr>
          <xdr:cNvSpPr/>
        </xdr:nvSpPr>
        <xdr:spPr>
          <a:xfrm>
            <a:off x="209550" y="51892200"/>
            <a:ext cx="2441448" cy="1123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0" rtlCol="0" anchor="b" anchorCtr="0"/>
          <a:lstStyle/>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Sample</a:t>
            </a:r>
          </a:p>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Space =S.</a:t>
            </a:r>
          </a:p>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P(S) = 1</a:t>
            </a:r>
            <a:endParaRPr lang="en-US" sz="1000">
              <a:solidFill>
                <a:schemeClr val="tx1"/>
              </a:solidFill>
            </a:endParaRPr>
          </a:p>
        </xdr:txBody>
      </xdr:sp>
      <xdr:sp macro="" textlink="">
        <xdr:nvSpPr>
          <xdr:cNvPr id="74" name="Oval 73">
            <a:extLst>
              <a:ext uri="{FF2B5EF4-FFF2-40B4-BE49-F238E27FC236}">
                <a16:creationId xmlns:a16="http://schemas.microsoft.com/office/drawing/2014/main" id="{6E430F4D-F124-465E-A4C1-16CC1C1F5B9D}"/>
              </a:ext>
            </a:extLst>
          </xdr:cNvPr>
          <xdr:cNvSpPr/>
        </xdr:nvSpPr>
        <xdr:spPr>
          <a:xfrm>
            <a:off x="331279" y="51958875"/>
            <a:ext cx="795754" cy="809625"/>
          </a:xfrm>
          <a:prstGeom prst="ellipse">
            <a:avLst/>
          </a:prstGeom>
          <a:solidFill>
            <a:srgbClr val="684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000"/>
              <a:t>Event Brown Hair</a:t>
            </a:r>
          </a:p>
        </xdr:txBody>
      </xdr:sp>
      <xdr:sp macro="" textlink="">
        <xdr:nvSpPr>
          <xdr:cNvPr id="75" name="Oval 74">
            <a:extLst>
              <a:ext uri="{FF2B5EF4-FFF2-40B4-BE49-F238E27FC236}">
                <a16:creationId xmlns:a16="http://schemas.microsoft.com/office/drawing/2014/main" id="{71F7CF1A-5514-433A-A2B7-62B16EB1FAE4}"/>
              </a:ext>
            </a:extLst>
          </xdr:cNvPr>
          <xdr:cNvSpPr/>
        </xdr:nvSpPr>
        <xdr:spPr>
          <a:xfrm>
            <a:off x="899996" y="51977925"/>
            <a:ext cx="798297" cy="809625"/>
          </a:xfrm>
          <a:prstGeom prst="ellipse">
            <a:avLst/>
          </a:prstGeom>
          <a:solidFill>
            <a:schemeClr val="accent4">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000"/>
              <a:t>Event Hazel Eyes</a:t>
            </a:r>
          </a:p>
        </xdr:txBody>
      </xdr:sp>
      <xdr:pic>
        <xdr:nvPicPr>
          <xdr:cNvPr id="76" name="Picture 75">
            <a:extLst>
              <a:ext uri="{FF2B5EF4-FFF2-40B4-BE49-F238E27FC236}">
                <a16:creationId xmlns:a16="http://schemas.microsoft.com/office/drawing/2014/main" id="{30632873-AAB7-40C5-8728-3A509C620A56}"/>
              </a:ext>
            </a:extLst>
          </xdr:cNvPr>
          <xdr:cNvPicPr>
            <a:picLocks noChangeAspect="1"/>
          </xdr:cNvPicPr>
        </xdr:nvPicPr>
        <xdr:blipFill>
          <a:blip xmlns:r="http://schemas.openxmlformats.org/officeDocument/2006/relationships" r:embed="rId1"/>
          <a:stretch>
            <a:fillRect/>
          </a:stretch>
        </xdr:blipFill>
        <xdr:spPr>
          <a:xfrm>
            <a:off x="875506" y="52060078"/>
            <a:ext cx="252248" cy="619126"/>
          </a:xfrm>
          <a:prstGeom prst="rect">
            <a:avLst/>
          </a:prstGeom>
        </xdr:spPr>
      </xdr:pic>
    </xdr:grpSp>
    <xdr:clientData/>
  </xdr:oneCellAnchor>
  <xdr:oneCellAnchor>
    <xdr:from>
      <xdr:col>1</xdr:col>
      <xdr:colOff>47625</xdr:colOff>
      <xdr:row>94</xdr:row>
      <xdr:rowOff>19050</xdr:rowOff>
    </xdr:from>
    <xdr:ext cx="2498598" cy="1123950"/>
    <xdr:grpSp>
      <xdr:nvGrpSpPr>
        <xdr:cNvPr id="77" name="Group 76">
          <a:extLst>
            <a:ext uri="{FF2B5EF4-FFF2-40B4-BE49-F238E27FC236}">
              <a16:creationId xmlns:a16="http://schemas.microsoft.com/office/drawing/2014/main" id="{BC6183E1-E0B2-4945-BFD8-023234A8DFA3}"/>
            </a:ext>
          </a:extLst>
        </xdr:cNvPr>
        <xdr:cNvGrpSpPr/>
      </xdr:nvGrpSpPr>
      <xdr:grpSpPr>
        <a:xfrm>
          <a:off x="233155" y="17081224"/>
          <a:ext cx="2498598" cy="1123950"/>
          <a:chOff x="180975" y="53435250"/>
          <a:chExt cx="2441448" cy="1123950"/>
        </a:xfrm>
      </xdr:grpSpPr>
      <xdr:sp macro="" textlink="">
        <xdr:nvSpPr>
          <xdr:cNvPr id="78" name="Rectangle 77">
            <a:extLst>
              <a:ext uri="{FF2B5EF4-FFF2-40B4-BE49-F238E27FC236}">
                <a16:creationId xmlns:a16="http://schemas.microsoft.com/office/drawing/2014/main" id="{4FE1F5B1-A5C2-4040-9C7B-61AEECE2CF28}"/>
              </a:ext>
            </a:extLst>
          </xdr:cNvPr>
          <xdr:cNvSpPr/>
        </xdr:nvSpPr>
        <xdr:spPr>
          <a:xfrm>
            <a:off x="180975" y="53435250"/>
            <a:ext cx="2441448" cy="1123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0" rtlCol="0" anchor="b" anchorCtr="0"/>
          <a:lstStyle/>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Sample</a:t>
            </a:r>
          </a:p>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Space =S.</a:t>
            </a:r>
          </a:p>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P(S) = 1</a:t>
            </a:r>
            <a:endParaRPr lang="en-US" sz="1000">
              <a:solidFill>
                <a:schemeClr val="tx1"/>
              </a:solidFill>
            </a:endParaRPr>
          </a:p>
        </xdr:txBody>
      </xdr:sp>
      <xdr:sp macro="" textlink="">
        <xdr:nvSpPr>
          <xdr:cNvPr id="79" name="Oval 78">
            <a:extLst>
              <a:ext uri="{FF2B5EF4-FFF2-40B4-BE49-F238E27FC236}">
                <a16:creationId xmlns:a16="http://schemas.microsoft.com/office/drawing/2014/main" id="{2B4DF5CB-1235-4751-A333-547147480260}"/>
              </a:ext>
            </a:extLst>
          </xdr:cNvPr>
          <xdr:cNvSpPr/>
        </xdr:nvSpPr>
        <xdr:spPr>
          <a:xfrm>
            <a:off x="272532" y="53540025"/>
            <a:ext cx="799657" cy="809625"/>
          </a:xfrm>
          <a:prstGeom prst="ellipse">
            <a:avLst/>
          </a:prstGeom>
          <a:solidFill>
            <a:schemeClr val="bg1">
              <a:alpha val="42745"/>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000">
                <a:solidFill>
                  <a:schemeClr val="tx1"/>
                </a:solidFill>
              </a:rPr>
              <a:t>Event Brown Hair</a:t>
            </a:r>
          </a:p>
        </xdr:txBody>
      </xdr:sp>
      <xdr:sp macro="" textlink="">
        <xdr:nvSpPr>
          <xdr:cNvPr id="80" name="Oval 79">
            <a:extLst>
              <a:ext uri="{FF2B5EF4-FFF2-40B4-BE49-F238E27FC236}">
                <a16:creationId xmlns:a16="http://schemas.microsoft.com/office/drawing/2014/main" id="{7BE5C8A2-0DB6-4D5A-BA52-E3BCD40353F5}"/>
              </a:ext>
            </a:extLst>
          </xdr:cNvPr>
          <xdr:cNvSpPr/>
        </xdr:nvSpPr>
        <xdr:spPr>
          <a:xfrm>
            <a:off x="842217" y="53559075"/>
            <a:ext cx="799657" cy="809625"/>
          </a:xfrm>
          <a:prstGeom prst="ellipse">
            <a:avLst/>
          </a:prstGeom>
          <a:solidFill>
            <a:schemeClr val="bg1">
              <a:alpha val="43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000">
                <a:solidFill>
                  <a:schemeClr val="tx1"/>
                </a:solidFill>
              </a:rPr>
              <a:t>Event Hazel Eyes</a:t>
            </a:r>
          </a:p>
        </xdr:txBody>
      </xdr:sp>
      <xdr:pic>
        <xdr:nvPicPr>
          <xdr:cNvPr id="81" name="Picture 80">
            <a:extLst>
              <a:ext uri="{FF2B5EF4-FFF2-40B4-BE49-F238E27FC236}">
                <a16:creationId xmlns:a16="http://schemas.microsoft.com/office/drawing/2014/main" id="{15568A53-22FB-43A5-92AF-5C36EF6D53D3}"/>
              </a:ext>
            </a:extLst>
          </xdr:cNvPr>
          <xdr:cNvPicPr>
            <a:picLocks noChangeAspect="1"/>
          </xdr:cNvPicPr>
        </xdr:nvPicPr>
        <xdr:blipFill>
          <a:blip xmlns:r="http://schemas.openxmlformats.org/officeDocument/2006/relationships" r:embed="rId1"/>
          <a:stretch>
            <a:fillRect/>
          </a:stretch>
        </xdr:blipFill>
        <xdr:spPr>
          <a:xfrm>
            <a:off x="832943" y="53638846"/>
            <a:ext cx="252248" cy="619126"/>
          </a:xfrm>
          <a:prstGeom prst="rect">
            <a:avLst/>
          </a:prstGeom>
        </xdr:spPr>
      </xdr:pic>
    </xdr:grpSp>
    <xdr:clientData/>
  </xdr:oneCellAnchor>
</xdr:wsDr>
</file>

<file path=xl/drawings/drawing13.xml><?xml version="1.0" encoding="utf-8"?>
<xdr:wsDr xmlns:xdr="http://schemas.openxmlformats.org/drawingml/2006/spreadsheetDrawing" xmlns:a="http://schemas.openxmlformats.org/drawingml/2006/main">
  <xdr:twoCellAnchor>
    <xdr:from>
      <xdr:col>1</xdr:col>
      <xdr:colOff>38100</xdr:colOff>
      <xdr:row>11</xdr:row>
      <xdr:rowOff>19050</xdr:rowOff>
    </xdr:from>
    <xdr:to>
      <xdr:col>4</xdr:col>
      <xdr:colOff>422148</xdr:colOff>
      <xdr:row>17</xdr:row>
      <xdr:rowOff>0</xdr:rowOff>
    </xdr:to>
    <xdr:grpSp>
      <xdr:nvGrpSpPr>
        <xdr:cNvPr id="2" name="Group 1">
          <a:extLst>
            <a:ext uri="{FF2B5EF4-FFF2-40B4-BE49-F238E27FC236}">
              <a16:creationId xmlns:a16="http://schemas.microsoft.com/office/drawing/2014/main" id="{07871461-53F5-459D-BF31-76B1FFAE26CB}"/>
            </a:ext>
          </a:extLst>
        </xdr:cNvPr>
        <xdr:cNvGrpSpPr/>
      </xdr:nvGrpSpPr>
      <xdr:grpSpPr>
        <a:xfrm>
          <a:off x="220980" y="1908810"/>
          <a:ext cx="2555748" cy="1078230"/>
          <a:chOff x="180975" y="47339250"/>
          <a:chExt cx="2441448" cy="1123950"/>
        </a:xfrm>
      </xdr:grpSpPr>
      <xdr:sp macro="" textlink="">
        <xdr:nvSpPr>
          <xdr:cNvPr id="3" name="Rectangle 2">
            <a:extLst>
              <a:ext uri="{FF2B5EF4-FFF2-40B4-BE49-F238E27FC236}">
                <a16:creationId xmlns:a16="http://schemas.microsoft.com/office/drawing/2014/main" id="{198B4EC0-C2DE-4C16-838A-24775FDEF310}"/>
              </a:ext>
            </a:extLst>
          </xdr:cNvPr>
          <xdr:cNvSpPr/>
        </xdr:nvSpPr>
        <xdr:spPr>
          <a:xfrm>
            <a:off x="180975" y="47339250"/>
            <a:ext cx="2441448" cy="1123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0" rtlCol="0" anchor="b" anchorCtr="0"/>
          <a:lstStyle/>
          <a:p>
            <a:pPr algn="r"/>
            <a:r>
              <a:rPr lang="en-US" sz="1000" baseline="0">
                <a:solidFill>
                  <a:schemeClr val="tx1"/>
                </a:solidFill>
              </a:rPr>
              <a:t>Sample Space =S.</a:t>
            </a:r>
          </a:p>
          <a:p>
            <a:pPr algn="r"/>
            <a:r>
              <a:rPr lang="en-US" sz="1000" baseline="0">
                <a:solidFill>
                  <a:schemeClr val="tx1"/>
                </a:solidFill>
              </a:rPr>
              <a:t>P(S) = 1</a:t>
            </a:r>
          </a:p>
        </xdr:txBody>
      </xdr:sp>
      <xdr:sp macro="" textlink="">
        <xdr:nvSpPr>
          <xdr:cNvPr id="4" name="Oval 3">
            <a:extLst>
              <a:ext uri="{FF2B5EF4-FFF2-40B4-BE49-F238E27FC236}">
                <a16:creationId xmlns:a16="http://schemas.microsoft.com/office/drawing/2014/main" id="{4240B9AC-86D9-4ED9-AF36-26B6F1409355}"/>
              </a:ext>
            </a:extLst>
          </xdr:cNvPr>
          <xdr:cNvSpPr/>
        </xdr:nvSpPr>
        <xdr:spPr>
          <a:xfrm>
            <a:off x="414953" y="47491650"/>
            <a:ext cx="795754" cy="809625"/>
          </a:xfrm>
          <a:prstGeom prst="ellipse">
            <a:avLst/>
          </a:prstGeom>
          <a:solidFill>
            <a:srgbClr val="684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aseline="0">
                <a:solidFill>
                  <a:schemeClr val="bg1"/>
                </a:solidFill>
              </a:rPr>
              <a:t>Event Brown Hair</a:t>
            </a:r>
          </a:p>
        </xdr:txBody>
      </xdr:sp>
    </xdr:grpSp>
    <xdr:clientData/>
  </xdr:twoCellAnchor>
  <xdr:twoCellAnchor>
    <xdr:from>
      <xdr:col>1</xdr:col>
      <xdr:colOff>38100</xdr:colOff>
      <xdr:row>4</xdr:row>
      <xdr:rowOff>19050</xdr:rowOff>
    </xdr:from>
    <xdr:to>
      <xdr:col>4</xdr:col>
      <xdr:colOff>422148</xdr:colOff>
      <xdr:row>10</xdr:row>
      <xdr:rowOff>0</xdr:rowOff>
    </xdr:to>
    <xdr:grpSp>
      <xdr:nvGrpSpPr>
        <xdr:cNvPr id="5" name="Group 4">
          <a:extLst>
            <a:ext uri="{FF2B5EF4-FFF2-40B4-BE49-F238E27FC236}">
              <a16:creationId xmlns:a16="http://schemas.microsoft.com/office/drawing/2014/main" id="{C0237045-6F2A-42F5-8E8E-02345E4BB8E7}"/>
            </a:ext>
          </a:extLst>
        </xdr:cNvPr>
        <xdr:cNvGrpSpPr/>
      </xdr:nvGrpSpPr>
      <xdr:grpSpPr>
        <a:xfrm>
          <a:off x="220980" y="628650"/>
          <a:ext cx="2555748" cy="1078230"/>
          <a:chOff x="180975" y="47339250"/>
          <a:chExt cx="2441448" cy="1123950"/>
        </a:xfrm>
      </xdr:grpSpPr>
      <xdr:sp macro="" textlink="">
        <xdr:nvSpPr>
          <xdr:cNvPr id="6" name="Rectangle 5">
            <a:extLst>
              <a:ext uri="{FF2B5EF4-FFF2-40B4-BE49-F238E27FC236}">
                <a16:creationId xmlns:a16="http://schemas.microsoft.com/office/drawing/2014/main" id="{89783284-B8F7-4143-910B-E6F58F373B06}"/>
              </a:ext>
            </a:extLst>
          </xdr:cNvPr>
          <xdr:cNvSpPr/>
        </xdr:nvSpPr>
        <xdr:spPr>
          <a:xfrm>
            <a:off x="180975" y="47339250"/>
            <a:ext cx="2441448" cy="1123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0" rtlCol="0" anchor="b" anchorCtr="0"/>
          <a:lstStyle/>
          <a:p>
            <a:pPr algn="r"/>
            <a:r>
              <a:rPr lang="en-US" sz="1000" baseline="0">
                <a:solidFill>
                  <a:schemeClr val="tx1"/>
                </a:solidFill>
              </a:rPr>
              <a:t>Sample Space =S.</a:t>
            </a:r>
          </a:p>
          <a:p>
            <a:pPr algn="r"/>
            <a:r>
              <a:rPr lang="en-US" sz="1000" baseline="0">
                <a:solidFill>
                  <a:schemeClr val="tx1"/>
                </a:solidFill>
              </a:rPr>
              <a:t>P(S) = 1</a:t>
            </a:r>
          </a:p>
        </xdr:txBody>
      </xdr:sp>
      <xdr:sp macro="" textlink="">
        <xdr:nvSpPr>
          <xdr:cNvPr id="7" name="Oval 6">
            <a:extLst>
              <a:ext uri="{FF2B5EF4-FFF2-40B4-BE49-F238E27FC236}">
                <a16:creationId xmlns:a16="http://schemas.microsoft.com/office/drawing/2014/main" id="{1D92CF31-61A3-46F6-A520-6A2EC8331E3C}"/>
              </a:ext>
            </a:extLst>
          </xdr:cNvPr>
          <xdr:cNvSpPr/>
        </xdr:nvSpPr>
        <xdr:spPr>
          <a:xfrm>
            <a:off x="414953" y="47491650"/>
            <a:ext cx="795754" cy="809625"/>
          </a:xfrm>
          <a:prstGeom prst="ellips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aseline="0">
                <a:solidFill>
                  <a:schemeClr val="bg1"/>
                </a:solidFill>
              </a:rPr>
              <a:t>Event Black Hair</a:t>
            </a:r>
          </a:p>
        </xdr:txBody>
      </xdr:sp>
    </xdr:grpSp>
    <xdr:clientData/>
  </xdr:twoCellAnchor>
  <xdr:twoCellAnchor>
    <xdr:from>
      <xdr:col>1</xdr:col>
      <xdr:colOff>38100</xdr:colOff>
      <xdr:row>19</xdr:row>
      <xdr:rowOff>19050</xdr:rowOff>
    </xdr:from>
    <xdr:to>
      <xdr:col>4</xdr:col>
      <xdr:colOff>422148</xdr:colOff>
      <xdr:row>25</xdr:row>
      <xdr:rowOff>0</xdr:rowOff>
    </xdr:to>
    <xdr:grpSp>
      <xdr:nvGrpSpPr>
        <xdr:cNvPr id="8" name="Group 7">
          <a:extLst>
            <a:ext uri="{FF2B5EF4-FFF2-40B4-BE49-F238E27FC236}">
              <a16:creationId xmlns:a16="http://schemas.microsoft.com/office/drawing/2014/main" id="{A1605A21-00E5-4523-B8D4-BA80BFAA665F}"/>
            </a:ext>
          </a:extLst>
        </xdr:cNvPr>
        <xdr:cNvGrpSpPr/>
      </xdr:nvGrpSpPr>
      <xdr:grpSpPr>
        <a:xfrm>
          <a:off x="220980" y="3371850"/>
          <a:ext cx="2555748" cy="1078230"/>
          <a:chOff x="180975" y="48863250"/>
          <a:chExt cx="2441448" cy="1123950"/>
        </a:xfrm>
      </xdr:grpSpPr>
      <xdr:sp macro="" textlink="">
        <xdr:nvSpPr>
          <xdr:cNvPr id="9" name="Rectangle 8">
            <a:extLst>
              <a:ext uri="{FF2B5EF4-FFF2-40B4-BE49-F238E27FC236}">
                <a16:creationId xmlns:a16="http://schemas.microsoft.com/office/drawing/2014/main" id="{5269D94A-CE31-47BF-8B73-9574478995CF}"/>
              </a:ext>
            </a:extLst>
          </xdr:cNvPr>
          <xdr:cNvSpPr/>
        </xdr:nvSpPr>
        <xdr:spPr>
          <a:xfrm>
            <a:off x="180975" y="48863250"/>
            <a:ext cx="2441448" cy="1123950"/>
          </a:xfrm>
          <a:prstGeom prst="rect">
            <a:avLst/>
          </a:prstGeom>
          <a:solidFill>
            <a:schemeClr val="accent5">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0" rtlCol="0" anchor="b" anchorCtr="0"/>
          <a:lstStyle/>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Event NOT Brown Hair</a:t>
            </a:r>
          </a:p>
          <a:p>
            <a:pPr marL="0" marR="0" lvl="0" indent="0" algn="r" defTabSz="914400" eaLnBrk="1" fontAlgn="auto" latinLnBrk="0" hangingPunct="1">
              <a:lnSpc>
                <a:spcPct val="100000"/>
              </a:lnSpc>
              <a:spcBef>
                <a:spcPts val="0"/>
              </a:spcBef>
              <a:spcAft>
                <a:spcPts val="0"/>
              </a:spcAft>
              <a:buClrTx/>
              <a:buSzTx/>
              <a:buFontTx/>
              <a:buNone/>
              <a:tabLst/>
              <a:defRPr/>
            </a:pPr>
            <a:endParaRPr lang="en-US" sz="1100" baseline="0">
              <a:solidFill>
                <a:schemeClr val="tx1"/>
              </a:solidFill>
              <a:effectLst/>
              <a:latin typeface="+mn-lt"/>
              <a:ea typeface="+mn-ea"/>
              <a:cs typeface="+mn-cs"/>
            </a:endParaRPr>
          </a:p>
          <a:p>
            <a:pPr marL="0" marR="0" lvl="0" indent="0" algn="r" defTabSz="914400" eaLnBrk="1" fontAlgn="auto" latinLnBrk="0" hangingPunct="1">
              <a:lnSpc>
                <a:spcPct val="100000"/>
              </a:lnSpc>
              <a:spcBef>
                <a:spcPts val="0"/>
              </a:spcBef>
              <a:spcAft>
                <a:spcPts val="0"/>
              </a:spcAft>
              <a:buClrTx/>
              <a:buSzTx/>
              <a:buFontTx/>
              <a:buNone/>
              <a:tabLst/>
              <a:defRPr/>
            </a:pPr>
            <a:endParaRPr lang="en-US" sz="1100" baseline="0">
              <a:solidFill>
                <a:schemeClr val="tx1"/>
              </a:solidFill>
              <a:effectLst/>
              <a:latin typeface="+mn-lt"/>
              <a:ea typeface="+mn-ea"/>
              <a:cs typeface="+mn-cs"/>
            </a:endParaRPr>
          </a:p>
          <a:p>
            <a:pPr marL="0" marR="0" lvl="0" indent="0" algn="r" defTabSz="914400" eaLnBrk="1" fontAlgn="auto" latinLnBrk="0" hangingPunct="1">
              <a:lnSpc>
                <a:spcPct val="100000"/>
              </a:lnSpc>
              <a:spcBef>
                <a:spcPts val="0"/>
              </a:spcBef>
              <a:spcAft>
                <a:spcPts val="0"/>
              </a:spcAft>
              <a:buClrTx/>
              <a:buSzTx/>
              <a:buFontTx/>
              <a:buNone/>
              <a:tabLst/>
              <a:defRPr/>
            </a:pPr>
            <a:endParaRPr lang="en-US" sz="1100" baseline="0">
              <a:solidFill>
                <a:schemeClr val="tx1"/>
              </a:solidFill>
              <a:effectLst/>
              <a:latin typeface="+mn-lt"/>
              <a:ea typeface="+mn-ea"/>
              <a:cs typeface="+mn-cs"/>
            </a:endParaRPr>
          </a:p>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Sample Space =S.</a:t>
            </a:r>
          </a:p>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P(S) = 1</a:t>
            </a:r>
            <a:endParaRPr lang="en-US" sz="1000" baseline="0">
              <a:solidFill>
                <a:schemeClr val="tx1"/>
              </a:solidFill>
              <a:effectLst/>
            </a:endParaRPr>
          </a:p>
        </xdr:txBody>
      </xdr:sp>
      <xdr:sp macro="" textlink="">
        <xdr:nvSpPr>
          <xdr:cNvPr id="10" name="Oval 9">
            <a:extLst>
              <a:ext uri="{FF2B5EF4-FFF2-40B4-BE49-F238E27FC236}">
                <a16:creationId xmlns:a16="http://schemas.microsoft.com/office/drawing/2014/main" id="{5D7F71CA-0575-4C33-90D4-857EE1FF153B}"/>
              </a:ext>
            </a:extLst>
          </xdr:cNvPr>
          <xdr:cNvSpPr/>
        </xdr:nvSpPr>
        <xdr:spPr>
          <a:xfrm>
            <a:off x="388088" y="49002582"/>
            <a:ext cx="795754" cy="817418"/>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solidFill>
                  <a:schemeClr val="tx1"/>
                </a:solidFill>
              </a:rPr>
              <a:t>Event Brown Hair</a:t>
            </a:r>
          </a:p>
        </xdr:txBody>
      </xdr:sp>
    </xdr:grpSp>
    <xdr:clientData/>
  </xdr:twoCellAnchor>
  <xdr:twoCellAnchor editAs="oneCell">
    <xdr:from>
      <xdr:col>1</xdr:col>
      <xdr:colOff>38100</xdr:colOff>
      <xdr:row>27</xdr:row>
      <xdr:rowOff>38100</xdr:rowOff>
    </xdr:from>
    <xdr:to>
      <xdr:col>4</xdr:col>
      <xdr:colOff>422148</xdr:colOff>
      <xdr:row>33</xdr:row>
      <xdr:rowOff>16152</xdr:rowOff>
    </xdr:to>
    <xdr:grpSp>
      <xdr:nvGrpSpPr>
        <xdr:cNvPr id="11" name="Group 10">
          <a:extLst>
            <a:ext uri="{FF2B5EF4-FFF2-40B4-BE49-F238E27FC236}">
              <a16:creationId xmlns:a16="http://schemas.microsoft.com/office/drawing/2014/main" id="{6F4C2DC4-C003-4048-A583-AB50CC7D590C}"/>
            </a:ext>
          </a:extLst>
        </xdr:cNvPr>
        <xdr:cNvGrpSpPr/>
      </xdr:nvGrpSpPr>
      <xdr:grpSpPr>
        <a:xfrm>
          <a:off x="220980" y="4853940"/>
          <a:ext cx="2555748" cy="1075332"/>
          <a:chOff x="219075" y="50406300"/>
          <a:chExt cx="2441448" cy="1123950"/>
        </a:xfrm>
      </xdr:grpSpPr>
      <xdr:sp macro="" textlink="">
        <xdr:nvSpPr>
          <xdr:cNvPr id="12" name="Rectangle 11">
            <a:extLst>
              <a:ext uri="{FF2B5EF4-FFF2-40B4-BE49-F238E27FC236}">
                <a16:creationId xmlns:a16="http://schemas.microsoft.com/office/drawing/2014/main" id="{A12FDCC7-5596-43EE-9F1C-E69C9393CFA8}"/>
              </a:ext>
            </a:extLst>
          </xdr:cNvPr>
          <xdr:cNvSpPr/>
        </xdr:nvSpPr>
        <xdr:spPr>
          <a:xfrm>
            <a:off x="219075" y="50406300"/>
            <a:ext cx="2441448" cy="1123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0" rtlCol="0" anchor="b" anchorCtr="0"/>
          <a:lstStyle/>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Sample</a:t>
            </a:r>
          </a:p>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Space =S.</a:t>
            </a:r>
          </a:p>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P(S) = 1</a:t>
            </a:r>
            <a:endParaRPr lang="en-US" sz="1000">
              <a:solidFill>
                <a:schemeClr val="tx1"/>
              </a:solidFill>
              <a:effectLst/>
            </a:endParaRPr>
          </a:p>
        </xdr:txBody>
      </xdr:sp>
      <xdr:sp macro="" textlink="">
        <xdr:nvSpPr>
          <xdr:cNvPr id="13" name="Oval 12">
            <a:extLst>
              <a:ext uri="{FF2B5EF4-FFF2-40B4-BE49-F238E27FC236}">
                <a16:creationId xmlns:a16="http://schemas.microsoft.com/office/drawing/2014/main" id="{2CE1EAEA-0E25-4FC4-8FC1-4A7BC9446AA3}"/>
              </a:ext>
            </a:extLst>
          </xdr:cNvPr>
          <xdr:cNvSpPr/>
        </xdr:nvSpPr>
        <xdr:spPr>
          <a:xfrm>
            <a:off x="304112" y="50463449"/>
            <a:ext cx="795754" cy="809625"/>
          </a:xfrm>
          <a:prstGeom prst="ellipse">
            <a:avLst/>
          </a:prstGeom>
          <a:solidFill>
            <a:srgbClr val="684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aseline="0">
                <a:solidFill>
                  <a:schemeClr val="bg1"/>
                </a:solidFill>
              </a:rPr>
              <a:t>Event Brown Hair</a:t>
            </a:r>
          </a:p>
        </xdr:txBody>
      </xdr:sp>
      <xdr:sp macro="" textlink="">
        <xdr:nvSpPr>
          <xdr:cNvPr id="14" name="Oval 13">
            <a:extLst>
              <a:ext uri="{FF2B5EF4-FFF2-40B4-BE49-F238E27FC236}">
                <a16:creationId xmlns:a16="http://schemas.microsoft.com/office/drawing/2014/main" id="{F4803961-ECCB-4769-92A6-6994A382458A}"/>
              </a:ext>
            </a:extLst>
          </xdr:cNvPr>
          <xdr:cNvSpPr/>
        </xdr:nvSpPr>
        <xdr:spPr>
          <a:xfrm>
            <a:off x="1205284" y="50472974"/>
            <a:ext cx="800840" cy="809625"/>
          </a:xfrm>
          <a:prstGeom prst="ellips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aseline="0">
                <a:solidFill>
                  <a:schemeClr val="bg1"/>
                </a:solidFill>
              </a:rPr>
              <a:t>Event Black Hair</a:t>
            </a:r>
          </a:p>
        </xdr:txBody>
      </xdr:sp>
    </xdr:grpSp>
    <xdr:clientData/>
  </xdr:twoCellAnchor>
  <xdr:twoCellAnchor editAs="oneCell">
    <xdr:from>
      <xdr:col>1</xdr:col>
      <xdr:colOff>28575</xdr:colOff>
      <xdr:row>35</xdr:row>
      <xdr:rowOff>0</xdr:rowOff>
    </xdr:from>
    <xdr:to>
      <xdr:col>4</xdr:col>
      <xdr:colOff>412623</xdr:colOff>
      <xdr:row>40</xdr:row>
      <xdr:rowOff>171450</xdr:rowOff>
    </xdr:to>
    <xdr:grpSp>
      <xdr:nvGrpSpPr>
        <xdr:cNvPr id="15" name="Group 14">
          <a:extLst>
            <a:ext uri="{FF2B5EF4-FFF2-40B4-BE49-F238E27FC236}">
              <a16:creationId xmlns:a16="http://schemas.microsoft.com/office/drawing/2014/main" id="{36BE67D5-61D7-4D7A-84FD-3DA2743C6F33}"/>
            </a:ext>
          </a:extLst>
        </xdr:cNvPr>
        <xdr:cNvGrpSpPr/>
      </xdr:nvGrpSpPr>
      <xdr:grpSpPr>
        <a:xfrm>
          <a:off x="211455" y="6286500"/>
          <a:ext cx="2555748" cy="1085850"/>
          <a:chOff x="209550" y="51892200"/>
          <a:chExt cx="2441448" cy="1123950"/>
        </a:xfrm>
      </xdr:grpSpPr>
      <xdr:sp macro="" textlink="">
        <xdr:nvSpPr>
          <xdr:cNvPr id="16" name="Rectangle 15">
            <a:extLst>
              <a:ext uri="{FF2B5EF4-FFF2-40B4-BE49-F238E27FC236}">
                <a16:creationId xmlns:a16="http://schemas.microsoft.com/office/drawing/2014/main" id="{8A03785F-AAE7-48BA-924E-9AB8758B2E5C}"/>
              </a:ext>
            </a:extLst>
          </xdr:cNvPr>
          <xdr:cNvSpPr/>
        </xdr:nvSpPr>
        <xdr:spPr>
          <a:xfrm>
            <a:off x="209550" y="51892200"/>
            <a:ext cx="2441448" cy="1123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0" rtlCol="0" anchor="b" anchorCtr="0"/>
          <a:lstStyle/>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Sample</a:t>
            </a:r>
          </a:p>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Space =S.</a:t>
            </a:r>
          </a:p>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P(S) = 1</a:t>
            </a:r>
            <a:endParaRPr lang="en-US" sz="1000">
              <a:solidFill>
                <a:schemeClr val="tx1"/>
              </a:solidFill>
            </a:endParaRPr>
          </a:p>
        </xdr:txBody>
      </xdr:sp>
      <xdr:sp macro="" textlink="">
        <xdr:nvSpPr>
          <xdr:cNvPr id="17" name="Oval 16">
            <a:extLst>
              <a:ext uri="{FF2B5EF4-FFF2-40B4-BE49-F238E27FC236}">
                <a16:creationId xmlns:a16="http://schemas.microsoft.com/office/drawing/2014/main" id="{49E4774D-C32F-40F2-82A0-7904CD200825}"/>
              </a:ext>
            </a:extLst>
          </xdr:cNvPr>
          <xdr:cNvSpPr/>
        </xdr:nvSpPr>
        <xdr:spPr>
          <a:xfrm>
            <a:off x="331279" y="51958875"/>
            <a:ext cx="795754" cy="809625"/>
          </a:xfrm>
          <a:prstGeom prst="ellipse">
            <a:avLst/>
          </a:prstGeom>
          <a:solidFill>
            <a:srgbClr val="684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000"/>
              <a:t>Event Brown Hair</a:t>
            </a:r>
          </a:p>
        </xdr:txBody>
      </xdr:sp>
      <xdr:sp macro="" textlink="">
        <xdr:nvSpPr>
          <xdr:cNvPr id="18" name="Oval 17">
            <a:extLst>
              <a:ext uri="{FF2B5EF4-FFF2-40B4-BE49-F238E27FC236}">
                <a16:creationId xmlns:a16="http://schemas.microsoft.com/office/drawing/2014/main" id="{DFDBD37A-D95A-4EE0-945E-DA8408210D9A}"/>
              </a:ext>
            </a:extLst>
          </xdr:cNvPr>
          <xdr:cNvSpPr/>
        </xdr:nvSpPr>
        <xdr:spPr>
          <a:xfrm>
            <a:off x="899996" y="51977925"/>
            <a:ext cx="798297" cy="809625"/>
          </a:xfrm>
          <a:prstGeom prst="ellipse">
            <a:avLst/>
          </a:prstGeom>
          <a:solidFill>
            <a:schemeClr val="accent4">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000"/>
              <a:t>Event Hazel Eyes</a:t>
            </a:r>
          </a:p>
        </xdr:txBody>
      </xdr:sp>
      <xdr:pic>
        <xdr:nvPicPr>
          <xdr:cNvPr id="19" name="Picture 18">
            <a:extLst>
              <a:ext uri="{FF2B5EF4-FFF2-40B4-BE49-F238E27FC236}">
                <a16:creationId xmlns:a16="http://schemas.microsoft.com/office/drawing/2014/main" id="{C7725932-9015-4E3E-9599-44A5C5B0FFB0}"/>
              </a:ext>
            </a:extLst>
          </xdr:cNvPr>
          <xdr:cNvPicPr>
            <a:picLocks noChangeAspect="1"/>
          </xdr:cNvPicPr>
        </xdr:nvPicPr>
        <xdr:blipFill>
          <a:blip xmlns:r="http://schemas.openxmlformats.org/officeDocument/2006/relationships" r:embed="rId1"/>
          <a:stretch>
            <a:fillRect/>
          </a:stretch>
        </xdr:blipFill>
        <xdr:spPr>
          <a:xfrm>
            <a:off x="875506" y="52060078"/>
            <a:ext cx="252248" cy="619126"/>
          </a:xfrm>
          <a:prstGeom prst="rect">
            <a:avLst/>
          </a:prstGeom>
        </xdr:spPr>
      </xdr:pic>
    </xdr:grpSp>
    <xdr:clientData/>
  </xdr:twoCellAnchor>
  <xdr:twoCellAnchor editAs="oneCell">
    <xdr:from>
      <xdr:col>1</xdr:col>
      <xdr:colOff>47625</xdr:colOff>
      <xdr:row>43</xdr:row>
      <xdr:rowOff>19050</xdr:rowOff>
    </xdr:from>
    <xdr:to>
      <xdr:col>4</xdr:col>
      <xdr:colOff>431673</xdr:colOff>
      <xdr:row>49</xdr:row>
      <xdr:rowOff>0</xdr:rowOff>
    </xdr:to>
    <xdr:grpSp>
      <xdr:nvGrpSpPr>
        <xdr:cNvPr id="20" name="Group 19">
          <a:extLst>
            <a:ext uri="{FF2B5EF4-FFF2-40B4-BE49-F238E27FC236}">
              <a16:creationId xmlns:a16="http://schemas.microsoft.com/office/drawing/2014/main" id="{FEB32CBF-1702-4F37-861D-44AF4B5ABC43}"/>
            </a:ext>
          </a:extLst>
        </xdr:cNvPr>
        <xdr:cNvGrpSpPr/>
      </xdr:nvGrpSpPr>
      <xdr:grpSpPr>
        <a:xfrm>
          <a:off x="230505" y="7776210"/>
          <a:ext cx="2555748" cy="1085850"/>
          <a:chOff x="180975" y="53435250"/>
          <a:chExt cx="2441448" cy="1123950"/>
        </a:xfrm>
      </xdr:grpSpPr>
      <xdr:sp macro="" textlink="">
        <xdr:nvSpPr>
          <xdr:cNvPr id="21" name="Rectangle 20">
            <a:extLst>
              <a:ext uri="{FF2B5EF4-FFF2-40B4-BE49-F238E27FC236}">
                <a16:creationId xmlns:a16="http://schemas.microsoft.com/office/drawing/2014/main" id="{4C984C30-BD6A-4CDD-83AA-5B4B45FD33FF}"/>
              </a:ext>
            </a:extLst>
          </xdr:cNvPr>
          <xdr:cNvSpPr/>
        </xdr:nvSpPr>
        <xdr:spPr>
          <a:xfrm>
            <a:off x="180975" y="53435250"/>
            <a:ext cx="2441448" cy="1123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0" rtlCol="0" anchor="b" anchorCtr="0"/>
          <a:lstStyle/>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Sample</a:t>
            </a:r>
          </a:p>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Space =S.</a:t>
            </a:r>
          </a:p>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P(S) = 1</a:t>
            </a:r>
            <a:endParaRPr lang="en-US" sz="1000">
              <a:solidFill>
                <a:schemeClr val="tx1"/>
              </a:solidFill>
            </a:endParaRPr>
          </a:p>
        </xdr:txBody>
      </xdr:sp>
      <xdr:sp macro="" textlink="">
        <xdr:nvSpPr>
          <xdr:cNvPr id="22" name="Oval 21">
            <a:extLst>
              <a:ext uri="{FF2B5EF4-FFF2-40B4-BE49-F238E27FC236}">
                <a16:creationId xmlns:a16="http://schemas.microsoft.com/office/drawing/2014/main" id="{AFE25FDD-A781-45B6-93F5-63D2F9377F16}"/>
              </a:ext>
            </a:extLst>
          </xdr:cNvPr>
          <xdr:cNvSpPr/>
        </xdr:nvSpPr>
        <xdr:spPr>
          <a:xfrm>
            <a:off x="272532" y="53540025"/>
            <a:ext cx="799657" cy="809625"/>
          </a:xfrm>
          <a:prstGeom prst="ellipse">
            <a:avLst/>
          </a:prstGeom>
          <a:solidFill>
            <a:schemeClr val="bg1">
              <a:alpha val="42745"/>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000">
                <a:solidFill>
                  <a:schemeClr val="tx1"/>
                </a:solidFill>
              </a:rPr>
              <a:t>Event Brown Hair</a:t>
            </a:r>
          </a:p>
        </xdr:txBody>
      </xdr:sp>
      <xdr:sp macro="" textlink="">
        <xdr:nvSpPr>
          <xdr:cNvPr id="23" name="Oval 22">
            <a:extLst>
              <a:ext uri="{FF2B5EF4-FFF2-40B4-BE49-F238E27FC236}">
                <a16:creationId xmlns:a16="http://schemas.microsoft.com/office/drawing/2014/main" id="{E1B0B164-3C40-4C89-ABAD-38E3CD93B55C}"/>
              </a:ext>
            </a:extLst>
          </xdr:cNvPr>
          <xdr:cNvSpPr/>
        </xdr:nvSpPr>
        <xdr:spPr>
          <a:xfrm>
            <a:off x="842217" y="53559075"/>
            <a:ext cx="799657" cy="809625"/>
          </a:xfrm>
          <a:prstGeom prst="ellipse">
            <a:avLst/>
          </a:prstGeom>
          <a:solidFill>
            <a:schemeClr val="bg1">
              <a:alpha val="43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000">
                <a:solidFill>
                  <a:schemeClr val="tx1"/>
                </a:solidFill>
              </a:rPr>
              <a:t>Event Hazel Eyes</a:t>
            </a:r>
          </a:p>
        </xdr:txBody>
      </xdr:sp>
      <xdr:pic>
        <xdr:nvPicPr>
          <xdr:cNvPr id="24" name="Picture 23">
            <a:extLst>
              <a:ext uri="{FF2B5EF4-FFF2-40B4-BE49-F238E27FC236}">
                <a16:creationId xmlns:a16="http://schemas.microsoft.com/office/drawing/2014/main" id="{10384067-EDEB-4168-9AC9-9746AEFD7578}"/>
              </a:ext>
            </a:extLst>
          </xdr:cNvPr>
          <xdr:cNvPicPr>
            <a:picLocks noChangeAspect="1"/>
          </xdr:cNvPicPr>
        </xdr:nvPicPr>
        <xdr:blipFill>
          <a:blip xmlns:r="http://schemas.openxmlformats.org/officeDocument/2006/relationships" r:embed="rId1"/>
          <a:stretch>
            <a:fillRect/>
          </a:stretch>
        </xdr:blipFill>
        <xdr:spPr>
          <a:xfrm>
            <a:off x="832943" y="53638846"/>
            <a:ext cx="252248" cy="619126"/>
          </a:xfrm>
          <a:prstGeom prst="rect">
            <a:avLst/>
          </a:prstGeom>
        </xdr:spPr>
      </xdr:pic>
    </xdr:grpSp>
    <xdr:clientData/>
  </xdr:twoCellAnchor>
  <xdr:twoCellAnchor>
    <xdr:from>
      <xdr:col>1</xdr:col>
      <xdr:colOff>38100</xdr:colOff>
      <xdr:row>65</xdr:row>
      <xdr:rowOff>19050</xdr:rowOff>
    </xdr:from>
    <xdr:to>
      <xdr:col>4</xdr:col>
      <xdr:colOff>422148</xdr:colOff>
      <xdr:row>71</xdr:row>
      <xdr:rowOff>0</xdr:rowOff>
    </xdr:to>
    <xdr:grpSp>
      <xdr:nvGrpSpPr>
        <xdr:cNvPr id="25" name="Group 24">
          <a:extLst>
            <a:ext uri="{FF2B5EF4-FFF2-40B4-BE49-F238E27FC236}">
              <a16:creationId xmlns:a16="http://schemas.microsoft.com/office/drawing/2014/main" id="{ED0E0492-AC83-49A3-9804-16EE76332EAF}"/>
            </a:ext>
          </a:extLst>
        </xdr:cNvPr>
        <xdr:cNvGrpSpPr/>
      </xdr:nvGrpSpPr>
      <xdr:grpSpPr>
        <a:xfrm>
          <a:off x="220980" y="11540490"/>
          <a:ext cx="2555748" cy="1078230"/>
          <a:chOff x="180975" y="47339250"/>
          <a:chExt cx="2441448" cy="1123950"/>
        </a:xfrm>
      </xdr:grpSpPr>
      <xdr:sp macro="" textlink="">
        <xdr:nvSpPr>
          <xdr:cNvPr id="26" name="Rectangle 25">
            <a:extLst>
              <a:ext uri="{FF2B5EF4-FFF2-40B4-BE49-F238E27FC236}">
                <a16:creationId xmlns:a16="http://schemas.microsoft.com/office/drawing/2014/main" id="{02D74479-2CD6-4556-BB95-82F2D8F1D0BE}"/>
              </a:ext>
            </a:extLst>
          </xdr:cNvPr>
          <xdr:cNvSpPr/>
        </xdr:nvSpPr>
        <xdr:spPr>
          <a:xfrm>
            <a:off x="180975" y="47339250"/>
            <a:ext cx="2441448" cy="1123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0" rtlCol="0" anchor="b" anchorCtr="0"/>
          <a:lstStyle/>
          <a:p>
            <a:pPr algn="r"/>
            <a:r>
              <a:rPr lang="en-US" sz="1000" baseline="0">
                <a:solidFill>
                  <a:schemeClr val="tx1"/>
                </a:solidFill>
              </a:rPr>
              <a:t>Sample Space =S.</a:t>
            </a:r>
          </a:p>
          <a:p>
            <a:pPr algn="r"/>
            <a:r>
              <a:rPr lang="en-US" sz="1000" baseline="0">
                <a:solidFill>
                  <a:schemeClr val="tx1"/>
                </a:solidFill>
              </a:rPr>
              <a:t>P(S) = 1</a:t>
            </a:r>
          </a:p>
        </xdr:txBody>
      </xdr:sp>
      <xdr:sp macro="" textlink="">
        <xdr:nvSpPr>
          <xdr:cNvPr id="27" name="Oval 26">
            <a:extLst>
              <a:ext uri="{FF2B5EF4-FFF2-40B4-BE49-F238E27FC236}">
                <a16:creationId xmlns:a16="http://schemas.microsoft.com/office/drawing/2014/main" id="{1EA6C100-C3AF-490D-BDEC-7CADEDD1299C}"/>
              </a:ext>
            </a:extLst>
          </xdr:cNvPr>
          <xdr:cNvSpPr/>
        </xdr:nvSpPr>
        <xdr:spPr>
          <a:xfrm>
            <a:off x="414953" y="47491650"/>
            <a:ext cx="795754" cy="809625"/>
          </a:xfrm>
          <a:prstGeom prst="ellipse">
            <a:avLst/>
          </a:prstGeom>
          <a:solidFill>
            <a:srgbClr val="684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aseline="0">
                <a:solidFill>
                  <a:schemeClr val="bg1"/>
                </a:solidFill>
              </a:rPr>
              <a:t>Event Brown Hair</a:t>
            </a:r>
          </a:p>
        </xdr:txBody>
      </xdr:sp>
    </xdr:grpSp>
    <xdr:clientData/>
  </xdr:twoCellAnchor>
  <xdr:oneCellAnchor>
    <xdr:from>
      <xdr:col>1</xdr:col>
      <xdr:colOff>38100</xdr:colOff>
      <xdr:row>73</xdr:row>
      <xdr:rowOff>38100</xdr:rowOff>
    </xdr:from>
    <xdr:ext cx="2498598" cy="1123950"/>
    <xdr:grpSp>
      <xdr:nvGrpSpPr>
        <xdr:cNvPr id="28" name="Group 27">
          <a:extLst>
            <a:ext uri="{FF2B5EF4-FFF2-40B4-BE49-F238E27FC236}">
              <a16:creationId xmlns:a16="http://schemas.microsoft.com/office/drawing/2014/main" id="{34E7B972-53BB-41AB-9409-710501D3AB70}"/>
            </a:ext>
          </a:extLst>
        </xdr:cNvPr>
        <xdr:cNvGrpSpPr/>
      </xdr:nvGrpSpPr>
      <xdr:grpSpPr>
        <a:xfrm>
          <a:off x="220980" y="13022580"/>
          <a:ext cx="2498598" cy="1123950"/>
          <a:chOff x="219075" y="50406300"/>
          <a:chExt cx="2441448" cy="1123950"/>
        </a:xfrm>
      </xdr:grpSpPr>
      <xdr:sp macro="" textlink="">
        <xdr:nvSpPr>
          <xdr:cNvPr id="29" name="Rectangle 28">
            <a:extLst>
              <a:ext uri="{FF2B5EF4-FFF2-40B4-BE49-F238E27FC236}">
                <a16:creationId xmlns:a16="http://schemas.microsoft.com/office/drawing/2014/main" id="{933C2DA5-6D76-4F08-8D3D-AB323DB2EA61}"/>
              </a:ext>
            </a:extLst>
          </xdr:cNvPr>
          <xdr:cNvSpPr/>
        </xdr:nvSpPr>
        <xdr:spPr>
          <a:xfrm>
            <a:off x="219075" y="50406300"/>
            <a:ext cx="2441448" cy="1123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0" rtlCol="0" anchor="b" anchorCtr="0"/>
          <a:lstStyle/>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Sample</a:t>
            </a:r>
          </a:p>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Space =S.</a:t>
            </a:r>
          </a:p>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P(S) = 1</a:t>
            </a:r>
            <a:endParaRPr lang="en-US" sz="1000">
              <a:solidFill>
                <a:schemeClr val="tx1"/>
              </a:solidFill>
              <a:effectLst/>
            </a:endParaRPr>
          </a:p>
        </xdr:txBody>
      </xdr:sp>
      <xdr:sp macro="" textlink="">
        <xdr:nvSpPr>
          <xdr:cNvPr id="30" name="Oval 29">
            <a:extLst>
              <a:ext uri="{FF2B5EF4-FFF2-40B4-BE49-F238E27FC236}">
                <a16:creationId xmlns:a16="http://schemas.microsoft.com/office/drawing/2014/main" id="{D5B36E63-D220-4576-A1BB-6F3A92B62E4F}"/>
              </a:ext>
            </a:extLst>
          </xdr:cNvPr>
          <xdr:cNvSpPr/>
        </xdr:nvSpPr>
        <xdr:spPr>
          <a:xfrm>
            <a:off x="304112" y="50463449"/>
            <a:ext cx="795754" cy="809625"/>
          </a:xfrm>
          <a:prstGeom prst="ellipse">
            <a:avLst/>
          </a:prstGeom>
          <a:solidFill>
            <a:srgbClr val="684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aseline="0">
                <a:solidFill>
                  <a:schemeClr val="bg1"/>
                </a:solidFill>
              </a:rPr>
              <a:t>Event Brown Hair</a:t>
            </a:r>
          </a:p>
        </xdr:txBody>
      </xdr:sp>
      <xdr:sp macro="" textlink="">
        <xdr:nvSpPr>
          <xdr:cNvPr id="31" name="Oval 30">
            <a:extLst>
              <a:ext uri="{FF2B5EF4-FFF2-40B4-BE49-F238E27FC236}">
                <a16:creationId xmlns:a16="http://schemas.microsoft.com/office/drawing/2014/main" id="{FAE4D376-EB68-4B4C-A095-D6C9103A1561}"/>
              </a:ext>
            </a:extLst>
          </xdr:cNvPr>
          <xdr:cNvSpPr/>
        </xdr:nvSpPr>
        <xdr:spPr>
          <a:xfrm>
            <a:off x="1205284" y="50472974"/>
            <a:ext cx="800840" cy="809625"/>
          </a:xfrm>
          <a:prstGeom prst="ellips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aseline="0">
                <a:solidFill>
                  <a:schemeClr val="bg1"/>
                </a:solidFill>
              </a:rPr>
              <a:t>Event Black Hair</a:t>
            </a:r>
          </a:p>
        </xdr:txBody>
      </xdr:sp>
    </xdr:grpSp>
    <xdr:clientData/>
  </xdr:oneCellAnchor>
  <xdr:oneCellAnchor>
    <xdr:from>
      <xdr:col>1</xdr:col>
      <xdr:colOff>28575</xdr:colOff>
      <xdr:row>81</xdr:row>
      <xdr:rowOff>0</xdr:rowOff>
    </xdr:from>
    <xdr:ext cx="2498598" cy="1123950"/>
    <xdr:grpSp>
      <xdr:nvGrpSpPr>
        <xdr:cNvPr id="32" name="Group 31">
          <a:extLst>
            <a:ext uri="{FF2B5EF4-FFF2-40B4-BE49-F238E27FC236}">
              <a16:creationId xmlns:a16="http://schemas.microsoft.com/office/drawing/2014/main" id="{308C25EC-2145-448D-8A1F-D6C9309D40BD}"/>
            </a:ext>
          </a:extLst>
        </xdr:cNvPr>
        <xdr:cNvGrpSpPr/>
      </xdr:nvGrpSpPr>
      <xdr:grpSpPr>
        <a:xfrm>
          <a:off x="211455" y="14447520"/>
          <a:ext cx="2498598" cy="1123950"/>
          <a:chOff x="209550" y="51892200"/>
          <a:chExt cx="2441448" cy="1123950"/>
        </a:xfrm>
      </xdr:grpSpPr>
      <xdr:sp macro="" textlink="">
        <xdr:nvSpPr>
          <xdr:cNvPr id="33" name="Rectangle 32">
            <a:extLst>
              <a:ext uri="{FF2B5EF4-FFF2-40B4-BE49-F238E27FC236}">
                <a16:creationId xmlns:a16="http://schemas.microsoft.com/office/drawing/2014/main" id="{3CCB937F-670B-4465-BD8C-548EE19EAD57}"/>
              </a:ext>
            </a:extLst>
          </xdr:cNvPr>
          <xdr:cNvSpPr/>
        </xdr:nvSpPr>
        <xdr:spPr>
          <a:xfrm>
            <a:off x="209550" y="51892200"/>
            <a:ext cx="2441448" cy="1123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0" rtlCol="0" anchor="b" anchorCtr="0"/>
          <a:lstStyle/>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Sample</a:t>
            </a:r>
          </a:p>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Space =S.</a:t>
            </a:r>
          </a:p>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P(S) = 1</a:t>
            </a:r>
            <a:endParaRPr lang="en-US" sz="1000">
              <a:solidFill>
                <a:schemeClr val="tx1"/>
              </a:solidFill>
            </a:endParaRPr>
          </a:p>
        </xdr:txBody>
      </xdr:sp>
      <xdr:sp macro="" textlink="">
        <xdr:nvSpPr>
          <xdr:cNvPr id="34" name="Oval 33">
            <a:extLst>
              <a:ext uri="{FF2B5EF4-FFF2-40B4-BE49-F238E27FC236}">
                <a16:creationId xmlns:a16="http://schemas.microsoft.com/office/drawing/2014/main" id="{BBBFD6CF-E965-4054-B3F2-0703361856E5}"/>
              </a:ext>
            </a:extLst>
          </xdr:cNvPr>
          <xdr:cNvSpPr/>
        </xdr:nvSpPr>
        <xdr:spPr>
          <a:xfrm>
            <a:off x="331279" y="51958875"/>
            <a:ext cx="795754" cy="809625"/>
          </a:xfrm>
          <a:prstGeom prst="ellipse">
            <a:avLst/>
          </a:prstGeom>
          <a:solidFill>
            <a:srgbClr val="684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000"/>
              <a:t>Event Brown Hair</a:t>
            </a:r>
          </a:p>
        </xdr:txBody>
      </xdr:sp>
      <xdr:sp macro="" textlink="">
        <xdr:nvSpPr>
          <xdr:cNvPr id="35" name="Oval 34">
            <a:extLst>
              <a:ext uri="{FF2B5EF4-FFF2-40B4-BE49-F238E27FC236}">
                <a16:creationId xmlns:a16="http://schemas.microsoft.com/office/drawing/2014/main" id="{3F4AF7E1-0C68-4D57-997C-E8B91F57F7FD}"/>
              </a:ext>
            </a:extLst>
          </xdr:cNvPr>
          <xdr:cNvSpPr/>
        </xdr:nvSpPr>
        <xdr:spPr>
          <a:xfrm>
            <a:off x="899996" y="51977925"/>
            <a:ext cx="798297" cy="809625"/>
          </a:xfrm>
          <a:prstGeom prst="ellipse">
            <a:avLst/>
          </a:prstGeom>
          <a:solidFill>
            <a:schemeClr val="accent4">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000"/>
              <a:t>Event Hazel Eyes</a:t>
            </a:r>
          </a:p>
        </xdr:txBody>
      </xdr:sp>
      <xdr:pic>
        <xdr:nvPicPr>
          <xdr:cNvPr id="36" name="Picture 35">
            <a:extLst>
              <a:ext uri="{FF2B5EF4-FFF2-40B4-BE49-F238E27FC236}">
                <a16:creationId xmlns:a16="http://schemas.microsoft.com/office/drawing/2014/main" id="{BAD554AD-3AFD-4DAF-859F-36BCB87793EB}"/>
              </a:ext>
            </a:extLst>
          </xdr:cNvPr>
          <xdr:cNvPicPr>
            <a:picLocks noChangeAspect="1"/>
          </xdr:cNvPicPr>
        </xdr:nvPicPr>
        <xdr:blipFill>
          <a:blip xmlns:r="http://schemas.openxmlformats.org/officeDocument/2006/relationships" r:embed="rId1"/>
          <a:stretch>
            <a:fillRect/>
          </a:stretch>
        </xdr:blipFill>
        <xdr:spPr>
          <a:xfrm>
            <a:off x="875506" y="52060078"/>
            <a:ext cx="252248" cy="619126"/>
          </a:xfrm>
          <a:prstGeom prst="rect">
            <a:avLst/>
          </a:prstGeom>
        </xdr:spPr>
      </xdr:pic>
    </xdr:grpSp>
    <xdr:clientData/>
  </xdr:oneCellAnchor>
  <xdr:oneCellAnchor>
    <xdr:from>
      <xdr:col>1</xdr:col>
      <xdr:colOff>47625</xdr:colOff>
      <xdr:row>94</xdr:row>
      <xdr:rowOff>19050</xdr:rowOff>
    </xdr:from>
    <xdr:ext cx="2498598" cy="1123950"/>
    <xdr:grpSp>
      <xdr:nvGrpSpPr>
        <xdr:cNvPr id="37" name="Group 36">
          <a:extLst>
            <a:ext uri="{FF2B5EF4-FFF2-40B4-BE49-F238E27FC236}">
              <a16:creationId xmlns:a16="http://schemas.microsoft.com/office/drawing/2014/main" id="{470624B4-DB5C-461D-9EDB-9B535D99495A}"/>
            </a:ext>
          </a:extLst>
        </xdr:cNvPr>
        <xdr:cNvGrpSpPr/>
      </xdr:nvGrpSpPr>
      <xdr:grpSpPr>
        <a:xfrm>
          <a:off x="230505" y="16844010"/>
          <a:ext cx="2498598" cy="1123950"/>
          <a:chOff x="180975" y="53435250"/>
          <a:chExt cx="2441448" cy="1123950"/>
        </a:xfrm>
      </xdr:grpSpPr>
      <xdr:sp macro="" textlink="">
        <xdr:nvSpPr>
          <xdr:cNvPr id="38" name="Rectangle 37">
            <a:extLst>
              <a:ext uri="{FF2B5EF4-FFF2-40B4-BE49-F238E27FC236}">
                <a16:creationId xmlns:a16="http://schemas.microsoft.com/office/drawing/2014/main" id="{86ADF9EF-EFF8-4B99-8E0A-3FA900AE57B3}"/>
              </a:ext>
            </a:extLst>
          </xdr:cNvPr>
          <xdr:cNvSpPr/>
        </xdr:nvSpPr>
        <xdr:spPr>
          <a:xfrm>
            <a:off x="180975" y="53435250"/>
            <a:ext cx="2441448" cy="1123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0" rtlCol="0" anchor="b" anchorCtr="0"/>
          <a:lstStyle/>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Sample</a:t>
            </a:r>
          </a:p>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Space =S.</a:t>
            </a:r>
          </a:p>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P(S) = 1</a:t>
            </a:r>
            <a:endParaRPr lang="en-US" sz="1000">
              <a:solidFill>
                <a:schemeClr val="tx1"/>
              </a:solidFill>
            </a:endParaRPr>
          </a:p>
        </xdr:txBody>
      </xdr:sp>
      <xdr:sp macro="" textlink="">
        <xdr:nvSpPr>
          <xdr:cNvPr id="39" name="Oval 38">
            <a:extLst>
              <a:ext uri="{FF2B5EF4-FFF2-40B4-BE49-F238E27FC236}">
                <a16:creationId xmlns:a16="http://schemas.microsoft.com/office/drawing/2014/main" id="{16D609A5-60AA-40E4-A1C2-334143EE42C2}"/>
              </a:ext>
            </a:extLst>
          </xdr:cNvPr>
          <xdr:cNvSpPr/>
        </xdr:nvSpPr>
        <xdr:spPr>
          <a:xfrm>
            <a:off x="272532" y="53540025"/>
            <a:ext cx="799657" cy="809625"/>
          </a:xfrm>
          <a:prstGeom prst="ellipse">
            <a:avLst/>
          </a:prstGeom>
          <a:solidFill>
            <a:schemeClr val="bg1">
              <a:alpha val="42745"/>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000">
                <a:solidFill>
                  <a:schemeClr val="tx1"/>
                </a:solidFill>
              </a:rPr>
              <a:t>Event Brown Hair</a:t>
            </a:r>
          </a:p>
        </xdr:txBody>
      </xdr:sp>
      <xdr:sp macro="" textlink="">
        <xdr:nvSpPr>
          <xdr:cNvPr id="40" name="Oval 39">
            <a:extLst>
              <a:ext uri="{FF2B5EF4-FFF2-40B4-BE49-F238E27FC236}">
                <a16:creationId xmlns:a16="http://schemas.microsoft.com/office/drawing/2014/main" id="{4C38BD72-524D-4FCC-9EB7-B7CA703DC9A3}"/>
              </a:ext>
            </a:extLst>
          </xdr:cNvPr>
          <xdr:cNvSpPr/>
        </xdr:nvSpPr>
        <xdr:spPr>
          <a:xfrm>
            <a:off x="842217" y="53559075"/>
            <a:ext cx="799657" cy="809625"/>
          </a:xfrm>
          <a:prstGeom prst="ellipse">
            <a:avLst/>
          </a:prstGeom>
          <a:solidFill>
            <a:schemeClr val="bg1">
              <a:alpha val="43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000">
                <a:solidFill>
                  <a:schemeClr val="tx1"/>
                </a:solidFill>
              </a:rPr>
              <a:t>Event Hazel Eyes</a:t>
            </a:r>
          </a:p>
        </xdr:txBody>
      </xdr:sp>
      <xdr:pic>
        <xdr:nvPicPr>
          <xdr:cNvPr id="41" name="Picture 40">
            <a:extLst>
              <a:ext uri="{FF2B5EF4-FFF2-40B4-BE49-F238E27FC236}">
                <a16:creationId xmlns:a16="http://schemas.microsoft.com/office/drawing/2014/main" id="{7E0A1507-0499-451E-840D-7A8E53EAD07F}"/>
              </a:ext>
            </a:extLst>
          </xdr:cNvPr>
          <xdr:cNvPicPr>
            <a:picLocks noChangeAspect="1"/>
          </xdr:cNvPicPr>
        </xdr:nvPicPr>
        <xdr:blipFill>
          <a:blip xmlns:r="http://schemas.openxmlformats.org/officeDocument/2006/relationships" r:embed="rId1"/>
          <a:stretch>
            <a:fillRect/>
          </a:stretch>
        </xdr:blipFill>
        <xdr:spPr>
          <a:xfrm>
            <a:off x="832943" y="53638846"/>
            <a:ext cx="252248" cy="619126"/>
          </a:xfrm>
          <a:prstGeom prst="rect">
            <a:avLst/>
          </a:prstGeom>
        </xdr:spPr>
      </xdr:pic>
    </xdr:grpSp>
    <xdr:clientData/>
  </xdr:oneCellAnchor>
</xdr:wsDr>
</file>

<file path=xl/drawings/drawing14.xml><?xml version="1.0" encoding="utf-8"?>
<xdr:wsDr xmlns:xdr="http://schemas.openxmlformats.org/drawingml/2006/spreadsheetDrawing" xmlns:a="http://schemas.openxmlformats.org/drawingml/2006/main">
  <xdr:twoCellAnchor editAs="oneCell">
    <xdr:from>
      <xdr:col>14</xdr:col>
      <xdr:colOff>175797</xdr:colOff>
      <xdr:row>3</xdr:row>
      <xdr:rowOff>13360</xdr:rowOff>
    </xdr:from>
    <xdr:to>
      <xdr:col>24</xdr:col>
      <xdr:colOff>437029</xdr:colOff>
      <xdr:row>42</xdr:row>
      <xdr:rowOff>62768</xdr:rowOff>
    </xdr:to>
    <xdr:pic>
      <xdr:nvPicPr>
        <xdr:cNvPr id="2" name="Picture 1">
          <a:extLst>
            <a:ext uri="{FF2B5EF4-FFF2-40B4-BE49-F238E27FC236}">
              <a16:creationId xmlns:a16="http://schemas.microsoft.com/office/drawing/2014/main" id="{1E9A41E2-6715-4102-8F4B-615E1DBE1B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64621" y="584860"/>
          <a:ext cx="6312408" cy="7478908"/>
        </a:xfrm>
        <a:prstGeom prst="rect">
          <a:avLst/>
        </a:prstGeom>
      </xdr:spPr>
    </xdr:pic>
    <xdr:clientData/>
  </xdr:twoCellAnchor>
  <xdr:twoCellAnchor editAs="oneCell">
    <xdr:from>
      <xdr:col>7</xdr:col>
      <xdr:colOff>669791</xdr:colOff>
      <xdr:row>39</xdr:row>
      <xdr:rowOff>157378</xdr:rowOff>
    </xdr:from>
    <xdr:to>
      <xdr:col>9</xdr:col>
      <xdr:colOff>276224</xdr:colOff>
      <xdr:row>44</xdr:row>
      <xdr:rowOff>179805</xdr:rowOff>
    </xdr:to>
    <xdr:sp macro="" textlink="#REF!">
      <xdr:nvSpPr>
        <xdr:cNvPr id="5" name="Oval 4">
          <a:extLst>
            <a:ext uri="{FF2B5EF4-FFF2-40B4-BE49-F238E27FC236}">
              <a16:creationId xmlns:a16="http://schemas.microsoft.com/office/drawing/2014/main" id="{75CCF66B-A172-45B2-BE91-CB5535216F56}"/>
            </a:ext>
          </a:extLst>
        </xdr:cNvPr>
        <xdr:cNvSpPr/>
      </xdr:nvSpPr>
      <xdr:spPr>
        <a:xfrm>
          <a:off x="5079866" y="7586878"/>
          <a:ext cx="1035183" cy="974927"/>
        </a:xfrm>
        <a:prstGeom prst="ellipse">
          <a:avLst/>
        </a:prstGeom>
        <a:solidFill>
          <a:schemeClr val="accent1">
            <a:alpha val="47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45FEC9F-C073-4D6A-8C80-EE9CA2EEFF9B}" type="TxLink">
            <a:rPr lang="en-US" sz="1100" baseline="0">
              <a:solidFill>
                <a:schemeClr val="tx1"/>
              </a:solidFill>
            </a:rPr>
            <a:pPr algn="ctr"/>
            <a:t>Visit Space Needle</a:t>
          </a:fld>
          <a:endParaRPr lang="en-US" sz="1100" baseline="0">
            <a:solidFill>
              <a:schemeClr val="tx1"/>
            </a:solidFill>
          </a:endParaRPr>
        </a:p>
      </xdr:txBody>
    </xdr:sp>
    <xdr:clientData/>
  </xdr:twoCellAnchor>
  <xdr:twoCellAnchor editAs="oneCell">
    <xdr:from>
      <xdr:col>6</xdr:col>
      <xdr:colOff>495300</xdr:colOff>
      <xdr:row>39</xdr:row>
      <xdr:rowOff>146649</xdr:rowOff>
    </xdr:from>
    <xdr:to>
      <xdr:col>8</xdr:col>
      <xdr:colOff>203355</xdr:colOff>
      <xdr:row>44</xdr:row>
      <xdr:rowOff>182728</xdr:rowOff>
    </xdr:to>
    <xdr:sp macro="" textlink="#REF!">
      <xdr:nvSpPr>
        <xdr:cNvPr id="6" name="Oval 5">
          <a:extLst>
            <a:ext uri="{FF2B5EF4-FFF2-40B4-BE49-F238E27FC236}">
              <a16:creationId xmlns:a16="http://schemas.microsoft.com/office/drawing/2014/main" id="{7D4E5FD5-46F9-4B6F-98D2-A10E1AF4A928}"/>
            </a:ext>
          </a:extLst>
        </xdr:cNvPr>
        <xdr:cNvSpPr/>
      </xdr:nvSpPr>
      <xdr:spPr>
        <a:xfrm>
          <a:off x="4200525" y="7576149"/>
          <a:ext cx="1136805" cy="988579"/>
        </a:xfrm>
        <a:prstGeom prst="ellipse">
          <a:avLst/>
        </a:prstGeom>
        <a:solidFill>
          <a:schemeClr val="accent2">
            <a:alpha val="46000"/>
          </a:schemeClr>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rtlCol="0" anchor="ctr"/>
        <a:lstStyle/>
        <a:p>
          <a:pPr algn="ctr"/>
          <a:fld id="{C748B9E9-A069-46A2-A53B-65FF5094EEAB}" type="TxLink">
            <a:rPr lang="en-US" sz="1100" baseline="0">
              <a:solidFill>
                <a:schemeClr val="tx1"/>
              </a:solidFill>
            </a:rPr>
            <a:pPr algn="ctr"/>
            <a:t>Visit Pike's Place Market</a:t>
          </a:fld>
          <a:endParaRPr lang="en-US" sz="1100" baseline="0">
            <a:solidFill>
              <a:schemeClr val="tx1"/>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14</xdr:col>
      <xdr:colOff>175797</xdr:colOff>
      <xdr:row>3</xdr:row>
      <xdr:rowOff>13360</xdr:rowOff>
    </xdr:from>
    <xdr:to>
      <xdr:col>24</xdr:col>
      <xdr:colOff>437029</xdr:colOff>
      <xdr:row>42</xdr:row>
      <xdr:rowOff>62768</xdr:rowOff>
    </xdr:to>
    <xdr:pic>
      <xdr:nvPicPr>
        <xdr:cNvPr id="2" name="Picture 1">
          <a:extLst>
            <a:ext uri="{FF2B5EF4-FFF2-40B4-BE49-F238E27FC236}">
              <a16:creationId xmlns:a16="http://schemas.microsoft.com/office/drawing/2014/main" id="{302D47D7-B9A6-4EB5-B1D2-E059973A01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67422" y="584860"/>
          <a:ext cx="6357232" cy="7478908"/>
        </a:xfrm>
        <a:prstGeom prst="rect">
          <a:avLst/>
        </a:prstGeom>
      </xdr:spPr>
    </xdr:pic>
    <xdr:clientData/>
  </xdr:twoCellAnchor>
  <xdr:twoCellAnchor editAs="oneCell">
    <xdr:from>
      <xdr:col>7</xdr:col>
      <xdr:colOff>669791</xdr:colOff>
      <xdr:row>39</xdr:row>
      <xdr:rowOff>157378</xdr:rowOff>
    </xdr:from>
    <xdr:to>
      <xdr:col>9</xdr:col>
      <xdr:colOff>276224</xdr:colOff>
      <xdr:row>44</xdr:row>
      <xdr:rowOff>179805</xdr:rowOff>
    </xdr:to>
    <xdr:sp macro="" textlink="#REF!">
      <xdr:nvSpPr>
        <xdr:cNvPr id="3" name="Oval 2">
          <a:extLst>
            <a:ext uri="{FF2B5EF4-FFF2-40B4-BE49-F238E27FC236}">
              <a16:creationId xmlns:a16="http://schemas.microsoft.com/office/drawing/2014/main" id="{845A1E92-D3D5-4391-B6E0-9460FA009E1F}"/>
            </a:ext>
          </a:extLst>
        </xdr:cNvPr>
        <xdr:cNvSpPr/>
      </xdr:nvSpPr>
      <xdr:spPr>
        <a:xfrm>
          <a:off x="5079866" y="7586878"/>
          <a:ext cx="1035183" cy="974927"/>
        </a:xfrm>
        <a:prstGeom prst="ellipse">
          <a:avLst/>
        </a:prstGeom>
        <a:solidFill>
          <a:schemeClr val="accent1">
            <a:alpha val="47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45FEC9F-C073-4D6A-8C80-EE9CA2EEFF9B}" type="TxLink">
            <a:rPr lang="en-US" sz="1100" baseline="0">
              <a:solidFill>
                <a:schemeClr val="tx1"/>
              </a:solidFill>
            </a:rPr>
            <a:pPr algn="ctr"/>
            <a:t>Visit Space Needle</a:t>
          </a:fld>
          <a:endParaRPr lang="en-US" sz="1100" baseline="0">
            <a:solidFill>
              <a:schemeClr val="tx1"/>
            </a:solidFill>
          </a:endParaRPr>
        </a:p>
      </xdr:txBody>
    </xdr:sp>
    <xdr:clientData/>
  </xdr:twoCellAnchor>
  <xdr:twoCellAnchor editAs="oneCell">
    <xdr:from>
      <xdr:col>6</xdr:col>
      <xdr:colOff>495300</xdr:colOff>
      <xdr:row>39</xdr:row>
      <xdr:rowOff>146649</xdr:rowOff>
    </xdr:from>
    <xdr:to>
      <xdr:col>8</xdr:col>
      <xdr:colOff>203355</xdr:colOff>
      <xdr:row>44</xdr:row>
      <xdr:rowOff>182728</xdr:rowOff>
    </xdr:to>
    <xdr:sp macro="" textlink="#REF!">
      <xdr:nvSpPr>
        <xdr:cNvPr id="4" name="Oval 3">
          <a:extLst>
            <a:ext uri="{FF2B5EF4-FFF2-40B4-BE49-F238E27FC236}">
              <a16:creationId xmlns:a16="http://schemas.microsoft.com/office/drawing/2014/main" id="{8C2FC5A6-7003-4114-9FC2-A5FDF3C8650D}"/>
            </a:ext>
          </a:extLst>
        </xdr:cNvPr>
        <xdr:cNvSpPr/>
      </xdr:nvSpPr>
      <xdr:spPr>
        <a:xfrm>
          <a:off x="4200525" y="7576149"/>
          <a:ext cx="1136805" cy="988579"/>
        </a:xfrm>
        <a:prstGeom prst="ellipse">
          <a:avLst/>
        </a:prstGeom>
        <a:solidFill>
          <a:schemeClr val="accent2">
            <a:alpha val="46000"/>
          </a:schemeClr>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rtlCol="0" anchor="ctr"/>
        <a:lstStyle/>
        <a:p>
          <a:pPr algn="ctr"/>
          <a:fld id="{C748B9E9-A069-46A2-A53B-65FF5094EEAB}" type="TxLink">
            <a:rPr lang="en-US" sz="1100" baseline="0">
              <a:solidFill>
                <a:schemeClr val="tx1"/>
              </a:solidFill>
            </a:rPr>
            <a:pPr algn="ctr"/>
            <a:t>Visit Pike's Place Market</a:t>
          </a:fld>
          <a:endParaRPr lang="en-US" sz="1100" baseline="0">
            <a:solidFill>
              <a:schemeClr val="tx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198782</xdr:colOff>
      <xdr:row>40</xdr:row>
      <xdr:rowOff>41413</xdr:rowOff>
    </xdr:from>
    <xdr:to>
      <xdr:col>9</xdr:col>
      <xdr:colOff>8282</xdr:colOff>
      <xdr:row>43</xdr:row>
      <xdr:rowOff>91109</xdr:rowOff>
    </xdr:to>
    <xdr:cxnSp macro="">
      <xdr:nvCxnSpPr>
        <xdr:cNvPr id="2" name="Straight Arrow Connector 1">
          <a:extLst>
            <a:ext uri="{FF2B5EF4-FFF2-40B4-BE49-F238E27FC236}">
              <a16:creationId xmlns:a16="http://schemas.microsoft.com/office/drawing/2014/main" id="{9B803589-0735-4F82-A540-5082221BBBBD}"/>
            </a:ext>
          </a:extLst>
        </xdr:cNvPr>
        <xdr:cNvCxnSpPr/>
      </xdr:nvCxnSpPr>
      <xdr:spPr>
        <a:xfrm flipH="1">
          <a:off x="4608857" y="8785363"/>
          <a:ext cx="1238250" cy="621196"/>
        </a:xfrm>
        <a:prstGeom prst="straightConnector1">
          <a:avLst/>
        </a:prstGeom>
        <a:ln w="254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24847</xdr:colOff>
      <xdr:row>44</xdr:row>
      <xdr:rowOff>107674</xdr:rowOff>
    </xdr:from>
    <xdr:to>
      <xdr:col>9</xdr:col>
      <xdr:colOff>455543</xdr:colOff>
      <xdr:row>47</xdr:row>
      <xdr:rowOff>8283</xdr:rowOff>
    </xdr:to>
    <xdr:cxnSp macro="">
      <xdr:nvCxnSpPr>
        <xdr:cNvPr id="3" name="Straight Arrow Connector 2">
          <a:extLst>
            <a:ext uri="{FF2B5EF4-FFF2-40B4-BE49-F238E27FC236}">
              <a16:creationId xmlns:a16="http://schemas.microsoft.com/office/drawing/2014/main" id="{28410688-8F55-492C-BCD0-FCE784EBAE41}"/>
            </a:ext>
          </a:extLst>
        </xdr:cNvPr>
        <xdr:cNvCxnSpPr/>
      </xdr:nvCxnSpPr>
      <xdr:spPr>
        <a:xfrm flipH="1" flipV="1">
          <a:off x="5863672" y="9613624"/>
          <a:ext cx="430696" cy="472109"/>
        </a:xfrm>
        <a:prstGeom prst="straightConnector1">
          <a:avLst/>
        </a:prstGeom>
        <a:ln w="2540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596348</xdr:colOff>
      <xdr:row>46</xdr:row>
      <xdr:rowOff>8283</xdr:rowOff>
    </xdr:from>
    <xdr:to>
      <xdr:col>8</xdr:col>
      <xdr:colOff>699052</xdr:colOff>
      <xdr:row>47</xdr:row>
      <xdr:rowOff>52595</xdr:rowOff>
    </xdr:to>
    <xdr:cxnSp macro="">
      <xdr:nvCxnSpPr>
        <xdr:cNvPr id="4" name="Straight Arrow Connector 3">
          <a:extLst>
            <a:ext uri="{FF2B5EF4-FFF2-40B4-BE49-F238E27FC236}">
              <a16:creationId xmlns:a16="http://schemas.microsoft.com/office/drawing/2014/main" id="{C03AFCE9-CDF9-44E0-8484-BFFA2EB5B0F0}"/>
            </a:ext>
          </a:extLst>
        </xdr:cNvPr>
        <xdr:cNvCxnSpPr/>
      </xdr:nvCxnSpPr>
      <xdr:spPr>
        <a:xfrm flipH="1" flipV="1">
          <a:off x="5006423" y="9895233"/>
          <a:ext cx="826604" cy="234812"/>
        </a:xfrm>
        <a:prstGeom prst="straightConnector1">
          <a:avLst/>
        </a:prstGeom>
        <a:ln w="2540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198782</xdr:colOff>
      <xdr:row>40</xdr:row>
      <xdr:rowOff>41413</xdr:rowOff>
    </xdr:from>
    <xdr:to>
      <xdr:col>9</xdr:col>
      <xdr:colOff>8282</xdr:colOff>
      <xdr:row>43</xdr:row>
      <xdr:rowOff>91109</xdr:rowOff>
    </xdr:to>
    <xdr:cxnSp macro="">
      <xdr:nvCxnSpPr>
        <xdr:cNvPr id="2" name="Straight Arrow Connector 1">
          <a:extLst>
            <a:ext uri="{FF2B5EF4-FFF2-40B4-BE49-F238E27FC236}">
              <a16:creationId xmlns:a16="http://schemas.microsoft.com/office/drawing/2014/main" id="{1BF47671-8EC6-4F78-BADB-63642B4100E8}"/>
            </a:ext>
          </a:extLst>
        </xdr:cNvPr>
        <xdr:cNvCxnSpPr/>
      </xdr:nvCxnSpPr>
      <xdr:spPr>
        <a:xfrm flipH="1">
          <a:off x="4608857" y="8785363"/>
          <a:ext cx="1238250" cy="621196"/>
        </a:xfrm>
        <a:prstGeom prst="straightConnector1">
          <a:avLst/>
        </a:prstGeom>
        <a:ln w="254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24847</xdr:colOff>
      <xdr:row>44</xdr:row>
      <xdr:rowOff>107674</xdr:rowOff>
    </xdr:from>
    <xdr:to>
      <xdr:col>9</xdr:col>
      <xdr:colOff>455543</xdr:colOff>
      <xdr:row>47</xdr:row>
      <xdr:rowOff>8283</xdr:rowOff>
    </xdr:to>
    <xdr:cxnSp macro="">
      <xdr:nvCxnSpPr>
        <xdr:cNvPr id="3" name="Straight Arrow Connector 2">
          <a:extLst>
            <a:ext uri="{FF2B5EF4-FFF2-40B4-BE49-F238E27FC236}">
              <a16:creationId xmlns:a16="http://schemas.microsoft.com/office/drawing/2014/main" id="{DCD3E1B4-33A4-4F6C-A11E-8BB94465D296}"/>
            </a:ext>
          </a:extLst>
        </xdr:cNvPr>
        <xdr:cNvCxnSpPr/>
      </xdr:nvCxnSpPr>
      <xdr:spPr>
        <a:xfrm flipH="1" flipV="1">
          <a:off x="5863672" y="9613624"/>
          <a:ext cx="430696" cy="472109"/>
        </a:xfrm>
        <a:prstGeom prst="straightConnector1">
          <a:avLst/>
        </a:prstGeom>
        <a:ln w="2540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596348</xdr:colOff>
      <xdr:row>46</xdr:row>
      <xdr:rowOff>8283</xdr:rowOff>
    </xdr:from>
    <xdr:to>
      <xdr:col>8</xdr:col>
      <xdr:colOff>699052</xdr:colOff>
      <xdr:row>47</xdr:row>
      <xdr:rowOff>52595</xdr:rowOff>
    </xdr:to>
    <xdr:cxnSp macro="">
      <xdr:nvCxnSpPr>
        <xdr:cNvPr id="4" name="Straight Arrow Connector 3">
          <a:extLst>
            <a:ext uri="{FF2B5EF4-FFF2-40B4-BE49-F238E27FC236}">
              <a16:creationId xmlns:a16="http://schemas.microsoft.com/office/drawing/2014/main" id="{A3D0C7E3-A1B8-4F66-8558-4A3D3CD5B75E}"/>
            </a:ext>
          </a:extLst>
        </xdr:cNvPr>
        <xdr:cNvCxnSpPr/>
      </xdr:nvCxnSpPr>
      <xdr:spPr>
        <a:xfrm flipH="1" flipV="1">
          <a:off x="5006423" y="9895233"/>
          <a:ext cx="826604" cy="234812"/>
        </a:xfrm>
        <a:prstGeom prst="straightConnector1">
          <a:avLst/>
        </a:prstGeom>
        <a:ln w="2540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433721</xdr:colOff>
      <xdr:row>22</xdr:row>
      <xdr:rowOff>566498</xdr:rowOff>
    </xdr:from>
    <xdr:to>
      <xdr:col>16</xdr:col>
      <xdr:colOff>226247</xdr:colOff>
      <xdr:row>43</xdr:row>
      <xdr:rowOff>56281</xdr:rowOff>
    </xdr:to>
    <xdr:pic>
      <xdr:nvPicPr>
        <xdr:cNvPr id="6" name="Picture 5">
          <a:extLst>
            <a:ext uri="{FF2B5EF4-FFF2-40B4-BE49-F238E27FC236}">
              <a16:creationId xmlns:a16="http://schemas.microsoft.com/office/drawing/2014/main" id="{76520BF5-ABA2-4394-8346-FB4D6FEEC32D}"/>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7202074" y="4925586"/>
          <a:ext cx="3423232" cy="4442783"/>
        </a:xfrm>
        <a:prstGeom prst="rect">
          <a:avLst/>
        </a:prstGeom>
        <a:ln w="12700">
          <a:solidFill>
            <a:schemeClr val="tx1"/>
          </a:solidFill>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4</xdr:col>
      <xdr:colOff>198782</xdr:colOff>
      <xdr:row>5</xdr:row>
      <xdr:rowOff>41413</xdr:rowOff>
    </xdr:from>
    <xdr:to>
      <xdr:col>6</xdr:col>
      <xdr:colOff>8282</xdr:colOff>
      <xdr:row>8</xdr:row>
      <xdr:rowOff>91109</xdr:rowOff>
    </xdr:to>
    <xdr:cxnSp macro="">
      <xdr:nvCxnSpPr>
        <xdr:cNvPr id="2" name="Straight Arrow Connector 1">
          <a:extLst>
            <a:ext uri="{FF2B5EF4-FFF2-40B4-BE49-F238E27FC236}">
              <a16:creationId xmlns:a16="http://schemas.microsoft.com/office/drawing/2014/main" id="{F131F449-8A2B-4EC7-BC34-D0582FF1E2E6}"/>
            </a:ext>
          </a:extLst>
        </xdr:cNvPr>
        <xdr:cNvCxnSpPr/>
      </xdr:nvCxnSpPr>
      <xdr:spPr>
        <a:xfrm flipH="1">
          <a:off x="2494307" y="1374913"/>
          <a:ext cx="1219200" cy="621196"/>
        </a:xfrm>
        <a:prstGeom prst="straightConnector1">
          <a:avLst/>
        </a:prstGeom>
        <a:ln w="254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24847</xdr:colOff>
      <xdr:row>9</xdr:row>
      <xdr:rowOff>107674</xdr:rowOff>
    </xdr:from>
    <xdr:to>
      <xdr:col>6</xdr:col>
      <xdr:colOff>455543</xdr:colOff>
      <xdr:row>12</xdr:row>
      <xdr:rowOff>8283</xdr:rowOff>
    </xdr:to>
    <xdr:cxnSp macro="">
      <xdr:nvCxnSpPr>
        <xdr:cNvPr id="3" name="Straight Arrow Connector 2">
          <a:extLst>
            <a:ext uri="{FF2B5EF4-FFF2-40B4-BE49-F238E27FC236}">
              <a16:creationId xmlns:a16="http://schemas.microsoft.com/office/drawing/2014/main" id="{01D870C2-89EC-4BAC-AE3D-AF23EB9B3CE6}"/>
            </a:ext>
          </a:extLst>
        </xdr:cNvPr>
        <xdr:cNvCxnSpPr/>
      </xdr:nvCxnSpPr>
      <xdr:spPr>
        <a:xfrm flipH="1" flipV="1">
          <a:off x="3730072" y="2203174"/>
          <a:ext cx="430696" cy="472109"/>
        </a:xfrm>
        <a:prstGeom prst="straightConnector1">
          <a:avLst/>
        </a:prstGeom>
        <a:ln w="2540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596348</xdr:colOff>
      <xdr:row>11</xdr:row>
      <xdr:rowOff>8283</xdr:rowOff>
    </xdr:from>
    <xdr:to>
      <xdr:col>5</xdr:col>
      <xdr:colOff>699052</xdr:colOff>
      <xdr:row>12</xdr:row>
      <xdr:rowOff>119270</xdr:rowOff>
    </xdr:to>
    <xdr:cxnSp macro="">
      <xdr:nvCxnSpPr>
        <xdr:cNvPr id="4" name="Straight Arrow Connector 3">
          <a:extLst>
            <a:ext uri="{FF2B5EF4-FFF2-40B4-BE49-F238E27FC236}">
              <a16:creationId xmlns:a16="http://schemas.microsoft.com/office/drawing/2014/main" id="{07FDD2DB-30A4-4A65-A193-3E5994D02C44}"/>
            </a:ext>
          </a:extLst>
        </xdr:cNvPr>
        <xdr:cNvCxnSpPr/>
      </xdr:nvCxnSpPr>
      <xdr:spPr>
        <a:xfrm flipH="1" flipV="1">
          <a:off x="2891873" y="2484783"/>
          <a:ext cx="807554" cy="301487"/>
        </a:xfrm>
        <a:prstGeom prst="straightConnector1">
          <a:avLst/>
        </a:prstGeom>
        <a:ln w="2540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198782</xdr:colOff>
      <xdr:row>5</xdr:row>
      <xdr:rowOff>41413</xdr:rowOff>
    </xdr:from>
    <xdr:to>
      <xdr:col>6</xdr:col>
      <xdr:colOff>8282</xdr:colOff>
      <xdr:row>8</xdr:row>
      <xdr:rowOff>91109</xdr:rowOff>
    </xdr:to>
    <xdr:cxnSp macro="">
      <xdr:nvCxnSpPr>
        <xdr:cNvPr id="15" name="Straight Arrow Connector 14">
          <a:extLst>
            <a:ext uri="{FF2B5EF4-FFF2-40B4-BE49-F238E27FC236}">
              <a16:creationId xmlns:a16="http://schemas.microsoft.com/office/drawing/2014/main" id="{5125AA01-A482-4C1C-A704-D39EF1FFDB0E}"/>
            </a:ext>
          </a:extLst>
        </xdr:cNvPr>
        <xdr:cNvCxnSpPr/>
      </xdr:nvCxnSpPr>
      <xdr:spPr>
        <a:xfrm flipH="1">
          <a:off x="2494307" y="119723038"/>
          <a:ext cx="1219200" cy="621196"/>
        </a:xfrm>
        <a:prstGeom prst="straightConnector1">
          <a:avLst/>
        </a:prstGeom>
        <a:ln w="254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24847</xdr:colOff>
      <xdr:row>9</xdr:row>
      <xdr:rowOff>107674</xdr:rowOff>
    </xdr:from>
    <xdr:to>
      <xdr:col>6</xdr:col>
      <xdr:colOff>455543</xdr:colOff>
      <xdr:row>12</xdr:row>
      <xdr:rowOff>8283</xdr:rowOff>
    </xdr:to>
    <xdr:cxnSp macro="">
      <xdr:nvCxnSpPr>
        <xdr:cNvPr id="16" name="Straight Arrow Connector 15">
          <a:extLst>
            <a:ext uri="{FF2B5EF4-FFF2-40B4-BE49-F238E27FC236}">
              <a16:creationId xmlns:a16="http://schemas.microsoft.com/office/drawing/2014/main" id="{9DBE25CE-5FDD-47A6-B794-C231C789FCFD}"/>
            </a:ext>
          </a:extLst>
        </xdr:cNvPr>
        <xdr:cNvCxnSpPr/>
      </xdr:nvCxnSpPr>
      <xdr:spPr>
        <a:xfrm flipH="1" flipV="1">
          <a:off x="3730072" y="120551299"/>
          <a:ext cx="430696" cy="472109"/>
        </a:xfrm>
        <a:prstGeom prst="straightConnector1">
          <a:avLst/>
        </a:prstGeom>
        <a:ln w="2540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596348</xdr:colOff>
      <xdr:row>11</xdr:row>
      <xdr:rowOff>8283</xdr:rowOff>
    </xdr:from>
    <xdr:to>
      <xdr:col>5</xdr:col>
      <xdr:colOff>699052</xdr:colOff>
      <xdr:row>12</xdr:row>
      <xdr:rowOff>119270</xdr:rowOff>
    </xdr:to>
    <xdr:cxnSp macro="">
      <xdr:nvCxnSpPr>
        <xdr:cNvPr id="17" name="Straight Arrow Connector 16">
          <a:extLst>
            <a:ext uri="{FF2B5EF4-FFF2-40B4-BE49-F238E27FC236}">
              <a16:creationId xmlns:a16="http://schemas.microsoft.com/office/drawing/2014/main" id="{ED0A016B-2D3D-48C0-B107-72C0753EF287}"/>
            </a:ext>
          </a:extLst>
        </xdr:cNvPr>
        <xdr:cNvCxnSpPr/>
      </xdr:nvCxnSpPr>
      <xdr:spPr>
        <a:xfrm flipH="1" flipV="1">
          <a:off x="2891873" y="120832908"/>
          <a:ext cx="807554" cy="301487"/>
        </a:xfrm>
        <a:prstGeom prst="straightConnector1">
          <a:avLst/>
        </a:prstGeom>
        <a:ln w="2540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5013</xdr:colOff>
      <xdr:row>1</xdr:row>
      <xdr:rowOff>10026</xdr:rowOff>
    </xdr:from>
    <xdr:to>
      <xdr:col>10</xdr:col>
      <xdr:colOff>5013</xdr:colOff>
      <xdr:row>15</xdr:row>
      <xdr:rowOff>340</xdr:rowOff>
    </xdr:to>
    <xdr:sp macro="" textlink="">
      <xdr:nvSpPr>
        <xdr:cNvPr id="2" name="Rectangle 1">
          <a:extLst>
            <a:ext uri="{FF2B5EF4-FFF2-40B4-BE49-F238E27FC236}">
              <a16:creationId xmlns:a16="http://schemas.microsoft.com/office/drawing/2014/main" id="{E97B74C3-E640-439B-A402-507C47300C48}"/>
            </a:ext>
          </a:extLst>
        </xdr:cNvPr>
        <xdr:cNvSpPr/>
      </xdr:nvSpPr>
      <xdr:spPr>
        <a:xfrm>
          <a:off x="614613" y="200526"/>
          <a:ext cx="6200775" cy="3476464"/>
        </a:xfrm>
        <a:prstGeom prst="rect">
          <a:avLst/>
        </a:prstGeom>
        <a:noFill/>
        <a:ln w="603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11</xdr:col>
      <xdr:colOff>440440</xdr:colOff>
      <xdr:row>2</xdr:row>
      <xdr:rowOff>303656</xdr:rowOff>
    </xdr:from>
    <xdr:ext cx="1688967" cy="1564165"/>
    <xdr:pic>
      <xdr:nvPicPr>
        <xdr:cNvPr id="3" name="Picture 2">
          <a:extLst>
            <a:ext uri="{FF2B5EF4-FFF2-40B4-BE49-F238E27FC236}">
              <a16:creationId xmlns:a16="http://schemas.microsoft.com/office/drawing/2014/main" id="{12B58495-F63C-480E-87A3-7FFB35E168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60415" y="617981"/>
          <a:ext cx="1688967" cy="1564165"/>
        </a:xfrm>
        <a:prstGeom prst="rect">
          <a:avLst/>
        </a:prstGeom>
      </xdr:spPr>
    </xdr:pic>
    <xdr:clientData/>
  </xdr:oneCellAnchor>
  <xdr:twoCellAnchor>
    <xdr:from>
      <xdr:col>11</xdr:col>
      <xdr:colOff>114300</xdr:colOff>
      <xdr:row>11</xdr:row>
      <xdr:rowOff>125185</xdr:rowOff>
    </xdr:from>
    <xdr:to>
      <xdr:col>11</xdr:col>
      <xdr:colOff>1774371</xdr:colOff>
      <xdr:row>11</xdr:row>
      <xdr:rowOff>136071</xdr:rowOff>
    </xdr:to>
    <xdr:cxnSp macro="">
      <xdr:nvCxnSpPr>
        <xdr:cNvPr id="4" name="Straight Arrow Connector 3">
          <a:extLst>
            <a:ext uri="{FF2B5EF4-FFF2-40B4-BE49-F238E27FC236}">
              <a16:creationId xmlns:a16="http://schemas.microsoft.com/office/drawing/2014/main" id="{5DA4322C-93CD-417D-8480-5DD0679D505A}"/>
            </a:ext>
          </a:extLst>
        </xdr:cNvPr>
        <xdr:cNvCxnSpPr/>
      </xdr:nvCxnSpPr>
      <xdr:spPr>
        <a:xfrm flipV="1">
          <a:off x="7534275" y="3316060"/>
          <a:ext cx="1660071" cy="1361"/>
        </a:xfrm>
        <a:prstGeom prst="straightConnector1">
          <a:avLst/>
        </a:prstGeom>
        <a:ln w="184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70183</xdr:colOff>
      <xdr:row>1</xdr:row>
      <xdr:rowOff>15865</xdr:rowOff>
    </xdr:from>
    <xdr:ext cx="1810115" cy="1198532"/>
    <xdr:pic>
      <xdr:nvPicPr>
        <xdr:cNvPr id="5" name="Picture 4">
          <a:extLst>
            <a:ext uri="{FF2B5EF4-FFF2-40B4-BE49-F238E27FC236}">
              <a16:creationId xmlns:a16="http://schemas.microsoft.com/office/drawing/2014/main" id="{646D0003-DEE5-433D-AB7F-8A4900A0E78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94608" y="206365"/>
          <a:ext cx="1810115" cy="1198532"/>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10</xdr:col>
      <xdr:colOff>331541</xdr:colOff>
      <xdr:row>25</xdr:row>
      <xdr:rowOff>23812</xdr:rowOff>
    </xdr:from>
    <xdr:to>
      <xdr:col>18</xdr:col>
      <xdr:colOff>454633</xdr:colOff>
      <xdr:row>51</xdr:row>
      <xdr:rowOff>143240</xdr:rowOff>
    </xdr:to>
    <xdr:pic>
      <xdr:nvPicPr>
        <xdr:cNvPr id="3" name="Picture 2">
          <a:extLst>
            <a:ext uri="{FF2B5EF4-FFF2-40B4-BE49-F238E27FC236}">
              <a16:creationId xmlns:a16="http://schemas.microsoft.com/office/drawing/2014/main" id="{0CCEF3A1-7984-458E-84B4-E45620EE7C2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rot="5400000">
          <a:off x="7828815" y="4674576"/>
          <a:ext cx="5094409" cy="6592765"/>
        </a:xfrm>
        <a:prstGeom prst="rect">
          <a:avLst/>
        </a:prstGeom>
        <a:ln w="12700">
          <a:solidFill>
            <a:schemeClr val="tx1"/>
          </a:solid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10</xdr:col>
      <xdr:colOff>331541</xdr:colOff>
      <xdr:row>25</xdr:row>
      <xdr:rowOff>23812</xdr:rowOff>
    </xdr:from>
    <xdr:to>
      <xdr:col>18</xdr:col>
      <xdr:colOff>454633</xdr:colOff>
      <xdr:row>51</xdr:row>
      <xdr:rowOff>143240</xdr:rowOff>
    </xdr:to>
    <xdr:pic>
      <xdr:nvPicPr>
        <xdr:cNvPr id="2" name="Picture 1">
          <a:extLst>
            <a:ext uri="{FF2B5EF4-FFF2-40B4-BE49-F238E27FC236}">
              <a16:creationId xmlns:a16="http://schemas.microsoft.com/office/drawing/2014/main" id="{F3A4DB18-2BA4-4E31-AF8B-E9BECDD73AAD}"/>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rot="5400000">
          <a:off x="7834310" y="4674943"/>
          <a:ext cx="5101003" cy="6600092"/>
        </a:xfrm>
        <a:prstGeom prst="rect">
          <a:avLst/>
        </a:prstGeom>
        <a:ln w="12700">
          <a:solidFill>
            <a:schemeClr val="tx1"/>
          </a:solid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10</xdr:col>
      <xdr:colOff>354447</xdr:colOff>
      <xdr:row>2</xdr:row>
      <xdr:rowOff>148732</xdr:rowOff>
    </xdr:from>
    <xdr:to>
      <xdr:col>20</xdr:col>
      <xdr:colOff>494364</xdr:colOff>
      <xdr:row>22</xdr:row>
      <xdr:rowOff>199821</xdr:rowOff>
    </xdr:to>
    <xdr:pic>
      <xdr:nvPicPr>
        <xdr:cNvPr id="2" name="Picture 1">
          <a:extLst>
            <a:ext uri="{FF2B5EF4-FFF2-40B4-BE49-F238E27FC236}">
              <a16:creationId xmlns:a16="http://schemas.microsoft.com/office/drawing/2014/main" id="{C55E04E0-276D-4725-ACE3-2BFC10EC1429}"/>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rot="5400000">
          <a:off x="7818836" y="-181432"/>
          <a:ext cx="4813589" cy="6235917"/>
        </a:xfrm>
        <a:prstGeom prst="rect">
          <a:avLst/>
        </a:prstGeom>
        <a:ln w="12700">
          <a:solidFill>
            <a:schemeClr val="tx1"/>
          </a:solid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4</xdr:col>
      <xdr:colOff>787375</xdr:colOff>
      <xdr:row>44</xdr:row>
      <xdr:rowOff>106735</xdr:rowOff>
    </xdr:from>
    <xdr:to>
      <xdr:col>12</xdr:col>
      <xdr:colOff>200147</xdr:colOff>
      <xdr:row>69</xdr:row>
      <xdr:rowOff>157824</xdr:rowOff>
    </xdr:to>
    <xdr:pic>
      <xdr:nvPicPr>
        <xdr:cNvPr id="2" name="Picture 1">
          <a:extLst>
            <a:ext uri="{FF2B5EF4-FFF2-40B4-BE49-F238E27FC236}">
              <a16:creationId xmlns:a16="http://schemas.microsoft.com/office/drawing/2014/main" id="{8160CC32-85CE-4FF6-888C-0D2F5EE088A6}"/>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rot="5400000">
          <a:off x="3891613" y="7760144"/>
          <a:ext cx="4813589" cy="6270772"/>
        </a:xfrm>
        <a:prstGeom prst="rect">
          <a:avLst/>
        </a:prstGeom>
        <a:ln w="12700">
          <a:solidFill>
            <a:schemeClr val="tx1"/>
          </a:solidFill>
        </a:ln>
      </xdr:spPr>
    </xdr:pic>
    <xdr:clientData/>
  </xdr:twoCellAnchor>
  <xdr:twoCellAnchor editAs="oneCell">
    <xdr:from>
      <xdr:col>12</xdr:col>
      <xdr:colOff>662815</xdr:colOff>
      <xdr:row>45</xdr:row>
      <xdr:rowOff>144310</xdr:rowOff>
    </xdr:from>
    <xdr:to>
      <xdr:col>18</xdr:col>
      <xdr:colOff>495762</xdr:colOff>
      <xdr:row>60</xdr:row>
      <xdr:rowOff>188270</xdr:rowOff>
    </xdr:to>
    <xdr:pic>
      <xdr:nvPicPr>
        <xdr:cNvPr id="4" name="Picture 3">
          <a:extLst>
            <a:ext uri="{FF2B5EF4-FFF2-40B4-BE49-F238E27FC236}">
              <a16:creationId xmlns:a16="http://schemas.microsoft.com/office/drawing/2014/main" id="{942E095C-C0AE-4FCB-8B07-4DC5CB703227}"/>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6864"/>
        <a:stretch/>
      </xdr:blipFill>
      <xdr:spPr>
        <a:xfrm>
          <a:off x="9896462" y="8716810"/>
          <a:ext cx="3620535" cy="2901460"/>
        </a:xfrm>
        <a:prstGeom prst="rect">
          <a:avLst/>
        </a:prstGeom>
        <a:ln>
          <a:solidFill>
            <a:schemeClr val="tx1"/>
          </a:solid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5</xdr:col>
      <xdr:colOff>0</xdr:colOff>
      <xdr:row>38</xdr:row>
      <xdr:rowOff>0</xdr:rowOff>
    </xdr:from>
    <xdr:to>
      <xdr:col>12</xdr:col>
      <xdr:colOff>450997</xdr:colOff>
      <xdr:row>63</xdr:row>
      <xdr:rowOff>51089</xdr:rowOff>
    </xdr:to>
    <xdr:pic>
      <xdr:nvPicPr>
        <xdr:cNvPr id="2" name="Picture 1">
          <a:extLst>
            <a:ext uri="{FF2B5EF4-FFF2-40B4-BE49-F238E27FC236}">
              <a16:creationId xmlns:a16="http://schemas.microsoft.com/office/drawing/2014/main" id="{00B1C9E3-66D8-4E67-838A-4936B971A764}"/>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rot="5400000">
          <a:off x="4138541" y="6510409"/>
          <a:ext cx="4813589" cy="6270772"/>
        </a:xfrm>
        <a:prstGeom prst="rect">
          <a:avLst/>
        </a:prstGeom>
        <a:ln w="12700">
          <a:solidFill>
            <a:schemeClr val="tx1"/>
          </a:solidFill>
        </a:ln>
      </xdr:spPr>
    </xdr:pic>
    <xdr:clientData/>
  </xdr:twoCellAnchor>
  <xdr:twoCellAnchor editAs="oneCell">
    <xdr:from>
      <xdr:col>13</xdr:col>
      <xdr:colOff>151665</xdr:colOff>
      <xdr:row>39</xdr:row>
      <xdr:rowOff>37575</xdr:rowOff>
    </xdr:from>
    <xdr:to>
      <xdr:col>19</xdr:col>
      <xdr:colOff>114600</xdr:colOff>
      <xdr:row>54</xdr:row>
      <xdr:rowOff>81535</xdr:rowOff>
    </xdr:to>
    <xdr:pic>
      <xdr:nvPicPr>
        <xdr:cNvPr id="3" name="Picture 2">
          <a:extLst>
            <a:ext uri="{FF2B5EF4-FFF2-40B4-BE49-F238E27FC236}">
              <a16:creationId xmlns:a16="http://schemas.microsoft.com/office/drawing/2014/main" id="{187C53DD-6343-44C8-A7DE-D230A7967082}"/>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6864"/>
        <a:stretch/>
      </xdr:blipFill>
      <xdr:spPr>
        <a:xfrm>
          <a:off x="10143390" y="7467075"/>
          <a:ext cx="3620535" cy="2901460"/>
        </a:xfrm>
        <a:prstGeom prst="rect">
          <a:avLst/>
        </a:prstGeom>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5013</xdr:colOff>
      <xdr:row>1</xdr:row>
      <xdr:rowOff>10026</xdr:rowOff>
    </xdr:from>
    <xdr:to>
      <xdr:col>10</xdr:col>
      <xdr:colOff>5013</xdr:colOff>
      <xdr:row>15</xdr:row>
      <xdr:rowOff>340</xdr:rowOff>
    </xdr:to>
    <xdr:sp macro="" textlink="">
      <xdr:nvSpPr>
        <xdr:cNvPr id="2" name="Rectangle 1">
          <a:extLst>
            <a:ext uri="{FF2B5EF4-FFF2-40B4-BE49-F238E27FC236}">
              <a16:creationId xmlns:a16="http://schemas.microsoft.com/office/drawing/2014/main" id="{5A8936A8-AE7D-4D54-9695-ECABD5751C72}"/>
            </a:ext>
          </a:extLst>
        </xdr:cNvPr>
        <xdr:cNvSpPr/>
      </xdr:nvSpPr>
      <xdr:spPr>
        <a:xfrm>
          <a:off x="614613" y="200526"/>
          <a:ext cx="6200775" cy="3476464"/>
        </a:xfrm>
        <a:prstGeom prst="rect">
          <a:avLst/>
        </a:prstGeom>
        <a:noFill/>
        <a:ln w="603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11</xdr:col>
      <xdr:colOff>440440</xdr:colOff>
      <xdr:row>2</xdr:row>
      <xdr:rowOff>303656</xdr:rowOff>
    </xdr:from>
    <xdr:ext cx="1688967" cy="1564165"/>
    <xdr:pic>
      <xdr:nvPicPr>
        <xdr:cNvPr id="3" name="Picture 2">
          <a:extLst>
            <a:ext uri="{FF2B5EF4-FFF2-40B4-BE49-F238E27FC236}">
              <a16:creationId xmlns:a16="http://schemas.microsoft.com/office/drawing/2014/main" id="{EA810216-E0C8-4C60-A14D-5FA1100066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60415" y="617981"/>
          <a:ext cx="1688967" cy="1564165"/>
        </a:xfrm>
        <a:prstGeom prst="rect">
          <a:avLst/>
        </a:prstGeom>
      </xdr:spPr>
    </xdr:pic>
    <xdr:clientData/>
  </xdr:oneCellAnchor>
  <xdr:twoCellAnchor>
    <xdr:from>
      <xdr:col>11</xdr:col>
      <xdr:colOff>114300</xdr:colOff>
      <xdr:row>11</xdr:row>
      <xdr:rowOff>125185</xdr:rowOff>
    </xdr:from>
    <xdr:to>
      <xdr:col>11</xdr:col>
      <xdr:colOff>1774371</xdr:colOff>
      <xdr:row>11</xdr:row>
      <xdr:rowOff>136071</xdr:rowOff>
    </xdr:to>
    <xdr:cxnSp macro="">
      <xdr:nvCxnSpPr>
        <xdr:cNvPr id="4" name="Straight Arrow Connector 3">
          <a:extLst>
            <a:ext uri="{FF2B5EF4-FFF2-40B4-BE49-F238E27FC236}">
              <a16:creationId xmlns:a16="http://schemas.microsoft.com/office/drawing/2014/main" id="{3341A3C1-CD39-42BD-B520-C8A7A93392CA}"/>
            </a:ext>
          </a:extLst>
        </xdr:cNvPr>
        <xdr:cNvCxnSpPr/>
      </xdr:nvCxnSpPr>
      <xdr:spPr>
        <a:xfrm flipV="1">
          <a:off x="7534275" y="3316060"/>
          <a:ext cx="1660071" cy="1361"/>
        </a:xfrm>
        <a:prstGeom prst="straightConnector1">
          <a:avLst/>
        </a:prstGeom>
        <a:ln w="184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70183</xdr:colOff>
      <xdr:row>1</xdr:row>
      <xdr:rowOff>15865</xdr:rowOff>
    </xdr:from>
    <xdr:ext cx="1810115" cy="1198532"/>
    <xdr:pic>
      <xdr:nvPicPr>
        <xdr:cNvPr id="5" name="Picture 4">
          <a:extLst>
            <a:ext uri="{FF2B5EF4-FFF2-40B4-BE49-F238E27FC236}">
              <a16:creationId xmlns:a16="http://schemas.microsoft.com/office/drawing/2014/main" id="{8E6DAC48-F41D-4CF7-8AE2-B0C0E009E69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94608" y="206365"/>
          <a:ext cx="1810115" cy="1198532"/>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5013</xdr:colOff>
      <xdr:row>1</xdr:row>
      <xdr:rowOff>10026</xdr:rowOff>
    </xdr:from>
    <xdr:to>
      <xdr:col>10</xdr:col>
      <xdr:colOff>5013</xdr:colOff>
      <xdr:row>15</xdr:row>
      <xdr:rowOff>340</xdr:rowOff>
    </xdr:to>
    <xdr:sp macro="" textlink="">
      <xdr:nvSpPr>
        <xdr:cNvPr id="2" name="Rectangle 1">
          <a:extLst>
            <a:ext uri="{FF2B5EF4-FFF2-40B4-BE49-F238E27FC236}">
              <a16:creationId xmlns:a16="http://schemas.microsoft.com/office/drawing/2014/main" id="{EF0A3C97-01B1-4E68-BAB1-A80D9AB5E703}"/>
            </a:ext>
          </a:extLst>
        </xdr:cNvPr>
        <xdr:cNvSpPr/>
      </xdr:nvSpPr>
      <xdr:spPr>
        <a:xfrm>
          <a:off x="614613" y="200526"/>
          <a:ext cx="6200775" cy="3476464"/>
        </a:xfrm>
        <a:prstGeom prst="rect">
          <a:avLst/>
        </a:prstGeom>
        <a:noFill/>
        <a:ln w="603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11</xdr:col>
      <xdr:colOff>440440</xdr:colOff>
      <xdr:row>2</xdr:row>
      <xdr:rowOff>303656</xdr:rowOff>
    </xdr:from>
    <xdr:ext cx="1688967" cy="1564165"/>
    <xdr:pic>
      <xdr:nvPicPr>
        <xdr:cNvPr id="3" name="Picture 2">
          <a:extLst>
            <a:ext uri="{FF2B5EF4-FFF2-40B4-BE49-F238E27FC236}">
              <a16:creationId xmlns:a16="http://schemas.microsoft.com/office/drawing/2014/main" id="{4753DC1B-731F-4669-B2C8-E78C0FAD95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60415" y="617981"/>
          <a:ext cx="1688967" cy="1564165"/>
        </a:xfrm>
        <a:prstGeom prst="rect">
          <a:avLst/>
        </a:prstGeom>
      </xdr:spPr>
    </xdr:pic>
    <xdr:clientData/>
  </xdr:oneCellAnchor>
  <xdr:twoCellAnchor>
    <xdr:from>
      <xdr:col>11</xdr:col>
      <xdr:colOff>114300</xdr:colOff>
      <xdr:row>11</xdr:row>
      <xdr:rowOff>125185</xdr:rowOff>
    </xdr:from>
    <xdr:to>
      <xdr:col>11</xdr:col>
      <xdr:colOff>1774371</xdr:colOff>
      <xdr:row>11</xdr:row>
      <xdr:rowOff>136071</xdr:rowOff>
    </xdr:to>
    <xdr:cxnSp macro="">
      <xdr:nvCxnSpPr>
        <xdr:cNvPr id="4" name="Straight Arrow Connector 3">
          <a:extLst>
            <a:ext uri="{FF2B5EF4-FFF2-40B4-BE49-F238E27FC236}">
              <a16:creationId xmlns:a16="http://schemas.microsoft.com/office/drawing/2014/main" id="{B57F832C-A7AF-49F3-AD2C-B536B91E9D2D}"/>
            </a:ext>
          </a:extLst>
        </xdr:cNvPr>
        <xdr:cNvCxnSpPr/>
      </xdr:nvCxnSpPr>
      <xdr:spPr>
        <a:xfrm flipV="1">
          <a:off x="7534275" y="3316060"/>
          <a:ext cx="1660071" cy="1361"/>
        </a:xfrm>
        <a:prstGeom prst="straightConnector1">
          <a:avLst/>
        </a:prstGeom>
        <a:ln w="184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70183</xdr:colOff>
      <xdr:row>1</xdr:row>
      <xdr:rowOff>15865</xdr:rowOff>
    </xdr:from>
    <xdr:ext cx="1810115" cy="1198532"/>
    <xdr:pic>
      <xdr:nvPicPr>
        <xdr:cNvPr id="5" name="Picture 4">
          <a:extLst>
            <a:ext uri="{FF2B5EF4-FFF2-40B4-BE49-F238E27FC236}">
              <a16:creationId xmlns:a16="http://schemas.microsoft.com/office/drawing/2014/main" id="{BB2CB5C8-19DF-486C-BD70-8B6EA1F5395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94608" y="206365"/>
          <a:ext cx="1810115" cy="1198532"/>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1</xdr:col>
      <xdr:colOff>5013</xdr:colOff>
      <xdr:row>1</xdr:row>
      <xdr:rowOff>10026</xdr:rowOff>
    </xdr:from>
    <xdr:to>
      <xdr:col>10</xdr:col>
      <xdr:colOff>5013</xdr:colOff>
      <xdr:row>15</xdr:row>
      <xdr:rowOff>340</xdr:rowOff>
    </xdr:to>
    <xdr:sp macro="" textlink="">
      <xdr:nvSpPr>
        <xdr:cNvPr id="2" name="Rectangle 1">
          <a:extLst>
            <a:ext uri="{FF2B5EF4-FFF2-40B4-BE49-F238E27FC236}">
              <a16:creationId xmlns:a16="http://schemas.microsoft.com/office/drawing/2014/main" id="{62BD256C-1503-431B-88B8-440807C1634B}"/>
            </a:ext>
          </a:extLst>
        </xdr:cNvPr>
        <xdr:cNvSpPr/>
      </xdr:nvSpPr>
      <xdr:spPr>
        <a:xfrm>
          <a:off x="614613" y="200526"/>
          <a:ext cx="6200775" cy="3476464"/>
        </a:xfrm>
        <a:prstGeom prst="rect">
          <a:avLst/>
        </a:prstGeom>
        <a:noFill/>
        <a:ln w="603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11</xdr:col>
      <xdr:colOff>440440</xdr:colOff>
      <xdr:row>2</xdr:row>
      <xdr:rowOff>303656</xdr:rowOff>
    </xdr:from>
    <xdr:ext cx="1688967" cy="1564165"/>
    <xdr:pic>
      <xdr:nvPicPr>
        <xdr:cNvPr id="3" name="Picture 2">
          <a:extLst>
            <a:ext uri="{FF2B5EF4-FFF2-40B4-BE49-F238E27FC236}">
              <a16:creationId xmlns:a16="http://schemas.microsoft.com/office/drawing/2014/main" id="{7C38B76B-8AD9-4D7B-9108-57A22E1A6C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60415" y="617981"/>
          <a:ext cx="1688967" cy="1564165"/>
        </a:xfrm>
        <a:prstGeom prst="rect">
          <a:avLst/>
        </a:prstGeom>
      </xdr:spPr>
    </xdr:pic>
    <xdr:clientData/>
  </xdr:oneCellAnchor>
  <xdr:twoCellAnchor>
    <xdr:from>
      <xdr:col>11</xdr:col>
      <xdr:colOff>114300</xdr:colOff>
      <xdr:row>11</xdr:row>
      <xdr:rowOff>125185</xdr:rowOff>
    </xdr:from>
    <xdr:to>
      <xdr:col>11</xdr:col>
      <xdr:colOff>1774371</xdr:colOff>
      <xdr:row>11</xdr:row>
      <xdr:rowOff>136071</xdr:rowOff>
    </xdr:to>
    <xdr:cxnSp macro="">
      <xdr:nvCxnSpPr>
        <xdr:cNvPr id="4" name="Straight Arrow Connector 3">
          <a:extLst>
            <a:ext uri="{FF2B5EF4-FFF2-40B4-BE49-F238E27FC236}">
              <a16:creationId xmlns:a16="http://schemas.microsoft.com/office/drawing/2014/main" id="{B3677F40-A821-46CC-B32C-201ED4403180}"/>
            </a:ext>
          </a:extLst>
        </xdr:cNvPr>
        <xdr:cNvCxnSpPr/>
      </xdr:nvCxnSpPr>
      <xdr:spPr>
        <a:xfrm flipV="1">
          <a:off x="7534275" y="3316060"/>
          <a:ext cx="1660071" cy="1361"/>
        </a:xfrm>
        <a:prstGeom prst="straightConnector1">
          <a:avLst/>
        </a:prstGeom>
        <a:ln w="184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70183</xdr:colOff>
      <xdr:row>1</xdr:row>
      <xdr:rowOff>15865</xdr:rowOff>
    </xdr:from>
    <xdr:ext cx="1810115" cy="1198532"/>
    <xdr:pic>
      <xdr:nvPicPr>
        <xdr:cNvPr id="5" name="Picture 4">
          <a:extLst>
            <a:ext uri="{FF2B5EF4-FFF2-40B4-BE49-F238E27FC236}">
              <a16:creationId xmlns:a16="http://schemas.microsoft.com/office/drawing/2014/main" id="{096435E6-5392-411F-90CA-01FC799F7D3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94608" y="206365"/>
          <a:ext cx="1810115" cy="1198532"/>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1</xdr:col>
      <xdr:colOff>5013</xdr:colOff>
      <xdr:row>1</xdr:row>
      <xdr:rowOff>10026</xdr:rowOff>
    </xdr:from>
    <xdr:to>
      <xdr:col>10</xdr:col>
      <xdr:colOff>5013</xdr:colOff>
      <xdr:row>15</xdr:row>
      <xdr:rowOff>340</xdr:rowOff>
    </xdr:to>
    <xdr:sp macro="" textlink="">
      <xdr:nvSpPr>
        <xdr:cNvPr id="2" name="Rectangle 1">
          <a:extLst>
            <a:ext uri="{FF2B5EF4-FFF2-40B4-BE49-F238E27FC236}">
              <a16:creationId xmlns:a16="http://schemas.microsoft.com/office/drawing/2014/main" id="{B9A84E7F-B355-4409-A91B-F932F3419338}"/>
            </a:ext>
          </a:extLst>
        </xdr:cNvPr>
        <xdr:cNvSpPr/>
      </xdr:nvSpPr>
      <xdr:spPr>
        <a:xfrm>
          <a:off x="614613" y="200526"/>
          <a:ext cx="6200775" cy="3476464"/>
        </a:xfrm>
        <a:prstGeom prst="rect">
          <a:avLst/>
        </a:prstGeom>
        <a:noFill/>
        <a:ln w="603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11</xdr:col>
      <xdr:colOff>440440</xdr:colOff>
      <xdr:row>2</xdr:row>
      <xdr:rowOff>303656</xdr:rowOff>
    </xdr:from>
    <xdr:ext cx="1688967" cy="1564165"/>
    <xdr:pic>
      <xdr:nvPicPr>
        <xdr:cNvPr id="3" name="Picture 2">
          <a:extLst>
            <a:ext uri="{FF2B5EF4-FFF2-40B4-BE49-F238E27FC236}">
              <a16:creationId xmlns:a16="http://schemas.microsoft.com/office/drawing/2014/main" id="{7F54CB51-53F8-4810-9F43-90DAFC6097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60415" y="617981"/>
          <a:ext cx="1688967" cy="1564165"/>
        </a:xfrm>
        <a:prstGeom prst="rect">
          <a:avLst/>
        </a:prstGeom>
      </xdr:spPr>
    </xdr:pic>
    <xdr:clientData/>
  </xdr:oneCellAnchor>
  <xdr:twoCellAnchor>
    <xdr:from>
      <xdr:col>11</xdr:col>
      <xdr:colOff>114300</xdr:colOff>
      <xdr:row>11</xdr:row>
      <xdr:rowOff>125185</xdr:rowOff>
    </xdr:from>
    <xdr:to>
      <xdr:col>11</xdr:col>
      <xdr:colOff>1774371</xdr:colOff>
      <xdr:row>11</xdr:row>
      <xdr:rowOff>136071</xdr:rowOff>
    </xdr:to>
    <xdr:cxnSp macro="">
      <xdr:nvCxnSpPr>
        <xdr:cNvPr id="4" name="Straight Arrow Connector 3">
          <a:extLst>
            <a:ext uri="{FF2B5EF4-FFF2-40B4-BE49-F238E27FC236}">
              <a16:creationId xmlns:a16="http://schemas.microsoft.com/office/drawing/2014/main" id="{CC4825B3-A2DA-4214-8040-48E79F52EF0F}"/>
            </a:ext>
          </a:extLst>
        </xdr:cNvPr>
        <xdr:cNvCxnSpPr/>
      </xdr:nvCxnSpPr>
      <xdr:spPr>
        <a:xfrm flipV="1">
          <a:off x="7534275" y="3316060"/>
          <a:ext cx="1660071" cy="1361"/>
        </a:xfrm>
        <a:prstGeom prst="straightConnector1">
          <a:avLst/>
        </a:prstGeom>
        <a:ln w="184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70183</xdr:colOff>
      <xdr:row>1</xdr:row>
      <xdr:rowOff>15865</xdr:rowOff>
    </xdr:from>
    <xdr:ext cx="1810115" cy="1198532"/>
    <xdr:pic>
      <xdr:nvPicPr>
        <xdr:cNvPr id="5" name="Picture 4">
          <a:extLst>
            <a:ext uri="{FF2B5EF4-FFF2-40B4-BE49-F238E27FC236}">
              <a16:creationId xmlns:a16="http://schemas.microsoft.com/office/drawing/2014/main" id="{D8653481-EBE7-4F38-9460-127273ED963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94608" y="206365"/>
          <a:ext cx="1810115" cy="1198532"/>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1</xdr:col>
      <xdr:colOff>5013</xdr:colOff>
      <xdr:row>1</xdr:row>
      <xdr:rowOff>10026</xdr:rowOff>
    </xdr:from>
    <xdr:to>
      <xdr:col>10</xdr:col>
      <xdr:colOff>5013</xdr:colOff>
      <xdr:row>15</xdr:row>
      <xdr:rowOff>340</xdr:rowOff>
    </xdr:to>
    <xdr:sp macro="" textlink="">
      <xdr:nvSpPr>
        <xdr:cNvPr id="2" name="Rectangle 1">
          <a:extLst>
            <a:ext uri="{FF2B5EF4-FFF2-40B4-BE49-F238E27FC236}">
              <a16:creationId xmlns:a16="http://schemas.microsoft.com/office/drawing/2014/main" id="{F1F465E7-1FB2-4E2E-8417-5F3C358E716B}"/>
            </a:ext>
          </a:extLst>
        </xdr:cNvPr>
        <xdr:cNvSpPr/>
      </xdr:nvSpPr>
      <xdr:spPr>
        <a:xfrm>
          <a:off x="614613" y="200526"/>
          <a:ext cx="6200775" cy="3476464"/>
        </a:xfrm>
        <a:prstGeom prst="rect">
          <a:avLst/>
        </a:prstGeom>
        <a:noFill/>
        <a:ln w="603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11</xdr:col>
      <xdr:colOff>440440</xdr:colOff>
      <xdr:row>2</xdr:row>
      <xdr:rowOff>303656</xdr:rowOff>
    </xdr:from>
    <xdr:ext cx="1688967" cy="1564165"/>
    <xdr:pic>
      <xdr:nvPicPr>
        <xdr:cNvPr id="3" name="Picture 2">
          <a:extLst>
            <a:ext uri="{FF2B5EF4-FFF2-40B4-BE49-F238E27FC236}">
              <a16:creationId xmlns:a16="http://schemas.microsoft.com/office/drawing/2014/main" id="{A6A50931-192B-4D15-AC91-4E1CD9848E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60415" y="617981"/>
          <a:ext cx="1688967" cy="1564165"/>
        </a:xfrm>
        <a:prstGeom prst="rect">
          <a:avLst/>
        </a:prstGeom>
      </xdr:spPr>
    </xdr:pic>
    <xdr:clientData/>
  </xdr:oneCellAnchor>
  <xdr:twoCellAnchor>
    <xdr:from>
      <xdr:col>11</xdr:col>
      <xdr:colOff>114300</xdr:colOff>
      <xdr:row>11</xdr:row>
      <xdr:rowOff>125185</xdr:rowOff>
    </xdr:from>
    <xdr:to>
      <xdr:col>11</xdr:col>
      <xdr:colOff>1774371</xdr:colOff>
      <xdr:row>11</xdr:row>
      <xdr:rowOff>136071</xdr:rowOff>
    </xdr:to>
    <xdr:cxnSp macro="">
      <xdr:nvCxnSpPr>
        <xdr:cNvPr id="4" name="Straight Arrow Connector 3">
          <a:extLst>
            <a:ext uri="{FF2B5EF4-FFF2-40B4-BE49-F238E27FC236}">
              <a16:creationId xmlns:a16="http://schemas.microsoft.com/office/drawing/2014/main" id="{17A0C7A4-C5CB-4BA2-AB5F-C85FD9A185A5}"/>
            </a:ext>
          </a:extLst>
        </xdr:cNvPr>
        <xdr:cNvCxnSpPr/>
      </xdr:nvCxnSpPr>
      <xdr:spPr>
        <a:xfrm flipV="1">
          <a:off x="7534275" y="3316060"/>
          <a:ext cx="1660071" cy="1361"/>
        </a:xfrm>
        <a:prstGeom prst="straightConnector1">
          <a:avLst/>
        </a:prstGeom>
        <a:ln w="184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70183</xdr:colOff>
      <xdr:row>1</xdr:row>
      <xdr:rowOff>15865</xdr:rowOff>
    </xdr:from>
    <xdr:ext cx="1810115" cy="1198532"/>
    <xdr:pic>
      <xdr:nvPicPr>
        <xdr:cNvPr id="5" name="Picture 4">
          <a:extLst>
            <a:ext uri="{FF2B5EF4-FFF2-40B4-BE49-F238E27FC236}">
              <a16:creationId xmlns:a16="http://schemas.microsoft.com/office/drawing/2014/main" id="{66A01EB4-8FB5-436D-93BD-06C05E0ED7A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94608" y="206365"/>
          <a:ext cx="1810115" cy="1198532"/>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xdr:col>
      <xdr:colOff>533400</xdr:colOff>
      <xdr:row>88</xdr:row>
      <xdr:rowOff>82550</xdr:rowOff>
    </xdr:from>
    <xdr:to>
      <xdr:col>8</xdr:col>
      <xdr:colOff>619125</xdr:colOff>
      <xdr:row>117</xdr:row>
      <xdr:rowOff>4886</xdr:rowOff>
    </xdr:to>
    <xdr:pic>
      <xdr:nvPicPr>
        <xdr:cNvPr id="3" name="Picture 2">
          <a:extLst>
            <a:ext uri="{FF2B5EF4-FFF2-40B4-BE49-F238E27FC236}">
              <a16:creationId xmlns:a16="http://schemas.microsoft.com/office/drawing/2014/main" id="{0863E265-D01F-453C-9332-6FD4B4C55E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15617" y="18047528"/>
          <a:ext cx="5030443" cy="5446836"/>
        </a:xfrm>
        <a:prstGeom prst="rect">
          <a:avLst/>
        </a:prstGeom>
        <a:ln>
          <a:solidFill>
            <a:schemeClr val="tx1"/>
          </a:solidFill>
        </a:ln>
      </xdr:spPr>
    </xdr:pic>
    <xdr:clientData/>
  </xdr:twoCellAnchor>
  <xdr:oneCellAnchor>
    <xdr:from>
      <xdr:col>1</xdr:col>
      <xdr:colOff>200024</xdr:colOff>
      <xdr:row>179</xdr:row>
      <xdr:rowOff>127759</xdr:rowOff>
    </xdr:from>
    <xdr:ext cx="3562351" cy="35785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546AD731-FF9D-42C1-87F6-5EA1B9899C97}"/>
                </a:ext>
              </a:extLst>
            </xdr:cNvPr>
            <xdr:cNvSpPr txBox="1"/>
          </xdr:nvSpPr>
          <xdr:spPr>
            <a:xfrm>
              <a:off x="382241" y="35983172"/>
              <a:ext cx="3562351" cy="357855"/>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US" sz="1400">
                  <a:solidFill>
                    <a:schemeClr val="tx1"/>
                  </a:solidFill>
                </a:rPr>
                <a:t>#</a:t>
              </a:r>
              <a14:m>
                <m:oMath xmlns:m="http://schemas.openxmlformats.org/officeDocument/2006/math">
                  <m:sSubSup>
                    <m:sSubSupPr>
                      <m:ctrlPr>
                        <a:rPr lang="en-US" sz="1400" i="1">
                          <a:solidFill>
                            <a:schemeClr val="tx1"/>
                          </a:solidFill>
                          <a:latin typeface="Cambria Math" panose="02040503050406030204" pitchFamily="18" charset="0"/>
                        </a:rPr>
                      </m:ctrlPr>
                    </m:sSubSupPr>
                    <m:e>
                      <m:r>
                        <a:rPr lang="en-US" sz="1400" b="0" i="1">
                          <a:solidFill>
                            <a:schemeClr val="tx1"/>
                          </a:solidFill>
                          <a:latin typeface="Cambria Math" panose="02040503050406030204" pitchFamily="18" charset="0"/>
                        </a:rPr>
                        <m:t> </m:t>
                      </m:r>
                      <m:r>
                        <a:rPr lang="en-US" sz="1400" b="0" i="1">
                          <a:solidFill>
                            <a:schemeClr val="tx1"/>
                          </a:solidFill>
                          <a:latin typeface="Cambria Math" panose="02040503050406030204" pitchFamily="18" charset="0"/>
                        </a:rPr>
                        <m:t>𝐶𝑜𝑚𝑏𝑖𝑛𝑎𝑡𝑖𝑜𝑛𝑠</m:t>
                      </m:r>
                      <m:r>
                        <a:rPr lang="en-US" sz="1400" b="0" i="1">
                          <a:solidFill>
                            <a:schemeClr val="tx1"/>
                          </a:solidFill>
                          <a:latin typeface="Cambria Math" panose="02040503050406030204" pitchFamily="18" charset="0"/>
                        </a:rPr>
                        <m:t>= </m:t>
                      </m:r>
                      <m:r>
                        <a:rPr lang="en-US" sz="1400" i="1">
                          <a:solidFill>
                            <a:schemeClr val="tx1"/>
                          </a:solidFill>
                          <a:latin typeface="Cambria Math" panose="02040503050406030204" pitchFamily="18" charset="0"/>
                        </a:rPr>
                        <m:t>𝐶</m:t>
                      </m:r>
                    </m:e>
                    <m:sub>
                      <m:r>
                        <a:rPr lang="en-US" sz="1400" i="1">
                          <a:solidFill>
                            <a:schemeClr val="tx1"/>
                          </a:solidFill>
                          <a:latin typeface="Cambria Math" panose="02040503050406030204" pitchFamily="18" charset="0"/>
                        </a:rPr>
                        <m:t>𝑛</m:t>
                      </m:r>
                    </m:sub>
                    <m:sup>
                      <m:r>
                        <a:rPr lang="en-US" sz="1400" i="1">
                          <a:solidFill>
                            <a:schemeClr val="tx1"/>
                          </a:solidFill>
                          <a:latin typeface="Cambria Math" panose="02040503050406030204" pitchFamily="18" charset="0"/>
                        </a:rPr>
                        <m:t>𝑁</m:t>
                      </m:r>
                    </m:sup>
                  </m:sSubSup>
                  <m:r>
                    <a:rPr lang="en-US" sz="1400" i="0">
                      <a:latin typeface="Cambria Math" panose="02040503050406030204" pitchFamily="18" charset="0"/>
                    </a:rPr>
                    <m:t>=</m:t>
                  </m:r>
                  <m:d>
                    <m:dPr>
                      <m:ctrlPr>
                        <a:rPr lang="en-US" sz="1400" i="1">
                          <a:solidFill>
                            <a:srgbClr val="836967"/>
                          </a:solidFill>
                          <a:latin typeface="Cambria Math" panose="02040503050406030204" pitchFamily="18" charset="0"/>
                        </a:rPr>
                      </m:ctrlPr>
                    </m:dPr>
                    <m:e>
                      <m:m>
                        <m:mPr>
                          <m:plcHide m:val="on"/>
                          <m:mcs>
                            <m:mc>
                              <m:mcPr>
                                <m:count m:val="1"/>
                                <m:mcJc m:val="center"/>
                              </m:mcPr>
                            </m:mc>
                          </m:mcs>
                          <m:ctrlPr>
                            <a:rPr lang="en-US" sz="1400" i="1">
                              <a:solidFill>
                                <a:srgbClr val="836967"/>
                              </a:solidFill>
                              <a:latin typeface="Cambria Math" panose="02040503050406030204" pitchFamily="18" charset="0"/>
                            </a:rPr>
                          </m:ctrlPr>
                        </m:mPr>
                        <m:mr>
                          <m:e>
                            <m:r>
                              <a:rPr lang="en-US" sz="1400" i="1">
                                <a:latin typeface="Cambria Math" panose="02040503050406030204" pitchFamily="18" charset="0"/>
                              </a:rPr>
                              <m:t>𝑁</m:t>
                            </m:r>
                          </m:e>
                        </m:mr>
                        <m:mr>
                          <m:e>
                            <m:r>
                              <a:rPr lang="en-US" sz="1400" i="1">
                                <a:latin typeface="Cambria Math" panose="02040503050406030204" pitchFamily="18" charset="0"/>
                              </a:rPr>
                              <m:t>𝑛</m:t>
                            </m:r>
                          </m:e>
                        </m:mr>
                      </m:m>
                    </m:e>
                  </m:d>
                  <m:r>
                    <a:rPr lang="en-US" sz="1400" i="0">
                      <a:latin typeface="Cambria Math" panose="02040503050406030204" pitchFamily="18" charset="0"/>
                    </a:rPr>
                    <m:t>=</m:t>
                  </m:r>
                  <m:f>
                    <m:fPr>
                      <m:ctrlPr>
                        <a:rPr lang="en-US" sz="1400" i="1">
                          <a:solidFill>
                            <a:srgbClr val="836967"/>
                          </a:solidFill>
                          <a:latin typeface="Cambria Math" panose="02040503050406030204" pitchFamily="18" charset="0"/>
                        </a:rPr>
                      </m:ctrlPr>
                    </m:fPr>
                    <m:num>
                      <m:r>
                        <a:rPr lang="en-US" sz="1400" i="1">
                          <a:latin typeface="Cambria Math" panose="02040503050406030204" pitchFamily="18" charset="0"/>
                        </a:rPr>
                        <m:t>𝑁</m:t>
                      </m:r>
                      <m:r>
                        <a:rPr lang="en-US" sz="1400" i="0">
                          <a:latin typeface="Cambria Math" panose="02040503050406030204" pitchFamily="18" charset="0"/>
                        </a:rPr>
                        <m:t>!</m:t>
                      </m:r>
                    </m:num>
                    <m:den>
                      <m:r>
                        <a:rPr lang="en-US" sz="1400" i="1">
                          <a:latin typeface="Cambria Math" panose="02040503050406030204" pitchFamily="18" charset="0"/>
                        </a:rPr>
                        <m:t>𝑛</m:t>
                      </m:r>
                      <m:r>
                        <a:rPr lang="en-US" sz="1400" i="0">
                          <a:latin typeface="Cambria Math" panose="02040503050406030204" pitchFamily="18" charset="0"/>
                        </a:rPr>
                        <m:t>!</m:t>
                      </m:r>
                      <m:d>
                        <m:dPr>
                          <m:ctrlPr>
                            <a:rPr lang="en-US" sz="1400" i="1">
                              <a:solidFill>
                                <a:srgbClr val="836967"/>
                              </a:solidFill>
                              <a:latin typeface="Cambria Math" panose="02040503050406030204" pitchFamily="18" charset="0"/>
                            </a:rPr>
                          </m:ctrlPr>
                        </m:dPr>
                        <m:e>
                          <m:r>
                            <a:rPr lang="en-US" sz="1400" i="1">
                              <a:latin typeface="Cambria Math" panose="02040503050406030204" pitchFamily="18" charset="0"/>
                            </a:rPr>
                            <m:t>𝑁</m:t>
                          </m:r>
                          <m:r>
                            <a:rPr lang="en-US" sz="1400" i="0">
                              <a:latin typeface="Cambria Math" panose="02040503050406030204" pitchFamily="18" charset="0"/>
                            </a:rPr>
                            <m:t>−</m:t>
                          </m:r>
                          <m:r>
                            <a:rPr lang="en-US" sz="1400" i="1">
                              <a:latin typeface="Cambria Math" panose="02040503050406030204" pitchFamily="18" charset="0"/>
                            </a:rPr>
                            <m:t>𝑛</m:t>
                          </m:r>
                        </m:e>
                      </m:d>
                      <m:r>
                        <a:rPr lang="en-US" sz="1400" i="0">
                          <a:latin typeface="Cambria Math" panose="02040503050406030204" pitchFamily="18" charset="0"/>
                        </a:rPr>
                        <m:t>!</m:t>
                      </m:r>
                    </m:den>
                  </m:f>
                </m:oMath>
              </a14:m>
              <a:endParaRPr lang="en-US" sz="1400"/>
            </a:p>
          </xdr:txBody>
        </xdr:sp>
      </mc:Choice>
      <mc:Fallback xmlns="">
        <xdr:sp macro="" textlink="">
          <xdr:nvSpPr>
            <xdr:cNvPr id="4" name="TextBox 3">
              <a:extLst>
                <a:ext uri="{FF2B5EF4-FFF2-40B4-BE49-F238E27FC236}">
                  <a16:creationId xmlns:a16="http://schemas.microsoft.com/office/drawing/2014/main" id="{546AD731-FF9D-42C1-87F6-5EA1B9899C97}"/>
                </a:ext>
              </a:extLst>
            </xdr:cNvPr>
            <xdr:cNvSpPr txBox="1"/>
          </xdr:nvSpPr>
          <xdr:spPr>
            <a:xfrm>
              <a:off x="382241" y="36662346"/>
              <a:ext cx="3562351" cy="357855"/>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US" sz="1400">
                  <a:solidFill>
                    <a:schemeClr val="tx1"/>
                  </a:solidFill>
                </a:rPr>
                <a:t>#</a:t>
              </a:r>
              <a:r>
                <a:rPr lang="en-US" sz="1400" i="0">
                  <a:solidFill>
                    <a:schemeClr val="tx1"/>
                  </a:solidFill>
                  <a:latin typeface="Cambria Math" panose="02040503050406030204" pitchFamily="18" charset="0"/>
                </a:rPr>
                <a:t>〖</a:t>
              </a:r>
              <a:r>
                <a:rPr lang="en-US" sz="1400" b="0" i="0">
                  <a:solidFill>
                    <a:schemeClr val="tx1"/>
                  </a:solidFill>
                  <a:latin typeface="Cambria Math" panose="02040503050406030204" pitchFamily="18" charset="0"/>
                </a:rPr>
                <a:t> 𝐶𝑜𝑚𝑏𝑖𝑛𝑎𝑡𝑖𝑜𝑛𝑠= </a:t>
              </a:r>
              <a:r>
                <a:rPr lang="en-US" sz="1400" i="0">
                  <a:solidFill>
                    <a:schemeClr val="tx1"/>
                  </a:solidFill>
                  <a:latin typeface="Cambria Math" panose="02040503050406030204" pitchFamily="18" charset="0"/>
                </a:rPr>
                <a:t>𝐶〗_𝑛^𝑁</a:t>
              </a:r>
              <a:r>
                <a:rPr lang="en-US" sz="1400" i="0">
                  <a:latin typeface="Cambria Math" panose="02040503050406030204" pitchFamily="18" charset="0"/>
                </a:rPr>
                <a:t>=</a:t>
              </a:r>
              <a:r>
                <a:rPr lang="en-US" sz="1400" i="0">
                  <a:solidFill>
                    <a:srgbClr val="836967"/>
                  </a:solidFill>
                  <a:latin typeface="Cambria Math" panose="02040503050406030204" pitchFamily="18" charset="0"/>
                </a:rPr>
                <a:t>(■(</a:t>
              </a:r>
              <a:r>
                <a:rPr lang="en-US" sz="1400" i="0">
                  <a:latin typeface="Cambria Math" panose="02040503050406030204" pitchFamily="18" charset="0"/>
                </a:rPr>
                <a:t>𝑁@𝑛))=𝑁!</a:t>
              </a:r>
              <a:r>
                <a:rPr lang="en-US" sz="1400" i="0">
                  <a:solidFill>
                    <a:srgbClr val="836967"/>
                  </a:solidFill>
                  <a:latin typeface="Cambria Math" panose="02040503050406030204" pitchFamily="18" charset="0"/>
                </a:rPr>
                <a:t>/</a:t>
              </a:r>
              <a:r>
                <a:rPr lang="en-US" sz="1400" i="0">
                  <a:latin typeface="Cambria Math" panose="02040503050406030204" pitchFamily="18" charset="0"/>
                </a:rPr>
                <a:t>𝑛!</a:t>
              </a:r>
              <a:r>
                <a:rPr lang="en-US" sz="1400" i="0">
                  <a:solidFill>
                    <a:srgbClr val="836967"/>
                  </a:solidFill>
                  <a:latin typeface="Cambria Math" panose="02040503050406030204" pitchFamily="18" charset="0"/>
                </a:rPr>
                <a:t>(</a:t>
              </a:r>
              <a:r>
                <a:rPr lang="en-US" sz="1400" i="0">
                  <a:latin typeface="Cambria Math" panose="02040503050406030204" pitchFamily="18" charset="0"/>
                </a:rPr>
                <a:t>𝑁−𝑛)!</a:t>
              </a:r>
              <a:endParaRPr lang="en-US" sz="1400"/>
            </a:p>
          </xdr:txBody>
        </xdr:sp>
      </mc:Fallback>
    </mc:AlternateContent>
    <xdr:clientData/>
  </xdr:oneCellAnchor>
  <xdr:oneCellAnchor>
    <xdr:from>
      <xdr:col>1</xdr:col>
      <xdr:colOff>200025</xdr:colOff>
      <xdr:row>194</xdr:row>
      <xdr:rowOff>190500</xdr:rowOff>
    </xdr:from>
    <xdr:ext cx="3562350" cy="357855"/>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F8F184A2-D1B2-4D5F-B0D5-04A66812D317}"/>
                </a:ext>
              </a:extLst>
            </xdr:cNvPr>
            <xdr:cNvSpPr txBox="1"/>
          </xdr:nvSpPr>
          <xdr:spPr>
            <a:xfrm>
              <a:off x="382242" y="39590870"/>
              <a:ext cx="3562350" cy="357855"/>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US" sz="1400">
                  <a:solidFill>
                    <a:schemeClr val="tx1"/>
                  </a:solidFill>
                </a:rPr>
                <a:t>#</a:t>
              </a:r>
              <a14:m>
                <m:oMath xmlns:m="http://schemas.openxmlformats.org/officeDocument/2006/math">
                  <m:sSubSup>
                    <m:sSubSupPr>
                      <m:ctrlPr>
                        <a:rPr lang="en-US" sz="1400" i="1">
                          <a:solidFill>
                            <a:schemeClr val="tx1"/>
                          </a:solidFill>
                          <a:latin typeface="Cambria Math" panose="02040503050406030204" pitchFamily="18" charset="0"/>
                        </a:rPr>
                      </m:ctrlPr>
                    </m:sSubSupPr>
                    <m:e>
                      <m:r>
                        <a:rPr lang="en-US" sz="1400" b="0" i="1">
                          <a:solidFill>
                            <a:schemeClr val="tx1"/>
                          </a:solidFill>
                          <a:latin typeface="Cambria Math" panose="02040503050406030204" pitchFamily="18" charset="0"/>
                        </a:rPr>
                        <m:t> </m:t>
                      </m:r>
                      <m:r>
                        <a:rPr lang="en-US" sz="1400" b="0" i="1">
                          <a:solidFill>
                            <a:schemeClr val="tx1"/>
                          </a:solidFill>
                          <a:latin typeface="Cambria Math" panose="02040503050406030204" pitchFamily="18" charset="0"/>
                        </a:rPr>
                        <m:t>𝑃𝑒𝑟𝑚𝑢𝑡𝑎𝑡𝑖𝑜𝑛𝑠</m:t>
                      </m:r>
                      <m:r>
                        <a:rPr lang="en-US" sz="1400" b="0" i="1">
                          <a:solidFill>
                            <a:schemeClr val="tx1"/>
                          </a:solidFill>
                          <a:latin typeface="Cambria Math" panose="02040503050406030204" pitchFamily="18" charset="0"/>
                        </a:rPr>
                        <m:t>=</m:t>
                      </m:r>
                      <m:r>
                        <a:rPr lang="en-US" sz="1400" b="0" i="1">
                          <a:solidFill>
                            <a:schemeClr val="tx1"/>
                          </a:solidFill>
                          <a:latin typeface="Cambria Math" panose="02040503050406030204" pitchFamily="18" charset="0"/>
                        </a:rPr>
                        <m:t>𝑃</m:t>
                      </m:r>
                    </m:e>
                    <m:sub>
                      <m:r>
                        <a:rPr lang="en-US" sz="1400" i="1">
                          <a:solidFill>
                            <a:schemeClr val="tx1"/>
                          </a:solidFill>
                          <a:latin typeface="Cambria Math" panose="02040503050406030204" pitchFamily="18" charset="0"/>
                        </a:rPr>
                        <m:t>𝑛</m:t>
                      </m:r>
                    </m:sub>
                    <m:sup>
                      <m:r>
                        <a:rPr lang="en-US" sz="1400" i="1">
                          <a:solidFill>
                            <a:schemeClr val="tx1"/>
                          </a:solidFill>
                          <a:latin typeface="Cambria Math" panose="02040503050406030204" pitchFamily="18" charset="0"/>
                        </a:rPr>
                        <m:t>𝑁</m:t>
                      </m:r>
                    </m:sup>
                  </m:sSubSup>
                  <m:r>
                    <a:rPr lang="en-US" sz="1400" i="0">
                      <a:latin typeface="Cambria Math" panose="02040503050406030204" pitchFamily="18" charset="0"/>
                    </a:rPr>
                    <m:t>=</m:t>
                  </m:r>
                  <m:r>
                    <m:rPr>
                      <m:sty m:val="p"/>
                    </m:rPr>
                    <a:rPr lang="en-US" sz="1400" b="0" i="0">
                      <a:latin typeface="Cambria Math" panose="02040503050406030204" pitchFamily="18" charset="0"/>
                    </a:rPr>
                    <m:t>n</m:t>
                  </m:r>
                  <m:r>
                    <a:rPr lang="en-US" sz="1400" b="0" i="0">
                      <a:latin typeface="Cambria Math" panose="02040503050406030204" pitchFamily="18" charset="0"/>
                    </a:rPr>
                    <m:t>!</m:t>
                  </m:r>
                  <m:d>
                    <m:dPr>
                      <m:ctrlPr>
                        <a:rPr lang="en-US" sz="1400" i="1">
                          <a:solidFill>
                            <a:srgbClr val="836967"/>
                          </a:solidFill>
                          <a:latin typeface="Cambria Math" panose="02040503050406030204" pitchFamily="18" charset="0"/>
                        </a:rPr>
                      </m:ctrlPr>
                    </m:dPr>
                    <m:e>
                      <m:m>
                        <m:mPr>
                          <m:plcHide m:val="on"/>
                          <m:mcs>
                            <m:mc>
                              <m:mcPr>
                                <m:count m:val="1"/>
                                <m:mcJc m:val="center"/>
                              </m:mcPr>
                            </m:mc>
                          </m:mcs>
                          <m:ctrlPr>
                            <a:rPr lang="en-US" sz="1400" i="1">
                              <a:solidFill>
                                <a:srgbClr val="836967"/>
                              </a:solidFill>
                              <a:latin typeface="Cambria Math" panose="02040503050406030204" pitchFamily="18" charset="0"/>
                            </a:rPr>
                          </m:ctrlPr>
                        </m:mPr>
                        <m:mr>
                          <m:e>
                            <m:r>
                              <a:rPr lang="en-US" sz="1400" i="1">
                                <a:latin typeface="Cambria Math" panose="02040503050406030204" pitchFamily="18" charset="0"/>
                              </a:rPr>
                              <m:t>𝑁</m:t>
                            </m:r>
                          </m:e>
                        </m:mr>
                        <m:mr>
                          <m:e>
                            <m:r>
                              <a:rPr lang="en-US" sz="1400" i="1">
                                <a:latin typeface="Cambria Math" panose="02040503050406030204" pitchFamily="18" charset="0"/>
                              </a:rPr>
                              <m:t>𝑛</m:t>
                            </m:r>
                          </m:e>
                        </m:mr>
                      </m:m>
                    </m:e>
                  </m:d>
                  <m:r>
                    <a:rPr lang="en-US" sz="1400" i="0">
                      <a:latin typeface="Cambria Math" panose="02040503050406030204" pitchFamily="18" charset="0"/>
                    </a:rPr>
                    <m:t>=</m:t>
                  </m:r>
                  <m:f>
                    <m:fPr>
                      <m:ctrlPr>
                        <a:rPr lang="en-US" sz="1400" i="1">
                          <a:solidFill>
                            <a:srgbClr val="836967"/>
                          </a:solidFill>
                          <a:latin typeface="Cambria Math" panose="02040503050406030204" pitchFamily="18" charset="0"/>
                        </a:rPr>
                      </m:ctrlPr>
                    </m:fPr>
                    <m:num>
                      <m:r>
                        <a:rPr lang="en-US" sz="1400" i="1">
                          <a:latin typeface="Cambria Math" panose="02040503050406030204" pitchFamily="18" charset="0"/>
                        </a:rPr>
                        <m:t>𝑁</m:t>
                      </m:r>
                      <m:r>
                        <a:rPr lang="en-US" sz="1400" i="0">
                          <a:latin typeface="Cambria Math" panose="02040503050406030204" pitchFamily="18" charset="0"/>
                        </a:rPr>
                        <m:t>!</m:t>
                      </m:r>
                    </m:num>
                    <m:den>
                      <m:d>
                        <m:dPr>
                          <m:ctrlPr>
                            <a:rPr lang="en-US" sz="1400" i="1">
                              <a:solidFill>
                                <a:srgbClr val="836967"/>
                              </a:solidFill>
                              <a:latin typeface="Cambria Math" panose="02040503050406030204" pitchFamily="18" charset="0"/>
                            </a:rPr>
                          </m:ctrlPr>
                        </m:dPr>
                        <m:e>
                          <m:r>
                            <a:rPr lang="en-US" sz="1400" i="1">
                              <a:latin typeface="Cambria Math" panose="02040503050406030204" pitchFamily="18" charset="0"/>
                            </a:rPr>
                            <m:t>𝑁</m:t>
                          </m:r>
                          <m:r>
                            <a:rPr lang="en-US" sz="1400" i="0">
                              <a:latin typeface="Cambria Math" panose="02040503050406030204" pitchFamily="18" charset="0"/>
                            </a:rPr>
                            <m:t>−</m:t>
                          </m:r>
                          <m:r>
                            <a:rPr lang="en-US" sz="1400" i="1">
                              <a:latin typeface="Cambria Math" panose="02040503050406030204" pitchFamily="18" charset="0"/>
                            </a:rPr>
                            <m:t>𝑛</m:t>
                          </m:r>
                        </m:e>
                      </m:d>
                      <m:r>
                        <a:rPr lang="en-US" sz="1400" i="0">
                          <a:latin typeface="Cambria Math" panose="02040503050406030204" pitchFamily="18" charset="0"/>
                        </a:rPr>
                        <m:t>!</m:t>
                      </m:r>
                    </m:den>
                  </m:f>
                </m:oMath>
              </a14:m>
              <a:endParaRPr lang="en-US" sz="1400"/>
            </a:p>
          </xdr:txBody>
        </xdr:sp>
      </mc:Choice>
      <mc:Fallback xmlns="">
        <xdr:sp macro="" textlink="">
          <xdr:nvSpPr>
            <xdr:cNvPr id="5" name="TextBox 4">
              <a:extLst>
                <a:ext uri="{FF2B5EF4-FFF2-40B4-BE49-F238E27FC236}">
                  <a16:creationId xmlns:a16="http://schemas.microsoft.com/office/drawing/2014/main" id="{F8F184A2-D1B2-4D5F-B0D5-04A66812D317}"/>
                </a:ext>
              </a:extLst>
            </xdr:cNvPr>
            <xdr:cNvSpPr txBox="1"/>
          </xdr:nvSpPr>
          <xdr:spPr>
            <a:xfrm>
              <a:off x="381000" y="31670625"/>
              <a:ext cx="3562350" cy="357855"/>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US" sz="1400">
                  <a:solidFill>
                    <a:schemeClr val="tx1"/>
                  </a:solidFill>
                </a:rPr>
                <a:t>#</a:t>
              </a:r>
              <a:r>
                <a:rPr lang="en-US" sz="1400" i="0">
                  <a:solidFill>
                    <a:schemeClr val="tx1"/>
                  </a:solidFill>
                  <a:latin typeface="Cambria Math" panose="02040503050406030204" pitchFamily="18" charset="0"/>
                </a:rPr>
                <a:t>〖</a:t>
              </a:r>
              <a:r>
                <a:rPr lang="en-US" sz="1400" b="0" i="0">
                  <a:solidFill>
                    <a:schemeClr val="tx1"/>
                  </a:solidFill>
                  <a:latin typeface="Cambria Math" panose="02040503050406030204" pitchFamily="18" charset="0"/>
                </a:rPr>
                <a:t> 𝑃𝑒𝑟𝑚𝑢𝑡𝑎𝑡𝑖𝑜𝑛𝑠=𝑃〗_</a:t>
              </a:r>
              <a:r>
                <a:rPr lang="en-US" sz="1400" i="0">
                  <a:solidFill>
                    <a:schemeClr val="tx1"/>
                  </a:solidFill>
                  <a:latin typeface="Cambria Math" panose="02040503050406030204" pitchFamily="18" charset="0"/>
                </a:rPr>
                <a:t>𝑛^𝑁</a:t>
              </a:r>
              <a:r>
                <a:rPr lang="en-US" sz="1400" i="0">
                  <a:latin typeface="Cambria Math" panose="02040503050406030204" pitchFamily="18" charset="0"/>
                </a:rPr>
                <a:t>=</a:t>
              </a:r>
              <a:r>
                <a:rPr lang="en-US" sz="1400" b="0" i="0">
                  <a:latin typeface="Cambria Math" panose="02040503050406030204" pitchFamily="18" charset="0"/>
                </a:rPr>
                <a:t>n!</a:t>
              </a:r>
              <a:r>
                <a:rPr lang="en-US" sz="1400" i="0">
                  <a:solidFill>
                    <a:srgbClr val="836967"/>
                  </a:solidFill>
                  <a:latin typeface="Cambria Math" panose="02040503050406030204" pitchFamily="18" charset="0"/>
                </a:rPr>
                <a:t>(■(</a:t>
              </a:r>
              <a:r>
                <a:rPr lang="en-US" sz="1400" i="0">
                  <a:latin typeface="Cambria Math" panose="02040503050406030204" pitchFamily="18" charset="0"/>
                </a:rPr>
                <a:t>𝑁@𝑛))=𝑁!</a:t>
              </a:r>
              <a:r>
                <a:rPr lang="en-US" sz="1400" i="0">
                  <a:solidFill>
                    <a:srgbClr val="836967"/>
                  </a:solidFill>
                  <a:latin typeface="Cambria Math" panose="02040503050406030204" pitchFamily="18" charset="0"/>
                </a:rPr>
                <a:t>/(</a:t>
              </a:r>
              <a:r>
                <a:rPr lang="en-US" sz="1400" i="0">
                  <a:latin typeface="Cambria Math" panose="02040503050406030204" pitchFamily="18" charset="0"/>
                </a:rPr>
                <a:t>𝑁−𝑛)!</a:t>
              </a:r>
              <a:endParaRPr lang="en-US" sz="1400"/>
            </a:p>
          </xdr:txBody>
        </xdr:sp>
      </mc:Fallback>
    </mc:AlternateContent>
    <xdr:clientData/>
  </xdr:oneCellAnchor>
  <xdr:twoCellAnchor>
    <xdr:from>
      <xdr:col>1</xdr:col>
      <xdr:colOff>38100</xdr:colOff>
      <xdr:row>306</xdr:row>
      <xdr:rowOff>19050</xdr:rowOff>
    </xdr:from>
    <xdr:to>
      <xdr:col>4</xdr:col>
      <xdr:colOff>422148</xdr:colOff>
      <xdr:row>312</xdr:row>
      <xdr:rowOff>0</xdr:rowOff>
    </xdr:to>
    <xdr:grpSp>
      <xdr:nvGrpSpPr>
        <xdr:cNvPr id="6" name="Group 5">
          <a:extLst>
            <a:ext uri="{FF2B5EF4-FFF2-40B4-BE49-F238E27FC236}">
              <a16:creationId xmlns:a16="http://schemas.microsoft.com/office/drawing/2014/main" id="{C1E03C8A-8A76-40A7-97E4-C19530E90DF7}"/>
            </a:ext>
          </a:extLst>
        </xdr:cNvPr>
        <xdr:cNvGrpSpPr/>
      </xdr:nvGrpSpPr>
      <xdr:grpSpPr>
        <a:xfrm>
          <a:off x="223630" y="59985137"/>
          <a:ext cx="2550779" cy="1094133"/>
          <a:chOff x="180975" y="47339250"/>
          <a:chExt cx="2441448" cy="1123950"/>
        </a:xfrm>
      </xdr:grpSpPr>
      <xdr:sp macro="" textlink="">
        <xdr:nvSpPr>
          <xdr:cNvPr id="15" name="Rectangle 14">
            <a:extLst>
              <a:ext uri="{FF2B5EF4-FFF2-40B4-BE49-F238E27FC236}">
                <a16:creationId xmlns:a16="http://schemas.microsoft.com/office/drawing/2014/main" id="{C6B45C48-E744-437A-A659-044201D0CFA9}"/>
              </a:ext>
            </a:extLst>
          </xdr:cNvPr>
          <xdr:cNvSpPr/>
        </xdr:nvSpPr>
        <xdr:spPr>
          <a:xfrm>
            <a:off x="180975" y="47339250"/>
            <a:ext cx="2441448" cy="1123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0" rtlCol="0" anchor="b" anchorCtr="0"/>
          <a:lstStyle/>
          <a:p>
            <a:pPr algn="r"/>
            <a:r>
              <a:rPr lang="en-US" sz="1000" baseline="0">
                <a:solidFill>
                  <a:schemeClr val="tx1"/>
                </a:solidFill>
              </a:rPr>
              <a:t>Sample Space =S.</a:t>
            </a:r>
          </a:p>
          <a:p>
            <a:pPr algn="r"/>
            <a:r>
              <a:rPr lang="en-US" sz="1000" baseline="0">
                <a:solidFill>
                  <a:schemeClr val="tx1"/>
                </a:solidFill>
              </a:rPr>
              <a:t>P(S) = 1</a:t>
            </a:r>
          </a:p>
        </xdr:txBody>
      </xdr:sp>
      <xdr:sp macro="" textlink="">
        <xdr:nvSpPr>
          <xdr:cNvPr id="16" name="Oval 15">
            <a:extLst>
              <a:ext uri="{FF2B5EF4-FFF2-40B4-BE49-F238E27FC236}">
                <a16:creationId xmlns:a16="http://schemas.microsoft.com/office/drawing/2014/main" id="{F541E8B3-A141-40A6-8887-EFB5D58751B2}"/>
              </a:ext>
            </a:extLst>
          </xdr:cNvPr>
          <xdr:cNvSpPr/>
        </xdr:nvSpPr>
        <xdr:spPr>
          <a:xfrm>
            <a:off x="414953" y="47491650"/>
            <a:ext cx="795754" cy="809625"/>
          </a:xfrm>
          <a:prstGeom prst="ellipse">
            <a:avLst/>
          </a:prstGeom>
          <a:solidFill>
            <a:srgbClr val="684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aseline="0">
                <a:solidFill>
                  <a:schemeClr val="bg1"/>
                </a:solidFill>
              </a:rPr>
              <a:t>Event Brown Hair</a:t>
            </a:r>
          </a:p>
        </xdr:txBody>
      </xdr:sp>
    </xdr:grpSp>
    <xdr:clientData/>
  </xdr:twoCellAnchor>
  <xdr:twoCellAnchor>
    <xdr:from>
      <xdr:col>5</xdr:col>
      <xdr:colOff>38100</xdr:colOff>
      <xdr:row>306</xdr:row>
      <xdr:rowOff>19050</xdr:rowOff>
    </xdr:from>
    <xdr:to>
      <xdr:col>8</xdr:col>
      <xdr:colOff>422148</xdr:colOff>
      <xdr:row>312</xdr:row>
      <xdr:rowOff>0</xdr:rowOff>
    </xdr:to>
    <xdr:grpSp>
      <xdr:nvGrpSpPr>
        <xdr:cNvPr id="7" name="Group 6">
          <a:extLst>
            <a:ext uri="{FF2B5EF4-FFF2-40B4-BE49-F238E27FC236}">
              <a16:creationId xmlns:a16="http://schemas.microsoft.com/office/drawing/2014/main" id="{A3BBFA1A-51C5-4561-8E93-EB6219985B4F}"/>
            </a:ext>
          </a:extLst>
        </xdr:cNvPr>
        <xdr:cNvGrpSpPr/>
      </xdr:nvGrpSpPr>
      <xdr:grpSpPr>
        <a:xfrm>
          <a:off x="3112604" y="59985137"/>
          <a:ext cx="2577283" cy="1094133"/>
          <a:chOff x="180975" y="48863250"/>
          <a:chExt cx="2441448" cy="1123950"/>
        </a:xfrm>
      </xdr:grpSpPr>
      <xdr:sp macro="" textlink="">
        <xdr:nvSpPr>
          <xdr:cNvPr id="18" name="Rectangle 17">
            <a:extLst>
              <a:ext uri="{FF2B5EF4-FFF2-40B4-BE49-F238E27FC236}">
                <a16:creationId xmlns:a16="http://schemas.microsoft.com/office/drawing/2014/main" id="{D0798C17-EDB6-472F-A2BE-12DAEFBAB348}"/>
              </a:ext>
            </a:extLst>
          </xdr:cNvPr>
          <xdr:cNvSpPr/>
        </xdr:nvSpPr>
        <xdr:spPr>
          <a:xfrm>
            <a:off x="180975" y="48863250"/>
            <a:ext cx="2441448" cy="1123950"/>
          </a:xfrm>
          <a:prstGeom prst="rect">
            <a:avLst/>
          </a:prstGeom>
          <a:solidFill>
            <a:schemeClr val="accent5">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0" rtlCol="0" anchor="b" anchorCtr="0"/>
          <a:lstStyle/>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Event NOT Brown Hair</a:t>
            </a:r>
          </a:p>
          <a:p>
            <a:pPr marL="0" marR="0" lvl="0" indent="0" algn="r" defTabSz="914400" eaLnBrk="1" fontAlgn="auto" latinLnBrk="0" hangingPunct="1">
              <a:lnSpc>
                <a:spcPct val="100000"/>
              </a:lnSpc>
              <a:spcBef>
                <a:spcPts val="0"/>
              </a:spcBef>
              <a:spcAft>
                <a:spcPts val="0"/>
              </a:spcAft>
              <a:buClrTx/>
              <a:buSzTx/>
              <a:buFontTx/>
              <a:buNone/>
              <a:tabLst/>
              <a:defRPr/>
            </a:pPr>
            <a:endParaRPr lang="en-US" sz="1100" baseline="0">
              <a:solidFill>
                <a:schemeClr val="tx1"/>
              </a:solidFill>
              <a:effectLst/>
              <a:latin typeface="+mn-lt"/>
              <a:ea typeface="+mn-ea"/>
              <a:cs typeface="+mn-cs"/>
            </a:endParaRPr>
          </a:p>
          <a:p>
            <a:pPr marL="0" marR="0" lvl="0" indent="0" algn="r" defTabSz="914400" eaLnBrk="1" fontAlgn="auto" latinLnBrk="0" hangingPunct="1">
              <a:lnSpc>
                <a:spcPct val="100000"/>
              </a:lnSpc>
              <a:spcBef>
                <a:spcPts val="0"/>
              </a:spcBef>
              <a:spcAft>
                <a:spcPts val="0"/>
              </a:spcAft>
              <a:buClrTx/>
              <a:buSzTx/>
              <a:buFontTx/>
              <a:buNone/>
              <a:tabLst/>
              <a:defRPr/>
            </a:pPr>
            <a:endParaRPr lang="en-US" sz="1100" baseline="0">
              <a:solidFill>
                <a:schemeClr val="tx1"/>
              </a:solidFill>
              <a:effectLst/>
              <a:latin typeface="+mn-lt"/>
              <a:ea typeface="+mn-ea"/>
              <a:cs typeface="+mn-cs"/>
            </a:endParaRPr>
          </a:p>
          <a:p>
            <a:pPr marL="0" marR="0" lvl="0" indent="0" algn="r" defTabSz="914400" eaLnBrk="1" fontAlgn="auto" latinLnBrk="0" hangingPunct="1">
              <a:lnSpc>
                <a:spcPct val="100000"/>
              </a:lnSpc>
              <a:spcBef>
                <a:spcPts val="0"/>
              </a:spcBef>
              <a:spcAft>
                <a:spcPts val="0"/>
              </a:spcAft>
              <a:buClrTx/>
              <a:buSzTx/>
              <a:buFontTx/>
              <a:buNone/>
              <a:tabLst/>
              <a:defRPr/>
            </a:pPr>
            <a:endParaRPr lang="en-US" sz="1100" baseline="0">
              <a:solidFill>
                <a:schemeClr val="tx1"/>
              </a:solidFill>
              <a:effectLst/>
              <a:latin typeface="+mn-lt"/>
              <a:ea typeface="+mn-ea"/>
              <a:cs typeface="+mn-cs"/>
            </a:endParaRPr>
          </a:p>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Sample Space =S.</a:t>
            </a:r>
          </a:p>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P(S) = 1</a:t>
            </a:r>
            <a:endParaRPr lang="en-US" sz="1000" baseline="0">
              <a:solidFill>
                <a:schemeClr val="tx1"/>
              </a:solidFill>
              <a:effectLst/>
            </a:endParaRPr>
          </a:p>
        </xdr:txBody>
      </xdr:sp>
      <xdr:sp macro="" textlink="">
        <xdr:nvSpPr>
          <xdr:cNvPr id="19" name="Oval 18">
            <a:extLst>
              <a:ext uri="{FF2B5EF4-FFF2-40B4-BE49-F238E27FC236}">
                <a16:creationId xmlns:a16="http://schemas.microsoft.com/office/drawing/2014/main" id="{87E22A85-649B-4209-B46F-D60598BE2BE1}"/>
              </a:ext>
            </a:extLst>
          </xdr:cNvPr>
          <xdr:cNvSpPr/>
        </xdr:nvSpPr>
        <xdr:spPr>
          <a:xfrm>
            <a:off x="388088" y="49002582"/>
            <a:ext cx="795754" cy="817418"/>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solidFill>
                  <a:schemeClr val="tx1"/>
                </a:solidFill>
              </a:rPr>
              <a:t>Event Brown Hair</a:t>
            </a:r>
          </a:p>
        </xdr:txBody>
      </xdr:sp>
    </xdr:grpSp>
    <xdr:clientData/>
  </xdr:twoCellAnchor>
  <xdr:twoCellAnchor>
    <xdr:from>
      <xdr:col>1</xdr:col>
      <xdr:colOff>38100</xdr:colOff>
      <xdr:row>314</xdr:row>
      <xdr:rowOff>38100</xdr:rowOff>
    </xdr:from>
    <xdr:to>
      <xdr:col>4</xdr:col>
      <xdr:colOff>422148</xdr:colOff>
      <xdr:row>320</xdr:row>
      <xdr:rowOff>19050</xdr:rowOff>
    </xdr:to>
    <xdr:grpSp>
      <xdr:nvGrpSpPr>
        <xdr:cNvPr id="39" name="Group 38">
          <a:extLst>
            <a:ext uri="{FF2B5EF4-FFF2-40B4-BE49-F238E27FC236}">
              <a16:creationId xmlns:a16="http://schemas.microsoft.com/office/drawing/2014/main" id="{4FB9461B-C4C3-4515-B609-4248FE7514DA}"/>
            </a:ext>
          </a:extLst>
        </xdr:cNvPr>
        <xdr:cNvGrpSpPr/>
      </xdr:nvGrpSpPr>
      <xdr:grpSpPr>
        <a:xfrm>
          <a:off x="223630" y="61488430"/>
          <a:ext cx="2550779" cy="1094133"/>
          <a:chOff x="219075" y="50406300"/>
          <a:chExt cx="2441448" cy="1123950"/>
        </a:xfrm>
      </xdr:grpSpPr>
      <xdr:sp macro="" textlink="">
        <xdr:nvSpPr>
          <xdr:cNvPr id="40" name="Rectangle 39">
            <a:extLst>
              <a:ext uri="{FF2B5EF4-FFF2-40B4-BE49-F238E27FC236}">
                <a16:creationId xmlns:a16="http://schemas.microsoft.com/office/drawing/2014/main" id="{BDB27942-EC47-419F-9EF2-A233FEDFCB00}"/>
              </a:ext>
            </a:extLst>
          </xdr:cNvPr>
          <xdr:cNvSpPr/>
        </xdr:nvSpPr>
        <xdr:spPr>
          <a:xfrm>
            <a:off x="219075" y="50406300"/>
            <a:ext cx="2441448" cy="1123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0" rtlCol="0" anchor="b" anchorCtr="0"/>
          <a:lstStyle/>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Sample</a:t>
            </a:r>
          </a:p>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Space =S.</a:t>
            </a:r>
          </a:p>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P(S) = 1</a:t>
            </a:r>
            <a:endParaRPr lang="en-US" sz="1000">
              <a:solidFill>
                <a:schemeClr val="tx1"/>
              </a:solidFill>
              <a:effectLst/>
            </a:endParaRPr>
          </a:p>
        </xdr:txBody>
      </xdr:sp>
      <xdr:sp macro="" textlink="">
        <xdr:nvSpPr>
          <xdr:cNvPr id="41" name="Oval 40">
            <a:extLst>
              <a:ext uri="{FF2B5EF4-FFF2-40B4-BE49-F238E27FC236}">
                <a16:creationId xmlns:a16="http://schemas.microsoft.com/office/drawing/2014/main" id="{4C1AAF83-EEDD-43BB-B200-4ED4413F2BEF}"/>
              </a:ext>
            </a:extLst>
          </xdr:cNvPr>
          <xdr:cNvSpPr/>
        </xdr:nvSpPr>
        <xdr:spPr>
          <a:xfrm>
            <a:off x="304112" y="50463449"/>
            <a:ext cx="795754" cy="809625"/>
          </a:xfrm>
          <a:prstGeom prst="ellipse">
            <a:avLst/>
          </a:prstGeom>
          <a:solidFill>
            <a:srgbClr val="684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aseline="0">
                <a:solidFill>
                  <a:schemeClr val="bg1"/>
                </a:solidFill>
              </a:rPr>
              <a:t>Event Brown Hair</a:t>
            </a:r>
          </a:p>
        </xdr:txBody>
      </xdr:sp>
      <xdr:sp macro="" textlink="">
        <xdr:nvSpPr>
          <xdr:cNvPr id="42" name="Oval 41">
            <a:extLst>
              <a:ext uri="{FF2B5EF4-FFF2-40B4-BE49-F238E27FC236}">
                <a16:creationId xmlns:a16="http://schemas.microsoft.com/office/drawing/2014/main" id="{17A913B2-93D4-4E06-8AC3-47A374840736}"/>
              </a:ext>
            </a:extLst>
          </xdr:cNvPr>
          <xdr:cNvSpPr/>
        </xdr:nvSpPr>
        <xdr:spPr>
          <a:xfrm>
            <a:off x="1205284" y="50472974"/>
            <a:ext cx="800840" cy="809625"/>
          </a:xfrm>
          <a:prstGeom prst="ellips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aseline="0">
                <a:solidFill>
                  <a:schemeClr val="bg1"/>
                </a:solidFill>
              </a:rPr>
              <a:t>Event Black Hair</a:t>
            </a:r>
          </a:p>
        </xdr:txBody>
      </xdr:sp>
    </xdr:grpSp>
    <xdr:clientData/>
  </xdr:twoCellAnchor>
  <xdr:twoCellAnchor>
    <xdr:from>
      <xdr:col>1</xdr:col>
      <xdr:colOff>38100</xdr:colOff>
      <xdr:row>299</xdr:row>
      <xdr:rowOff>19050</xdr:rowOff>
    </xdr:from>
    <xdr:to>
      <xdr:col>4</xdr:col>
      <xdr:colOff>422148</xdr:colOff>
      <xdr:row>305</xdr:row>
      <xdr:rowOff>0</xdr:rowOff>
    </xdr:to>
    <xdr:grpSp>
      <xdr:nvGrpSpPr>
        <xdr:cNvPr id="53" name="Group 52">
          <a:extLst>
            <a:ext uri="{FF2B5EF4-FFF2-40B4-BE49-F238E27FC236}">
              <a16:creationId xmlns:a16="http://schemas.microsoft.com/office/drawing/2014/main" id="{683F9994-6C33-4CFC-B5F5-E8D44B07C588}"/>
            </a:ext>
          </a:extLst>
        </xdr:cNvPr>
        <xdr:cNvGrpSpPr/>
      </xdr:nvGrpSpPr>
      <xdr:grpSpPr>
        <a:xfrm>
          <a:off x="223630" y="58686424"/>
          <a:ext cx="2550779" cy="1094133"/>
          <a:chOff x="180975" y="47339250"/>
          <a:chExt cx="2441448" cy="1123950"/>
        </a:xfrm>
      </xdr:grpSpPr>
      <xdr:sp macro="" textlink="">
        <xdr:nvSpPr>
          <xdr:cNvPr id="56" name="Rectangle 55">
            <a:extLst>
              <a:ext uri="{FF2B5EF4-FFF2-40B4-BE49-F238E27FC236}">
                <a16:creationId xmlns:a16="http://schemas.microsoft.com/office/drawing/2014/main" id="{2D2F213E-1520-476B-B1FA-4C325E3A45EC}"/>
              </a:ext>
            </a:extLst>
          </xdr:cNvPr>
          <xdr:cNvSpPr/>
        </xdr:nvSpPr>
        <xdr:spPr>
          <a:xfrm>
            <a:off x="180975" y="47339250"/>
            <a:ext cx="2441448" cy="1123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0" rtlCol="0" anchor="b" anchorCtr="0"/>
          <a:lstStyle/>
          <a:p>
            <a:pPr algn="r"/>
            <a:r>
              <a:rPr lang="en-US" sz="1000" baseline="0">
                <a:solidFill>
                  <a:schemeClr val="tx1"/>
                </a:solidFill>
              </a:rPr>
              <a:t>Sample Space =S.</a:t>
            </a:r>
          </a:p>
          <a:p>
            <a:pPr algn="r"/>
            <a:r>
              <a:rPr lang="en-US" sz="1000" baseline="0">
                <a:solidFill>
                  <a:schemeClr val="tx1"/>
                </a:solidFill>
              </a:rPr>
              <a:t>P(S) = 1</a:t>
            </a:r>
          </a:p>
        </xdr:txBody>
      </xdr:sp>
      <xdr:sp macro="" textlink="">
        <xdr:nvSpPr>
          <xdr:cNvPr id="57" name="Oval 56">
            <a:extLst>
              <a:ext uri="{FF2B5EF4-FFF2-40B4-BE49-F238E27FC236}">
                <a16:creationId xmlns:a16="http://schemas.microsoft.com/office/drawing/2014/main" id="{7743D37C-10F9-45DE-ADA4-2F13CC3C82BC}"/>
              </a:ext>
            </a:extLst>
          </xdr:cNvPr>
          <xdr:cNvSpPr/>
        </xdr:nvSpPr>
        <xdr:spPr>
          <a:xfrm>
            <a:off x="414953" y="47491650"/>
            <a:ext cx="795754" cy="809625"/>
          </a:xfrm>
          <a:prstGeom prst="ellips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aseline="0">
                <a:solidFill>
                  <a:schemeClr val="bg1"/>
                </a:solidFill>
              </a:rPr>
              <a:t>Event Black Hair</a:t>
            </a:r>
          </a:p>
        </xdr:txBody>
      </xdr:sp>
    </xdr:grpSp>
    <xdr:clientData/>
  </xdr:twoCellAnchor>
  <xdr:twoCellAnchor>
    <xdr:from>
      <xdr:col>1</xdr:col>
      <xdr:colOff>38100</xdr:colOff>
      <xdr:row>349</xdr:row>
      <xdr:rowOff>19050</xdr:rowOff>
    </xdr:from>
    <xdr:to>
      <xdr:col>4</xdr:col>
      <xdr:colOff>422148</xdr:colOff>
      <xdr:row>355</xdr:row>
      <xdr:rowOff>0</xdr:rowOff>
    </xdr:to>
    <xdr:grpSp>
      <xdr:nvGrpSpPr>
        <xdr:cNvPr id="63" name="Group 62">
          <a:extLst>
            <a:ext uri="{FF2B5EF4-FFF2-40B4-BE49-F238E27FC236}">
              <a16:creationId xmlns:a16="http://schemas.microsoft.com/office/drawing/2014/main" id="{74A944F0-2BDD-4171-B8BC-03EA86814DE2}"/>
            </a:ext>
          </a:extLst>
        </xdr:cNvPr>
        <xdr:cNvGrpSpPr/>
      </xdr:nvGrpSpPr>
      <xdr:grpSpPr>
        <a:xfrm>
          <a:off x="223630" y="67711154"/>
          <a:ext cx="2550779" cy="1094133"/>
          <a:chOff x="180975" y="47339250"/>
          <a:chExt cx="2441448" cy="1123950"/>
        </a:xfrm>
      </xdr:grpSpPr>
      <xdr:sp macro="" textlink="">
        <xdr:nvSpPr>
          <xdr:cNvPr id="64" name="Rectangle 63">
            <a:extLst>
              <a:ext uri="{FF2B5EF4-FFF2-40B4-BE49-F238E27FC236}">
                <a16:creationId xmlns:a16="http://schemas.microsoft.com/office/drawing/2014/main" id="{5C5D176E-C52D-405E-AF6A-5E6A35684A40}"/>
              </a:ext>
            </a:extLst>
          </xdr:cNvPr>
          <xdr:cNvSpPr/>
        </xdr:nvSpPr>
        <xdr:spPr>
          <a:xfrm>
            <a:off x="180975" y="47339250"/>
            <a:ext cx="2441448" cy="1123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0" rtlCol="0" anchor="b" anchorCtr="0"/>
          <a:lstStyle/>
          <a:p>
            <a:pPr algn="r"/>
            <a:r>
              <a:rPr lang="en-US" sz="1000" baseline="0">
                <a:solidFill>
                  <a:schemeClr val="tx1"/>
                </a:solidFill>
              </a:rPr>
              <a:t>Sample Space =S.</a:t>
            </a:r>
          </a:p>
          <a:p>
            <a:pPr algn="r"/>
            <a:r>
              <a:rPr lang="en-US" sz="1000" baseline="0">
                <a:solidFill>
                  <a:schemeClr val="tx1"/>
                </a:solidFill>
              </a:rPr>
              <a:t>P(S) = 1</a:t>
            </a:r>
          </a:p>
        </xdr:txBody>
      </xdr:sp>
      <xdr:sp macro="" textlink="">
        <xdr:nvSpPr>
          <xdr:cNvPr id="65" name="Oval 64">
            <a:extLst>
              <a:ext uri="{FF2B5EF4-FFF2-40B4-BE49-F238E27FC236}">
                <a16:creationId xmlns:a16="http://schemas.microsoft.com/office/drawing/2014/main" id="{D0DCEB22-7F27-4D22-A23C-E9C5D7C45B92}"/>
              </a:ext>
            </a:extLst>
          </xdr:cNvPr>
          <xdr:cNvSpPr/>
        </xdr:nvSpPr>
        <xdr:spPr>
          <a:xfrm>
            <a:off x="414953" y="47491650"/>
            <a:ext cx="795754" cy="809625"/>
          </a:xfrm>
          <a:prstGeom prst="ellipse">
            <a:avLst/>
          </a:prstGeom>
          <a:solidFill>
            <a:srgbClr val="684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aseline="0">
                <a:solidFill>
                  <a:schemeClr val="bg1"/>
                </a:solidFill>
              </a:rPr>
              <a:t>Event Brown Hair</a:t>
            </a:r>
          </a:p>
        </xdr:txBody>
      </xdr:sp>
    </xdr:grpSp>
    <xdr:clientData/>
  </xdr:twoCellAnchor>
  <xdr:twoCellAnchor>
    <xdr:from>
      <xdr:col>1</xdr:col>
      <xdr:colOff>38100</xdr:colOff>
      <xdr:row>342</xdr:row>
      <xdr:rowOff>19050</xdr:rowOff>
    </xdr:from>
    <xdr:to>
      <xdr:col>4</xdr:col>
      <xdr:colOff>422148</xdr:colOff>
      <xdr:row>348</xdr:row>
      <xdr:rowOff>0</xdr:rowOff>
    </xdr:to>
    <xdr:grpSp>
      <xdr:nvGrpSpPr>
        <xdr:cNvPr id="66" name="Group 65">
          <a:extLst>
            <a:ext uri="{FF2B5EF4-FFF2-40B4-BE49-F238E27FC236}">
              <a16:creationId xmlns:a16="http://schemas.microsoft.com/office/drawing/2014/main" id="{C9E09C85-E432-40E0-A59F-EFEA68300541}"/>
            </a:ext>
          </a:extLst>
        </xdr:cNvPr>
        <xdr:cNvGrpSpPr/>
      </xdr:nvGrpSpPr>
      <xdr:grpSpPr>
        <a:xfrm>
          <a:off x="223630" y="66412441"/>
          <a:ext cx="2550779" cy="1094133"/>
          <a:chOff x="180975" y="47339250"/>
          <a:chExt cx="2441448" cy="1123950"/>
        </a:xfrm>
      </xdr:grpSpPr>
      <xdr:sp macro="" textlink="">
        <xdr:nvSpPr>
          <xdr:cNvPr id="67" name="Rectangle 66">
            <a:extLst>
              <a:ext uri="{FF2B5EF4-FFF2-40B4-BE49-F238E27FC236}">
                <a16:creationId xmlns:a16="http://schemas.microsoft.com/office/drawing/2014/main" id="{070B0123-DE55-4BC5-8BAA-B8412382E32F}"/>
              </a:ext>
            </a:extLst>
          </xdr:cNvPr>
          <xdr:cNvSpPr/>
        </xdr:nvSpPr>
        <xdr:spPr>
          <a:xfrm>
            <a:off x="180975" y="47339250"/>
            <a:ext cx="2441448" cy="1123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0" rtlCol="0" anchor="b" anchorCtr="0"/>
          <a:lstStyle/>
          <a:p>
            <a:pPr algn="r"/>
            <a:r>
              <a:rPr lang="en-US" sz="1000" baseline="0">
                <a:solidFill>
                  <a:schemeClr val="tx1"/>
                </a:solidFill>
              </a:rPr>
              <a:t>Sample Space =S.</a:t>
            </a:r>
          </a:p>
          <a:p>
            <a:pPr algn="r"/>
            <a:r>
              <a:rPr lang="en-US" sz="1000" baseline="0">
                <a:solidFill>
                  <a:schemeClr val="tx1"/>
                </a:solidFill>
              </a:rPr>
              <a:t>P(S) = 1</a:t>
            </a:r>
          </a:p>
        </xdr:txBody>
      </xdr:sp>
      <xdr:sp macro="" textlink="">
        <xdr:nvSpPr>
          <xdr:cNvPr id="68" name="Oval 67">
            <a:extLst>
              <a:ext uri="{FF2B5EF4-FFF2-40B4-BE49-F238E27FC236}">
                <a16:creationId xmlns:a16="http://schemas.microsoft.com/office/drawing/2014/main" id="{684002B9-D65C-4494-9D0A-62F378BB0605}"/>
              </a:ext>
            </a:extLst>
          </xdr:cNvPr>
          <xdr:cNvSpPr/>
        </xdr:nvSpPr>
        <xdr:spPr>
          <a:xfrm>
            <a:off x="414953" y="47491650"/>
            <a:ext cx="795754" cy="809625"/>
          </a:xfrm>
          <a:prstGeom prst="ellips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aseline="0">
                <a:solidFill>
                  <a:schemeClr val="bg1"/>
                </a:solidFill>
              </a:rPr>
              <a:t>Event Black Hair</a:t>
            </a:r>
          </a:p>
        </xdr:txBody>
      </xdr:sp>
    </xdr:grpSp>
    <xdr:clientData/>
  </xdr:twoCellAnchor>
  <xdr:twoCellAnchor>
    <xdr:from>
      <xdr:col>1</xdr:col>
      <xdr:colOff>38100</xdr:colOff>
      <xdr:row>357</xdr:row>
      <xdr:rowOff>19050</xdr:rowOff>
    </xdr:from>
    <xdr:to>
      <xdr:col>4</xdr:col>
      <xdr:colOff>422148</xdr:colOff>
      <xdr:row>363</xdr:row>
      <xdr:rowOff>0</xdr:rowOff>
    </xdr:to>
    <xdr:grpSp>
      <xdr:nvGrpSpPr>
        <xdr:cNvPr id="69" name="Group 68">
          <a:extLst>
            <a:ext uri="{FF2B5EF4-FFF2-40B4-BE49-F238E27FC236}">
              <a16:creationId xmlns:a16="http://schemas.microsoft.com/office/drawing/2014/main" id="{57A4D796-9135-4096-9CF5-F79EF63A100C}"/>
            </a:ext>
          </a:extLst>
        </xdr:cNvPr>
        <xdr:cNvGrpSpPr/>
      </xdr:nvGrpSpPr>
      <xdr:grpSpPr>
        <a:xfrm>
          <a:off x="223630" y="69195398"/>
          <a:ext cx="2550779" cy="1094132"/>
          <a:chOff x="180975" y="48863250"/>
          <a:chExt cx="2441448" cy="1123950"/>
        </a:xfrm>
      </xdr:grpSpPr>
      <xdr:sp macro="" textlink="">
        <xdr:nvSpPr>
          <xdr:cNvPr id="70" name="Rectangle 69">
            <a:extLst>
              <a:ext uri="{FF2B5EF4-FFF2-40B4-BE49-F238E27FC236}">
                <a16:creationId xmlns:a16="http://schemas.microsoft.com/office/drawing/2014/main" id="{AF904BC0-0497-46BC-BC14-BC9A1E8FE17C}"/>
              </a:ext>
            </a:extLst>
          </xdr:cNvPr>
          <xdr:cNvSpPr/>
        </xdr:nvSpPr>
        <xdr:spPr>
          <a:xfrm>
            <a:off x="180975" y="48863250"/>
            <a:ext cx="2441448" cy="1123950"/>
          </a:xfrm>
          <a:prstGeom prst="rect">
            <a:avLst/>
          </a:prstGeom>
          <a:solidFill>
            <a:schemeClr val="accent5">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0" rtlCol="0" anchor="b" anchorCtr="0"/>
          <a:lstStyle/>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Event NOT Brown Hair</a:t>
            </a:r>
          </a:p>
          <a:p>
            <a:pPr marL="0" marR="0" lvl="0" indent="0" algn="r" defTabSz="914400" eaLnBrk="1" fontAlgn="auto" latinLnBrk="0" hangingPunct="1">
              <a:lnSpc>
                <a:spcPct val="100000"/>
              </a:lnSpc>
              <a:spcBef>
                <a:spcPts val="0"/>
              </a:spcBef>
              <a:spcAft>
                <a:spcPts val="0"/>
              </a:spcAft>
              <a:buClrTx/>
              <a:buSzTx/>
              <a:buFontTx/>
              <a:buNone/>
              <a:tabLst/>
              <a:defRPr/>
            </a:pPr>
            <a:endParaRPr lang="en-US" sz="1100" baseline="0">
              <a:solidFill>
                <a:schemeClr val="tx1"/>
              </a:solidFill>
              <a:effectLst/>
              <a:latin typeface="+mn-lt"/>
              <a:ea typeface="+mn-ea"/>
              <a:cs typeface="+mn-cs"/>
            </a:endParaRPr>
          </a:p>
          <a:p>
            <a:pPr marL="0" marR="0" lvl="0" indent="0" algn="r" defTabSz="914400" eaLnBrk="1" fontAlgn="auto" latinLnBrk="0" hangingPunct="1">
              <a:lnSpc>
                <a:spcPct val="100000"/>
              </a:lnSpc>
              <a:spcBef>
                <a:spcPts val="0"/>
              </a:spcBef>
              <a:spcAft>
                <a:spcPts val="0"/>
              </a:spcAft>
              <a:buClrTx/>
              <a:buSzTx/>
              <a:buFontTx/>
              <a:buNone/>
              <a:tabLst/>
              <a:defRPr/>
            </a:pPr>
            <a:endParaRPr lang="en-US" sz="1100" baseline="0">
              <a:solidFill>
                <a:schemeClr val="tx1"/>
              </a:solidFill>
              <a:effectLst/>
              <a:latin typeface="+mn-lt"/>
              <a:ea typeface="+mn-ea"/>
              <a:cs typeface="+mn-cs"/>
            </a:endParaRPr>
          </a:p>
          <a:p>
            <a:pPr marL="0" marR="0" lvl="0" indent="0" algn="r" defTabSz="914400" eaLnBrk="1" fontAlgn="auto" latinLnBrk="0" hangingPunct="1">
              <a:lnSpc>
                <a:spcPct val="100000"/>
              </a:lnSpc>
              <a:spcBef>
                <a:spcPts val="0"/>
              </a:spcBef>
              <a:spcAft>
                <a:spcPts val="0"/>
              </a:spcAft>
              <a:buClrTx/>
              <a:buSzTx/>
              <a:buFontTx/>
              <a:buNone/>
              <a:tabLst/>
              <a:defRPr/>
            </a:pPr>
            <a:endParaRPr lang="en-US" sz="1100" baseline="0">
              <a:solidFill>
                <a:schemeClr val="tx1"/>
              </a:solidFill>
              <a:effectLst/>
              <a:latin typeface="+mn-lt"/>
              <a:ea typeface="+mn-ea"/>
              <a:cs typeface="+mn-cs"/>
            </a:endParaRPr>
          </a:p>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Sample Space =S.</a:t>
            </a:r>
          </a:p>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P(S) = 1</a:t>
            </a:r>
            <a:endParaRPr lang="en-US" sz="1000" baseline="0">
              <a:solidFill>
                <a:schemeClr val="tx1"/>
              </a:solidFill>
              <a:effectLst/>
            </a:endParaRPr>
          </a:p>
        </xdr:txBody>
      </xdr:sp>
      <xdr:sp macro="" textlink="">
        <xdr:nvSpPr>
          <xdr:cNvPr id="71" name="Oval 70">
            <a:extLst>
              <a:ext uri="{FF2B5EF4-FFF2-40B4-BE49-F238E27FC236}">
                <a16:creationId xmlns:a16="http://schemas.microsoft.com/office/drawing/2014/main" id="{D0142F14-E7CC-4D84-BF53-BA92BA051A1D}"/>
              </a:ext>
            </a:extLst>
          </xdr:cNvPr>
          <xdr:cNvSpPr/>
        </xdr:nvSpPr>
        <xdr:spPr>
          <a:xfrm>
            <a:off x="388088" y="49002582"/>
            <a:ext cx="795754" cy="817418"/>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solidFill>
                  <a:schemeClr val="tx1"/>
                </a:solidFill>
              </a:rPr>
              <a:t>Event Brown Hair</a:t>
            </a:r>
          </a:p>
        </xdr:txBody>
      </xdr:sp>
    </xdr:grpSp>
    <xdr:clientData/>
  </xdr:twoCellAnchor>
  <xdr:twoCellAnchor editAs="oneCell">
    <xdr:from>
      <xdr:col>1</xdr:col>
      <xdr:colOff>38100</xdr:colOff>
      <xdr:row>365</xdr:row>
      <xdr:rowOff>38100</xdr:rowOff>
    </xdr:from>
    <xdr:to>
      <xdr:col>4</xdr:col>
      <xdr:colOff>422148</xdr:colOff>
      <xdr:row>371</xdr:row>
      <xdr:rowOff>16152</xdr:rowOff>
    </xdr:to>
    <xdr:grpSp>
      <xdr:nvGrpSpPr>
        <xdr:cNvPr id="72" name="Group 71">
          <a:extLst>
            <a:ext uri="{FF2B5EF4-FFF2-40B4-BE49-F238E27FC236}">
              <a16:creationId xmlns:a16="http://schemas.microsoft.com/office/drawing/2014/main" id="{8DBB2E03-3BD0-40F0-8BF0-D10E4ADC8DF8}"/>
            </a:ext>
          </a:extLst>
        </xdr:cNvPr>
        <xdr:cNvGrpSpPr/>
      </xdr:nvGrpSpPr>
      <xdr:grpSpPr>
        <a:xfrm>
          <a:off x="223630" y="70698691"/>
          <a:ext cx="2550779" cy="1091235"/>
          <a:chOff x="219075" y="50406300"/>
          <a:chExt cx="2441448" cy="1123950"/>
        </a:xfrm>
      </xdr:grpSpPr>
      <xdr:sp macro="" textlink="">
        <xdr:nvSpPr>
          <xdr:cNvPr id="73" name="Rectangle 72">
            <a:extLst>
              <a:ext uri="{FF2B5EF4-FFF2-40B4-BE49-F238E27FC236}">
                <a16:creationId xmlns:a16="http://schemas.microsoft.com/office/drawing/2014/main" id="{CC524363-A102-4870-A671-1F6433D0BAAE}"/>
              </a:ext>
            </a:extLst>
          </xdr:cNvPr>
          <xdr:cNvSpPr/>
        </xdr:nvSpPr>
        <xdr:spPr>
          <a:xfrm>
            <a:off x="219075" y="50406300"/>
            <a:ext cx="2441448" cy="1123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0" rtlCol="0" anchor="b" anchorCtr="0"/>
          <a:lstStyle/>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Sample</a:t>
            </a:r>
          </a:p>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Space =S.</a:t>
            </a:r>
          </a:p>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P(S) = 1</a:t>
            </a:r>
            <a:endParaRPr lang="en-US" sz="1000">
              <a:solidFill>
                <a:schemeClr val="tx1"/>
              </a:solidFill>
              <a:effectLst/>
            </a:endParaRPr>
          </a:p>
        </xdr:txBody>
      </xdr:sp>
      <xdr:sp macro="" textlink="">
        <xdr:nvSpPr>
          <xdr:cNvPr id="74" name="Oval 73">
            <a:extLst>
              <a:ext uri="{FF2B5EF4-FFF2-40B4-BE49-F238E27FC236}">
                <a16:creationId xmlns:a16="http://schemas.microsoft.com/office/drawing/2014/main" id="{65D2CB29-39D7-45E1-8984-B996A403F748}"/>
              </a:ext>
            </a:extLst>
          </xdr:cNvPr>
          <xdr:cNvSpPr/>
        </xdr:nvSpPr>
        <xdr:spPr>
          <a:xfrm>
            <a:off x="304112" y="50463449"/>
            <a:ext cx="795754" cy="809625"/>
          </a:xfrm>
          <a:prstGeom prst="ellipse">
            <a:avLst/>
          </a:prstGeom>
          <a:solidFill>
            <a:srgbClr val="684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aseline="0">
                <a:solidFill>
                  <a:schemeClr val="bg1"/>
                </a:solidFill>
              </a:rPr>
              <a:t>Event Brown Hair</a:t>
            </a:r>
          </a:p>
        </xdr:txBody>
      </xdr:sp>
      <xdr:sp macro="" textlink="">
        <xdr:nvSpPr>
          <xdr:cNvPr id="75" name="Oval 74">
            <a:extLst>
              <a:ext uri="{FF2B5EF4-FFF2-40B4-BE49-F238E27FC236}">
                <a16:creationId xmlns:a16="http://schemas.microsoft.com/office/drawing/2014/main" id="{59DA8DE0-98E6-4DCE-A0F5-D96BF94BFB29}"/>
              </a:ext>
            </a:extLst>
          </xdr:cNvPr>
          <xdr:cNvSpPr/>
        </xdr:nvSpPr>
        <xdr:spPr>
          <a:xfrm>
            <a:off x="1205284" y="50472974"/>
            <a:ext cx="800840" cy="809625"/>
          </a:xfrm>
          <a:prstGeom prst="ellips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aseline="0">
                <a:solidFill>
                  <a:schemeClr val="bg1"/>
                </a:solidFill>
              </a:rPr>
              <a:t>Event Black Hair</a:t>
            </a:r>
          </a:p>
        </xdr:txBody>
      </xdr:sp>
    </xdr:grpSp>
    <xdr:clientData/>
  </xdr:twoCellAnchor>
  <xdr:twoCellAnchor editAs="oneCell">
    <xdr:from>
      <xdr:col>1</xdr:col>
      <xdr:colOff>28575</xdr:colOff>
      <xdr:row>373</xdr:row>
      <xdr:rowOff>0</xdr:rowOff>
    </xdr:from>
    <xdr:to>
      <xdr:col>4</xdr:col>
      <xdr:colOff>412623</xdr:colOff>
      <xdr:row>378</xdr:row>
      <xdr:rowOff>171450</xdr:rowOff>
    </xdr:to>
    <xdr:grpSp>
      <xdr:nvGrpSpPr>
        <xdr:cNvPr id="76" name="Group 75">
          <a:extLst>
            <a:ext uri="{FF2B5EF4-FFF2-40B4-BE49-F238E27FC236}">
              <a16:creationId xmlns:a16="http://schemas.microsoft.com/office/drawing/2014/main" id="{3BD4908B-0A12-414F-A2FB-17B461C84CBD}"/>
            </a:ext>
          </a:extLst>
        </xdr:cNvPr>
        <xdr:cNvGrpSpPr/>
      </xdr:nvGrpSpPr>
      <xdr:grpSpPr>
        <a:xfrm>
          <a:off x="214105" y="72151461"/>
          <a:ext cx="2550779" cy="1099102"/>
          <a:chOff x="209550" y="51892200"/>
          <a:chExt cx="2441448" cy="1123950"/>
        </a:xfrm>
      </xdr:grpSpPr>
      <xdr:sp macro="" textlink="">
        <xdr:nvSpPr>
          <xdr:cNvPr id="77" name="Rectangle 76">
            <a:extLst>
              <a:ext uri="{FF2B5EF4-FFF2-40B4-BE49-F238E27FC236}">
                <a16:creationId xmlns:a16="http://schemas.microsoft.com/office/drawing/2014/main" id="{6B3C1789-BA71-47B7-A214-0D4B8BCCF93A}"/>
              </a:ext>
            </a:extLst>
          </xdr:cNvPr>
          <xdr:cNvSpPr/>
        </xdr:nvSpPr>
        <xdr:spPr>
          <a:xfrm>
            <a:off x="209550" y="51892200"/>
            <a:ext cx="2441448" cy="1123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0" rtlCol="0" anchor="b" anchorCtr="0"/>
          <a:lstStyle/>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Sample</a:t>
            </a:r>
          </a:p>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Space =S.</a:t>
            </a:r>
          </a:p>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P(S) = 1</a:t>
            </a:r>
            <a:endParaRPr lang="en-US" sz="1000">
              <a:solidFill>
                <a:schemeClr val="tx1"/>
              </a:solidFill>
            </a:endParaRPr>
          </a:p>
        </xdr:txBody>
      </xdr:sp>
      <xdr:sp macro="" textlink="">
        <xdr:nvSpPr>
          <xdr:cNvPr id="78" name="Oval 77">
            <a:extLst>
              <a:ext uri="{FF2B5EF4-FFF2-40B4-BE49-F238E27FC236}">
                <a16:creationId xmlns:a16="http://schemas.microsoft.com/office/drawing/2014/main" id="{D4765096-D129-4C38-843A-DA249AA8936B}"/>
              </a:ext>
            </a:extLst>
          </xdr:cNvPr>
          <xdr:cNvSpPr/>
        </xdr:nvSpPr>
        <xdr:spPr>
          <a:xfrm>
            <a:off x="331279" y="51958875"/>
            <a:ext cx="795754" cy="809625"/>
          </a:xfrm>
          <a:prstGeom prst="ellipse">
            <a:avLst/>
          </a:prstGeom>
          <a:solidFill>
            <a:srgbClr val="684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000"/>
              <a:t>Event Brown Hair</a:t>
            </a:r>
          </a:p>
        </xdr:txBody>
      </xdr:sp>
      <xdr:sp macro="" textlink="">
        <xdr:nvSpPr>
          <xdr:cNvPr id="79" name="Oval 78">
            <a:extLst>
              <a:ext uri="{FF2B5EF4-FFF2-40B4-BE49-F238E27FC236}">
                <a16:creationId xmlns:a16="http://schemas.microsoft.com/office/drawing/2014/main" id="{5EAB42E7-4C6A-4ABE-9EA9-2FE8AE99405B}"/>
              </a:ext>
            </a:extLst>
          </xdr:cNvPr>
          <xdr:cNvSpPr/>
        </xdr:nvSpPr>
        <xdr:spPr>
          <a:xfrm>
            <a:off x="899996" y="51977925"/>
            <a:ext cx="798297" cy="809625"/>
          </a:xfrm>
          <a:prstGeom prst="ellipse">
            <a:avLst/>
          </a:prstGeom>
          <a:solidFill>
            <a:schemeClr val="accent4">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000"/>
              <a:t>Event Hazel Eyes</a:t>
            </a:r>
          </a:p>
        </xdr:txBody>
      </xdr:sp>
      <xdr:pic>
        <xdr:nvPicPr>
          <xdr:cNvPr id="80" name="Picture 79">
            <a:extLst>
              <a:ext uri="{FF2B5EF4-FFF2-40B4-BE49-F238E27FC236}">
                <a16:creationId xmlns:a16="http://schemas.microsoft.com/office/drawing/2014/main" id="{0E207366-F542-44DD-9655-3445E3249F0F}"/>
              </a:ext>
            </a:extLst>
          </xdr:cNvPr>
          <xdr:cNvPicPr>
            <a:picLocks noChangeAspect="1"/>
          </xdr:cNvPicPr>
        </xdr:nvPicPr>
        <xdr:blipFill>
          <a:blip xmlns:r="http://schemas.openxmlformats.org/officeDocument/2006/relationships" r:embed="rId2"/>
          <a:stretch>
            <a:fillRect/>
          </a:stretch>
        </xdr:blipFill>
        <xdr:spPr>
          <a:xfrm>
            <a:off x="875506" y="52060078"/>
            <a:ext cx="252248" cy="619126"/>
          </a:xfrm>
          <a:prstGeom prst="rect">
            <a:avLst/>
          </a:prstGeom>
        </xdr:spPr>
      </xdr:pic>
    </xdr:grpSp>
    <xdr:clientData/>
  </xdr:twoCellAnchor>
  <xdr:twoCellAnchor editAs="oneCell">
    <xdr:from>
      <xdr:col>1</xdr:col>
      <xdr:colOff>47625</xdr:colOff>
      <xdr:row>381</xdr:row>
      <xdr:rowOff>19050</xdr:rowOff>
    </xdr:from>
    <xdr:to>
      <xdr:col>4</xdr:col>
      <xdr:colOff>431673</xdr:colOff>
      <xdr:row>387</xdr:row>
      <xdr:rowOff>0</xdr:rowOff>
    </xdr:to>
    <xdr:grpSp>
      <xdr:nvGrpSpPr>
        <xdr:cNvPr id="91" name="Group 90">
          <a:extLst>
            <a:ext uri="{FF2B5EF4-FFF2-40B4-BE49-F238E27FC236}">
              <a16:creationId xmlns:a16="http://schemas.microsoft.com/office/drawing/2014/main" id="{9B70C69B-58BF-4CF8-801E-EC61DDC051F8}"/>
            </a:ext>
          </a:extLst>
        </xdr:cNvPr>
        <xdr:cNvGrpSpPr/>
      </xdr:nvGrpSpPr>
      <xdr:grpSpPr>
        <a:xfrm>
          <a:off x="233155" y="73661380"/>
          <a:ext cx="2550779" cy="1100759"/>
          <a:chOff x="180975" y="53435250"/>
          <a:chExt cx="2441448" cy="1123950"/>
        </a:xfrm>
      </xdr:grpSpPr>
      <xdr:sp macro="" textlink="">
        <xdr:nvSpPr>
          <xdr:cNvPr id="92" name="Rectangle 91">
            <a:extLst>
              <a:ext uri="{FF2B5EF4-FFF2-40B4-BE49-F238E27FC236}">
                <a16:creationId xmlns:a16="http://schemas.microsoft.com/office/drawing/2014/main" id="{7AFFA0BC-4F83-4F85-A031-516EEDBB0089}"/>
              </a:ext>
            </a:extLst>
          </xdr:cNvPr>
          <xdr:cNvSpPr/>
        </xdr:nvSpPr>
        <xdr:spPr>
          <a:xfrm>
            <a:off x="180975" y="53435250"/>
            <a:ext cx="2441448" cy="1123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0" rtlCol="0" anchor="b" anchorCtr="0"/>
          <a:lstStyle/>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Sample</a:t>
            </a:r>
          </a:p>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Space =S.</a:t>
            </a:r>
          </a:p>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P(S) = 1</a:t>
            </a:r>
            <a:endParaRPr lang="en-US" sz="1000">
              <a:solidFill>
                <a:schemeClr val="tx1"/>
              </a:solidFill>
            </a:endParaRPr>
          </a:p>
        </xdr:txBody>
      </xdr:sp>
      <xdr:sp macro="" textlink="">
        <xdr:nvSpPr>
          <xdr:cNvPr id="93" name="Oval 92">
            <a:extLst>
              <a:ext uri="{FF2B5EF4-FFF2-40B4-BE49-F238E27FC236}">
                <a16:creationId xmlns:a16="http://schemas.microsoft.com/office/drawing/2014/main" id="{2D5281CB-65A2-40EF-AF53-8A0A33A6C689}"/>
              </a:ext>
            </a:extLst>
          </xdr:cNvPr>
          <xdr:cNvSpPr/>
        </xdr:nvSpPr>
        <xdr:spPr>
          <a:xfrm>
            <a:off x="272532" y="53540025"/>
            <a:ext cx="799657" cy="809625"/>
          </a:xfrm>
          <a:prstGeom prst="ellipse">
            <a:avLst/>
          </a:prstGeom>
          <a:solidFill>
            <a:schemeClr val="bg1">
              <a:alpha val="42745"/>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000">
                <a:solidFill>
                  <a:schemeClr val="tx1"/>
                </a:solidFill>
              </a:rPr>
              <a:t>Event Brown Hair</a:t>
            </a:r>
          </a:p>
        </xdr:txBody>
      </xdr:sp>
      <xdr:sp macro="" textlink="">
        <xdr:nvSpPr>
          <xdr:cNvPr id="94" name="Oval 93">
            <a:extLst>
              <a:ext uri="{FF2B5EF4-FFF2-40B4-BE49-F238E27FC236}">
                <a16:creationId xmlns:a16="http://schemas.microsoft.com/office/drawing/2014/main" id="{8F29E12F-49F7-4EAC-BDCA-3864A9F9AA4E}"/>
              </a:ext>
            </a:extLst>
          </xdr:cNvPr>
          <xdr:cNvSpPr/>
        </xdr:nvSpPr>
        <xdr:spPr>
          <a:xfrm>
            <a:off x="842217" y="53559075"/>
            <a:ext cx="799657" cy="809625"/>
          </a:xfrm>
          <a:prstGeom prst="ellipse">
            <a:avLst/>
          </a:prstGeom>
          <a:solidFill>
            <a:schemeClr val="bg1">
              <a:alpha val="43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000">
                <a:solidFill>
                  <a:schemeClr val="tx1"/>
                </a:solidFill>
              </a:rPr>
              <a:t>Event Hazel Eyes</a:t>
            </a:r>
          </a:p>
        </xdr:txBody>
      </xdr:sp>
      <xdr:pic>
        <xdr:nvPicPr>
          <xdr:cNvPr id="95" name="Picture 94">
            <a:extLst>
              <a:ext uri="{FF2B5EF4-FFF2-40B4-BE49-F238E27FC236}">
                <a16:creationId xmlns:a16="http://schemas.microsoft.com/office/drawing/2014/main" id="{53D72A03-827A-4622-97C5-722364B4EF59}"/>
              </a:ext>
            </a:extLst>
          </xdr:cNvPr>
          <xdr:cNvPicPr>
            <a:picLocks noChangeAspect="1"/>
          </xdr:cNvPicPr>
        </xdr:nvPicPr>
        <xdr:blipFill>
          <a:blip xmlns:r="http://schemas.openxmlformats.org/officeDocument/2006/relationships" r:embed="rId2"/>
          <a:stretch>
            <a:fillRect/>
          </a:stretch>
        </xdr:blipFill>
        <xdr:spPr>
          <a:xfrm>
            <a:off x="832943" y="53638846"/>
            <a:ext cx="252248" cy="619126"/>
          </a:xfrm>
          <a:prstGeom prst="rect">
            <a:avLst/>
          </a:prstGeom>
        </xdr:spPr>
      </xdr:pic>
    </xdr:grpSp>
    <xdr:clientData/>
  </xdr:twoCellAnchor>
  <xdr:twoCellAnchor>
    <xdr:from>
      <xdr:col>1</xdr:col>
      <xdr:colOff>28575</xdr:colOff>
      <xdr:row>322</xdr:row>
      <xdr:rowOff>0</xdr:rowOff>
    </xdr:from>
    <xdr:to>
      <xdr:col>4</xdr:col>
      <xdr:colOff>412623</xdr:colOff>
      <xdr:row>327</xdr:row>
      <xdr:rowOff>171450</xdr:rowOff>
    </xdr:to>
    <xdr:grpSp>
      <xdr:nvGrpSpPr>
        <xdr:cNvPr id="103" name="Group 102">
          <a:extLst>
            <a:ext uri="{FF2B5EF4-FFF2-40B4-BE49-F238E27FC236}">
              <a16:creationId xmlns:a16="http://schemas.microsoft.com/office/drawing/2014/main" id="{2D921657-D5A6-4369-A5F4-B764AEB3B386}"/>
            </a:ext>
          </a:extLst>
        </xdr:cNvPr>
        <xdr:cNvGrpSpPr/>
      </xdr:nvGrpSpPr>
      <xdr:grpSpPr>
        <a:xfrm>
          <a:off x="214105" y="62934574"/>
          <a:ext cx="2550779" cy="1099102"/>
          <a:chOff x="209550" y="51892200"/>
          <a:chExt cx="2441448" cy="1123950"/>
        </a:xfrm>
      </xdr:grpSpPr>
      <xdr:sp macro="" textlink="">
        <xdr:nvSpPr>
          <xdr:cNvPr id="104" name="Rectangle 103">
            <a:extLst>
              <a:ext uri="{FF2B5EF4-FFF2-40B4-BE49-F238E27FC236}">
                <a16:creationId xmlns:a16="http://schemas.microsoft.com/office/drawing/2014/main" id="{3F7B7009-44B9-4751-9032-37EED40CB18D}"/>
              </a:ext>
            </a:extLst>
          </xdr:cNvPr>
          <xdr:cNvSpPr/>
        </xdr:nvSpPr>
        <xdr:spPr>
          <a:xfrm>
            <a:off x="209550" y="51892200"/>
            <a:ext cx="2441448" cy="1123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0" rtlCol="0" anchor="b" anchorCtr="0"/>
          <a:lstStyle/>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Sample</a:t>
            </a:r>
          </a:p>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Space =S.</a:t>
            </a:r>
          </a:p>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P(S) = 1</a:t>
            </a:r>
            <a:endParaRPr lang="en-US" sz="1000">
              <a:solidFill>
                <a:schemeClr val="tx1"/>
              </a:solidFill>
            </a:endParaRPr>
          </a:p>
        </xdr:txBody>
      </xdr:sp>
      <xdr:sp macro="" textlink="">
        <xdr:nvSpPr>
          <xdr:cNvPr id="105" name="Oval 104">
            <a:extLst>
              <a:ext uri="{FF2B5EF4-FFF2-40B4-BE49-F238E27FC236}">
                <a16:creationId xmlns:a16="http://schemas.microsoft.com/office/drawing/2014/main" id="{A78122BE-C3A2-4679-9D29-29F9395E6D13}"/>
              </a:ext>
            </a:extLst>
          </xdr:cNvPr>
          <xdr:cNvSpPr/>
        </xdr:nvSpPr>
        <xdr:spPr>
          <a:xfrm>
            <a:off x="331279" y="51958875"/>
            <a:ext cx="795754" cy="809625"/>
          </a:xfrm>
          <a:prstGeom prst="ellipse">
            <a:avLst/>
          </a:prstGeom>
          <a:solidFill>
            <a:srgbClr val="684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000"/>
              <a:t>Event Brown Hair</a:t>
            </a:r>
          </a:p>
        </xdr:txBody>
      </xdr:sp>
      <xdr:sp macro="" textlink="">
        <xdr:nvSpPr>
          <xdr:cNvPr id="106" name="Oval 105">
            <a:extLst>
              <a:ext uri="{FF2B5EF4-FFF2-40B4-BE49-F238E27FC236}">
                <a16:creationId xmlns:a16="http://schemas.microsoft.com/office/drawing/2014/main" id="{E6F3B464-53B0-48D3-B930-4B199AECEADE}"/>
              </a:ext>
            </a:extLst>
          </xdr:cNvPr>
          <xdr:cNvSpPr/>
        </xdr:nvSpPr>
        <xdr:spPr>
          <a:xfrm>
            <a:off x="899996" y="51977925"/>
            <a:ext cx="798297" cy="809625"/>
          </a:xfrm>
          <a:prstGeom prst="ellipse">
            <a:avLst/>
          </a:prstGeom>
          <a:solidFill>
            <a:schemeClr val="accent4">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000"/>
              <a:t>Event Hazel Eyes</a:t>
            </a:r>
          </a:p>
        </xdr:txBody>
      </xdr:sp>
      <xdr:pic>
        <xdr:nvPicPr>
          <xdr:cNvPr id="107" name="Picture 106">
            <a:extLst>
              <a:ext uri="{FF2B5EF4-FFF2-40B4-BE49-F238E27FC236}">
                <a16:creationId xmlns:a16="http://schemas.microsoft.com/office/drawing/2014/main" id="{F7117086-17BB-4F28-8CF2-4542D51E28EC}"/>
              </a:ext>
            </a:extLst>
          </xdr:cNvPr>
          <xdr:cNvPicPr>
            <a:picLocks noChangeAspect="1"/>
          </xdr:cNvPicPr>
        </xdr:nvPicPr>
        <xdr:blipFill>
          <a:blip xmlns:r="http://schemas.openxmlformats.org/officeDocument/2006/relationships" r:embed="rId2"/>
          <a:stretch>
            <a:fillRect/>
          </a:stretch>
        </xdr:blipFill>
        <xdr:spPr>
          <a:xfrm>
            <a:off x="875506" y="52060078"/>
            <a:ext cx="252248" cy="619126"/>
          </a:xfrm>
          <a:prstGeom prst="rect">
            <a:avLst/>
          </a:prstGeom>
        </xdr:spPr>
      </xdr:pic>
    </xdr:grpSp>
    <xdr:clientData/>
  </xdr:twoCellAnchor>
  <xdr:twoCellAnchor>
    <xdr:from>
      <xdr:col>1</xdr:col>
      <xdr:colOff>47625</xdr:colOff>
      <xdr:row>330</xdr:row>
      <xdr:rowOff>19050</xdr:rowOff>
    </xdr:from>
    <xdr:to>
      <xdr:col>4</xdr:col>
      <xdr:colOff>431673</xdr:colOff>
      <xdr:row>336</xdr:row>
      <xdr:rowOff>0</xdr:rowOff>
    </xdr:to>
    <xdr:grpSp>
      <xdr:nvGrpSpPr>
        <xdr:cNvPr id="108" name="Group 107">
          <a:extLst>
            <a:ext uri="{FF2B5EF4-FFF2-40B4-BE49-F238E27FC236}">
              <a16:creationId xmlns:a16="http://schemas.microsoft.com/office/drawing/2014/main" id="{E6598356-C50B-4DB7-93D5-016C6DE3E1D2}"/>
            </a:ext>
          </a:extLst>
        </xdr:cNvPr>
        <xdr:cNvGrpSpPr/>
      </xdr:nvGrpSpPr>
      <xdr:grpSpPr>
        <a:xfrm>
          <a:off x="233155" y="64437867"/>
          <a:ext cx="2550779" cy="1094133"/>
          <a:chOff x="180975" y="53435250"/>
          <a:chExt cx="2441448" cy="1123950"/>
        </a:xfrm>
      </xdr:grpSpPr>
      <xdr:sp macro="" textlink="">
        <xdr:nvSpPr>
          <xdr:cNvPr id="109" name="Rectangle 108">
            <a:extLst>
              <a:ext uri="{FF2B5EF4-FFF2-40B4-BE49-F238E27FC236}">
                <a16:creationId xmlns:a16="http://schemas.microsoft.com/office/drawing/2014/main" id="{B15D7EF7-1ECF-4AC1-8094-D69B57C256BA}"/>
              </a:ext>
            </a:extLst>
          </xdr:cNvPr>
          <xdr:cNvSpPr/>
        </xdr:nvSpPr>
        <xdr:spPr>
          <a:xfrm>
            <a:off x="180975" y="53435250"/>
            <a:ext cx="2441448" cy="1123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0" rtlCol="0" anchor="b" anchorCtr="0"/>
          <a:lstStyle/>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Sample</a:t>
            </a:r>
          </a:p>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Space =S.</a:t>
            </a:r>
          </a:p>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P(S) = 1</a:t>
            </a:r>
            <a:endParaRPr lang="en-US" sz="1000">
              <a:solidFill>
                <a:schemeClr val="tx1"/>
              </a:solidFill>
            </a:endParaRPr>
          </a:p>
        </xdr:txBody>
      </xdr:sp>
      <xdr:sp macro="" textlink="">
        <xdr:nvSpPr>
          <xdr:cNvPr id="110" name="Oval 109">
            <a:extLst>
              <a:ext uri="{FF2B5EF4-FFF2-40B4-BE49-F238E27FC236}">
                <a16:creationId xmlns:a16="http://schemas.microsoft.com/office/drawing/2014/main" id="{635AD487-4297-439D-8360-39F58E556FBA}"/>
              </a:ext>
            </a:extLst>
          </xdr:cNvPr>
          <xdr:cNvSpPr/>
        </xdr:nvSpPr>
        <xdr:spPr>
          <a:xfrm>
            <a:off x="272532" y="53540025"/>
            <a:ext cx="799657" cy="809625"/>
          </a:xfrm>
          <a:prstGeom prst="ellipse">
            <a:avLst/>
          </a:prstGeom>
          <a:solidFill>
            <a:schemeClr val="bg1">
              <a:alpha val="42745"/>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000">
                <a:solidFill>
                  <a:schemeClr val="tx1"/>
                </a:solidFill>
              </a:rPr>
              <a:t>Event Brown Hair</a:t>
            </a:r>
          </a:p>
        </xdr:txBody>
      </xdr:sp>
      <xdr:sp macro="" textlink="">
        <xdr:nvSpPr>
          <xdr:cNvPr id="111" name="Oval 110">
            <a:extLst>
              <a:ext uri="{FF2B5EF4-FFF2-40B4-BE49-F238E27FC236}">
                <a16:creationId xmlns:a16="http://schemas.microsoft.com/office/drawing/2014/main" id="{71473A9A-1687-4FAD-BEE2-41CF38C7E87C}"/>
              </a:ext>
            </a:extLst>
          </xdr:cNvPr>
          <xdr:cNvSpPr/>
        </xdr:nvSpPr>
        <xdr:spPr>
          <a:xfrm>
            <a:off x="842217" y="53559075"/>
            <a:ext cx="799657" cy="809625"/>
          </a:xfrm>
          <a:prstGeom prst="ellipse">
            <a:avLst/>
          </a:prstGeom>
          <a:solidFill>
            <a:schemeClr val="bg1">
              <a:alpha val="43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000">
                <a:solidFill>
                  <a:schemeClr val="tx1"/>
                </a:solidFill>
              </a:rPr>
              <a:t>Event Hazel Eyes</a:t>
            </a:r>
          </a:p>
        </xdr:txBody>
      </xdr:sp>
      <xdr:pic>
        <xdr:nvPicPr>
          <xdr:cNvPr id="112" name="Picture 111">
            <a:extLst>
              <a:ext uri="{FF2B5EF4-FFF2-40B4-BE49-F238E27FC236}">
                <a16:creationId xmlns:a16="http://schemas.microsoft.com/office/drawing/2014/main" id="{F974BFD6-295E-4F6C-9930-4E4F66F82B96}"/>
              </a:ext>
            </a:extLst>
          </xdr:cNvPr>
          <xdr:cNvPicPr>
            <a:picLocks noChangeAspect="1"/>
          </xdr:cNvPicPr>
        </xdr:nvPicPr>
        <xdr:blipFill>
          <a:blip xmlns:r="http://schemas.openxmlformats.org/officeDocument/2006/relationships" r:embed="rId2"/>
          <a:stretch>
            <a:fillRect/>
          </a:stretch>
        </xdr:blipFill>
        <xdr:spPr>
          <a:xfrm>
            <a:off x="832943" y="53638846"/>
            <a:ext cx="252248" cy="619126"/>
          </a:xfrm>
          <a:prstGeom prst="rect">
            <a:avLst/>
          </a:prstGeom>
        </xdr:spPr>
      </xdr:pic>
    </xdr:grpSp>
    <xdr:clientData/>
  </xdr:twoCellAnchor>
  <xdr:twoCellAnchor>
    <xdr:from>
      <xdr:col>4</xdr:col>
      <xdr:colOff>428625</xdr:colOff>
      <xdr:row>320</xdr:row>
      <xdr:rowOff>85725</xdr:rowOff>
    </xdr:from>
    <xdr:to>
      <xdr:col>4</xdr:col>
      <xdr:colOff>685800</xdr:colOff>
      <xdr:row>323</xdr:row>
      <xdr:rowOff>95250</xdr:rowOff>
    </xdr:to>
    <xdr:cxnSp macro="">
      <xdr:nvCxnSpPr>
        <xdr:cNvPr id="20" name="Straight Arrow Connector 19">
          <a:extLst>
            <a:ext uri="{FF2B5EF4-FFF2-40B4-BE49-F238E27FC236}">
              <a16:creationId xmlns:a16="http://schemas.microsoft.com/office/drawing/2014/main" id="{A3124BFD-F4E6-4EC8-88C6-EBFCEF7778CD}"/>
            </a:ext>
          </a:extLst>
        </xdr:cNvPr>
        <xdr:cNvCxnSpPr/>
      </xdr:nvCxnSpPr>
      <xdr:spPr>
        <a:xfrm flipH="1" flipV="1">
          <a:off x="2722908" y="63712725"/>
          <a:ext cx="257175" cy="581025"/>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457200</xdr:colOff>
      <xdr:row>323</xdr:row>
      <xdr:rowOff>114300</xdr:rowOff>
    </xdr:from>
    <xdr:to>
      <xdr:col>4</xdr:col>
      <xdr:colOff>695325</xdr:colOff>
      <xdr:row>324</xdr:row>
      <xdr:rowOff>47625</xdr:rowOff>
    </xdr:to>
    <xdr:cxnSp macro="">
      <xdr:nvCxnSpPr>
        <xdr:cNvPr id="113" name="Straight Arrow Connector 112">
          <a:extLst>
            <a:ext uri="{FF2B5EF4-FFF2-40B4-BE49-F238E27FC236}">
              <a16:creationId xmlns:a16="http://schemas.microsoft.com/office/drawing/2014/main" id="{0FACA97B-E33A-4F4B-9575-20251AD71019}"/>
            </a:ext>
          </a:extLst>
        </xdr:cNvPr>
        <xdr:cNvCxnSpPr/>
      </xdr:nvCxnSpPr>
      <xdr:spPr>
        <a:xfrm flipH="1">
          <a:off x="2751483" y="64312800"/>
          <a:ext cx="238125" cy="123825"/>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133350</xdr:colOff>
      <xdr:row>326</xdr:row>
      <xdr:rowOff>76200</xdr:rowOff>
    </xdr:from>
    <xdr:to>
      <xdr:col>2</xdr:col>
      <xdr:colOff>152400</xdr:colOff>
      <xdr:row>328</xdr:row>
      <xdr:rowOff>28575</xdr:rowOff>
    </xdr:to>
    <xdr:cxnSp macro="">
      <xdr:nvCxnSpPr>
        <xdr:cNvPr id="114" name="Straight Arrow Connector 113">
          <a:extLst>
            <a:ext uri="{FF2B5EF4-FFF2-40B4-BE49-F238E27FC236}">
              <a16:creationId xmlns:a16="http://schemas.microsoft.com/office/drawing/2014/main" id="{B009B487-DA13-49E1-998A-B62FDF5EE688}"/>
            </a:ext>
          </a:extLst>
        </xdr:cNvPr>
        <xdr:cNvCxnSpPr/>
      </xdr:nvCxnSpPr>
      <xdr:spPr>
        <a:xfrm flipH="1" flipV="1">
          <a:off x="1019589" y="64846200"/>
          <a:ext cx="19050" cy="333375"/>
        </a:xfrm>
        <a:prstGeom prst="straightConnector1">
          <a:avLst/>
        </a:prstGeom>
        <a:ln w="12700">
          <a:solidFill>
            <a:srgbClr val="00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142875</xdr:colOff>
      <xdr:row>334</xdr:row>
      <xdr:rowOff>114300</xdr:rowOff>
    </xdr:from>
    <xdr:to>
      <xdr:col>2</xdr:col>
      <xdr:colOff>152400</xdr:colOff>
      <xdr:row>336</xdr:row>
      <xdr:rowOff>38100</xdr:rowOff>
    </xdr:to>
    <xdr:cxnSp macro="">
      <xdr:nvCxnSpPr>
        <xdr:cNvPr id="121" name="Straight Arrow Connector 120">
          <a:extLst>
            <a:ext uri="{FF2B5EF4-FFF2-40B4-BE49-F238E27FC236}">
              <a16:creationId xmlns:a16="http://schemas.microsoft.com/office/drawing/2014/main" id="{2D6F038D-DCCB-47E7-957C-C0D0BD620376}"/>
            </a:ext>
          </a:extLst>
        </xdr:cNvPr>
        <xdr:cNvCxnSpPr/>
      </xdr:nvCxnSpPr>
      <xdr:spPr>
        <a:xfrm flipH="1" flipV="1">
          <a:off x="1029114" y="66408300"/>
          <a:ext cx="9525" cy="304800"/>
        </a:xfrm>
        <a:prstGeom prst="straightConnector1">
          <a:avLst/>
        </a:prstGeom>
        <a:ln w="12700">
          <a:solidFill>
            <a:srgbClr val="00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352425</xdr:colOff>
      <xdr:row>328</xdr:row>
      <xdr:rowOff>142875</xdr:rowOff>
    </xdr:from>
    <xdr:to>
      <xdr:col>4</xdr:col>
      <xdr:colOff>695325</xdr:colOff>
      <xdr:row>329</xdr:row>
      <xdr:rowOff>85725</xdr:rowOff>
    </xdr:to>
    <xdr:cxnSp macro="">
      <xdr:nvCxnSpPr>
        <xdr:cNvPr id="123" name="Straight Arrow Connector 122">
          <a:extLst>
            <a:ext uri="{FF2B5EF4-FFF2-40B4-BE49-F238E27FC236}">
              <a16:creationId xmlns:a16="http://schemas.microsoft.com/office/drawing/2014/main" id="{9AD4D429-93CA-41BA-8905-8B9EE3AE903C}"/>
            </a:ext>
          </a:extLst>
        </xdr:cNvPr>
        <xdr:cNvCxnSpPr/>
      </xdr:nvCxnSpPr>
      <xdr:spPr>
        <a:xfrm flipH="1" flipV="1">
          <a:off x="2646708" y="65293875"/>
          <a:ext cx="342900" cy="133350"/>
        </a:xfrm>
        <a:prstGeom prst="straightConnector1">
          <a:avLst/>
        </a:prstGeom>
        <a:ln w="12700">
          <a:solidFill>
            <a:srgbClr val="00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523875</xdr:colOff>
      <xdr:row>329</xdr:row>
      <xdr:rowOff>123825</xdr:rowOff>
    </xdr:from>
    <xdr:to>
      <xdr:col>4</xdr:col>
      <xdr:colOff>685800</xdr:colOff>
      <xdr:row>330</xdr:row>
      <xdr:rowOff>38100</xdr:rowOff>
    </xdr:to>
    <xdr:cxnSp macro="">
      <xdr:nvCxnSpPr>
        <xdr:cNvPr id="125" name="Straight Arrow Connector 124">
          <a:extLst>
            <a:ext uri="{FF2B5EF4-FFF2-40B4-BE49-F238E27FC236}">
              <a16:creationId xmlns:a16="http://schemas.microsoft.com/office/drawing/2014/main" id="{51749FFE-6746-4999-8394-91D81F87D83E}"/>
            </a:ext>
          </a:extLst>
        </xdr:cNvPr>
        <xdr:cNvCxnSpPr/>
      </xdr:nvCxnSpPr>
      <xdr:spPr>
        <a:xfrm flipH="1">
          <a:off x="2818158" y="65465325"/>
          <a:ext cx="161925" cy="104775"/>
        </a:xfrm>
        <a:prstGeom prst="straightConnector1">
          <a:avLst/>
        </a:prstGeom>
        <a:ln w="12700">
          <a:solidFill>
            <a:srgbClr val="00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466725</xdr:colOff>
      <xdr:row>317</xdr:row>
      <xdr:rowOff>85725</xdr:rowOff>
    </xdr:from>
    <xdr:to>
      <xdr:col>4</xdr:col>
      <xdr:colOff>695325</xdr:colOff>
      <xdr:row>317</xdr:row>
      <xdr:rowOff>114300</xdr:rowOff>
    </xdr:to>
    <xdr:cxnSp macro="">
      <xdr:nvCxnSpPr>
        <xdr:cNvPr id="130" name="Straight Arrow Connector 129">
          <a:extLst>
            <a:ext uri="{FF2B5EF4-FFF2-40B4-BE49-F238E27FC236}">
              <a16:creationId xmlns:a16="http://schemas.microsoft.com/office/drawing/2014/main" id="{AA004762-4AFB-45C1-A964-B572D7726146}"/>
            </a:ext>
          </a:extLst>
        </xdr:cNvPr>
        <xdr:cNvCxnSpPr/>
      </xdr:nvCxnSpPr>
      <xdr:spPr>
        <a:xfrm flipH="1" flipV="1">
          <a:off x="2761008" y="63141225"/>
          <a:ext cx="228600" cy="28575"/>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133350</xdr:colOff>
      <xdr:row>312</xdr:row>
      <xdr:rowOff>38100</xdr:rowOff>
    </xdr:from>
    <xdr:to>
      <xdr:col>5</xdr:col>
      <xdr:colOff>142875</xdr:colOff>
      <xdr:row>313</xdr:row>
      <xdr:rowOff>38100</xdr:rowOff>
    </xdr:to>
    <xdr:cxnSp macro="">
      <xdr:nvCxnSpPr>
        <xdr:cNvPr id="135" name="Straight Arrow Connector 134">
          <a:extLst>
            <a:ext uri="{FF2B5EF4-FFF2-40B4-BE49-F238E27FC236}">
              <a16:creationId xmlns:a16="http://schemas.microsoft.com/office/drawing/2014/main" id="{ED510E90-347D-4FDE-96BB-82E8BC144DA6}"/>
            </a:ext>
          </a:extLst>
        </xdr:cNvPr>
        <xdr:cNvCxnSpPr/>
      </xdr:nvCxnSpPr>
      <xdr:spPr>
        <a:xfrm flipV="1">
          <a:off x="3131654" y="62141100"/>
          <a:ext cx="9525" cy="190500"/>
        </a:xfrm>
        <a:prstGeom prst="straightConnector1">
          <a:avLst/>
        </a:prstGeom>
        <a:ln w="1270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38100</xdr:colOff>
      <xdr:row>403</xdr:row>
      <xdr:rowOff>19050</xdr:rowOff>
    </xdr:from>
    <xdr:to>
      <xdr:col>4</xdr:col>
      <xdr:colOff>422148</xdr:colOff>
      <xdr:row>409</xdr:row>
      <xdr:rowOff>0</xdr:rowOff>
    </xdr:to>
    <xdr:grpSp>
      <xdr:nvGrpSpPr>
        <xdr:cNvPr id="120" name="Group 119">
          <a:extLst>
            <a:ext uri="{FF2B5EF4-FFF2-40B4-BE49-F238E27FC236}">
              <a16:creationId xmlns:a16="http://schemas.microsoft.com/office/drawing/2014/main" id="{6BDCCBC0-3635-419F-9D5F-5D63AEBA8A6B}"/>
            </a:ext>
          </a:extLst>
        </xdr:cNvPr>
        <xdr:cNvGrpSpPr/>
      </xdr:nvGrpSpPr>
      <xdr:grpSpPr>
        <a:xfrm>
          <a:off x="223630" y="77478007"/>
          <a:ext cx="2550779" cy="1094132"/>
          <a:chOff x="180975" y="47339250"/>
          <a:chExt cx="2441448" cy="1123950"/>
        </a:xfrm>
      </xdr:grpSpPr>
      <xdr:sp macro="" textlink="">
        <xdr:nvSpPr>
          <xdr:cNvPr id="122" name="Rectangle 121">
            <a:extLst>
              <a:ext uri="{FF2B5EF4-FFF2-40B4-BE49-F238E27FC236}">
                <a16:creationId xmlns:a16="http://schemas.microsoft.com/office/drawing/2014/main" id="{65F4499E-0F05-4C62-B60C-90B24AA29C2C}"/>
              </a:ext>
            </a:extLst>
          </xdr:cNvPr>
          <xdr:cNvSpPr/>
        </xdr:nvSpPr>
        <xdr:spPr>
          <a:xfrm>
            <a:off x="180975" y="47339250"/>
            <a:ext cx="2441448" cy="1123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0" rtlCol="0" anchor="b" anchorCtr="0"/>
          <a:lstStyle/>
          <a:p>
            <a:pPr algn="r"/>
            <a:r>
              <a:rPr lang="en-US" sz="1000" baseline="0">
                <a:solidFill>
                  <a:schemeClr val="tx1"/>
                </a:solidFill>
              </a:rPr>
              <a:t>Sample Space =S.</a:t>
            </a:r>
          </a:p>
          <a:p>
            <a:pPr algn="r"/>
            <a:r>
              <a:rPr lang="en-US" sz="1000" baseline="0">
                <a:solidFill>
                  <a:schemeClr val="tx1"/>
                </a:solidFill>
              </a:rPr>
              <a:t>P(S) = 1</a:t>
            </a:r>
          </a:p>
        </xdr:txBody>
      </xdr:sp>
      <xdr:sp macro="" textlink="">
        <xdr:nvSpPr>
          <xdr:cNvPr id="124" name="Oval 123">
            <a:extLst>
              <a:ext uri="{FF2B5EF4-FFF2-40B4-BE49-F238E27FC236}">
                <a16:creationId xmlns:a16="http://schemas.microsoft.com/office/drawing/2014/main" id="{E4567FC3-F7DC-4C46-B564-043F25AFE6A6}"/>
              </a:ext>
            </a:extLst>
          </xdr:cNvPr>
          <xdr:cNvSpPr/>
        </xdr:nvSpPr>
        <xdr:spPr>
          <a:xfrm>
            <a:off x="414953" y="47491650"/>
            <a:ext cx="795754" cy="809625"/>
          </a:xfrm>
          <a:prstGeom prst="ellipse">
            <a:avLst/>
          </a:prstGeom>
          <a:solidFill>
            <a:srgbClr val="684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aseline="0">
                <a:solidFill>
                  <a:schemeClr val="bg1"/>
                </a:solidFill>
              </a:rPr>
              <a:t>Event Brown Hair</a:t>
            </a:r>
          </a:p>
        </xdr:txBody>
      </xdr:sp>
    </xdr:grpSp>
    <xdr:clientData/>
  </xdr:twoCellAnchor>
  <xdr:oneCellAnchor>
    <xdr:from>
      <xdr:col>1</xdr:col>
      <xdr:colOff>38100</xdr:colOff>
      <xdr:row>411</xdr:row>
      <xdr:rowOff>38100</xdr:rowOff>
    </xdr:from>
    <xdr:ext cx="2498598" cy="1123950"/>
    <xdr:grpSp>
      <xdr:nvGrpSpPr>
        <xdr:cNvPr id="126" name="Group 125">
          <a:extLst>
            <a:ext uri="{FF2B5EF4-FFF2-40B4-BE49-F238E27FC236}">
              <a16:creationId xmlns:a16="http://schemas.microsoft.com/office/drawing/2014/main" id="{A78A77C3-8F58-4505-822F-F8FD9B478341}"/>
            </a:ext>
          </a:extLst>
        </xdr:cNvPr>
        <xdr:cNvGrpSpPr/>
      </xdr:nvGrpSpPr>
      <xdr:grpSpPr>
        <a:xfrm>
          <a:off x="223630" y="78981300"/>
          <a:ext cx="2498598" cy="1123950"/>
          <a:chOff x="219075" y="50406300"/>
          <a:chExt cx="2441448" cy="1123950"/>
        </a:xfrm>
      </xdr:grpSpPr>
      <xdr:sp macro="" textlink="">
        <xdr:nvSpPr>
          <xdr:cNvPr id="127" name="Rectangle 126">
            <a:extLst>
              <a:ext uri="{FF2B5EF4-FFF2-40B4-BE49-F238E27FC236}">
                <a16:creationId xmlns:a16="http://schemas.microsoft.com/office/drawing/2014/main" id="{47C7C8AF-9560-4A7E-B06D-90FAE00DD116}"/>
              </a:ext>
            </a:extLst>
          </xdr:cNvPr>
          <xdr:cNvSpPr/>
        </xdr:nvSpPr>
        <xdr:spPr>
          <a:xfrm>
            <a:off x="219075" y="50406300"/>
            <a:ext cx="2441448" cy="1123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0" rtlCol="0" anchor="b" anchorCtr="0"/>
          <a:lstStyle/>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Sample</a:t>
            </a:r>
          </a:p>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Space =S.</a:t>
            </a:r>
          </a:p>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P(S) = 1</a:t>
            </a:r>
            <a:endParaRPr lang="en-US" sz="1000">
              <a:solidFill>
                <a:schemeClr val="tx1"/>
              </a:solidFill>
              <a:effectLst/>
            </a:endParaRPr>
          </a:p>
        </xdr:txBody>
      </xdr:sp>
      <xdr:sp macro="" textlink="">
        <xdr:nvSpPr>
          <xdr:cNvPr id="128" name="Oval 127">
            <a:extLst>
              <a:ext uri="{FF2B5EF4-FFF2-40B4-BE49-F238E27FC236}">
                <a16:creationId xmlns:a16="http://schemas.microsoft.com/office/drawing/2014/main" id="{F025DFC4-47CE-41D3-9D9B-6572CB09DD1F}"/>
              </a:ext>
            </a:extLst>
          </xdr:cNvPr>
          <xdr:cNvSpPr/>
        </xdr:nvSpPr>
        <xdr:spPr>
          <a:xfrm>
            <a:off x="304112" y="50463449"/>
            <a:ext cx="795754" cy="809625"/>
          </a:xfrm>
          <a:prstGeom prst="ellipse">
            <a:avLst/>
          </a:prstGeom>
          <a:solidFill>
            <a:srgbClr val="684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aseline="0">
                <a:solidFill>
                  <a:schemeClr val="bg1"/>
                </a:solidFill>
              </a:rPr>
              <a:t>Event Brown Hair</a:t>
            </a:r>
          </a:p>
        </xdr:txBody>
      </xdr:sp>
      <xdr:sp macro="" textlink="">
        <xdr:nvSpPr>
          <xdr:cNvPr id="129" name="Oval 128">
            <a:extLst>
              <a:ext uri="{FF2B5EF4-FFF2-40B4-BE49-F238E27FC236}">
                <a16:creationId xmlns:a16="http://schemas.microsoft.com/office/drawing/2014/main" id="{D4AFBB43-F37B-4252-81CC-4DC24DBDCE4B}"/>
              </a:ext>
            </a:extLst>
          </xdr:cNvPr>
          <xdr:cNvSpPr/>
        </xdr:nvSpPr>
        <xdr:spPr>
          <a:xfrm>
            <a:off x="1205284" y="50472974"/>
            <a:ext cx="800840" cy="809625"/>
          </a:xfrm>
          <a:prstGeom prst="ellips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aseline="0">
                <a:solidFill>
                  <a:schemeClr val="bg1"/>
                </a:solidFill>
              </a:rPr>
              <a:t>Event Black Hair</a:t>
            </a:r>
          </a:p>
        </xdr:txBody>
      </xdr:sp>
    </xdr:grpSp>
    <xdr:clientData/>
  </xdr:oneCellAnchor>
  <xdr:oneCellAnchor>
    <xdr:from>
      <xdr:col>1</xdr:col>
      <xdr:colOff>28575</xdr:colOff>
      <xdr:row>419</xdr:row>
      <xdr:rowOff>0</xdr:rowOff>
    </xdr:from>
    <xdr:ext cx="2498598" cy="1123950"/>
    <xdr:grpSp>
      <xdr:nvGrpSpPr>
        <xdr:cNvPr id="131" name="Group 130">
          <a:extLst>
            <a:ext uri="{FF2B5EF4-FFF2-40B4-BE49-F238E27FC236}">
              <a16:creationId xmlns:a16="http://schemas.microsoft.com/office/drawing/2014/main" id="{5AE1F599-0339-4D55-8019-F5EFA74F6FF4}"/>
            </a:ext>
          </a:extLst>
        </xdr:cNvPr>
        <xdr:cNvGrpSpPr/>
      </xdr:nvGrpSpPr>
      <xdr:grpSpPr>
        <a:xfrm>
          <a:off x="214105" y="80427443"/>
          <a:ext cx="2498598" cy="1123950"/>
          <a:chOff x="209550" y="51892200"/>
          <a:chExt cx="2441448" cy="1123950"/>
        </a:xfrm>
      </xdr:grpSpPr>
      <xdr:sp macro="" textlink="">
        <xdr:nvSpPr>
          <xdr:cNvPr id="132" name="Rectangle 131">
            <a:extLst>
              <a:ext uri="{FF2B5EF4-FFF2-40B4-BE49-F238E27FC236}">
                <a16:creationId xmlns:a16="http://schemas.microsoft.com/office/drawing/2014/main" id="{E8C5A856-9CA8-40B3-979A-FCC6EF408871}"/>
              </a:ext>
            </a:extLst>
          </xdr:cNvPr>
          <xdr:cNvSpPr/>
        </xdr:nvSpPr>
        <xdr:spPr>
          <a:xfrm>
            <a:off x="209550" y="51892200"/>
            <a:ext cx="2441448" cy="1123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0" rtlCol="0" anchor="b" anchorCtr="0"/>
          <a:lstStyle/>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Sample</a:t>
            </a:r>
          </a:p>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Space =S.</a:t>
            </a:r>
          </a:p>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P(S) = 1</a:t>
            </a:r>
            <a:endParaRPr lang="en-US" sz="1000">
              <a:solidFill>
                <a:schemeClr val="tx1"/>
              </a:solidFill>
            </a:endParaRPr>
          </a:p>
        </xdr:txBody>
      </xdr:sp>
      <xdr:sp macro="" textlink="">
        <xdr:nvSpPr>
          <xdr:cNvPr id="133" name="Oval 132">
            <a:extLst>
              <a:ext uri="{FF2B5EF4-FFF2-40B4-BE49-F238E27FC236}">
                <a16:creationId xmlns:a16="http://schemas.microsoft.com/office/drawing/2014/main" id="{6359213B-8D27-4AEF-8F08-33881E437508}"/>
              </a:ext>
            </a:extLst>
          </xdr:cNvPr>
          <xdr:cNvSpPr/>
        </xdr:nvSpPr>
        <xdr:spPr>
          <a:xfrm>
            <a:off x="331279" y="51958875"/>
            <a:ext cx="795754" cy="809625"/>
          </a:xfrm>
          <a:prstGeom prst="ellipse">
            <a:avLst/>
          </a:prstGeom>
          <a:solidFill>
            <a:srgbClr val="684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000"/>
              <a:t>Event Brown Hair</a:t>
            </a:r>
          </a:p>
        </xdr:txBody>
      </xdr:sp>
      <xdr:sp macro="" textlink="">
        <xdr:nvSpPr>
          <xdr:cNvPr id="134" name="Oval 133">
            <a:extLst>
              <a:ext uri="{FF2B5EF4-FFF2-40B4-BE49-F238E27FC236}">
                <a16:creationId xmlns:a16="http://schemas.microsoft.com/office/drawing/2014/main" id="{5D7152AB-A23B-40A3-8138-BB6CEC221EA1}"/>
              </a:ext>
            </a:extLst>
          </xdr:cNvPr>
          <xdr:cNvSpPr/>
        </xdr:nvSpPr>
        <xdr:spPr>
          <a:xfrm>
            <a:off x="899996" y="51977925"/>
            <a:ext cx="798297" cy="809625"/>
          </a:xfrm>
          <a:prstGeom prst="ellipse">
            <a:avLst/>
          </a:prstGeom>
          <a:solidFill>
            <a:schemeClr val="accent4">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000"/>
              <a:t>Event Hazel Eyes</a:t>
            </a:r>
          </a:p>
        </xdr:txBody>
      </xdr:sp>
      <xdr:pic>
        <xdr:nvPicPr>
          <xdr:cNvPr id="136" name="Picture 135">
            <a:extLst>
              <a:ext uri="{FF2B5EF4-FFF2-40B4-BE49-F238E27FC236}">
                <a16:creationId xmlns:a16="http://schemas.microsoft.com/office/drawing/2014/main" id="{8DE6F685-E470-4BF3-8F2D-E5DC1B3F597C}"/>
              </a:ext>
            </a:extLst>
          </xdr:cNvPr>
          <xdr:cNvPicPr>
            <a:picLocks noChangeAspect="1"/>
          </xdr:cNvPicPr>
        </xdr:nvPicPr>
        <xdr:blipFill>
          <a:blip xmlns:r="http://schemas.openxmlformats.org/officeDocument/2006/relationships" r:embed="rId2"/>
          <a:stretch>
            <a:fillRect/>
          </a:stretch>
        </xdr:blipFill>
        <xdr:spPr>
          <a:xfrm>
            <a:off x="875506" y="52060078"/>
            <a:ext cx="252248" cy="619126"/>
          </a:xfrm>
          <a:prstGeom prst="rect">
            <a:avLst/>
          </a:prstGeom>
        </xdr:spPr>
      </xdr:pic>
    </xdr:grpSp>
    <xdr:clientData/>
  </xdr:oneCellAnchor>
  <xdr:oneCellAnchor>
    <xdr:from>
      <xdr:col>1</xdr:col>
      <xdr:colOff>47625</xdr:colOff>
      <xdr:row>432</xdr:row>
      <xdr:rowOff>19050</xdr:rowOff>
    </xdr:from>
    <xdr:ext cx="2498598" cy="1123950"/>
    <xdr:grpSp>
      <xdr:nvGrpSpPr>
        <xdr:cNvPr id="137" name="Group 136">
          <a:extLst>
            <a:ext uri="{FF2B5EF4-FFF2-40B4-BE49-F238E27FC236}">
              <a16:creationId xmlns:a16="http://schemas.microsoft.com/office/drawing/2014/main" id="{29A0300C-9D37-4FA2-808E-98223B4C7111}"/>
            </a:ext>
          </a:extLst>
        </xdr:cNvPr>
        <xdr:cNvGrpSpPr/>
      </xdr:nvGrpSpPr>
      <xdr:grpSpPr>
        <a:xfrm>
          <a:off x="233155" y="82858389"/>
          <a:ext cx="2498598" cy="1123950"/>
          <a:chOff x="180975" y="53435250"/>
          <a:chExt cx="2441448" cy="1123950"/>
        </a:xfrm>
      </xdr:grpSpPr>
      <xdr:sp macro="" textlink="">
        <xdr:nvSpPr>
          <xdr:cNvPr id="138" name="Rectangle 137">
            <a:extLst>
              <a:ext uri="{FF2B5EF4-FFF2-40B4-BE49-F238E27FC236}">
                <a16:creationId xmlns:a16="http://schemas.microsoft.com/office/drawing/2014/main" id="{5ABEB09D-3EBF-476D-9553-35A73517518C}"/>
              </a:ext>
            </a:extLst>
          </xdr:cNvPr>
          <xdr:cNvSpPr/>
        </xdr:nvSpPr>
        <xdr:spPr>
          <a:xfrm>
            <a:off x="180975" y="53435250"/>
            <a:ext cx="2441448" cy="1123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0" rtlCol="0" anchor="b" anchorCtr="0"/>
          <a:lstStyle/>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Sample</a:t>
            </a:r>
          </a:p>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Space =S.</a:t>
            </a:r>
          </a:p>
          <a:p>
            <a:pPr marL="0" marR="0" lvl="0" indent="0" algn="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P(S) = 1</a:t>
            </a:r>
            <a:endParaRPr lang="en-US" sz="1000">
              <a:solidFill>
                <a:schemeClr val="tx1"/>
              </a:solidFill>
            </a:endParaRPr>
          </a:p>
        </xdr:txBody>
      </xdr:sp>
      <xdr:sp macro="" textlink="">
        <xdr:nvSpPr>
          <xdr:cNvPr id="139" name="Oval 138">
            <a:extLst>
              <a:ext uri="{FF2B5EF4-FFF2-40B4-BE49-F238E27FC236}">
                <a16:creationId xmlns:a16="http://schemas.microsoft.com/office/drawing/2014/main" id="{63DF45F6-C5F2-4287-BC32-AC5B8D0F7B78}"/>
              </a:ext>
            </a:extLst>
          </xdr:cNvPr>
          <xdr:cNvSpPr/>
        </xdr:nvSpPr>
        <xdr:spPr>
          <a:xfrm>
            <a:off x="272532" y="53540025"/>
            <a:ext cx="799657" cy="809625"/>
          </a:xfrm>
          <a:prstGeom prst="ellipse">
            <a:avLst/>
          </a:prstGeom>
          <a:solidFill>
            <a:schemeClr val="bg1">
              <a:alpha val="42745"/>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000">
                <a:solidFill>
                  <a:schemeClr val="tx1"/>
                </a:solidFill>
              </a:rPr>
              <a:t>Event Brown Hair</a:t>
            </a:r>
          </a:p>
        </xdr:txBody>
      </xdr:sp>
      <xdr:sp macro="" textlink="">
        <xdr:nvSpPr>
          <xdr:cNvPr id="140" name="Oval 139">
            <a:extLst>
              <a:ext uri="{FF2B5EF4-FFF2-40B4-BE49-F238E27FC236}">
                <a16:creationId xmlns:a16="http://schemas.microsoft.com/office/drawing/2014/main" id="{21476478-C8C9-4C43-9C09-647CA7F49792}"/>
              </a:ext>
            </a:extLst>
          </xdr:cNvPr>
          <xdr:cNvSpPr/>
        </xdr:nvSpPr>
        <xdr:spPr>
          <a:xfrm>
            <a:off x="842217" y="53559075"/>
            <a:ext cx="799657" cy="809625"/>
          </a:xfrm>
          <a:prstGeom prst="ellipse">
            <a:avLst/>
          </a:prstGeom>
          <a:solidFill>
            <a:schemeClr val="bg1">
              <a:alpha val="43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000">
                <a:solidFill>
                  <a:schemeClr val="tx1"/>
                </a:solidFill>
              </a:rPr>
              <a:t>Event Hazel Eyes</a:t>
            </a:r>
          </a:p>
        </xdr:txBody>
      </xdr:sp>
      <xdr:pic>
        <xdr:nvPicPr>
          <xdr:cNvPr id="141" name="Picture 140">
            <a:extLst>
              <a:ext uri="{FF2B5EF4-FFF2-40B4-BE49-F238E27FC236}">
                <a16:creationId xmlns:a16="http://schemas.microsoft.com/office/drawing/2014/main" id="{CC0FCCF6-6D82-436B-B9D1-E84AB009BB8D}"/>
              </a:ext>
            </a:extLst>
          </xdr:cNvPr>
          <xdr:cNvPicPr>
            <a:picLocks noChangeAspect="1"/>
          </xdr:cNvPicPr>
        </xdr:nvPicPr>
        <xdr:blipFill>
          <a:blip xmlns:r="http://schemas.openxmlformats.org/officeDocument/2006/relationships" r:embed="rId2"/>
          <a:stretch>
            <a:fillRect/>
          </a:stretch>
        </xdr:blipFill>
        <xdr:spPr>
          <a:xfrm>
            <a:off x="832943" y="53638846"/>
            <a:ext cx="252248" cy="619126"/>
          </a:xfrm>
          <a:prstGeom prst="rect">
            <a:avLst/>
          </a:prstGeom>
        </xdr:spPr>
      </xdr:pic>
    </xdr:grpSp>
    <xdr:clientData/>
  </xdr:oneCellAnchor>
  <xdr:twoCellAnchor editAs="oneCell">
    <xdr:from>
      <xdr:col>1</xdr:col>
      <xdr:colOff>200025</xdr:colOff>
      <xdr:row>520</xdr:row>
      <xdr:rowOff>85725</xdr:rowOff>
    </xdr:from>
    <xdr:to>
      <xdr:col>9</xdr:col>
      <xdr:colOff>361950</xdr:colOff>
      <xdr:row>556</xdr:row>
      <xdr:rowOff>63033</xdr:rowOff>
    </xdr:to>
    <xdr:pic>
      <xdr:nvPicPr>
        <xdr:cNvPr id="142" name="Picture 141">
          <a:extLst>
            <a:ext uri="{FF2B5EF4-FFF2-40B4-BE49-F238E27FC236}">
              <a16:creationId xmlns:a16="http://schemas.microsoft.com/office/drawing/2014/main" id="{5233CCCA-8107-42F6-9F2A-A3F3F7F1225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0" y="107718225"/>
          <a:ext cx="5819775" cy="6835308"/>
        </a:xfrm>
        <a:prstGeom prst="rect">
          <a:avLst/>
        </a:prstGeom>
      </xdr:spPr>
    </xdr:pic>
    <xdr:clientData/>
  </xdr:twoCellAnchor>
  <xdr:twoCellAnchor editAs="oneCell">
    <xdr:from>
      <xdr:col>8</xdr:col>
      <xdr:colOff>145774</xdr:colOff>
      <xdr:row>144</xdr:row>
      <xdr:rowOff>212447</xdr:rowOff>
    </xdr:from>
    <xdr:to>
      <xdr:col>9</xdr:col>
      <xdr:colOff>64300</xdr:colOff>
      <xdr:row>150</xdr:row>
      <xdr:rowOff>104777</xdr:rowOff>
    </xdr:to>
    <xdr:pic>
      <xdr:nvPicPr>
        <xdr:cNvPr id="143" name="Picture 142" descr="3 Digits Lock Travel Backpack Jewelry Box Luggage Padlock 4 Pack Resettable  Combination Code Password Locking - Walmart.com">
          <a:extLst>
            <a:ext uri="{FF2B5EF4-FFF2-40B4-BE49-F238E27FC236}">
              <a16:creationId xmlns:a16="http://schemas.microsoft.com/office/drawing/2014/main" id="{EA39A471-5494-4772-B9DA-2924B8B8CDA2}"/>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5582" r="17054"/>
        <a:stretch/>
      </xdr:blipFill>
      <xdr:spPr bwMode="auto">
        <a:xfrm>
          <a:off x="5272709" y="29300969"/>
          <a:ext cx="622548" cy="10933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505811</xdr:colOff>
      <xdr:row>70</xdr:row>
      <xdr:rowOff>73403</xdr:rowOff>
    </xdr:from>
    <xdr:to>
      <xdr:col>8</xdr:col>
      <xdr:colOff>269328</xdr:colOff>
      <xdr:row>85</xdr:row>
      <xdr:rowOff>144517</xdr:rowOff>
    </xdr:to>
    <xdr:graphicFrame macro="">
      <xdr:nvGraphicFramePr>
        <xdr:cNvPr id="8" name="Diagram 7">
          <a:extLst>
            <a:ext uri="{FF2B5EF4-FFF2-40B4-BE49-F238E27FC236}">
              <a16:creationId xmlns:a16="http://schemas.microsoft.com/office/drawing/2014/main" id="{EE196719-24CE-4E6A-9DB7-EFE9C3435596}"/>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 r:lo="rId6" r:qs="rId7" r:cs="rId8"/>
        </a:graphicData>
      </a:graphic>
    </xdr:graphicFrame>
    <xdr:clientData/>
  </xdr:twoCellAnchor>
  <xdr:twoCellAnchor editAs="oneCell">
    <xdr:from>
      <xdr:col>7</xdr:col>
      <xdr:colOff>544071</xdr:colOff>
      <xdr:row>154</xdr:row>
      <xdr:rowOff>55079</xdr:rowOff>
    </xdr:from>
    <xdr:to>
      <xdr:col>9</xdr:col>
      <xdr:colOff>699051</xdr:colOff>
      <xdr:row>159</xdr:row>
      <xdr:rowOff>149915</xdr:rowOff>
    </xdr:to>
    <xdr:pic>
      <xdr:nvPicPr>
        <xdr:cNvPr id="10" name="Picture 9">
          <a:extLst>
            <a:ext uri="{FF2B5EF4-FFF2-40B4-BE49-F238E27FC236}">
              <a16:creationId xmlns:a16="http://schemas.microsoft.com/office/drawing/2014/main" id="{29F4320F-34A5-4D4F-AF8C-E854E27BC26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950419" y="31297079"/>
          <a:ext cx="1579589" cy="1047336"/>
        </a:xfrm>
        <a:prstGeom prst="rect">
          <a:avLst/>
        </a:prstGeom>
      </xdr:spPr>
    </xdr:pic>
    <xdr:clientData/>
  </xdr:twoCellAnchor>
  <xdr:twoCellAnchor editAs="oneCell">
    <xdr:from>
      <xdr:col>7</xdr:col>
      <xdr:colOff>669791</xdr:colOff>
      <xdr:row>595</xdr:row>
      <xdr:rowOff>157378</xdr:rowOff>
    </xdr:from>
    <xdr:to>
      <xdr:col>9</xdr:col>
      <xdr:colOff>276224</xdr:colOff>
      <xdr:row>600</xdr:row>
      <xdr:rowOff>179805</xdr:rowOff>
    </xdr:to>
    <xdr:sp macro="" textlink="#REF!">
      <xdr:nvSpPr>
        <xdr:cNvPr id="144" name="Oval 143">
          <a:extLst>
            <a:ext uri="{FF2B5EF4-FFF2-40B4-BE49-F238E27FC236}">
              <a16:creationId xmlns:a16="http://schemas.microsoft.com/office/drawing/2014/main" id="{9158EF6F-BEC3-49A7-B268-292ADCDDABE5}"/>
            </a:ext>
          </a:extLst>
        </xdr:cNvPr>
        <xdr:cNvSpPr/>
      </xdr:nvSpPr>
      <xdr:spPr>
        <a:xfrm>
          <a:off x="5079866" y="122077378"/>
          <a:ext cx="1035183" cy="974927"/>
        </a:xfrm>
        <a:prstGeom prst="ellipse">
          <a:avLst/>
        </a:prstGeom>
        <a:solidFill>
          <a:schemeClr val="accent1">
            <a:alpha val="47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45FEC9F-C073-4D6A-8C80-EE9CA2EEFF9B}" type="TxLink">
            <a:rPr lang="en-US" sz="1100" baseline="0">
              <a:solidFill>
                <a:schemeClr val="tx1"/>
              </a:solidFill>
            </a:rPr>
            <a:pPr algn="ctr"/>
            <a:t>Visit Space Needle</a:t>
          </a:fld>
          <a:endParaRPr lang="en-US" sz="1100" baseline="0">
            <a:solidFill>
              <a:schemeClr val="tx1"/>
            </a:solidFill>
          </a:endParaRPr>
        </a:p>
      </xdr:txBody>
    </xdr:sp>
    <xdr:clientData/>
  </xdr:twoCellAnchor>
  <xdr:twoCellAnchor editAs="oneCell">
    <xdr:from>
      <xdr:col>6</xdr:col>
      <xdr:colOff>495300</xdr:colOff>
      <xdr:row>595</xdr:row>
      <xdr:rowOff>146649</xdr:rowOff>
    </xdr:from>
    <xdr:to>
      <xdr:col>8</xdr:col>
      <xdr:colOff>203355</xdr:colOff>
      <xdr:row>600</xdr:row>
      <xdr:rowOff>182728</xdr:rowOff>
    </xdr:to>
    <xdr:sp macro="" textlink="#REF!">
      <xdr:nvSpPr>
        <xdr:cNvPr id="145" name="Oval 144">
          <a:extLst>
            <a:ext uri="{FF2B5EF4-FFF2-40B4-BE49-F238E27FC236}">
              <a16:creationId xmlns:a16="http://schemas.microsoft.com/office/drawing/2014/main" id="{8F91B69F-65B3-47AA-9B7D-C8D49CBDDF90}"/>
            </a:ext>
          </a:extLst>
        </xdr:cNvPr>
        <xdr:cNvSpPr/>
      </xdr:nvSpPr>
      <xdr:spPr>
        <a:xfrm>
          <a:off x="4200525" y="122066649"/>
          <a:ext cx="1136805" cy="988579"/>
        </a:xfrm>
        <a:prstGeom prst="ellipse">
          <a:avLst/>
        </a:prstGeom>
        <a:solidFill>
          <a:schemeClr val="accent2">
            <a:alpha val="46000"/>
          </a:schemeClr>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rtlCol="0" anchor="ctr"/>
        <a:lstStyle/>
        <a:p>
          <a:pPr algn="ctr"/>
          <a:fld id="{C748B9E9-A069-46A2-A53B-65FF5094EEAB}" type="TxLink">
            <a:rPr lang="en-US" sz="1100" baseline="0">
              <a:solidFill>
                <a:schemeClr val="tx1"/>
              </a:solidFill>
            </a:rPr>
            <a:pPr algn="ctr"/>
            <a:t>Visit Pike's Place Market</a:t>
          </a:fld>
          <a:endParaRPr lang="en-US" sz="1100" baseline="0">
            <a:solidFill>
              <a:schemeClr val="tx1"/>
            </a:solidFill>
          </a:endParaRPr>
        </a:p>
      </xdr:txBody>
    </xdr:sp>
    <xdr:clientData/>
  </xdr:twoCellAnchor>
  <xdr:twoCellAnchor>
    <xdr:from>
      <xdr:col>7</xdr:col>
      <xdr:colOff>198782</xdr:colOff>
      <xdr:row>641</xdr:row>
      <xdr:rowOff>41413</xdr:rowOff>
    </xdr:from>
    <xdr:to>
      <xdr:col>9</xdr:col>
      <xdr:colOff>8282</xdr:colOff>
      <xdr:row>644</xdr:row>
      <xdr:rowOff>91109</xdr:rowOff>
    </xdr:to>
    <xdr:cxnSp macro="">
      <xdr:nvCxnSpPr>
        <xdr:cNvPr id="147" name="Straight Arrow Connector 146">
          <a:extLst>
            <a:ext uri="{FF2B5EF4-FFF2-40B4-BE49-F238E27FC236}">
              <a16:creationId xmlns:a16="http://schemas.microsoft.com/office/drawing/2014/main" id="{18D569C3-530A-43BA-998D-00AC7E215B28}"/>
            </a:ext>
          </a:extLst>
        </xdr:cNvPr>
        <xdr:cNvCxnSpPr/>
      </xdr:nvCxnSpPr>
      <xdr:spPr>
        <a:xfrm flipH="1">
          <a:off x="4608857" y="130991113"/>
          <a:ext cx="1238250" cy="621196"/>
        </a:xfrm>
        <a:prstGeom prst="straightConnector1">
          <a:avLst/>
        </a:prstGeom>
        <a:ln w="254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24847</xdr:colOff>
      <xdr:row>645</xdr:row>
      <xdr:rowOff>107674</xdr:rowOff>
    </xdr:from>
    <xdr:to>
      <xdr:col>9</xdr:col>
      <xdr:colOff>455543</xdr:colOff>
      <xdr:row>648</xdr:row>
      <xdr:rowOff>8283</xdr:rowOff>
    </xdr:to>
    <xdr:cxnSp macro="">
      <xdr:nvCxnSpPr>
        <xdr:cNvPr id="148" name="Straight Arrow Connector 147">
          <a:extLst>
            <a:ext uri="{FF2B5EF4-FFF2-40B4-BE49-F238E27FC236}">
              <a16:creationId xmlns:a16="http://schemas.microsoft.com/office/drawing/2014/main" id="{65D72CA8-AEF1-4C0E-967B-D8277FAF443B}"/>
            </a:ext>
          </a:extLst>
        </xdr:cNvPr>
        <xdr:cNvCxnSpPr/>
      </xdr:nvCxnSpPr>
      <xdr:spPr>
        <a:xfrm flipH="1" flipV="1">
          <a:off x="5863672" y="131819374"/>
          <a:ext cx="430696" cy="472109"/>
        </a:xfrm>
        <a:prstGeom prst="straightConnector1">
          <a:avLst/>
        </a:prstGeom>
        <a:ln w="2540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596348</xdr:colOff>
      <xdr:row>647</xdr:row>
      <xdr:rowOff>8283</xdr:rowOff>
    </xdr:from>
    <xdr:to>
      <xdr:col>8</xdr:col>
      <xdr:colOff>699052</xdr:colOff>
      <xdr:row>648</xdr:row>
      <xdr:rowOff>52595</xdr:rowOff>
    </xdr:to>
    <xdr:cxnSp macro="">
      <xdr:nvCxnSpPr>
        <xdr:cNvPr id="149" name="Straight Arrow Connector 148">
          <a:extLst>
            <a:ext uri="{FF2B5EF4-FFF2-40B4-BE49-F238E27FC236}">
              <a16:creationId xmlns:a16="http://schemas.microsoft.com/office/drawing/2014/main" id="{4FB0A310-D3EE-4F47-A9D6-2EF09C1F59E7}"/>
            </a:ext>
          </a:extLst>
        </xdr:cNvPr>
        <xdr:cNvCxnSpPr/>
      </xdr:nvCxnSpPr>
      <xdr:spPr>
        <a:xfrm flipH="1" flipV="1">
          <a:off x="5006423" y="132100983"/>
          <a:ext cx="826604" cy="234812"/>
        </a:xfrm>
        <a:prstGeom prst="straightConnector1">
          <a:avLst/>
        </a:prstGeom>
        <a:ln w="2540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-234292023</xdr:colOff>
      <xdr:row>2071</xdr:row>
      <xdr:rowOff>53700</xdr:rowOff>
    </xdr:from>
    <xdr:to>
      <xdr:col>0</xdr:col>
      <xdr:colOff>-227729154</xdr:colOff>
      <xdr:row>2097</xdr:row>
      <xdr:rowOff>141010</xdr:rowOff>
    </xdr:to>
    <xdr:pic>
      <xdr:nvPicPr>
        <xdr:cNvPr id="154" name="Picture 153">
          <a:extLst>
            <a:ext uri="{FF2B5EF4-FFF2-40B4-BE49-F238E27FC236}">
              <a16:creationId xmlns:a16="http://schemas.microsoft.com/office/drawing/2014/main" id="{8B63DAAD-0083-4BAB-A43B-5FCA7F806DA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rot="5400000">
          <a:off x="-233530743" y="372234270"/>
          <a:ext cx="5040310" cy="6562869"/>
        </a:xfrm>
        <a:prstGeom prst="rect">
          <a:avLst/>
        </a:prstGeom>
        <a:ln>
          <a:solidFill>
            <a:schemeClr val="tx1"/>
          </a:solidFill>
        </a:ln>
      </xdr:spPr>
    </xdr:pic>
    <xdr:clientData/>
  </xdr:twoCellAnchor>
  <xdr:twoCellAnchor editAs="oneCell">
    <xdr:from>
      <xdr:col>0</xdr:col>
      <xdr:colOff>-217697305</xdr:colOff>
      <xdr:row>2075</xdr:row>
      <xdr:rowOff>67280</xdr:rowOff>
    </xdr:from>
    <xdr:to>
      <xdr:col>0</xdr:col>
      <xdr:colOff>-211126272</xdr:colOff>
      <xdr:row>2101</xdr:row>
      <xdr:rowOff>154590</xdr:rowOff>
    </xdr:to>
    <xdr:pic>
      <xdr:nvPicPr>
        <xdr:cNvPr id="89" name="Picture 88">
          <a:extLst>
            <a:ext uri="{FF2B5EF4-FFF2-40B4-BE49-F238E27FC236}">
              <a16:creationId xmlns:a16="http://schemas.microsoft.com/office/drawing/2014/main" id="{54402C46-9BC2-464B-8809-A74B4C39EA9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rot="5400000">
          <a:off x="-216931943" y="373005768"/>
          <a:ext cx="5040310" cy="6571033"/>
        </a:xfrm>
        <a:prstGeom prst="rect">
          <a:avLst/>
        </a:prstGeom>
        <a:ln>
          <a:solidFill>
            <a:schemeClr val="tx1"/>
          </a:solidFill>
        </a:ln>
      </xdr:spPr>
    </xdr:pic>
    <xdr:clientData/>
  </xdr:twoCellAnchor>
  <xdr:twoCellAnchor>
    <xdr:from>
      <xdr:col>9</xdr:col>
      <xdr:colOff>9525</xdr:colOff>
      <xdr:row>674</xdr:row>
      <xdr:rowOff>0</xdr:rowOff>
    </xdr:from>
    <xdr:to>
      <xdr:col>9</xdr:col>
      <xdr:colOff>466725</xdr:colOff>
      <xdr:row>674</xdr:row>
      <xdr:rowOff>0</xdr:rowOff>
    </xdr:to>
    <xdr:cxnSp macro="">
      <xdr:nvCxnSpPr>
        <xdr:cNvPr id="25" name="Straight Arrow Connector 24">
          <a:extLst>
            <a:ext uri="{FF2B5EF4-FFF2-40B4-BE49-F238E27FC236}">
              <a16:creationId xmlns:a16="http://schemas.microsoft.com/office/drawing/2014/main" id="{F76D5656-FAB7-4B55-AAFF-98DCCCECB6DB}"/>
            </a:ext>
          </a:extLst>
        </xdr:cNvPr>
        <xdr:cNvCxnSpPr/>
      </xdr:nvCxnSpPr>
      <xdr:spPr>
        <a:xfrm flipH="1">
          <a:off x="5848350" y="137264775"/>
          <a:ext cx="4572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400050</xdr:colOff>
      <xdr:row>674</xdr:row>
      <xdr:rowOff>0</xdr:rowOff>
    </xdr:from>
    <xdr:to>
      <xdr:col>1</xdr:col>
      <xdr:colOff>695325</xdr:colOff>
      <xdr:row>674</xdr:row>
      <xdr:rowOff>0</xdr:rowOff>
    </xdr:to>
    <xdr:cxnSp macro="">
      <xdr:nvCxnSpPr>
        <xdr:cNvPr id="29" name="Straight Arrow Connector 28">
          <a:extLst>
            <a:ext uri="{FF2B5EF4-FFF2-40B4-BE49-F238E27FC236}">
              <a16:creationId xmlns:a16="http://schemas.microsoft.com/office/drawing/2014/main" id="{6C8F9D2D-DF99-433E-8B83-471A329D4D7C}"/>
            </a:ext>
          </a:extLst>
        </xdr:cNvPr>
        <xdr:cNvCxnSpPr/>
      </xdr:nvCxnSpPr>
      <xdr:spPr>
        <a:xfrm>
          <a:off x="581025" y="137264775"/>
          <a:ext cx="295275"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47626</xdr:colOff>
      <xdr:row>672</xdr:row>
      <xdr:rowOff>24848</xdr:rowOff>
    </xdr:from>
    <xdr:to>
      <xdr:col>1</xdr:col>
      <xdr:colOff>581026</xdr:colOff>
      <xdr:row>870</xdr:row>
      <xdr:rowOff>0</xdr:rowOff>
    </xdr:to>
    <xdr:sp macro="" textlink="">
      <xdr:nvSpPr>
        <xdr:cNvPr id="23" name="Rectangle 22">
          <a:extLst>
            <a:ext uri="{FF2B5EF4-FFF2-40B4-BE49-F238E27FC236}">
              <a16:creationId xmlns:a16="http://schemas.microsoft.com/office/drawing/2014/main" id="{E5007280-E495-4E25-B541-0419AE586FCF}"/>
            </a:ext>
          </a:extLst>
        </xdr:cNvPr>
        <xdr:cNvSpPr/>
      </xdr:nvSpPr>
      <xdr:spPr>
        <a:xfrm>
          <a:off x="229843" y="136977783"/>
          <a:ext cx="533400" cy="73715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a:t>194 hidden rows</a:t>
          </a:r>
        </a:p>
      </xdr:txBody>
    </xdr:sp>
    <xdr:clientData/>
  </xdr:twoCellAnchor>
  <xdr:twoCellAnchor>
    <xdr:from>
      <xdr:col>4</xdr:col>
      <xdr:colOff>76200</xdr:colOff>
      <xdr:row>672</xdr:row>
      <xdr:rowOff>19050</xdr:rowOff>
    </xdr:from>
    <xdr:to>
      <xdr:col>4</xdr:col>
      <xdr:colOff>571500</xdr:colOff>
      <xdr:row>672</xdr:row>
      <xdr:rowOff>19050</xdr:rowOff>
    </xdr:to>
    <xdr:cxnSp macro="">
      <xdr:nvCxnSpPr>
        <xdr:cNvPr id="31" name="Straight Arrow Connector 30">
          <a:extLst>
            <a:ext uri="{FF2B5EF4-FFF2-40B4-BE49-F238E27FC236}">
              <a16:creationId xmlns:a16="http://schemas.microsoft.com/office/drawing/2014/main" id="{B16288D0-A6C5-41CC-AAA9-2BF7470591A0}"/>
            </a:ext>
          </a:extLst>
        </xdr:cNvPr>
        <xdr:cNvCxnSpPr/>
      </xdr:nvCxnSpPr>
      <xdr:spPr>
        <a:xfrm>
          <a:off x="2371725" y="136902825"/>
          <a:ext cx="495300" cy="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600075</xdr:colOff>
      <xdr:row>880</xdr:row>
      <xdr:rowOff>66675</xdr:rowOff>
    </xdr:from>
    <xdr:to>
      <xdr:col>6</xdr:col>
      <xdr:colOff>190500</xdr:colOff>
      <xdr:row>884</xdr:row>
      <xdr:rowOff>9525</xdr:rowOff>
    </xdr:to>
    <xdr:cxnSp macro="">
      <xdr:nvCxnSpPr>
        <xdr:cNvPr id="115" name="Straight Arrow Connector 114">
          <a:extLst>
            <a:ext uri="{FF2B5EF4-FFF2-40B4-BE49-F238E27FC236}">
              <a16:creationId xmlns:a16="http://schemas.microsoft.com/office/drawing/2014/main" id="{9F6666F5-5822-464A-9737-98D2E34EFECD}"/>
            </a:ext>
          </a:extLst>
        </xdr:cNvPr>
        <xdr:cNvCxnSpPr/>
      </xdr:nvCxnSpPr>
      <xdr:spPr>
        <a:xfrm flipV="1">
          <a:off x="3600450" y="139807950"/>
          <a:ext cx="295275" cy="704850"/>
        </a:xfrm>
        <a:prstGeom prst="straightConnector1">
          <a:avLst/>
        </a:prstGeom>
        <a:ln w="127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198782</xdr:colOff>
      <xdr:row>654</xdr:row>
      <xdr:rowOff>41413</xdr:rowOff>
    </xdr:from>
    <xdr:to>
      <xdr:col>6</xdr:col>
      <xdr:colOff>8282</xdr:colOff>
      <xdr:row>657</xdr:row>
      <xdr:rowOff>91109</xdr:rowOff>
    </xdr:to>
    <xdr:cxnSp macro="">
      <xdr:nvCxnSpPr>
        <xdr:cNvPr id="119" name="Straight Arrow Connector 118">
          <a:extLst>
            <a:ext uri="{FF2B5EF4-FFF2-40B4-BE49-F238E27FC236}">
              <a16:creationId xmlns:a16="http://schemas.microsoft.com/office/drawing/2014/main" id="{EE09A379-B8EF-4A37-BB43-F8EC9BD33155}"/>
            </a:ext>
          </a:extLst>
        </xdr:cNvPr>
        <xdr:cNvCxnSpPr/>
      </xdr:nvCxnSpPr>
      <xdr:spPr>
        <a:xfrm flipH="1">
          <a:off x="2494307" y="133572388"/>
          <a:ext cx="1219200" cy="621196"/>
        </a:xfrm>
        <a:prstGeom prst="straightConnector1">
          <a:avLst/>
        </a:prstGeom>
        <a:ln w="254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24847</xdr:colOff>
      <xdr:row>658</xdr:row>
      <xdr:rowOff>107674</xdr:rowOff>
    </xdr:from>
    <xdr:to>
      <xdr:col>6</xdr:col>
      <xdr:colOff>455543</xdr:colOff>
      <xdr:row>661</xdr:row>
      <xdr:rowOff>8283</xdr:rowOff>
    </xdr:to>
    <xdr:cxnSp macro="">
      <xdr:nvCxnSpPr>
        <xdr:cNvPr id="146" name="Straight Arrow Connector 145">
          <a:extLst>
            <a:ext uri="{FF2B5EF4-FFF2-40B4-BE49-F238E27FC236}">
              <a16:creationId xmlns:a16="http://schemas.microsoft.com/office/drawing/2014/main" id="{1B7A825D-77FB-4687-B7AB-B3AE43560605}"/>
            </a:ext>
          </a:extLst>
        </xdr:cNvPr>
        <xdr:cNvCxnSpPr/>
      </xdr:nvCxnSpPr>
      <xdr:spPr>
        <a:xfrm flipH="1" flipV="1">
          <a:off x="3730072" y="134400649"/>
          <a:ext cx="430696" cy="472109"/>
        </a:xfrm>
        <a:prstGeom prst="straightConnector1">
          <a:avLst/>
        </a:prstGeom>
        <a:ln w="2540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596348</xdr:colOff>
      <xdr:row>660</xdr:row>
      <xdr:rowOff>8283</xdr:rowOff>
    </xdr:from>
    <xdr:to>
      <xdr:col>5</xdr:col>
      <xdr:colOff>699052</xdr:colOff>
      <xdr:row>661</xdr:row>
      <xdr:rowOff>119270</xdr:rowOff>
    </xdr:to>
    <xdr:cxnSp macro="">
      <xdr:nvCxnSpPr>
        <xdr:cNvPr id="150" name="Straight Arrow Connector 149">
          <a:extLst>
            <a:ext uri="{FF2B5EF4-FFF2-40B4-BE49-F238E27FC236}">
              <a16:creationId xmlns:a16="http://schemas.microsoft.com/office/drawing/2014/main" id="{A09FAD56-84B5-44AA-893D-215B96FFB819}"/>
            </a:ext>
          </a:extLst>
        </xdr:cNvPr>
        <xdr:cNvCxnSpPr/>
      </xdr:nvCxnSpPr>
      <xdr:spPr>
        <a:xfrm flipH="1" flipV="1">
          <a:off x="2891873" y="134682258"/>
          <a:ext cx="807554" cy="301487"/>
        </a:xfrm>
        <a:prstGeom prst="straightConnector1">
          <a:avLst/>
        </a:prstGeom>
        <a:ln w="2540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-133127379</xdr:colOff>
      <xdr:row>1889</xdr:row>
      <xdr:rowOff>5980</xdr:rowOff>
    </xdr:from>
    <xdr:to>
      <xdr:col>0</xdr:col>
      <xdr:colOff>-127036156</xdr:colOff>
      <xdr:row>1913</xdr:row>
      <xdr:rowOff>112064</xdr:rowOff>
    </xdr:to>
    <xdr:pic>
      <xdr:nvPicPr>
        <xdr:cNvPr id="102" name="Picture 101">
          <a:extLst>
            <a:ext uri="{FF2B5EF4-FFF2-40B4-BE49-F238E27FC236}">
              <a16:creationId xmlns:a16="http://schemas.microsoft.com/office/drawing/2014/main" id="{5DADE262-F6BA-495E-B0D9-2744C147A02D}"/>
            </a:ext>
          </a:extLst>
        </xdr:cNvPr>
        <xdr:cNvPicPr>
          <a:picLocks noChangeAspect="1"/>
        </xdr:cNvPicPr>
      </xdr:nvPicPr>
      <xdr:blipFill>
        <a:blip xmlns:r="http://schemas.openxmlformats.org/officeDocument/2006/relationships" r:embed="rId12" cstate="print">
          <a:extLst>
            <a:ext uri="{BEBA8EAE-BF5A-486C-A8C5-ECC9F3942E4B}">
              <a14:imgProps xmlns:a14="http://schemas.microsoft.com/office/drawing/2010/main">
                <a14:imgLayer r:embed="rId13">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rot="5400000">
          <a:off x="-132420809" y="337570260"/>
          <a:ext cx="4678084" cy="6091223"/>
        </a:xfrm>
        <a:prstGeom prst="rect">
          <a:avLst/>
        </a:prstGeom>
        <a:ln>
          <a:solidFill>
            <a:schemeClr val="tx1"/>
          </a:solidFill>
        </a:ln>
      </xdr:spPr>
    </xdr:pic>
    <xdr:clientData/>
  </xdr:twoCellAnchor>
  <xdr:oneCellAnchor>
    <xdr:from>
      <xdr:col>1</xdr:col>
      <xdr:colOff>171451</xdr:colOff>
      <xdr:row>1046</xdr:row>
      <xdr:rowOff>57150</xdr:rowOff>
    </xdr:from>
    <xdr:ext cx="6191250" cy="6616969"/>
    <xdr:pic>
      <xdr:nvPicPr>
        <xdr:cNvPr id="98" name="Picture 97">
          <a:extLst>
            <a:ext uri="{FF2B5EF4-FFF2-40B4-BE49-F238E27FC236}">
              <a16:creationId xmlns:a16="http://schemas.microsoft.com/office/drawing/2014/main" id="{07800BDF-8F69-445A-BDEB-38ECCC3D1DFE}"/>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5186"/>
        <a:stretch/>
      </xdr:blipFill>
      <xdr:spPr>
        <a:xfrm>
          <a:off x="352426" y="170592750"/>
          <a:ext cx="6191250" cy="6616969"/>
        </a:xfrm>
        <a:prstGeom prst="rect">
          <a:avLst/>
        </a:prstGeom>
        <a:ln w="12700">
          <a:solidFill>
            <a:schemeClr val="tx1"/>
          </a:solidFill>
        </a:ln>
      </xdr:spPr>
    </xdr:pic>
    <xdr:clientData/>
  </xdr:oneCellAnchor>
  <xdr:oneCellAnchor>
    <xdr:from>
      <xdr:col>0</xdr:col>
      <xdr:colOff>-20124884</xdr:colOff>
      <xdr:row>1102</xdr:row>
      <xdr:rowOff>58665</xdr:rowOff>
    </xdr:from>
    <xdr:ext cx="6096000" cy="4681753"/>
    <xdr:pic>
      <xdr:nvPicPr>
        <xdr:cNvPr id="99" name="Picture 98">
          <a:extLst>
            <a:ext uri="{FF2B5EF4-FFF2-40B4-BE49-F238E27FC236}">
              <a16:creationId xmlns:a16="http://schemas.microsoft.com/office/drawing/2014/main" id="{E264C0B1-1673-4952-BEAB-FDFB516CC292}"/>
            </a:ext>
          </a:extLst>
        </xdr:cNvPr>
        <xdr:cNvPicPr>
          <a:picLocks noChangeAspect="1"/>
        </xdr:cNvPicPr>
      </xdr:nvPicPr>
      <xdr:blipFill>
        <a:blip xmlns:r="http://schemas.openxmlformats.org/officeDocument/2006/relationships" r:embed="rId15" cstate="print">
          <a:extLst>
            <a:ext uri="{BEBA8EAE-BF5A-486C-A8C5-ECC9F3942E4B}">
              <a14:imgProps xmlns:a14="http://schemas.microsoft.com/office/drawing/2010/main">
                <a14:imgLayer r:embed="rId16">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rot="5400000">
          <a:off x="-19417761" y="180555142"/>
          <a:ext cx="4681753" cy="6096000"/>
        </a:xfrm>
        <a:prstGeom prst="rect">
          <a:avLst/>
        </a:prstGeom>
        <a:ln>
          <a:solidFill>
            <a:schemeClr val="tx1"/>
          </a:solidFill>
        </a:ln>
      </xdr:spPr>
    </xdr:pic>
    <xdr:clientData/>
  </xdr:oneCellAnchor>
  <xdr:twoCellAnchor editAs="oneCell">
    <xdr:from>
      <xdr:col>1</xdr:col>
      <xdr:colOff>190500</xdr:colOff>
      <xdr:row>1134</xdr:row>
      <xdr:rowOff>30089</xdr:rowOff>
    </xdr:from>
    <xdr:to>
      <xdr:col>9</xdr:col>
      <xdr:colOff>747121</xdr:colOff>
      <xdr:row>1170</xdr:row>
      <xdr:rowOff>66676</xdr:rowOff>
    </xdr:to>
    <xdr:pic>
      <xdr:nvPicPr>
        <xdr:cNvPr id="101" name="Picture 100">
          <a:extLst>
            <a:ext uri="{FF2B5EF4-FFF2-40B4-BE49-F238E27FC236}">
              <a16:creationId xmlns:a16="http://schemas.microsoft.com/office/drawing/2014/main" id="{BC3F10E7-114B-4829-8E3F-EDA5BA49BDFC}"/>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71475" y="187329689"/>
          <a:ext cx="6214471" cy="7523237"/>
        </a:xfrm>
        <a:prstGeom prst="rect">
          <a:avLst/>
        </a:prstGeom>
        <a:ln w="12700">
          <a:solidFill>
            <a:schemeClr val="tx1"/>
          </a:solidFill>
        </a:ln>
      </xdr:spPr>
    </xdr:pic>
    <xdr:clientData/>
  </xdr:twoCellAnchor>
  <xdr:twoCellAnchor editAs="oneCell">
    <xdr:from>
      <xdr:col>1</xdr:col>
      <xdr:colOff>142998</xdr:colOff>
      <xdr:row>1276</xdr:row>
      <xdr:rowOff>65314</xdr:rowOff>
    </xdr:from>
    <xdr:to>
      <xdr:col>9</xdr:col>
      <xdr:colOff>659945</xdr:colOff>
      <xdr:row>1318</xdr:row>
      <xdr:rowOff>35</xdr:rowOff>
    </xdr:to>
    <xdr:pic>
      <xdr:nvPicPr>
        <xdr:cNvPr id="9" name="Picture 8">
          <a:extLst>
            <a:ext uri="{FF2B5EF4-FFF2-40B4-BE49-F238E27FC236}">
              <a16:creationId xmlns:a16="http://schemas.microsoft.com/office/drawing/2014/main" id="{789C104A-FC7E-45A9-97AC-C3C1D4AA1DC4}"/>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23973" y="216225664"/>
          <a:ext cx="6174797" cy="7935721"/>
        </a:xfrm>
        <a:prstGeom prst="rect">
          <a:avLst/>
        </a:prstGeom>
        <a:ln w="15875">
          <a:solidFill>
            <a:schemeClr val="tx1"/>
          </a:solidFill>
        </a:ln>
      </xdr:spPr>
    </xdr:pic>
    <xdr:clientData/>
  </xdr:twoCellAnchor>
  <xdr:twoCellAnchor editAs="oneCell">
    <xdr:from>
      <xdr:col>0</xdr:col>
      <xdr:colOff>-22013755</xdr:colOff>
      <xdr:row>1314</xdr:row>
      <xdr:rowOff>15893</xdr:rowOff>
    </xdr:from>
    <xdr:to>
      <xdr:col>0</xdr:col>
      <xdr:colOff>-15558045</xdr:colOff>
      <xdr:row>1329</xdr:row>
      <xdr:rowOff>699747</xdr:rowOff>
    </xdr:to>
    <xdr:pic>
      <xdr:nvPicPr>
        <xdr:cNvPr id="12" name="Picture 11">
          <a:extLst>
            <a:ext uri="{FF2B5EF4-FFF2-40B4-BE49-F238E27FC236}">
              <a16:creationId xmlns:a16="http://schemas.microsoft.com/office/drawing/2014/main" id="{F442F8AB-AD8E-4F2A-B07B-981560B74691}"/>
            </a:ext>
          </a:extLst>
        </xdr:cNvPr>
        <xdr:cNvPicPr>
          <a:picLocks noChangeAspect="1"/>
        </xdr:cNvPicPr>
      </xdr:nvPicPr>
      <xdr:blipFill>
        <a:blip xmlns:r="http://schemas.openxmlformats.org/officeDocument/2006/relationships" r:embed="rId19" cstate="print">
          <a:extLst>
            <a:ext uri="{BEBA8EAE-BF5A-486C-A8C5-ECC9F3942E4B}">
              <a14:imgProps xmlns:a14="http://schemas.microsoft.com/office/drawing/2010/main">
                <a14:imgLayer r:embed="rId20">
                  <a14:imgEffect>
                    <a14:sharpenSoften amount="50000"/>
                  </a14:imgEffect>
                </a14:imgLayer>
              </a14:imgProps>
            </a:ext>
            <a:ext uri="{28A0092B-C50C-407E-A947-70E740481C1C}">
              <a14:useLocalDpi xmlns:a14="http://schemas.microsoft.com/office/drawing/2010/main" val="0"/>
            </a:ext>
          </a:extLst>
        </a:blip>
        <a:stretch>
          <a:fillRect/>
        </a:stretch>
      </xdr:blipFill>
      <xdr:spPr>
        <a:xfrm rot="5400000">
          <a:off x="-21318577" y="222720065"/>
          <a:ext cx="5065354" cy="6455710"/>
        </a:xfrm>
        <a:prstGeom prst="rect">
          <a:avLst/>
        </a:prstGeom>
        <a:ln w="15875">
          <a:solidFill>
            <a:schemeClr val="tx1"/>
          </a:solidFill>
        </a:ln>
      </xdr:spPr>
    </xdr:pic>
    <xdr:clientData/>
  </xdr:twoCellAnchor>
  <xdr:twoCellAnchor editAs="oneCell">
    <xdr:from>
      <xdr:col>1</xdr:col>
      <xdr:colOff>122463</xdr:colOff>
      <xdr:row>1084</xdr:row>
      <xdr:rowOff>0</xdr:rowOff>
    </xdr:from>
    <xdr:to>
      <xdr:col>9</xdr:col>
      <xdr:colOff>808939</xdr:colOff>
      <xdr:row>1126</xdr:row>
      <xdr:rowOff>122464</xdr:rowOff>
    </xdr:to>
    <xdr:pic>
      <xdr:nvPicPr>
        <xdr:cNvPr id="17" name="Picture 16">
          <a:extLst>
            <a:ext uri="{FF2B5EF4-FFF2-40B4-BE49-F238E27FC236}">
              <a16:creationId xmlns:a16="http://schemas.microsoft.com/office/drawing/2014/main" id="{C50078A0-B033-4A19-AB32-B2E8A9182BCC}"/>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03438" y="177774600"/>
          <a:ext cx="6344326" cy="8123464"/>
        </a:xfrm>
        <a:prstGeom prst="rect">
          <a:avLst/>
        </a:prstGeom>
      </xdr:spPr>
    </xdr:pic>
    <xdr:clientData/>
  </xdr:twoCellAnchor>
  <xdr:twoCellAnchor editAs="oneCell">
    <xdr:from>
      <xdr:col>1</xdr:col>
      <xdr:colOff>154312</xdr:colOff>
      <xdr:row>1001</xdr:row>
      <xdr:rowOff>145746</xdr:rowOff>
    </xdr:from>
    <xdr:to>
      <xdr:col>9</xdr:col>
      <xdr:colOff>787231</xdr:colOff>
      <xdr:row>1027</xdr:row>
      <xdr:rowOff>116230</xdr:rowOff>
    </xdr:to>
    <xdr:pic>
      <xdr:nvPicPr>
        <xdr:cNvPr id="14" name="Picture 13">
          <a:extLst>
            <a:ext uri="{FF2B5EF4-FFF2-40B4-BE49-F238E27FC236}">
              <a16:creationId xmlns:a16="http://schemas.microsoft.com/office/drawing/2014/main" id="{CE3673AB-2150-428A-86A9-4B01D4AABB57}"/>
            </a:ext>
          </a:extLst>
        </xdr:cNvPr>
        <xdr:cNvPicPr>
          <a:picLocks noChangeAspect="1"/>
        </xdr:cNvPicPr>
      </xdr:nvPicPr>
      <xdr:blipFill>
        <a:blip xmlns:r="http://schemas.openxmlformats.org/officeDocument/2006/relationships" r:embed="rId22" cstate="print">
          <a:extLst>
            <a:ext uri="{BEBA8EAE-BF5A-486C-A8C5-ECC9F3942E4B}">
              <a14:imgProps xmlns:a14="http://schemas.microsoft.com/office/drawing/2010/main">
                <a14:imgLayer r:embed="rId23">
                  <a14:imgEffect>
                    <a14:sharpenSoften amount="50000"/>
                  </a14:imgEffect>
                </a14:imgLayer>
              </a14:imgProps>
            </a:ext>
            <a:ext uri="{28A0092B-C50C-407E-A947-70E740481C1C}">
              <a14:useLocalDpi xmlns:a14="http://schemas.microsoft.com/office/drawing/2010/main" val="0"/>
            </a:ext>
          </a:extLst>
        </a:blip>
        <a:stretch>
          <a:fillRect/>
        </a:stretch>
      </xdr:blipFill>
      <xdr:spPr>
        <a:xfrm rot="5400000">
          <a:off x="1018930" y="161368053"/>
          <a:ext cx="4923484" cy="6290769"/>
        </a:xfrm>
        <a:prstGeom prst="rect">
          <a:avLst/>
        </a:prstGeom>
        <a:ln w="12700">
          <a:solidFill>
            <a:schemeClr val="tx1"/>
          </a:solidFill>
        </a:ln>
      </xdr:spPr>
    </xdr:pic>
    <xdr:clientData/>
  </xdr:twoCellAnchor>
  <xdr:twoCellAnchor editAs="oneCell">
    <xdr:from>
      <xdr:col>1</xdr:col>
      <xdr:colOff>417653</xdr:colOff>
      <xdr:row>1201</xdr:row>
      <xdr:rowOff>112440</xdr:rowOff>
    </xdr:from>
    <xdr:to>
      <xdr:col>9</xdr:col>
      <xdr:colOff>458703</xdr:colOff>
      <xdr:row>1224</xdr:row>
      <xdr:rowOff>136537</xdr:rowOff>
    </xdr:to>
    <xdr:pic>
      <xdr:nvPicPr>
        <xdr:cNvPr id="11" name="Picture 10">
          <a:extLst>
            <a:ext uri="{FF2B5EF4-FFF2-40B4-BE49-F238E27FC236}">
              <a16:creationId xmlns:a16="http://schemas.microsoft.com/office/drawing/2014/main" id="{02B80828-1D80-43A9-B8F0-BCF98AAE4E39}"/>
            </a:ext>
          </a:extLst>
        </xdr:cNvPr>
        <xdr:cNvPicPr>
          <a:picLocks noChangeAspect="1"/>
        </xdr:cNvPicPr>
      </xdr:nvPicPr>
      <xdr:blipFill>
        <a:blip xmlns:r="http://schemas.openxmlformats.org/officeDocument/2006/relationships" r:embed="rId24" cstate="print">
          <a:extLst>
            <a:ext uri="{BEBA8EAE-BF5A-486C-A8C5-ECC9F3942E4B}">
              <a14:imgProps xmlns:a14="http://schemas.microsoft.com/office/drawing/2010/main">
                <a14:imgLayer r:embed="rId25">
                  <a14:imgEffect>
                    <a14:sharpenSoften amount="50000"/>
                  </a14:imgEffect>
                </a14:imgLayer>
              </a14:imgProps>
            </a:ext>
            <a:ext uri="{28A0092B-C50C-407E-A947-70E740481C1C}">
              <a14:useLocalDpi xmlns:a14="http://schemas.microsoft.com/office/drawing/2010/main" val="0"/>
            </a:ext>
          </a:extLst>
        </a:blip>
        <a:stretch>
          <a:fillRect/>
        </a:stretch>
      </xdr:blipFill>
      <xdr:spPr>
        <a:xfrm rot="5400000">
          <a:off x="1245279" y="201148139"/>
          <a:ext cx="4405597" cy="5698900"/>
        </a:xfrm>
        <a:prstGeom prst="rect">
          <a:avLst/>
        </a:prstGeom>
        <a:ln w="12700">
          <a:solidFill>
            <a:schemeClr val="tx1"/>
          </a:solidFill>
        </a:ln>
      </xdr:spPr>
    </xdr:pic>
    <xdr:clientData/>
  </xdr:twoCellAnchor>
  <xdr:twoCellAnchor>
    <xdr:from>
      <xdr:col>6</xdr:col>
      <xdr:colOff>407275</xdr:colOff>
      <xdr:row>532</xdr:row>
      <xdr:rowOff>157655</xdr:rowOff>
    </xdr:from>
    <xdr:to>
      <xdr:col>6</xdr:col>
      <xdr:colOff>551793</xdr:colOff>
      <xdr:row>535</xdr:row>
      <xdr:rowOff>6569</xdr:rowOff>
    </xdr:to>
    <xdr:sp macro="" textlink="">
      <xdr:nvSpPr>
        <xdr:cNvPr id="2" name="Arc 1">
          <a:extLst>
            <a:ext uri="{FF2B5EF4-FFF2-40B4-BE49-F238E27FC236}">
              <a16:creationId xmlns:a16="http://schemas.microsoft.com/office/drawing/2014/main" id="{0C60DC89-32DC-4101-AEA1-25954706C997}"/>
            </a:ext>
          </a:extLst>
        </xdr:cNvPr>
        <xdr:cNvSpPr/>
      </xdr:nvSpPr>
      <xdr:spPr>
        <a:xfrm>
          <a:off x="4105603" y="110148414"/>
          <a:ext cx="144518" cy="420414"/>
        </a:xfrm>
        <a:prstGeom prst="arc">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editAs="oneCell">
    <xdr:from>
      <xdr:col>1</xdr:col>
      <xdr:colOff>149088</xdr:colOff>
      <xdr:row>1227</xdr:row>
      <xdr:rowOff>49696</xdr:rowOff>
    </xdr:from>
    <xdr:to>
      <xdr:col>9</xdr:col>
      <xdr:colOff>604148</xdr:colOff>
      <xdr:row>1262</xdr:row>
      <xdr:rowOff>0</xdr:rowOff>
    </xdr:to>
    <xdr:pic>
      <xdr:nvPicPr>
        <xdr:cNvPr id="21" name="Picture 20">
          <a:extLst>
            <a:ext uri="{FF2B5EF4-FFF2-40B4-BE49-F238E27FC236}">
              <a16:creationId xmlns:a16="http://schemas.microsoft.com/office/drawing/2014/main" id="{B0B65E16-33BE-499F-AF1B-CA9A7D5D1094}"/>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31305" y="206957544"/>
          <a:ext cx="6103800" cy="6617804"/>
        </a:xfrm>
        <a:prstGeom prst="rect">
          <a:avLst/>
        </a:prstGeom>
        <a:ln>
          <a:solidFill>
            <a:schemeClr val="tx1"/>
          </a:solidFill>
        </a:ln>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200024</xdr:colOff>
      <xdr:row>45</xdr:row>
      <xdr:rowOff>127759</xdr:rowOff>
    </xdr:from>
    <xdr:ext cx="3562351" cy="35785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65EE14EF-C4FB-409B-80DC-5CAF4E00449C}"/>
                </a:ext>
              </a:extLst>
            </xdr:cNvPr>
            <xdr:cNvSpPr txBox="1"/>
          </xdr:nvSpPr>
          <xdr:spPr>
            <a:xfrm>
              <a:off x="380999" y="36713284"/>
              <a:ext cx="3562351" cy="357855"/>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US" sz="1400">
                  <a:solidFill>
                    <a:schemeClr val="tx1"/>
                  </a:solidFill>
                </a:rPr>
                <a:t>#</a:t>
              </a:r>
              <a14:m>
                <m:oMath xmlns:m="http://schemas.openxmlformats.org/officeDocument/2006/math">
                  <m:sSubSup>
                    <m:sSubSupPr>
                      <m:ctrlPr>
                        <a:rPr lang="en-US" sz="1400" i="1">
                          <a:solidFill>
                            <a:schemeClr val="tx1"/>
                          </a:solidFill>
                          <a:latin typeface="Cambria Math" panose="02040503050406030204" pitchFamily="18" charset="0"/>
                        </a:rPr>
                      </m:ctrlPr>
                    </m:sSubSupPr>
                    <m:e>
                      <m:r>
                        <a:rPr lang="en-US" sz="1400" b="0" i="1">
                          <a:solidFill>
                            <a:schemeClr val="tx1"/>
                          </a:solidFill>
                          <a:latin typeface="Cambria Math" panose="02040503050406030204" pitchFamily="18" charset="0"/>
                        </a:rPr>
                        <m:t> </m:t>
                      </m:r>
                      <m:r>
                        <a:rPr lang="en-US" sz="1400" b="0" i="1">
                          <a:solidFill>
                            <a:schemeClr val="tx1"/>
                          </a:solidFill>
                          <a:latin typeface="Cambria Math" panose="02040503050406030204" pitchFamily="18" charset="0"/>
                        </a:rPr>
                        <m:t>𝐶𝑜𝑚𝑏𝑖𝑛𝑎𝑡𝑖𝑜𝑛𝑠</m:t>
                      </m:r>
                      <m:r>
                        <a:rPr lang="en-US" sz="1400" b="0" i="1">
                          <a:solidFill>
                            <a:schemeClr val="tx1"/>
                          </a:solidFill>
                          <a:latin typeface="Cambria Math" panose="02040503050406030204" pitchFamily="18" charset="0"/>
                        </a:rPr>
                        <m:t>= </m:t>
                      </m:r>
                      <m:r>
                        <a:rPr lang="en-US" sz="1400" i="1">
                          <a:solidFill>
                            <a:schemeClr val="tx1"/>
                          </a:solidFill>
                          <a:latin typeface="Cambria Math" panose="02040503050406030204" pitchFamily="18" charset="0"/>
                        </a:rPr>
                        <m:t>𝐶</m:t>
                      </m:r>
                    </m:e>
                    <m:sub>
                      <m:r>
                        <a:rPr lang="en-US" sz="1400" i="1">
                          <a:solidFill>
                            <a:schemeClr val="tx1"/>
                          </a:solidFill>
                          <a:latin typeface="Cambria Math" panose="02040503050406030204" pitchFamily="18" charset="0"/>
                        </a:rPr>
                        <m:t>𝑛</m:t>
                      </m:r>
                    </m:sub>
                    <m:sup>
                      <m:r>
                        <a:rPr lang="en-US" sz="1400" i="1">
                          <a:solidFill>
                            <a:schemeClr val="tx1"/>
                          </a:solidFill>
                          <a:latin typeface="Cambria Math" panose="02040503050406030204" pitchFamily="18" charset="0"/>
                        </a:rPr>
                        <m:t>𝑁</m:t>
                      </m:r>
                    </m:sup>
                  </m:sSubSup>
                  <m:r>
                    <a:rPr lang="en-US" sz="1400" i="0">
                      <a:latin typeface="Cambria Math" panose="02040503050406030204" pitchFamily="18" charset="0"/>
                    </a:rPr>
                    <m:t>=</m:t>
                  </m:r>
                  <m:d>
                    <m:dPr>
                      <m:ctrlPr>
                        <a:rPr lang="en-US" sz="1400" i="1">
                          <a:solidFill>
                            <a:srgbClr val="836967"/>
                          </a:solidFill>
                          <a:latin typeface="Cambria Math" panose="02040503050406030204" pitchFamily="18" charset="0"/>
                        </a:rPr>
                      </m:ctrlPr>
                    </m:dPr>
                    <m:e>
                      <m:m>
                        <m:mPr>
                          <m:plcHide m:val="on"/>
                          <m:mcs>
                            <m:mc>
                              <m:mcPr>
                                <m:count m:val="1"/>
                                <m:mcJc m:val="center"/>
                              </m:mcPr>
                            </m:mc>
                          </m:mcs>
                          <m:ctrlPr>
                            <a:rPr lang="en-US" sz="1400" i="1">
                              <a:solidFill>
                                <a:srgbClr val="836967"/>
                              </a:solidFill>
                              <a:latin typeface="Cambria Math" panose="02040503050406030204" pitchFamily="18" charset="0"/>
                            </a:rPr>
                          </m:ctrlPr>
                        </m:mPr>
                        <m:mr>
                          <m:e>
                            <m:r>
                              <a:rPr lang="en-US" sz="1400" i="1">
                                <a:latin typeface="Cambria Math" panose="02040503050406030204" pitchFamily="18" charset="0"/>
                              </a:rPr>
                              <m:t>𝑁</m:t>
                            </m:r>
                          </m:e>
                        </m:mr>
                        <m:mr>
                          <m:e>
                            <m:r>
                              <a:rPr lang="en-US" sz="1400" i="1">
                                <a:latin typeface="Cambria Math" panose="02040503050406030204" pitchFamily="18" charset="0"/>
                              </a:rPr>
                              <m:t>𝑛</m:t>
                            </m:r>
                          </m:e>
                        </m:mr>
                      </m:m>
                    </m:e>
                  </m:d>
                  <m:r>
                    <a:rPr lang="en-US" sz="1400" i="0">
                      <a:latin typeface="Cambria Math" panose="02040503050406030204" pitchFamily="18" charset="0"/>
                    </a:rPr>
                    <m:t>=</m:t>
                  </m:r>
                  <m:f>
                    <m:fPr>
                      <m:ctrlPr>
                        <a:rPr lang="en-US" sz="1400" i="1">
                          <a:solidFill>
                            <a:srgbClr val="836967"/>
                          </a:solidFill>
                          <a:latin typeface="Cambria Math" panose="02040503050406030204" pitchFamily="18" charset="0"/>
                        </a:rPr>
                      </m:ctrlPr>
                    </m:fPr>
                    <m:num>
                      <m:r>
                        <a:rPr lang="en-US" sz="1400" i="1">
                          <a:latin typeface="Cambria Math" panose="02040503050406030204" pitchFamily="18" charset="0"/>
                        </a:rPr>
                        <m:t>𝑁</m:t>
                      </m:r>
                      <m:r>
                        <a:rPr lang="en-US" sz="1400" i="0">
                          <a:latin typeface="Cambria Math" panose="02040503050406030204" pitchFamily="18" charset="0"/>
                        </a:rPr>
                        <m:t>!</m:t>
                      </m:r>
                    </m:num>
                    <m:den>
                      <m:r>
                        <a:rPr lang="en-US" sz="1400" i="1">
                          <a:latin typeface="Cambria Math" panose="02040503050406030204" pitchFamily="18" charset="0"/>
                        </a:rPr>
                        <m:t>𝑛</m:t>
                      </m:r>
                      <m:r>
                        <a:rPr lang="en-US" sz="1400" i="0">
                          <a:latin typeface="Cambria Math" panose="02040503050406030204" pitchFamily="18" charset="0"/>
                        </a:rPr>
                        <m:t>!</m:t>
                      </m:r>
                      <m:d>
                        <m:dPr>
                          <m:ctrlPr>
                            <a:rPr lang="en-US" sz="1400" i="1">
                              <a:solidFill>
                                <a:srgbClr val="836967"/>
                              </a:solidFill>
                              <a:latin typeface="Cambria Math" panose="02040503050406030204" pitchFamily="18" charset="0"/>
                            </a:rPr>
                          </m:ctrlPr>
                        </m:dPr>
                        <m:e>
                          <m:r>
                            <a:rPr lang="en-US" sz="1400" i="1">
                              <a:latin typeface="Cambria Math" panose="02040503050406030204" pitchFamily="18" charset="0"/>
                            </a:rPr>
                            <m:t>𝑁</m:t>
                          </m:r>
                          <m:r>
                            <a:rPr lang="en-US" sz="1400" i="0">
                              <a:latin typeface="Cambria Math" panose="02040503050406030204" pitchFamily="18" charset="0"/>
                            </a:rPr>
                            <m:t>−</m:t>
                          </m:r>
                          <m:r>
                            <a:rPr lang="en-US" sz="1400" i="1">
                              <a:latin typeface="Cambria Math" panose="02040503050406030204" pitchFamily="18" charset="0"/>
                            </a:rPr>
                            <m:t>𝑛</m:t>
                          </m:r>
                        </m:e>
                      </m:d>
                      <m:r>
                        <a:rPr lang="en-US" sz="1400" i="0">
                          <a:latin typeface="Cambria Math" panose="02040503050406030204" pitchFamily="18" charset="0"/>
                        </a:rPr>
                        <m:t>!</m:t>
                      </m:r>
                    </m:den>
                  </m:f>
                </m:oMath>
              </a14:m>
              <a:endParaRPr lang="en-US" sz="1400"/>
            </a:p>
          </xdr:txBody>
        </xdr:sp>
      </mc:Choice>
      <mc:Fallback xmlns="">
        <xdr:sp macro="" textlink="">
          <xdr:nvSpPr>
            <xdr:cNvPr id="6" name="TextBox 5">
              <a:extLst>
                <a:ext uri="{FF2B5EF4-FFF2-40B4-BE49-F238E27FC236}">
                  <a16:creationId xmlns:a16="http://schemas.microsoft.com/office/drawing/2014/main" id="{65EE14EF-C4FB-409B-80DC-5CAF4E00449C}"/>
                </a:ext>
              </a:extLst>
            </xdr:cNvPr>
            <xdr:cNvSpPr txBox="1"/>
          </xdr:nvSpPr>
          <xdr:spPr>
            <a:xfrm>
              <a:off x="380999" y="36713284"/>
              <a:ext cx="3562351" cy="357855"/>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US" sz="1400">
                  <a:solidFill>
                    <a:schemeClr val="tx1"/>
                  </a:solidFill>
                </a:rPr>
                <a:t>#</a:t>
              </a:r>
              <a:r>
                <a:rPr lang="en-US" sz="1400" i="0">
                  <a:solidFill>
                    <a:schemeClr val="tx1"/>
                  </a:solidFill>
                  <a:latin typeface="Cambria Math" panose="02040503050406030204" pitchFamily="18" charset="0"/>
                </a:rPr>
                <a:t>〖</a:t>
              </a:r>
              <a:r>
                <a:rPr lang="en-US" sz="1400" b="0" i="0">
                  <a:solidFill>
                    <a:schemeClr val="tx1"/>
                  </a:solidFill>
                  <a:latin typeface="Cambria Math" panose="02040503050406030204" pitchFamily="18" charset="0"/>
                </a:rPr>
                <a:t> 𝐶𝑜𝑚𝑏𝑖𝑛𝑎𝑡𝑖𝑜𝑛𝑠= </a:t>
              </a:r>
              <a:r>
                <a:rPr lang="en-US" sz="1400" i="0">
                  <a:solidFill>
                    <a:schemeClr val="tx1"/>
                  </a:solidFill>
                  <a:latin typeface="Cambria Math" panose="02040503050406030204" pitchFamily="18" charset="0"/>
                </a:rPr>
                <a:t>𝐶〗_𝑛^𝑁</a:t>
              </a:r>
              <a:r>
                <a:rPr lang="en-US" sz="1400" i="0">
                  <a:latin typeface="Cambria Math" panose="02040503050406030204" pitchFamily="18" charset="0"/>
                </a:rPr>
                <a:t>=</a:t>
              </a:r>
              <a:r>
                <a:rPr lang="en-US" sz="1400" i="0">
                  <a:solidFill>
                    <a:srgbClr val="836967"/>
                  </a:solidFill>
                  <a:latin typeface="Cambria Math" panose="02040503050406030204" pitchFamily="18" charset="0"/>
                </a:rPr>
                <a:t>(■(</a:t>
              </a:r>
              <a:r>
                <a:rPr lang="en-US" sz="1400" i="0">
                  <a:latin typeface="Cambria Math" panose="02040503050406030204" pitchFamily="18" charset="0"/>
                </a:rPr>
                <a:t>𝑁@𝑛))=𝑁!</a:t>
              </a:r>
              <a:r>
                <a:rPr lang="en-US" sz="1400" i="0">
                  <a:solidFill>
                    <a:srgbClr val="836967"/>
                  </a:solidFill>
                  <a:latin typeface="Cambria Math" panose="02040503050406030204" pitchFamily="18" charset="0"/>
                </a:rPr>
                <a:t>/</a:t>
              </a:r>
              <a:r>
                <a:rPr lang="en-US" sz="1400" i="0">
                  <a:latin typeface="Cambria Math" panose="02040503050406030204" pitchFamily="18" charset="0"/>
                </a:rPr>
                <a:t>𝑛!</a:t>
              </a:r>
              <a:r>
                <a:rPr lang="en-US" sz="1400" i="0">
                  <a:solidFill>
                    <a:srgbClr val="836967"/>
                  </a:solidFill>
                  <a:latin typeface="Cambria Math" panose="02040503050406030204" pitchFamily="18" charset="0"/>
                </a:rPr>
                <a:t>(</a:t>
              </a:r>
              <a:r>
                <a:rPr lang="en-US" sz="1400" i="0">
                  <a:latin typeface="Cambria Math" panose="02040503050406030204" pitchFamily="18" charset="0"/>
                </a:rPr>
                <a:t>𝑁−𝑛)!</a:t>
              </a:r>
              <a:endParaRPr lang="en-US" sz="1400"/>
            </a:p>
          </xdr:txBody>
        </xdr:sp>
      </mc:Fallback>
    </mc:AlternateContent>
    <xdr:clientData/>
  </xdr:oneCellAnchor>
  <xdr:oneCellAnchor>
    <xdr:from>
      <xdr:col>1</xdr:col>
      <xdr:colOff>200025</xdr:colOff>
      <xdr:row>60</xdr:row>
      <xdr:rowOff>190500</xdr:rowOff>
    </xdr:from>
    <xdr:ext cx="3562350" cy="357855"/>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6936F0A9-58F8-4B3C-A381-2392E0F3D88F}"/>
                </a:ext>
              </a:extLst>
            </xdr:cNvPr>
            <xdr:cNvSpPr txBox="1"/>
          </xdr:nvSpPr>
          <xdr:spPr>
            <a:xfrm>
              <a:off x="381000" y="40319325"/>
              <a:ext cx="3562350" cy="357855"/>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US" sz="1400">
                  <a:solidFill>
                    <a:schemeClr val="tx1"/>
                  </a:solidFill>
                </a:rPr>
                <a:t>#</a:t>
              </a:r>
              <a14:m>
                <m:oMath xmlns:m="http://schemas.openxmlformats.org/officeDocument/2006/math">
                  <m:sSubSup>
                    <m:sSubSupPr>
                      <m:ctrlPr>
                        <a:rPr lang="en-US" sz="1400" i="1">
                          <a:solidFill>
                            <a:schemeClr val="tx1"/>
                          </a:solidFill>
                          <a:latin typeface="Cambria Math" panose="02040503050406030204" pitchFamily="18" charset="0"/>
                        </a:rPr>
                      </m:ctrlPr>
                    </m:sSubSupPr>
                    <m:e>
                      <m:r>
                        <a:rPr lang="en-US" sz="1400" b="0" i="1">
                          <a:solidFill>
                            <a:schemeClr val="tx1"/>
                          </a:solidFill>
                          <a:latin typeface="Cambria Math" panose="02040503050406030204" pitchFamily="18" charset="0"/>
                        </a:rPr>
                        <m:t> </m:t>
                      </m:r>
                      <m:r>
                        <a:rPr lang="en-US" sz="1400" b="0" i="1">
                          <a:solidFill>
                            <a:schemeClr val="tx1"/>
                          </a:solidFill>
                          <a:latin typeface="Cambria Math" panose="02040503050406030204" pitchFamily="18" charset="0"/>
                        </a:rPr>
                        <m:t>𝑃𝑒𝑟𝑚𝑢𝑡𝑎𝑡𝑖𝑜𝑛𝑠</m:t>
                      </m:r>
                      <m:r>
                        <a:rPr lang="en-US" sz="1400" b="0" i="1">
                          <a:solidFill>
                            <a:schemeClr val="tx1"/>
                          </a:solidFill>
                          <a:latin typeface="Cambria Math" panose="02040503050406030204" pitchFamily="18" charset="0"/>
                        </a:rPr>
                        <m:t>=</m:t>
                      </m:r>
                      <m:r>
                        <a:rPr lang="en-US" sz="1400" b="0" i="1">
                          <a:solidFill>
                            <a:schemeClr val="tx1"/>
                          </a:solidFill>
                          <a:latin typeface="Cambria Math" panose="02040503050406030204" pitchFamily="18" charset="0"/>
                        </a:rPr>
                        <m:t>𝑃</m:t>
                      </m:r>
                    </m:e>
                    <m:sub>
                      <m:r>
                        <a:rPr lang="en-US" sz="1400" i="1">
                          <a:solidFill>
                            <a:schemeClr val="tx1"/>
                          </a:solidFill>
                          <a:latin typeface="Cambria Math" panose="02040503050406030204" pitchFamily="18" charset="0"/>
                        </a:rPr>
                        <m:t>𝑛</m:t>
                      </m:r>
                    </m:sub>
                    <m:sup>
                      <m:r>
                        <a:rPr lang="en-US" sz="1400" i="1">
                          <a:solidFill>
                            <a:schemeClr val="tx1"/>
                          </a:solidFill>
                          <a:latin typeface="Cambria Math" panose="02040503050406030204" pitchFamily="18" charset="0"/>
                        </a:rPr>
                        <m:t>𝑁</m:t>
                      </m:r>
                    </m:sup>
                  </m:sSubSup>
                  <m:r>
                    <a:rPr lang="en-US" sz="1400" i="0">
                      <a:latin typeface="Cambria Math" panose="02040503050406030204" pitchFamily="18" charset="0"/>
                    </a:rPr>
                    <m:t>=</m:t>
                  </m:r>
                  <m:r>
                    <m:rPr>
                      <m:sty m:val="p"/>
                    </m:rPr>
                    <a:rPr lang="en-US" sz="1400" b="0" i="0">
                      <a:latin typeface="Cambria Math" panose="02040503050406030204" pitchFamily="18" charset="0"/>
                    </a:rPr>
                    <m:t>n</m:t>
                  </m:r>
                  <m:r>
                    <a:rPr lang="en-US" sz="1400" b="0" i="0">
                      <a:latin typeface="Cambria Math" panose="02040503050406030204" pitchFamily="18" charset="0"/>
                    </a:rPr>
                    <m:t>!</m:t>
                  </m:r>
                  <m:d>
                    <m:dPr>
                      <m:ctrlPr>
                        <a:rPr lang="en-US" sz="1400" i="1">
                          <a:solidFill>
                            <a:srgbClr val="836967"/>
                          </a:solidFill>
                          <a:latin typeface="Cambria Math" panose="02040503050406030204" pitchFamily="18" charset="0"/>
                        </a:rPr>
                      </m:ctrlPr>
                    </m:dPr>
                    <m:e>
                      <m:m>
                        <m:mPr>
                          <m:plcHide m:val="on"/>
                          <m:mcs>
                            <m:mc>
                              <m:mcPr>
                                <m:count m:val="1"/>
                                <m:mcJc m:val="center"/>
                              </m:mcPr>
                            </m:mc>
                          </m:mcs>
                          <m:ctrlPr>
                            <a:rPr lang="en-US" sz="1400" i="1">
                              <a:solidFill>
                                <a:srgbClr val="836967"/>
                              </a:solidFill>
                              <a:latin typeface="Cambria Math" panose="02040503050406030204" pitchFamily="18" charset="0"/>
                            </a:rPr>
                          </m:ctrlPr>
                        </m:mPr>
                        <m:mr>
                          <m:e>
                            <m:r>
                              <a:rPr lang="en-US" sz="1400" i="1">
                                <a:latin typeface="Cambria Math" panose="02040503050406030204" pitchFamily="18" charset="0"/>
                              </a:rPr>
                              <m:t>𝑁</m:t>
                            </m:r>
                          </m:e>
                        </m:mr>
                        <m:mr>
                          <m:e>
                            <m:r>
                              <a:rPr lang="en-US" sz="1400" i="1">
                                <a:latin typeface="Cambria Math" panose="02040503050406030204" pitchFamily="18" charset="0"/>
                              </a:rPr>
                              <m:t>𝑛</m:t>
                            </m:r>
                          </m:e>
                        </m:mr>
                      </m:m>
                    </m:e>
                  </m:d>
                  <m:r>
                    <a:rPr lang="en-US" sz="1400" i="0">
                      <a:latin typeface="Cambria Math" panose="02040503050406030204" pitchFamily="18" charset="0"/>
                    </a:rPr>
                    <m:t>=</m:t>
                  </m:r>
                  <m:f>
                    <m:fPr>
                      <m:ctrlPr>
                        <a:rPr lang="en-US" sz="1400" i="1">
                          <a:solidFill>
                            <a:srgbClr val="836967"/>
                          </a:solidFill>
                          <a:latin typeface="Cambria Math" panose="02040503050406030204" pitchFamily="18" charset="0"/>
                        </a:rPr>
                      </m:ctrlPr>
                    </m:fPr>
                    <m:num>
                      <m:r>
                        <a:rPr lang="en-US" sz="1400" i="1">
                          <a:latin typeface="Cambria Math" panose="02040503050406030204" pitchFamily="18" charset="0"/>
                        </a:rPr>
                        <m:t>𝑁</m:t>
                      </m:r>
                      <m:r>
                        <a:rPr lang="en-US" sz="1400" i="0">
                          <a:latin typeface="Cambria Math" panose="02040503050406030204" pitchFamily="18" charset="0"/>
                        </a:rPr>
                        <m:t>!</m:t>
                      </m:r>
                    </m:num>
                    <m:den>
                      <m:d>
                        <m:dPr>
                          <m:ctrlPr>
                            <a:rPr lang="en-US" sz="1400" i="1">
                              <a:solidFill>
                                <a:srgbClr val="836967"/>
                              </a:solidFill>
                              <a:latin typeface="Cambria Math" panose="02040503050406030204" pitchFamily="18" charset="0"/>
                            </a:rPr>
                          </m:ctrlPr>
                        </m:dPr>
                        <m:e>
                          <m:r>
                            <a:rPr lang="en-US" sz="1400" i="1">
                              <a:latin typeface="Cambria Math" panose="02040503050406030204" pitchFamily="18" charset="0"/>
                            </a:rPr>
                            <m:t>𝑁</m:t>
                          </m:r>
                          <m:r>
                            <a:rPr lang="en-US" sz="1400" i="0">
                              <a:latin typeface="Cambria Math" panose="02040503050406030204" pitchFamily="18" charset="0"/>
                            </a:rPr>
                            <m:t>−</m:t>
                          </m:r>
                          <m:r>
                            <a:rPr lang="en-US" sz="1400" i="1">
                              <a:latin typeface="Cambria Math" panose="02040503050406030204" pitchFamily="18" charset="0"/>
                            </a:rPr>
                            <m:t>𝑛</m:t>
                          </m:r>
                        </m:e>
                      </m:d>
                      <m:r>
                        <a:rPr lang="en-US" sz="1400" i="0">
                          <a:latin typeface="Cambria Math" panose="02040503050406030204" pitchFamily="18" charset="0"/>
                        </a:rPr>
                        <m:t>!</m:t>
                      </m:r>
                    </m:den>
                  </m:f>
                </m:oMath>
              </a14:m>
              <a:endParaRPr lang="en-US" sz="1400"/>
            </a:p>
          </xdr:txBody>
        </xdr:sp>
      </mc:Choice>
      <mc:Fallback xmlns="">
        <xdr:sp macro="" textlink="">
          <xdr:nvSpPr>
            <xdr:cNvPr id="7" name="TextBox 6">
              <a:extLst>
                <a:ext uri="{FF2B5EF4-FFF2-40B4-BE49-F238E27FC236}">
                  <a16:creationId xmlns:a16="http://schemas.microsoft.com/office/drawing/2014/main" id="{6936F0A9-58F8-4B3C-A381-2392E0F3D88F}"/>
                </a:ext>
              </a:extLst>
            </xdr:cNvPr>
            <xdr:cNvSpPr txBox="1"/>
          </xdr:nvSpPr>
          <xdr:spPr>
            <a:xfrm>
              <a:off x="381000" y="40319325"/>
              <a:ext cx="3562350" cy="357855"/>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US" sz="1400">
                  <a:solidFill>
                    <a:schemeClr val="tx1"/>
                  </a:solidFill>
                </a:rPr>
                <a:t>#</a:t>
              </a:r>
              <a:r>
                <a:rPr lang="en-US" sz="1400" i="0">
                  <a:solidFill>
                    <a:schemeClr val="tx1"/>
                  </a:solidFill>
                  <a:latin typeface="Cambria Math" panose="02040503050406030204" pitchFamily="18" charset="0"/>
                </a:rPr>
                <a:t>〖</a:t>
              </a:r>
              <a:r>
                <a:rPr lang="en-US" sz="1400" b="0" i="0">
                  <a:solidFill>
                    <a:schemeClr val="tx1"/>
                  </a:solidFill>
                  <a:latin typeface="Cambria Math" panose="02040503050406030204" pitchFamily="18" charset="0"/>
                </a:rPr>
                <a:t> 𝑃𝑒𝑟𝑚𝑢𝑡𝑎𝑡𝑖𝑜𝑛𝑠=𝑃〗_</a:t>
              </a:r>
              <a:r>
                <a:rPr lang="en-US" sz="1400" i="0">
                  <a:solidFill>
                    <a:schemeClr val="tx1"/>
                  </a:solidFill>
                  <a:latin typeface="Cambria Math" panose="02040503050406030204" pitchFamily="18" charset="0"/>
                </a:rPr>
                <a:t>𝑛^𝑁</a:t>
              </a:r>
              <a:r>
                <a:rPr lang="en-US" sz="1400" i="0">
                  <a:latin typeface="Cambria Math" panose="02040503050406030204" pitchFamily="18" charset="0"/>
                </a:rPr>
                <a:t>=</a:t>
              </a:r>
              <a:r>
                <a:rPr lang="en-US" sz="1400" b="0" i="0">
                  <a:latin typeface="Cambria Math" panose="02040503050406030204" pitchFamily="18" charset="0"/>
                </a:rPr>
                <a:t>n!</a:t>
              </a:r>
              <a:r>
                <a:rPr lang="en-US" sz="1400" i="0">
                  <a:solidFill>
                    <a:srgbClr val="836967"/>
                  </a:solidFill>
                  <a:latin typeface="Cambria Math" panose="02040503050406030204" pitchFamily="18" charset="0"/>
                </a:rPr>
                <a:t>(■(</a:t>
              </a:r>
              <a:r>
                <a:rPr lang="en-US" sz="1400" i="0">
                  <a:latin typeface="Cambria Math" panose="02040503050406030204" pitchFamily="18" charset="0"/>
                </a:rPr>
                <a:t>𝑁@𝑛))=𝑁!</a:t>
              </a:r>
              <a:r>
                <a:rPr lang="en-US" sz="1400" i="0">
                  <a:solidFill>
                    <a:srgbClr val="836967"/>
                  </a:solidFill>
                  <a:latin typeface="Cambria Math" panose="02040503050406030204" pitchFamily="18" charset="0"/>
                </a:rPr>
                <a:t>/(</a:t>
              </a:r>
              <a:r>
                <a:rPr lang="en-US" sz="1400" i="0">
                  <a:latin typeface="Cambria Math" panose="02040503050406030204" pitchFamily="18" charset="0"/>
                </a:rPr>
                <a:t>𝑁−𝑛)!</a:t>
              </a:r>
              <a:endParaRPr lang="en-US" sz="1400"/>
            </a:p>
          </xdr:txBody>
        </xdr:sp>
      </mc:Fallback>
    </mc:AlternateContent>
    <xdr:clientData/>
  </xdr:oneCellAnchor>
  <xdr:twoCellAnchor editAs="oneCell">
    <xdr:from>
      <xdr:col>7</xdr:col>
      <xdr:colOff>658022</xdr:colOff>
      <xdr:row>11</xdr:row>
      <xdr:rowOff>69732</xdr:rowOff>
    </xdr:from>
    <xdr:to>
      <xdr:col>8</xdr:col>
      <xdr:colOff>554566</xdr:colOff>
      <xdr:row>17</xdr:row>
      <xdr:rowOff>19212</xdr:rowOff>
    </xdr:to>
    <xdr:pic>
      <xdr:nvPicPr>
        <xdr:cNvPr id="8" name="Picture 7" descr="3 Digits Lock Travel Backpack Jewelry Box Luggage Padlock 4 Pack Resettable  Combination Code Password Locking - Walmart.com">
          <a:extLst>
            <a:ext uri="{FF2B5EF4-FFF2-40B4-BE49-F238E27FC236}">
              <a16:creationId xmlns:a16="http://schemas.microsoft.com/office/drawing/2014/main" id="{6C9B5534-60E4-46CA-B8DA-278E88B0F13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5582" r="17054"/>
        <a:stretch/>
      </xdr:blipFill>
      <xdr:spPr bwMode="auto">
        <a:xfrm>
          <a:off x="5098137" y="2538905"/>
          <a:ext cx="621910" cy="12023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544071</xdr:colOff>
      <xdr:row>20</xdr:row>
      <xdr:rowOff>55079</xdr:rowOff>
    </xdr:from>
    <xdr:to>
      <xdr:col>9</xdr:col>
      <xdr:colOff>699051</xdr:colOff>
      <xdr:row>25</xdr:row>
      <xdr:rowOff>149915</xdr:rowOff>
    </xdr:to>
    <xdr:pic>
      <xdr:nvPicPr>
        <xdr:cNvPr id="9" name="Picture 8">
          <a:extLst>
            <a:ext uri="{FF2B5EF4-FFF2-40B4-BE49-F238E27FC236}">
              <a16:creationId xmlns:a16="http://schemas.microsoft.com/office/drawing/2014/main" id="{699BBB15-329B-4116-9364-74AF8CE12B4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54146" y="31516154"/>
          <a:ext cx="1583730" cy="1047336"/>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rvin, Michael" refreshedDate="44599.652568287034" createdVersion="7" refreshedVersion="7" minRefreshableVersion="3" recordCount="200" xr:uid="{BC0500CC-6B39-4B55-9F0F-48B70DC72A0F}">
  <cacheSource type="worksheet">
    <worksheetSource ref="C670:D870" sheet="Probability Notes"/>
  </cacheSource>
  <cacheFields count="2">
    <cacheField name="Facebook" numFmtId="0">
      <sharedItems count="2">
        <s v="Use FB"/>
        <s v="Not Use FB"/>
      </sharedItems>
    </cacheField>
    <cacheField name="YouTube" numFmtId="0">
      <sharedItems count="2">
        <s v="Use YT"/>
        <s v="Not Use YT"/>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rvin, Michael" refreshedDate="44605.548121180553" createdVersion="7" refreshedVersion="7" minRefreshableVersion="3" recordCount="104" xr:uid="{B6A5DD07-1305-46B2-899B-A2C4F791961F}">
  <cacheSource type="worksheet">
    <worksheetSource ref="B8:D112" sheet="Restaurant"/>
  </cacheSource>
  <cacheFields count="3">
    <cacheField name="Date" numFmtId="165">
      <sharedItems containsSemiMixedTypes="0" containsNonDate="0" containsDate="1" containsString="0" minDate="2020-01-04T00:00:00" maxDate="2020-12-28T00:00:00"/>
    </cacheField>
    <cacheField name="# Rooms Used in Day" numFmtId="0">
      <sharedItems containsSemiMixedTypes="0" containsString="0" containsNumber="1" containsInteger="1" minValue="0" maxValue="4" count="5">
        <n v="1"/>
        <n v="2"/>
        <n v="4"/>
        <n v="3"/>
        <n v="0"/>
      </sharedItems>
    </cacheField>
    <cacheField name="Day"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rvin, Michael" refreshedDate="44606.618294560183" createdVersion="7" refreshedVersion="7" minRefreshableVersion="3" recordCount="30" xr:uid="{5286AB91-8F45-46B7-B115-BEBFA35995E6}">
  <cacheSource type="worksheet">
    <worksheetSource name="BasicRetrofitRecords"/>
  </cacheSource>
  <cacheFields count="6">
    <cacheField name="Date" numFmtId="14">
      <sharedItems containsSemiMixedTypes="0" containsNonDate="0" containsDate="1" containsString="0" minDate="2018-01-14T00:00:00" maxDate="2021-09-01T00:00:00"/>
    </cacheField>
    <cacheField name="Project" numFmtId="0">
      <sharedItems/>
    </cacheField>
    <cacheField name="Design time (weeks)" numFmtId="0">
      <sharedItems containsSemiMixedTypes="0" containsString="0" containsNumber="1" containsInteger="1" minValue="1" maxValue="2"/>
    </cacheField>
    <cacheField name="Construction time (weeks)" numFmtId="0">
      <sharedItems containsSemiMixedTypes="0" containsString="0" containsNumber="1" containsInteger="1" minValue="2" maxValue="4"/>
    </cacheField>
    <cacheField name="Sample Point" numFmtId="0">
      <sharedItems count="6">
        <s v="(2, 3)"/>
        <s v="(1, 2)"/>
        <s v="(1, 4)"/>
        <s v="(1, 3)"/>
        <s v="(2, 2)"/>
        <s v="(2, 4)"/>
      </sharedItems>
    </cacheField>
    <cacheField name="Total Weeks" numFmtId="0">
      <sharedItems containsSemiMixedTypes="0" containsString="0" containsNumber="1" containsInteger="1" minValue="3" maxValue="6" count="4">
        <n v="5"/>
        <n v="3"/>
        <n v="4"/>
        <n v="6"/>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rvin, Michael" refreshedDate="44608.376836342592" createdVersion="7" refreshedVersion="7" minRefreshableVersion="3" recordCount="200" xr:uid="{E0ADD8F0-437A-4560-859E-D53AF2B66560}">
  <cacheSource type="worksheet">
    <worksheetSource ref="B8:B208" sheet="Seattle(2)"/>
  </cacheSource>
  <cacheFields count="1">
    <cacheField name="Results" numFmtId="0">
      <sharedItems count="4">
        <s v="Both"/>
        <s v="Only Pike's Place Market"/>
        <s v="Neither"/>
        <s v="Only Space Needle"/>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rvin, Michael" refreshedDate="44608.387159375001" createdVersion="7" refreshedVersion="7" minRefreshableVersion="3" recordCount="200" xr:uid="{6F2B2BA8-6B26-4EAA-A323-E8CE3DF046D8}">
  <cacheSource type="worksheet">
    <worksheetSource ref="L8:M208" sheet="V(20an)"/>
  </cacheSource>
  <cacheFields count="2">
    <cacheField name="Facebook" numFmtId="0">
      <sharedItems count="2">
        <s v="Use FB"/>
        <s v="Not Use FB"/>
      </sharedItems>
    </cacheField>
    <cacheField name="YouTube" numFmtId="0">
      <sharedItems count="2">
        <s v="Use YT"/>
        <s v="Not Use YT"/>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rvin, Michael" refreshedDate="44613.731825694442" createdVersion="7" refreshedVersion="7" minRefreshableVersion="3" recordCount="200" xr:uid="{2A0059F2-56E0-46F4-A15C-33A4F762629B}">
  <cacheSource type="worksheet">
    <worksheetSource ref="B4:D204" sheet="Seattle(1an)"/>
  </cacheSource>
  <cacheFields count="3">
    <cacheField name="Visitor" numFmtId="0">
      <sharedItems/>
    </cacheField>
    <cacheField name="Visit Space Needle?" numFmtId="0">
      <sharedItems count="2">
        <s v="Yes"/>
        <s v="No"/>
      </sharedItems>
    </cacheField>
    <cacheField name="Visit Pike's Place Market?" numFmtId="0">
      <sharedItems count="2">
        <s v="Yes"/>
        <s v="No"/>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rvin, Michael" refreshedDate="44618.630338078707" createdVersion="7" refreshedVersion="7" minRefreshableVersion="3" recordCount="10000" xr:uid="{50BF345E-1A7C-4E6C-B6EE-E46D1C812745}">
  <cacheSource type="worksheet">
    <worksheetSource ref="B6:C10006" sheet="BT-CPA (an)"/>
  </cacheSource>
  <cacheFields count="2">
    <cacheField name="Score" numFmtId="0">
      <sharedItems containsSemiMixedTypes="0" containsString="0" containsNumber="1" containsInteger="1" minValue="0" maxValue="1000" count="1001">
        <n v="927"/>
        <n v="343"/>
        <n v="757"/>
        <n v="834"/>
        <n v="641"/>
        <n v="204"/>
        <n v="139"/>
        <n v="475"/>
        <n v="197"/>
        <n v="143"/>
        <n v="46"/>
        <n v="108"/>
        <n v="544"/>
        <n v="535"/>
        <n v="363"/>
        <n v="891"/>
        <n v="145"/>
        <n v="688"/>
        <n v="420"/>
        <n v="817"/>
        <n v="768"/>
        <n v="885"/>
        <n v="676"/>
        <n v="536"/>
        <n v="744"/>
        <n v="917"/>
        <n v="623"/>
        <n v="989"/>
        <n v="649"/>
        <n v="251"/>
        <n v="383"/>
        <n v="822"/>
        <n v="643"/>
        <n v="877"/>
        <n v="706"/>
        <n v="816"/>
        <n v="325"/>
        <n v="332"/>
        <n v="157"/>
        <n v="142"/>
        <n v="621"/>
        <n v="657"/>
        <n v="902"/>
        <n v="806"/>
        <n v="560"/>
        <n v="265"/>
        <n v="99"/>
        <n v="287"/>
        <n v="942"/>
        <n v="187"/>
        <n v="335"/>
        <n v="194"/>
        <n v="248"/>
        <n v="130"/>
        <n v="209"/>
        <n v="433"/>
        <n v="185"/>
        <n v="481"/>
        <n v="454"/>
        <n v="257"/>
        <n v="223"/>
        <n v="920"/>
        <n v="515"/>
        <n v="593"/>
        <n v="439"/>
        <n v="271"/>
        <n v="644"/>
        <n v="587"/>
        <n v="232"/>
        <n v="827"/>
        <n v="750"/>
        <n v="958"/>
        <n v="668"/>
        <n v="521"/>
        <n v="619"/>
        <n v="886"/>
        <n v="146"/>
        <n v="110"/>
        <n v="303"/>
        <n v="167"/>
        <n v="935"/>
        <n v="650"/>
        <n v="220"/>
        <n v="149"/>
        <n v="227"/>
        <n v="391"/>
        <n v="801"/>
        <n v="304"/>
        <n v="647"/>
        <n v="947"/>
        <n v="853"/>
        <n v="794"/>
        <n v="764"/>
        <n v="45"/>
        <n v="533"/>
        <n v="721"/>
        <n v="224"/>
        <n v="20"/>
        <n v="451"/>
        <n v="985"/>
        <n v="192"/>
        <n v="988"/>
        <n v="872"/>
        <n v="846"/>
        <n v="435"/>
        <n v="298"/>
        <n v="367"/>
        <n v="613"/>
        <n v="70"/>
        <n v="160"/>
        <n v="484"/>
        <n v="825"/>
        <n v="916"/>
        <n v="977"/>
        <n v="701"/>
        <n v="669"/>
        <n v="555"/>
        <n v="260"/>
        <n v="207"/>
        <n v="899"/>
        <n v="583"/>
        <n v="638"/>
        <n v="55"/>
        <n v="175"/>
        <n v="540"/>
        <n v="930"/>
        <n v="847"/>
        <n v="65"/>
        <n v="637"/>
        <n v="201"/>
        <n v="267"/>
        <n v="645"/>
        <n v="463"/>
        <n v="456"/>
        <n v="766"/>
        <n v="438"/>
        <n v="397"/>
        <n v="754"/>
        <n v="774"/>
        <n v="559"/>
        <n v="658"/>
        <n v="228"/>
        <n v="896"/>
        <n v="60"/>
        <n v="491"/>
        <n v="823"/>
        <n v="247"/>
        <n v="639"/>
        <n v="449"/>
        <n v="654"/>
        <n v="498"/>
        <n v="906"/>
        <n v="907"/>
        <n v="628"/>
        <n v="380"/>
        <n v="634"/>
        <n v="402"/>
        <n v="101"/>
        <n v="983"/>
        <n v="529"/>
        <n v="100"/>
        <n v="214"/>
        <n v="557"/>
        <n v="715"/>
        <n v="452"/>
        <n v="855"/>
        <n v="84"/>
        <n v="606"/>
        <n v="490"/>
        <n v="442"/>
        <n v="552"/>
        <n v="49"/>
        <n v="389"/>
        <n v="88"/>
        <n v="447"/>
        <n v="548"/>
        <n v="945"/>
        <n v="749"/>
        <n v="147"/>
        <n v="156"/>
        <n v="19"/>
        <n v="245"/>
        <n v="547"/>
        <n v="532"/>
        <n v="549"/>
        <n v="307"/>
        <n v="574"/>
        <n v="158"/>
        <n v="347"/>
        <n v="811"/>
        <n v="406"/>
        <n v="625"/>
        <n v="727"/>
        <n v="326"/>
        <n v="293"/>
        <n v="500"/>
        <n v="14"/>
        <n v="986"/>
        <n v="356"/>
        <n v="75"/>
        <n v="889"/>
        <n v="246"/>
        <n v="86"/>
        <n v="513"/>
        <n v="695"/>
        <n v="230"/>
        <n v="327"/>
        <n v="345"/>
        <n v="661"/>
        <n v="787"/>
        <n v="976"/>
        <n v="6"/>
        <n v="181"/>
        <n v="982"/>
        <n v="74"/>
        <n v="216"/>
        <n v="471"/>
        <n v="266"/>
        <n v="184"/>
        <n v="894"/>
        <n v="40"/>
        <n v="133"/>
        <n v="1"/>
        <n v="717"/>
        <n v="598"/>
        <n v="684"/>
        <n v="244"/>
        <n v="980"/>
        <n v="553"/>
        <n v="956"/>
        <n v="921"/>
        <n v="991"/>
        <n v="591"/>
        <n v="81"/>
        <n v="253"/>
        <n v="334"/>
        <n v="98"/>
        <n v="659"/>
        <n v="792"/>
        <n v="781"/>
        <n v="963"/>
        <n v="470"/>
        <n v="709"/>
        <n v="186"/>
        <n v="887"/>
        <n v="5"/>
        <n v="832"/>
        <n v="874"/>
        <n v="575"/>
        <n v="388"/>
        <n v="765"/>
        <n v="859"/>
        <n v="697"/>
        <n v="92"/>
        <n v="478"/>
        <n v="25"/>
        <n v="879"/>
        <n v="890"/>
        <n v="386"/>
        <n v="91"/>
        <n v="868"/>
        <n v="584"/>
        <n v="423"/>
        <n v="543"/>
        <n v="240"/>
        <n v="288"/>
        <n v="37"/>
        <n v="520"/>
        <n v="901"/>
        <n v="830"/>
        <n v="374"/>
        <n v="482"/>
        <n v="263"/>
        <n v="562"/>
        <n v="724"/>
        <n v="829"/>
        <n v="85"/>
        <n v="614"/>
        <n v="710"/>
        <n v="595"/>
        <n v="747"/>
        <n v="626"/>
        <n v="845"/>
        <n v="399"/>
        <n v="694"/>
        <n v="950"/>
        <n v="168"/>
        <n v="177"/>
        <n v="962"/>
        <n v="472"/>
        <n v="459"/>
        <n v="759"/>
        <n v="608"/>
        <n v="551"/>
        <n v="760"/>
        <n v="390"/>
        <n v="339"/>
        <n v="366"/>
        <n v="243"/>
        <n v="96"/>
        <n v="330"/>
        <n v="199"/>
        <n v="445"/>
        <n v="813"/>
        <n v="361"/>
        <n v="487"/>
        <n v="322"/>
        <n v="630"/>
        <n v="474"/>
        <n v="290"/>
        <n v="718"/>
        <n v="602"/>
        <n v="132"/>
        <n v="202"/>
        <n v="280"/>
        <n v="285"/>
        <n v="741"/>
        <n v="685"/>
        <n v="969"/>
        <n v="3"/>
        <n v="79"/>
        <n v="302"/>
        <n v="673"/>
        <n v="309"/>
        <n v="594"/>
        <n v="585"/>
        <n v="242"/>
        <n v="775"/>
        <n v="776"/>
        <n v="106"/>
        <n v="914"/>
        <n v="370"/>
        <n v="183"/>
        <n v="590"/>
        <n v="622"/>
        <n v="998"/>
        <n v="670"/>
        <n v="605"/>
        <n v="674"/>
        <n v="122"/>
        <n v="736"/>
        <n v="222"/>
        <n v="212"/>
        <n v="731"/>
        <n v="733"/>
        <n v="48"/>
        <n v="427"/>
        <n v="975"/>
        <n v="469"/>
        <n v="954"/>
        <n v="856"/>
        <n v="78"/>
        <n v="121"/>
        <n v="206"/>
        <n v="955"/>
        <n v="376"/>
        <n v="87"/>
        <n v="784"/>
        <n v="505"/>
        <n v="742"/>
        <n v="681"/>
        <n v="195"/>
        <n v="973"/>
        <n v="342"/>
        <n v="418"/>
        <n v="378"/>
        <n v="869"/>
        <n v="844"/>
        <n v="23"/>
        <n v="567"/>
        <n v="974"/>
        <n v="38"/>
        <n v="610"/>
        <n v="368"/>
        <n v="926"/>
        <n v="722"/>
        <n v="665"/>
        <n v="981"/>
        <n v="166"/>
        <n v="77"/>
        <n v="312"/>
        <n v="352"/>
        <n v="190"/>
        <n v="790"/>
        <n v="703"/>
        <n v="180"/>
        <n v="249"/>
        <n v="310"/>
        <n v="440"/>
        <n v="141"/>
        <n v="497"/>
        <n v="443"/>
        <n v="344"/>
        <n v="510"/>
        <n v="937"/>
        <n v="136"/>
        <n v="384"/>
        <n v="502"/>
        <n v="112"/>
        <n v="305"/>
        <n v="236"/>
        <n v="254"/>
        <n v="946"/>
        <n v="683"/>
        <n v="308"/>
        <n v="525"/>
        <n v="338"/>
        <n v="17"/>
        <n v="944"/>
        <n v="707"/>
        <n v="803"/>
        <n v="961"/>
        <n v="913"/>
        <n v="436"/>
        <n v="416"/>
        <n v="904"/>
        <n v="281"/>
        <n v="492"/>
        <n v="967"/>
        <n v="635"/>
        <n v="488"/>
        <n v="68"/>
        <n v="159"/>
        <n v="807"/>
        <n v="346"/>
        <n v="508"/>
        <n v="772"/>
        <n v="162"/>
        <n v="381"/>
        <n v="861"/>
        <n v="835"/>
        <n v="410"/>
        <n v="627"/>
        <n v="881"/>
        <n v="848"/>
        <n v="258"/>
        <n v="802"/>
        <n v="239"/>
        <n v="52"/>
        <n v="854"/>
        <n v="453"/>
        <n v="354"/>
        <n v="154"/>
        <n v="793"/>
        <n v="912"/>
        <n v="908"/>
        <n v="743"/>
        <n v="219"/>
        <n v="558"/>
        <n v="564"/>
        <n v="95"/>
        <n v="512"/>
        <n v="211"/>
        <n v="841"/>
        <n v="837"/>
        <n v="144"/>
        <n v="120"/>
        <n v="273"/>
        <n v="385"/>
        <n v="588"/>
        <n v="460"/>
        <n v="27"/>
        <n v="468"/>
        <n v="255"/>
        <n v="176"/>
        <n v="735"/>
        <n v="880"/>
        <n v="268"/>
        <n v="839"/>
        <n v="477"/>
        <n v="80"/>
        <n v="550"/>
        <n v="873"/>
        <n v="479"/>
        <n v="333"/>
        <n v="537"/>
        <n v="7"/>
        <n v="499"/>
        <n v="940"/>
        <n v="462"/>
        <n v="919"/>
        <n v="296"/>
        <n v="556"/>
        <n v="125"/>
        <n v="843"/>
        <n v="461"/>
        <n v="256"/>
        <n v="22"/>
        <n v="321"/>
        <n v="446"/>
        <n v="341"/>
        <n v="850"/>
        <n v="226"/>
        <n v="306"/>
        <n v="476"/>
        <n v="857"/>
        <n v="999"/>
        <n v="932"/>
        <n v="151"/>
        <n v="105"/>
        <n v="2"/>
        <n v="597"/>
        <n v="663"/>
        <n v="767"/>
        <n v="970"/>
        <n v="394"/>
        <n v="33"/>
        <n v="261"/>
        <n v="238"/>
        <n v="782"/>
        <n v="32"/>
        <n v="93"/>
        <n v="493"/>
        <n v="691"/>
        <n v="689"/>
        <n v="501"/>
        <n v="632"/>
        <n v="72"/>
        <n v="198"/>
        <n v="791"/>
        <n v="107"/>
        <n v="910"/>
        <n v="517"/>
        <n v="824"/>
        <n v="662"/>
        <n v="852"/>
        <n v="118"/>
        <n v="992"/>
        <n v="16"/>
        <n v="783"/>
        <n v="174"/>
        <n v="705"/>
        <n v="331"/>
        <n v="128"/>
        <n v="272"/>
        <n v="274"/>
        <n v="726"/>
        <n v="755"/>
        <n v="235"/>
        <n v="785"/>
        <n v="486"/>
        <n v="319"/>
        <n v="592"/>
        <n v="648"/>
        <n v="458"/>
        <n v="337"/>
        <n v="571"/>
        <n v="320"/>
        <n v="373"/>
        <n v="949"/>
        <n v="375"/>
        <n v="893"/>
        <n v="134"/>
        <n v="300"/>
        <n v="566"/>
        <n v="414"/>
        <n v="870"/>
        <n v="702"/>
        <n v="362"/>
        <n v="41"/>
        <n v="573"/>
        <n v="651"/>
        <n v="895"/>
        <n v="94"/>
        <n v="233"/>
        <n v="372"/>
        <n v="489"/>
        <n v="780"/>
        <n v="903"/>
        <n v="430"/>
        <n v="340"/>
        <n v="756"/>
        <n v="387"/>
        <n v="808"/>
        <n v="933"/>
        <n v="43"/>
        <n v="819"/>
        <n v="664"/>
        <n v="739"/>
        <n v="283"/>
        <n v="54"/>
        <n v="466"/>
        <n v="746"/>
        <n v="465"/>
        <n v="413"/>
        <n v="745"/>
        <n v="924"/>
        <n v="444"/>
        <n v="355"/>
        <n v="672"/>
        <n v="862"/>
        <n v="324"/>
        <n v="495"/>
        <n v="104"/>
        <n v="821"/>
        <n v="923"/>
        <n v="64"/>
        <n v="182"/>
        <n v="675"/>
        <n v="208"/>
        <n v="578"/>
        <n v="294"/>
        <n v="777"/>
        <n v="148"/>
        <n v="905"/>
        <n v="485"/>
        <n v="18"/>
        <n v="522"/>
        <n v="395"/>
        <n v="76"/>
        <n v="996"/>
        <n v="690"/>
        <n v="188"/>
        <n v="286"/>
        <n v="611"/>
        <n v="270"/>
        <n v="799"/>
        <n v="620"/>
        <n v="979"/>
        <n v="241"/>
        <n v="71"/>
        <n v="758"/>
        <n v="429"/>
        <n v="863"/>
        <n v="357"/>
        <n v="922"/>
        <n v="596"/>
        <n v="299"/>
        <n v="656"/>
        <n v="403"/>
        <n v="966"/>
        <n v="10"/>
        <n v="616"/>
        <n v="61"/>
        <n v="115"/>
        <n v="751"/>
        <n v="938"/>
        <n v="987"/>
        <n v="929"/>
        <n v="66"/>
        <n v="633"/>
        <n v="137"/>
        <n v="21"/>
        <n v="732"/>
        <n v="609"/>
        <n v="277"/>
        <n v="900"/>
        <n v="173"/>
        <n v="178"/>
        <n v="11"/>
        <n v="111"/>
        <n v="636"/>
        <n v="572"/>
        <n v="129"/>
        <n v="26"/>
        <n v="58"/>
        <n v="875"/>
        <n v="419"/>
        <n v="24"/>
        <n v="800"/>
        <n v="542"/>
        <n v="579"/>
        <n v="953"/>
        <n v="113"/>
        <n v="425"/>
        <n v="897"/>
        <n v="960"/>
        <n v="57"/>
        <n v="424"/>
        <n v="382"/>
        <n v="318"/>
        <n v="506"/>
        <n v="586"/>
        <n v="527"/>
        <n v="915"/>
        <n v="42"/>
        <n v="699"/>
        <n v="193"/>
        <n v="618"/>
        <n v="577"/>
        <n v="968"/>
        <n v="311"/>
        <n v="786"/>
        <n v="971"/>
        <n v="69"/>
        <n v="660"/>
        <n v="169"/>
        <n v="911"/>
        <n v="415"/>
        <n v="408"/>
        <n v="417"/>
        <n v="815"/>
        <n v="369"/>
        <n v="138"/>
        <n v="957"/>
        <n v="740"/>
        <n v="509"/>
        <n v="771"/>
        <n v="526"/>
        <n v="282"/>
        <n v="411"/>
        <n v="679"/>
        <n v="47"/>
        <n v="687"/>
        <n v="882"/>
        <n v="351"/>
        <n v="804"/>
        <n v="464"/>
        <n v="393"/>
        <n v="400"/>
        <n v="646"/>
        <n v="276"/>
        <n v="728"/>
        <n v="82"/>
        <n v="737"/>
        <n v="301"/>
        <n v="56"/>
        <n v="234"/>
        <n v="172"/>
        <n v="163"/>
        <n v="405"/>
        <n v="9"/>
        <n v="867"/>
        <n v="83"/>
        <n v="131"/>
        <n v="978"/>
        <n v="523"/>
        <n v="504"/>
        <n v="1000"/>
        <n v="570"/>
        <n v="392"/>
        <n v="640"/>
        <n v="317"/>
        <n v="511"/>
        <n v="4"/>
        <n v="773"/>
        <n v="30"/>
        <n v="432"/>
        <n v="939"/>
        <n v="752"/>
        <n v="918"/>
        <n v="788"/>
        <n v="218"/>
        <n v="582"/>
        <n v="993"/>
        <n v="279"/>
        <n v="680"/>
        <n v="210"/>
        <n v="124"/>
        <n v="928"/>
        <n v="278"/>
        <n v="849"/>
        <n v="507"/>
        <n v="761"/>
        <n v="73"/>
        <n v="164"/>
        <n v="871"/>
        <n v="221"/>
        <n v="858"/>
        <n v="59"/>
        <n v="350"/>
        <n v="450"/>
        <n v="831"/>
        <n v="539"/>
        <n v="441"/>
        <n v="53"/>
        <n v="934"/>
        <n v="421"/>
        <n v="810"/>
        <n v="316"/>
        <n v="840"/>
        <n v="652"/>
        <n v="292"/>
        <n v="860"/>
        <n v="795"/>
        <n v="612"/>
        <n v="599"/>
        <n v="15"/>
        <n v="89"/>
        <n v="734"/>
        <n v="729"/>
        <n v="617"/>
        <n v="114"/>
        <n v="291"/>
        <n v="289"/>
        <n v="119"/>
        <n v="150"/>
        <n v="519"/>
        <n v="682"/>
        <n v="328"/>
        <n v="126"/>
        <n v="237"/>
        <n v="580"/>
        <n v="696"/>
        <n v="359"/>
        <n v="473"/>
        <n v="984"/>
        <n v="789"/>
        <n v="200"/>
        <n v="678"/>
        <n v="941"/>
        <n v="569"/>
        <n v="34"/>
        <n v="838"/>
        <n v="770"/>
        <n v="554"/>
        <n v="205"/>
        <n v="13"/>
        <n v="229"/>
        <n v="714"/>
        <n v="925"/>
        <n v="50"/>
        <n v="809"/>
        <n v="426"/>
        <n v="297"/>
        <n v="667"/>
        <n v="434"/>
        <n v="607"/>
        <n v="959"/>
        <n v="315"/>
        <n v="738"/>
        <n v="719"/>
        <n v="213"/>
        <n v="581"/>
        <n v="820"/>
        <n v="407"/>
        <n v="102"/>
        <n v="44"/>
        <n v="951"/>
        <n v="31"/>
        <n v="865"/>
        <n v="603"/>
        <n v="269"/>
        <n v="8"/>
        <n v="898"/>
        <n v="189"/>
        <n v="601"/>
        <n v="127"/>
        <n v="779"/>
        <n v="534"/>
        <n v="252"/>
        <n v="398"/>
        <n v="720"/>
        <n v="600"/>
        <n v="965"/>
        <n v="518"/>
        <n v="215"/>
        <n v="153"/>
        <n v="545"/>
        <n v="565"/>
        <n v="428"/>
        <n v="686"/>
        <n v="972"/>
        <n v="196"/>
        <n v="866"/>
        <n v="165"/>
        <n v="97"/>
        <n v="323"/>
        <n v="671"/>
        <n v="704"/>
        <n v="538"/>
        <n v="401"/>
        <n v="259"/>
        <n v="412"/>
        <n v="812"/>
        <n v="12"/>
        <n v="653"/>
        <n v="997"/>
        <n v="117"/>
        <n v="155"/>
        <n v="568"/>
        <n v="516"/>
        <n v="842"/>
        <n v="275"/>
        <n v="798"/>
        <n v="225"/>
        <n v="615"/>
        <n v="203"/>
        <n v="349"/>
        <n v="371"/>
        <n v="995"/>
        <n v="379"/>
        <n v="494"/>
        <n v="712"/>
        <n v="883"/>
        <n v="814"/>
        <n v="546"/>
        <n v="530"/>
        <n v="864"/>
        <n v="457"/>
        <n v="748"/>
        <n v="698"/>
        <n v="103"/>
        <n v="503"/>
        <n v="888"/>
        <n v="336"/>
        <n v="170"/>
        <n v="642"/>
        <n v="708"/>
        <n v="360"/>
        <n v="0"/>
        <n v="135"/>
        <n v="36"/>
        <n v="480"/>
        <n v="604"/>
        <n v="377"/>
        <n v="348"/>
        <n v="90"/>
        <n v="797"/>
        <n v="692"/>
        <n v="884"/>
        <n v="39"/>
        <n v="28"/>
        <n v="700"/>
        <n v="952"/>
        <n v="531"/>
        <n v="313"/>
        <n v="63"/>
        <n v="723"/>
        <n v="909"/>
        <n v="483"/>
        <n v="631"/>
        <n v="716"/>
        <n v="763"/>
        <n v="140"/>
        <n v="876"/>
        <n v="563"/>
        <n v="191"/>
        <n v="796"/>
        <n v="666"/>
        <n v="62"/>
        <n v="836"/>
        <n v="437"/>
        <n v="943"/>
        <n v="284"/>
        <n v="778"/>
        <n v="818"/>
        <n v="422"/>
        <n v="753"/>
        <n v="655"/>
        <n v="353"/>
        <n v="990"/>
        <n v="161"/>
        <n v="123"/>
        <n v="250"/>
        <n v="693"/>
        <n v="561"/>
        <n v="67"/>
        <n v="448"/>
        <n v="629"/>
        <n v="171"/>
        <n v="711"/>
        <n v="496"/>
        <n v="948"/>
        <n v="878"/>
        <n v="589"/>
        <n v="365"/>
        <n v="851"/>
        <n v="936"/>
        <n v="314"/>
        <n v="35"/>
        <n v="576"/>
        <n v="769"/>
        <n v="730"/>
        <n v="467"/>
        <n v="931"/>
        <n v="358"/>
        <n v="541"/>
        <n v="116"/>
        <n v="179"/>
        <n v="409"/>
        <n v="833"/>
        <n v="762"/>
        <n v="805"/>
        <n v="713"/>
        <n v="264"/>
        <n v="624"/>
        <n v="826"/>
        <n v="364"/>
        <n v="524"/>
        <n v="404"/>
        <n v="725"/>
        <n v="964"/>
        <n v="217"/>
        <n v="514"/>
        <n v="431"/>
        <n v="828"/>
        <n v="396"/>
        <n v="528"/>
        <n v="994"/>
        <n v="455"/>
        <n v="295"/>
        <n v="51"/>
        <n v="231"/>
        <n v="892"/>
        <n v="29"/>
        <n v="152"/>
        <n v="262"/>
        <n v="329"/>
        <n v="677"/>
        <n v="109"/>
      </sharedItems>
      <fieldGroup base="0">
        <rangePr startNum="0" endNum="1000" groupInterval="750"/>
        <groupItems count="4">
          <s v="&lt;0"/>
          <s v="0-749"/>
          <s v="750-1499"/>
          <s v="&gt;1500"/>
        </groupItems>
      </fieldGroup>
    </cacheField>
    <cacheField name="Prep Course" numFmtId="0">
      <sharedItems count="2">
        <s v="Not Take Prep Course"/>
        <s v="Took Prep Course"/>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
  <r>
    <x v="0"/>
    <x v="0"/>
  </r>
  <r>
    <x v="1"/>
    <x v="0"/>
  </r>
  <r>
    <x v="1"/>
    <x v="1"/>
  </r>
  <r>
    <x v="0"/>
    <x v="1"/>
  </r>
  <r>
    <x v="0"/>
    <x v="0"/>
  </r>
  <r>
    <x v="0"/>
    <x v="0"/>
  </r>
  <r>
    <x v="1"/>
    <x v="1"/>
  </r>
  <r>
    <x v="1"/>
    <x v="1"/>
  </r>
  <r>
    <x v="0"/>
    <x v="0"/>
  </r>
  <r>
    <x v="0"/>
    <x v="0"/>
  </r>
  <r>
    <x v="0"/>
    <x v="0"/>
  </r>
  <r>
    <x v="0"/>
    <x v="0"/>
  </r>
  <r>
    <x v="1"/>
    <x v="1"/>
  </r>
  <r>
    <x v="0"/>
    <x v="0"/>
  </r>
  <r>
    <x v="0"/>
    <x v="0"/>
  </r>
  <r>
    <x v="1"/>
    <x v="0"/>
  </r>
  <r>
    <x v="0"/>
    <x v="1"/>
  </r>
  <r>
    <x v="1"/>
    <x v="0"/>
  </r>
  <r>
    <x v="1"/>
    <x v="0"/>
  </r>
  <r>
    <x v="0"/>
    <x v="0"/>
  </r>
  <r>
    <x v="1"/>
    <x v="0"/>
  </r>
  <r>
    <x v="1"/>
    <x v="0"/>
  </r>
  <r>
    <x v="0"/>
    <x v="0"/>
  </r>
  <r>
    <x v="0"/>
    <x v="0"/>
  </r>
  <r>
    <x v="1"/>
    <x v="0"/>
  </r>
  <r>
    <x v="0"/>
    <x v="0"/>
  </r>
  <r>
    <x v="0"/>
    <x v="0"/>
  </r>
  <r>
    <x v="0"/>
    <x v="0"/>
  </r>
  <r>
    <x v="1"/>
    <x v="1"/>
  </r>
  <r>
    <x v="1"/>
    <x v="0"/>
  </r>
  <r>
    <x v="0"/>
    <x v="1"/>
  </r>
  <r>
    <x v="0"/>
    <x v="1"/>
  </r>
  <r>
    <x v="0"/>
    <x v="0"/>
  </r>
  <r>
    <x v="0"/>
    <x v="0"/>
  </r>
  <r>
    <x v="0"/>
    <x v="0"/>
  </r>
  <r>
    <x v="0"/>
    <x v="1"/>
  </r>
  <r>
    <x v="0"/>
    <x v="0"/>
  </r>
  <r>
    <x v="0"/>
    <x v="0"/>
  </r>
  <r>
    <x v="0"/>
    <x v="1"/>
  </r>
  <r>
    <x v="0"/>
    <x v="0"/>
  </r>
  <r>
    <x v="0"/>
    <x v="0"/>
  </r>
  <r>
    <x v="0"/>
    <x v="0"/>
  </r>
  <r>
    <x v="0"/>
    <x v="0"/>
  </r>
  <r>
    <x v="1"/>
    <x v="0"/>
  </r>
  <r>
    <x v="0"/>
    <x v="0"/>
  </r>
  <r>
    <x v="0"/>
    <x v="0"/>
  </r>
  <r>
    <x v="1"/>
    <x v="0"/>
  </r>
  <r>
    <x v="0"/>
    <x v="0"/>
  </r>
  <r>
    <x v="0"/>
    <x v="0"/>
  </r>
  <r>
    <x v="0"/>
    <x v="0"/>
  </r>
  <r>
    <x v="0"/>
    <x v="1"/>
  </r>
  <r>
    <x v="0"/>
    <x v="1"/>
  </r>
  <r>
    <x v="1"/>
    <x v="0"/>
  </r>
  <r>
    <x v="1"/>
    <x v="0"/>
  </r>
  <r>
    <x v="1"/>
    <x v="1"/>
  </r>
  <r>
    <x v="1"/>
    <x v="0"/>
  </r>
  <r>
    <x v="1"/>
    <x v="0"/>
  </r>
  <r>
    <x v="1"/>
    <x v="0"/>
  </r>
  <r>
    <x v="1"/>
    <x v="0"/>
  </r>
  <r>
    <x v="0"/>
    <x v="0"/>
  </r>
  <r>
    <x v="0"/>
    <x v="0"/>
  </r>
  <r>
    <x v="0"/>
    <x v="0"/>
  </r>
  <r>
    <x v="0"/>
    <x v="0"/>
  </r>
  <r>
    <x v="0"/>
    <x v="0"/>
  </r>
  <r>
    <x v="1"/>
    <x v="0"/>
  </r>
  <r>
    <x v="0"/>
    <x v="0"/>
  </r>
  <r>
    <x v="0"/>
    <x v="0"/>
  </r>
  <r>
    <x v="0"/>
    <x v="0"/>
  </r>
  <r>
    <x v="1"/>
    <x v="1"/>
  </r>
  <r>
    <x v="0"/>
    <x v="0"/>
  </r>
  <r>
    <x v="0"/>
    <x v="0"/>
  </r>
  <r>
    <x v="0"/>
    <x v="0"/>
  </r>
  <r>
    <x v="0"/>
    <x v="0"/>
  </r>
  <r>
    <x v="0"/>
    <x v="0"/>
  </r>
  <r>
    <x v="0"/>
    <x v="0"/>
  </r>
  <r>
    <x v="0"/>
    <x v="0"/>
  </r>
  <r>
    <x v="0"/>
    <x v="1"/>
  </r>
  <r>
    <x v="0"/>
    <x v="0"/>
  </r>
  <r>
    <x v="1"/>
    <x v="0"/>
  </r>
  <r>
    <x v="0"/>
    <x v="1"/>
  </r>
  <r>
    <x v="0"/>
    <x v="0"/>
  </r>
  <r>
    <x v="0"/>
    <x v="0"/>
  </r>
  <r>
    <x v="0"/>
    <x v="0"/>
  </r>
  <r>
    <x v="0"/>
    <x v="0"/>
  </r>
  <r>
    <x v="0"/>
    <x v="0"/>
  </r>
  <r>
    <x v="1"/>
    <x v="0"/>
  </r>
  <r>
    <x v="1"/>
    <x v="0"/>
  </r>
  <r>
    <x v="0"/>
    <x v="0"/>
  </r>
  <r>
    <x v="0"/>
    <x v="0"/>
  </r>
  <r>
    <x v="0"/>
    <x v="0"/>
  </r>
  <r>
    <x v="0"/>
    <x v="0"/>
  </r>
  <r>
    <x v="0"/>
    <x v="0"/>
  </r>
  <r>
    <x v="0"/>
    <x v="1"/>
  </r>
  <r>
    <x v="1"/>
    <x v="0"/>
  </r>
  <r>
    <x v="0"/>
    <x v="0"/>
  </r>
  <r>
    <x v="1"/>
    <x v="1"/>
  </r>
  <r>
    <x v="1"/>
    <x v="0"/>
  </r>
  <r>
    <x v="0"/>
    <x v="0"/>
  </r>
  <r>
    <x v="1"/>
    <x v="0"/>
  </r>
  <r>
    <x v="0"/>
    <x v="0"/>
  </r>
  <r>
    <x v="0"/>
    <x v="0"/>
  </r>
  <r>
    <x v="1"/>
    <x v="0"/>
  </r>
  <r>
    <x v="1"/>
    <x v="1"/>
  </r>
  <r>
    <x v="0"/>
    <x v="0"/>
  </r>
  <r>
    <x v="0"/>
    <x v="0"/>
  </r>
  <r>
    <x v="1"/>
    <x v="1"/>
  </r>
  <r>
    <x v="1"/>
    <x v="1"/>
  </r>
  <r>
    <x v="0"/>
    <x v="1"/>
  </r>
  <r>
    <x v="0"/>
    <x v="0"/>
  </r>
  <r>
    <x v="0"/>
    <x v="0"/>
  </r>
  <r>
    <x v="0"/>
    <x v="0"/>
  </r>
  <r>
    <x v="0"/>
    <x v="0"/>
  </r>
  <r>
    <x v="1"/>
    <x v="1"/>
  </r>
  <r>
    <x v="0"/>
    <x v="0"/>
  </r>
  <r>
    <x v="0"/>
    <x v="0"/>
  </r>
  <r>
    <x v="1"/>
    <x v="0"/>
  </r>
  <r>
    <x v="0"/>
    <x v="1"/>
  </r>
  <r>
    <x v="1"/>
    <x v="0"/>
  </r>
  <r>
    <x v="1"/>
    <x v="0"/>
  </r>
  <r>
    <x v="0"/>
    <x v="0"/>
  </r>
  <r>
    <x v="1"/>
    <x v="0"/>
  </r>
  <r>
    <x v="1"/>
    <x v="0"/>
  </r>
  <r>
    <x v="0"/>
    <x v="0"/>
  </r>
  <r>
    <x v="0"/>
    <x v="0"/>
  </r>
  <r>
    <x v="1"/>
    <x v="0"/>
  </r>
  <r>
    <x v="0"/>
    <x v="0"/>
  </r>
  <r>
    <x v="0"/>
    <x v="0"/>
  </r>
  <r>
    <x v="0"/>
    <x v="0"/>
  </r>
  <r>
    <x v="1"/>
    <x v="1"/>
  </r>
  <r>
    <x v="1"/>
    <x v="0"/>
  </r>
  <r>
    <x v="0"/>
    <x v="1"/>
  </r>
  <r>
    <x v="0"/>
    <x v="1"/>
  </r>
  <r>
    <x v="0"/>
    <x v="0"/>
  </r>
  <r>
    <x v="0"/>
    <x v="0"/>
  </r>
  <r>
    <x v="0"/>
    <x v="0"/>
  </r>
  <r>
    <x v="0"/>
    <x v="1"/>
  </r>
  <r>
    <x v="0"/>
    <x v="0"/>
  </r>
  <r>
    <x v="0"/>
    <x v="0"/>
  </r>
  <r>
    <x v="0"/>
    <x v="1"/>
  </r>
  <r>
    <x v="0"/>
    <x v="0"/>
  </r>
  <r>
    <x v="0"/>
    <x v="0"/>
  </r>
  <r>
    <x v="0"/>
    <x v="0"/>
  </r>
  <r>
    <x v="0"/>
    <x v="0"/>
  </r>
  <r>
    <x v="1"/>
    <x v="0"/>
  </r>
  <r>
    <x v="0"/>
    <x v="0"/>
  </r>
  <r>
    <x v="0"/>
    <x v="0"/>
  </r>
  <r>
    <x v="1"/>
    <x v="0"/>
  </r>
  <r>
    <x v="0"/>
    <x v="0"/>
  </r>
  <r>
    <x v="0"/>
    <x v="0"/>
  </r>
  <r>
    <x v="0"/>
    <x v="0"/>
  </r>
  <r>
    <x v="0"/>
    <x v="1"/>
  </r>
  <r>
    <x v="0"/>
    <x v="1"/>
  </r>
  <r>
    <x v="1"/>
    <x v="0"/>
  </r>
  <r>
    <x v="1"/>
    <x v="0"/>
  </r>
  <r>
    <x v="1"/>
    <x v="1"/>
  </r>
  <r>
    <x v="1"/>
    <x v="0"/>
  </r>
  <r>
    <x v="1"/>
    <x v="0"/>
  </r>
  <r>
    <x v="1"/>
    <x v="0"/>
  </r>
  <r>
    <x v="1"/>
    <x v="0"/>
  </r>
  <r>
    <x v="0"/>
    <x v="0"/>
  </r>
  <r>
    <x v="0"/>
    <x v="0"/>
  </r>
  <r>
    <x v="0"/>
    <x v="0"/>
  </r>
  <r>
    <x v="0"/>
    <x v="0"/>
  </r>
  <r>
    <x v="0"/>
    <x v="0"/>
  </r>
  <r>
    <x v="1"/>
    <x v="0"/>
  </r>
  <r>
    <x v="0"/>
    <x v="0"/>
  </r>
  <r>
    <x v="0"/>
    <x v="0"/>
  </r>
  <r>
    <x v="0"/>
    <x v="0"/>
  </r>
  <r>
    <x v="1"/>
    <x v="1"/>
  </r>
  <r>
    <x v="0"/>
    <x v="0"/>
  </r>
  <r>
    <x v="0"/>
    <x v="0"/>
  </r>
  <r>
    <x v="0"/>
    <x v="0"/>
  </r>
  <r>
    <x v="0"/>
    <x v="0"/>
  </r>
  <r>
    <x v="0"/>
    <x v="0"/>
  </r>
  <r>
    <x v="0"/>
    <x v="0"/>
  </r>
  <r>
    <x v="0"/>
    <x v="0"/>
  </r>
  <r>
    <x v="0"/>
    <x v="1"/>
  </r>
  <r>
    <x v="0"/>
    <x v="0"/>
  </r>
  <r>
    <x v="1"/>
    <x v="0"/>
  </r>
  <r>
    <x v="0"/>
    <x v="1"/>
  </r>
  <r>
    <x v="0"/>
    <x v="0"/>
  </r>
  <r>
    <x v="0"/>
    <x v="0"/>
  </r>
  <r>
    <x v="0"/>
    <x v="0"/>
  </r>
  <r>
    <x v="0"/>
    <x v="0"/>
  </r>
  <r>
    <x v="0"/>
    <x v="0"/>
  </r>
  <r>
    <x v="1"/>
    <x v="0"/>
  </r>
  <r>
    <x v="1"/>
    <x v="0"/>
  </r>
  <r>
    <x v="0"/>
    <x v="0"/>
  </r>
  <r>
    <x v="0"/>
    <x v="0"/>
  </r>
  <r>
    <x v="0"/>
    <x v="0"/>
  </r>
  <r>
    <x v="0"/>
    <x v="0"/>
  </r>
  <r>
    <x v="0"/>
    <x v="0"/>
  </r>
  <r>
    <x v="0"/>
    <x v="1"/>
  </r>
  <r>
    <x v="1"/>
    <x v="0"/>
  </r>
  <r>
    <x v="0"/>
    <x v="0"/>
  </r>
  <r>
    <x v="1"/>
    <x v="1"/>
  </r>
  <r>
    <x v="1"/>
    <x v="0"/>
  </r>
  <r>
    <x v="0"/>
    <x v="0"/>
  </r>
  <r>
    <x v="1"/>
    <x v="0"/>
  </r>
  <r>
    <x v="0"/>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4">
  <r>
    <d v="2020-01-04T00:00:00"/>
    <x v="0"/>
    <s v="Sat"/>
  </r>
  <r>
    <d v="2020-01-05T00:00:00"/>
    <x v="1"/>
    <s v="Sun"/>
  </r>
  <r>
    <d v="2020-01-11T00:00:00"/>
    <x v="2"/>
    <s v="Sat"/>
  </r>
  <r>
    <d v="2020-01-12T00:00:00"/>
    <x v="3"/>
    <s v="Sun"/>
  </r>
  <r>
    <d v="2020-01-18T00:00:00"/>
    <x v="3"/>
    <s v="Sat"/>
  </r>
  <r>
    <d v="2020-01-19T00:00:00"/>
    <x v="1"/>
    <s v="Sun"/>
  </r>
  <r>
    <d v="2020-01-25T00:00:00"/>
    <x v="1"/>
    <s v="Sat"/>
  </r>
  <r>
    <d v="2020-01-26T00:00:00"/>
    <x v="1"/>
    <s v="Sun"/>
  </r>
  <r>
    <d v="2020-02-01T00:00:00"/>
    <x v="2"/>
    <s v="Sat"/>
  </r>
  <r>
    <d v="2020-02-02T00:00:00"/>
    <x v="0"/>
    <s v="Sun"/>
  </r>
  <r>
    <d v="2020-02-08T00:00:00"/>
    <x v="1"/>
    <s v="Sat"/>
  </r>
  <r>
    <d v="2020-02-09T00:00:00"/>
    <x v="1"/>
    <s v="Sun"/>
  </r>
  <r>
    <d v="2020-02-15T00:00:00"/>
    <x v="1"/>
    <s v="Sat"/>
  </r>
  <r>
    <d v="2020-02-16T00:00:00"/>
    <x v="0"/>
    <s v="Sun"/>
  </r>
  <r>
    <d v="2020-02-22T00:00:00"/>
    <x v="0"/>
    <s v="Sat"/>
  </r>
  <r>
    <d v="2020-02-23T00:00:00"/>
    <x v="1"/>
    <s v="Sun"/>
  </r>
  <r>
    <d v="2020-02-29T00:00:00"/>
    <x v="1"/>
    <s v="Sat"/>
  </r>
  <r>
    <d v="2020-03-01T00:00:00"/>
    <x v="1"/>
    <s v="Sun"/>
  </r>
  <r>
    <d v="2020-03-07T00:00:00"/>
    <x v="2"/>
    <s v="Sat"/>
  </r>
  <r>
    <d v="2020-03-08T00:00:00"/>
    <x v="1"/>
    <s v="Sun"/>
  </r>
  <r>
    <d v="2020-03-14T00:00:00"/>
    <x v="3"/>
    <s v="Sat"/>
  </r>
  <r>
    <d v="2020-03-15T00:00:00"/>
    <x v="1"/>
    <s v="Sun"/>
  </r>
  <r>
    <d v="2020-03-21T00:00:00"/>
    <x v="3"/>
    <s v="Sat"/>
  </r>
  <r>
    <d v="2020-03-22T00:00:00"/>
    <x v="3"/>
    <s v="Sun"/>
  </r>
  <r>
    <d v="2020-03-28T00:00:00"/>
    <x v="1"/>
    <s v="Sat"/>
  </r>
  <r>
    <d v="2020-03-29T00:00:00"/>
    <x v="1"/>
    <s v="Sun"/>
  </r>
  <r>
    <d v="2020-04-04T00:00:00"/>
    <x v="1"/>
    <s v="Sat"/>
  </r>
  <r>
    <d v="2020-04-05T00:00:00"/>
    <x v="1"/>
    <s v="Sun"/>
  </r>
  <r>
    <d v="2020-04-11T00:00:00"/>
    <x v="3"/>
    <s v="Sat"/>
  </r>
  <r>
    <d v="2020-04-12T00:00:00"/>
    <x v="3"/>
    <s v="Sun"/>
  </r>
  <r>
    <d v="2020-04-18T00:00:00"/>
    <x v="0"/>
    <s v="Sat"/>
  </r>
  <r>
    <d v="2020-04-19T00:00:00"/>
    <x v="0"/>
    <s v="Sun"/>
  </r>
  <r>
    <d v="2020-04-25T00:00:00"/>
    <x v="3"/>
    <s v="Sat"/>
  </r>
  <r>
    <d v="2020-04-26T00:00:00"/>
    <x v="3"/>
    <s v="Sun"/>
  </r>
  <r>
    <d v="2020-05-02T00:00:00"/>
    <x v="0"/>
    <s v="Sat"/>
  </r>
  <r>
    <d v="2020-05-03T00:00:00"/>
    <x v="3"/>
    <s v="Sun"/>
  </r>
  <r>
    <d v="2020-05-09T00:00:00"/>
    <x v="1"/>
    <s v="Sat"/>
  </r>
  <r>
    <d v="2020-05-10T00:00:00"/>
    <x v="3"/>
    <s v="Sun"/>
  </r>
  <r>
    <d v="2020-05-16T00:00:00"/>
    <x v="0"/>
    <s v="Sat"/>
  </r>
  <r>
    <d v="2020-05-17T00:00:00"/>
    <x v="0"/>
    <s v="Sun"/>
  </r>
  <r>
    <d v="2020-05-23T00:00:00"/>
    <x v="1"/>
    <s v="Sat"/>
  </r>
  <r>
    <d v="2020-05-24T00:00:00"/>
    <x v="0"/>
    <s v="Sun"/>
  </r>
  <r>
    <d v="2020-05-30T00:00:00"/>
    <x v="0"/>
    <s v="Sat"/>
  </r>
  <r>
    <d v="2020-05-31T00:00:00"/>
    <x v="2"/>
    <s v="Sun"/>
  </r>
  <r>
    <d v="2020-06-06T00:00:00"/>
    <x v="3"/>
    <s v="Sat"/>
  </r>
  <r>
    <d v="2020-06-07T00:00:00"/>
    <x v="0"/>
    <s v="Sun"/>
  </r>
  <r>
    <d v="2020-06-13T00:00:00"/>
    <x v="3"/>
    <s v="Sat"/>
  </r>
  <r>
    <d v="2020-06-14T00:00:00"/>
    <x v="1"/>
    <s v="Sun"/>
  </r>
  <r>
    <d v="2020-06-20T00:00:00"/>
    <x v="1"/>
    <s v="Sat"/>
  </r>
  <r>
    <d v="2020-06-21T00:00:00"/>
    <x v="1"/>
    <s v="Sun"/>
  </r>
  <r>
    <d v="2020-06-27T00:00:00"/>
    <x v="1"/>
    <s v="Sat"/>
  </r>
  <r>
    <d v="2020-06-28T00:00:00"/>
    <x v="3"/>
    <s v="Sun"/>
  </r>
  <r>
    <d v="2020-07-04T00:00:00"/>
    <x v="3"/>
    <s v="Sat"/>
  </r>
  <r>
    <d v="2020-07-05T00:00:00"/>
    <x v="1"/>
    <s v="Sun"/>
  </r>
  <r>
    <d v="2020-07-11T00:00:00"/>
    <x v="1"/>
    <s v="Sat"/>
  </r>
  <r>
    <d v="2020-07-12T00:00:00"/>
    <x v="1"/>
    <s v="Sun"/>
  </r>
  <r>
    <d v="2020-07-18T00:00:00"/>
    <x v="0"/>
    <s v="Sat"/>
  </r>
  <r>
    <d v="2020-07-19T00:00:00"/>
    <x v="1"/>
    <s v="Sun"/>
  </r>
  <r>
    <d v="2020-07-25T00:00:00"/>
    <x v="1"/>
    <s v="Sat"/>
  </r>
  <r>
    <d v="2020-07-26T00:00:00"/>
    <x v="3"/>
    <s v="Sun"/>
  </r>
  <r>
    <d v="2020-08-01T00:00:00"/>
    <x v="4"/>
    <s v="Sat"/>
  </r>
  <r>
    <d v="2020-08-02T00:00:00"/>
    <x v="3"/>
    <s v="Sun"/>
  </r>
  <r>
    <d v="2020-08-08T00:00:00"/>
    <x v="2"/>
    <s v="Sat"/>
  </r>
  <r>
    <d v="2020-08-09T00:00:00"/>
    <x v="3"/>
    <s v="Sun"/>
  </r>
  <r>
    <d v="2020-08-15T00:00:00"/>
    <x v="0"/>
    <s v="Sat"/>
  </r>
  <r>
    <d v="2020-08-16T00:00:00"/>
    <x v="1"/>
    <s v="Sun"/>
  </r>
  <r>
    <d v="2020-08-22T00:00:00"/>
    <x v="1"/>
    <s v="Sat"/>
  </r>
  <r>
    <d v="2020-08-23T00:00:00"/>
    <x v="0"/>
    <s v="Sun"/>
  </r>
  <r>
    <d v="2020-08-29T00:00:00"/>
    <x v="1"/>
    <s v="Sat"/>
  </r>
  <r>
    <d v="2020-08-30T00:00:00"/>
    <x v="3"/>
    <s v="Sun"/>
  </r>
  <r>
    <d v="2020-09-05T00:00:00"/>
    <x v="1"/>
    <s v="Sat"/>
  </r>
  <r>
    <d v="2020-09-06T00:00:00"/>
    <x v="1"/>
    <s v="Sun"/>
  </r>
  <r>
    <d v="2020-09-12T00:00:00"/>
    <x v="3"/>
    <s v="Sat"/>
  </r>
  <r>
    <d v="2020-09-13T00:00:00"/>
    <x v="3"/>
    <s v="Sun"/>
  </r>
  <r>
    <d v="2020-09-19T00:00:00"/>
    <x v="0"/>
    <s v="Sat"/>
  </r>
  <r>
    <d v="2020-09-20T00:00:00"/>
    <x v="0"/>
    <s v="Sun"/>
  </r>
  <r>
    <d v="2020-09-26T00:00:00"/>
    <x v="1"/>
    <s v="Sat"/>
  </r>
  <r>
    <d v="2020-09-27T00:00:00"/>
    <x v="0"/>
    <s v="Sun"/>
  </r>
  <r>
    <d v="2020-10-03T00:00:00"/>
    <x v="3"/>
    <s v="Sat"/>
  </r>
  <r>
    <d v="2020-10-04T00:00:00"/>
    <x v="3"/>
    <s v="Sun"/>
  </r>
  <r>
    <d v="2020-10-10T00:00:00"/>
    <x v="1"/>
    <s v="Sat"/>
  </r>
  <r>
    <d v="2020-10-11T00:00:00"/>
    <x v="1"/>
    <s v="Sun"/>
  </r>
  <r>
    <d v="2020-10-17T00:00:00"/>
    <x v="1"/>
    <s v="Sat"/>
  </r>
  <r>
    <d v="2020-10-18T00:00:00"/>
    <x v="1"/>
    <s v="Sun"/>
  </r>
  <r>
    <d v="2020-10-24T00:00:00"/>
    <x v="0"/>
    <s v="Sat"/>
  </r>
  <r>
    <d v="2020-10-25T00:00:00"/>
    <x v="1"/>
    <s v="Sun"/>
  </r>
  <r>
    <d v="2020-10-31T00:00:00"/>
    <x v="2"/>
    <s v="Sat"/>
  </r>
  <r>
    <d v="2020-11-01T00:00:00"/>
    <x v="4"/>
    <s v="Sun"/>
  </r>
  <r>
    <d v="2020-11-07T00:00:00"/>
    <x v="2"/>
    <s v="Sat"/>
  </r>
  <r>
    <d v="2020-11-08T00:00:00"/>
    <x v="1"/>
    <s v="Sun"/>
  </r>
  <r>
    <d v="2020-11-14T00:00:00"/>
    <x v="0"/>
    <s v="Sat"/>
  </r>
  <r>
    <d v="2020-11-15T00:00:00"/>
    <x v="3"/>
    <s v="Sun"/>
  </r>
  <r>
    <d v="2020-11-21T00:00:00"/>
    <x v="2"/>
    <s v="Sat"/>
  </r>
  <r>
    <d v="2020-11-22T00:00:00"/>
    <x v="3"/>
    <s v="Sun"/>
  </r>
  <r>
    <d v="2020-11-28T00:00:00"/>
    <x v="3"/>
    <s v="Sat"/>
  </r>
  <r>
    <d v="2020-11-29T00:00:00"/>
    <x v="1"/>
    <s v="Sun"/>
  </r>
  <r>
    <d v="2020-12-05T00:00:00"/>
    <x v="0"/>
    <s v="Sat"/>
  </r>
  <r>
    <d v="2020-12-06T00:00:00"/>
    <x v="3"/>
    <s v="Sun"/>
  </r>
  <r>
    <d v="2020-12-12T00:00:00"/>
    <x v="1"/>
    <s v="Sat"/>
  </r>
  <r>
    <d v="2020-12-13T00:00:00"/>
    <x v="1"/>
    <s v="Sun"/>
  </r>
  <r>
    <d v="2020-12-19T00:00:00"/>
    <x v="1"/>
    <s v="Sat"/>
  </r>
  <r>
    <d v="2020-12-20T00:00:00"/>
    <x v="3"/>
    <s v="Sun"/>
  </r>
  <r>
    <d v="2020-12-26T00:00:00"/>
    <x v="1"/>
    <s v="Sat"/>
  </r>
  <r>
    <d v="2020-12-27T00:00:00"/>
    <x v="1"/>
    <s v="Sun"/>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
  <r>
    <d v="2018-01-14T00:00:00"/>
    <s v="2752 SW Seola Lane ,98146"/>
    <n v="2"/>
    <n v="3"/>
    <x v="0"/>
    <x v="0"/>
  </r>
  <r>
    <d v="2018-02-08T00:00:00"/>
    <s v="2157 62nd Avenue S ,98118"/>
    <n v="1"/>
    <n v="2"/>
    <x v="1"/>
    <x v="1"/>
  </r>
  <r>
    <d v="2018-07-02T00:00:00"/>
    <s v="8682 NE 80th Street ,98115"/>
    <n v="1"/>
    <n v="2"/>
    <x v="1"/>
    <x v="1"/>
  </r>
  <r>
    <d v="2018-07-24T00:00:00"/>
    <s v="2274 S Mount Baker Circle ,98144"/>
    <n v="1"/>
    <n v="2"/>
    <x v="1"/>
    <x v="1"/>
  </r>
  <r>
    <d v="2018-08-26T00:00:00"/>
    <s v="362 E McGraw Street ,98112"/>
    <n v="1"/>
    <n v="4"/>
    <x v="2"/>
    <x v="0"/>
  </r>
  <r>
    <d v="2018-09-29T00:00:00"/>
    <s v="8354 NW 191st Lane ,98177"/>
    <n v="2"/>
    <n v="3"/>
    <x v="0"/>
    <x v="0"/>
  </r>
  <r>
    <d v="2018-11-10T00:00:00"/>
    <s v="2216 E Galer Street ,98112"/>
    <n v="1"/>
    <n v="3"/>
    <x v="3"/>
    <x v="2"/>
  </r>
  <r>
    <d v="2018-12-03T00:00:00"/>
    <s v="5232 Terry Avenue N ,98109"/>
    <n v="1"/>
    <n v="2"/>
    <x v="1"/>
    <x v="1"/>
  </r>
  <r>
    <d v="2019-01-22T00:00:00"/>
    <s v="8402 26th Ct S ,98168"/>
    <n v="1"/>
    <n v="3"/>
    <x v="3"/>
    <x v="2"/>
  </r>
  <r>
    <d v="2019-03-19T00:00:00"/>
    <s v="8223 Lewis Pl SW ,98116"/>
    <n v="2"/>
    <n v="2"/>
    <x v="4"/>
    <x v="2"/>
  </r>
  <r>
    <d v="2019-06-07T00:00:00"/>
    <s v="3749 Princeton Avenue NE ,98115"/>
    <n v="1"/>
    <n v="3"/>
    <x v="3"/>
    <x v="2"/>
  </r>
  <r>
    <d v="2019-06-19T00:00:00"/>
    <s v="6428 N 178th Lane ,98133"/>
    <n v="2"/>
    <n v="3"/>
    <x v="0"/>
    <x v="0"/>
  </r>
  <r>
    <d v="2019-11-08T00:00:00"/>
    <s v="5846 Rockery Drive S ,98118"/>
    <n v="1"/>
    <n v="3"/>
    <x v="3"/>
    <x v="2"/>
  </r>
  <r>
    <d v="2019-11-13T00:00:00"/>
    <s v="9739 SW Heinze Way ,98136"/>
    <n v="1"/>
    <n v="3"/>
    <x v="3"/>
    <x v="2"/>
  </r>
  <r>
    <d v="2020-01-25T00:00:00"/>
    <s v="4168 S 234th Street ,98198"/>
    <n v="1"/>
    <n v="3"/>
    <x v="3"/>
    <x v="2"/>
  </r>
  <r>
    <d v="2020-01-26T00:00:00"/>
    <s v="972 5th Pl S ,98168"/>
    <n v="1"/>
    <n v="2"/>
    <x v="1"/>
    <x v="1"/>
  </r>
  <r>
    <d v="2020-03-22T00:00:00"/>
    <s v="1203 7th Pl S ,98148"/>
    <n v="1"/>
    <n v="4"/>
    <x v="2"/>
    <x v="0"/>
  </r>
  <r>
    <d v="2020-04-06T00:00:00"/>
    <s v="7216 SW 102nd Lane ,98146"/>
    <n v="2"/>
    <n v="3"/>
    <x v="0"/>
    <x v="0"/>
  </r>
  <r>
    <d v="2020-05-13T00:00:00"/>
    <s v="3291 S Stevens Street ,98144"/>
    <n v="1"/>
    <n v="3"/>
    <x v="3"/>
    <x v="2"/>
  </r>
  <r>
    <d v="2020-06-10T00:00:00"/>
    <s v="3688 39th Avenue S ,98144"/>
    <n v="1"/>
    <n v="2"/>
    <x v="1"/>
    <x v="1"/>
  </r>
  <r>
    <d v="2020-06-16T00:00:00"/>
    <s v="9674 34th Lane S ,98188"/>
    <n v="2"/>
    <n v="4"/>
    <x v="5"/>
    <x v="3"/>
  </r>
  <r>
    <d v="2020-08-09T00:00:00"/>
    <s v="2542 1st Avenue SW ,98146"/>
    <n v="1"/>
    <n v="3"/>
    <x v="3"/>
    <x v="2"/>
  </r>
  <r>
    <d v="2020-09-07T00:00:00"/>
    <s v="7258 N 194th Street ,98133"/>
    <n v="2"/>
    <n v="3"/>
    <x v="0"/>
    <x v="0"/>
  </r>
  <r>
    <d v="2020-09-14T00:00:00"/>
    <s v="2573 W Cramer Street ,98199"/>
    <n v="1"/>
    <n v="4"/>
    <x v="2"/>
    <x v="0"/>
  </r>
  <r>
    <d v="2021-02-20T00:00:00"/>
    <s v="1540 Maiden Lane E ,98112"/>
    <n v="1"/>
    <n v="3"/>
    <x v="3"/>
    <x v="2"/>
  </r>
  <r>
    <d v="2021-03-07T00:00:00"/>
    <s v="3391 S 180th Place ,98188"/>
    <n v="1"/>
    <n v="3"/>
    <x v="3"/>
    <x v="2"/>
  </r>
  <r>
    <d v="2021-03-25T00:00:00"/>
    <s v="9172 64th Avenue SW ,98116"/>
    <n v="1"/>
    <n v="3"/>
    <x v="3"/>
    <x v="2"/>
  </r>
  <r>
    <d v="2021-05-01T00:00:00"/>
    <s v="5367 Meridian Ct N ,98133"/>
    <n v="1"/>
    <n v="4"/>
    <x v="2"/>
    <x v="0"/>
  </r>
  <r>
    <d v="2021-05-18T00:00:00"/>
    <s v="2220 N 102nd Street ,98133"/>
    <n v="1"/>
    <n v="3"/>
    <x v="3"/>
    <x v="2"/>
  </r>
  <r>
    <d v="2021-08-31T00:00:00"/>
    <s v="5597 32nd Avenue ,98122"/>
    <n v="2"/>
    <n v="2"/>
    <x v="4"/>
    <x v="2"/>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
  <r>
    <x v="0"/>
  </r>
  <r>
    <x v="1"/>
  </r>
  <r>
    <x v="2"/>
  </r>
  <r>
    <x v="0"/>
  </r>
  <r>
    <x v="0"/>
  </r>
  <r>
    <x v="0"/>
  </r>
  <r>
    <x v="3"/>
  </r>
  <r>
    <x v="1"/>
  </r>
  <r>
    <x v="0"/>
  </r>
  <r>
    <x v="0"/>
  </r>
  <r>
    <x v="1"/>
  </r>
  <r>
    <x v="1"/>
  </r>
  <r>
    <x v="0"/>
  </r>
  <r>
    <x v="1"/>
  </r>
  <r>
    <x v="0"/>
  </r>
  <r>
    <x v="0"/>
  </r>
  <r>
    <x v="0"/>
  </r>
  <r>
    <x v="2"/>
  </r>
  <r>
    <x v="2"/>
  </r>
  <r>
    <x v="1"/>
  </r>
  <r>
    <x v="2"/>
  </r>
  <r>
    <x v="2"/>
  </r>
  <r>
    <x v="0"/>
  </r>
  <r>
    <x v="1"/>
  </r>
  <r>
    <x v="1"/>
  </r>
  <r>
    <x v="0"/>
  </r>
  <r>
    <x v="0"/>
  </r>
  <r>
    <x v="2"/>
  </r>
  <r>
    <x v="0"/>
  </r>
  <r>
    <x v="1"/>
  </r>
  <r>
    <x v="0"/>
  </r>
  <r>
    <x v="0"/>
  </r>
  <r>
    <x v="1"/>
  </r>
  <r>
    <x v="0"/>
  </r>
  <r>
    <x v="0"/>
  </r>
  <r>
    <x v="0"/>
  </r>
  <r>
    <x v="1"/>
  </r>
  <r>
    <x v="3"/>
  </r>
  <r>
    <x v="2"/>
  </r>
  <r>
    <x v="1"/>
  </r>
  <r>
    <x v="0"/>
  </r>
  <r>
    <x v="1"/>
  </r>
  <r>
    <x v="2"/>
  </r>
  <r>
    <x v="2"/>
  </r>
  <r>
    <x v="2"/>
  </r>
  <r>
    <x v="1"/>
  </r>
  <r>
    <x v="0"/>
  </r>
  <r>
    <x v="3"/>
  </r>
  <r>
    <x v="1"/>
  </r>
  <r>
    <x v="1"/>
  </r>
  <r>
    <x v="2"/>
  </r>
  <r>
    <x v="1"/>
  </r>
  <r>
    <x v="1"/>
  </r>
  <r>
    <x v="0"/>
  </r>
  <r>
    <x v="0"/>
  </r>
  <r>
    <x v="1"/>
  </r>
  <r>
    <x v="2"/>
  </r>
  <r>
    <x v="2"/>
  </r>
  <r>
    <x v="1"/>
  </r>
  <r>
    <x v="2"/>
  </r>
  <r>
    <x v="0"/>
  </r>
  <r>
    <x v="3"/>
  </r>
  <r>
    <x v="1"/>
  </r>
  <r>
    <x v="3"/>
  </r>
  <r>
    <x v="1"/>
  </r>
  <r>
    <x v="0"/>
  </r>
  <r>
    <x v="0"/>
  </r>
  <r>
    <x v="1"/>
  </r>
  <r>
    <x v="3"/>
  </r>
  <r>
    <x v="0"/>
  </r>
  <r>
    <x v="2"/>
  </r>
  <r>
    <x v="0"/>
  </r>
  <r>
    <x v="2"/>
  </r>
  <r>
    <x v="0"/>
  </r>
  <r>
    <x v="2"/>
  </r>
  <r>
    <x v="1"/>
  </r>
  <r>
    <x v="0"/>
  </r>
  <r>
    <x v="0"/>
  </r>
  <r>
    <x v="0"/>
  </r>
  <r>
    <x v="2"/>
  </r>
  <r>
    <x v="0"/>
  </r>
  <r>
    <x v="0"/>
  </r>
  <r>
    <x v="2"/>
  </r>
  <r>
    <x v="2"/>
  </r>
  <r>
    <x v="0"/>
  </r>
  <r>
    <x v="2"/>
  </r>
  <r>
    <x v="0"/>
  </r>
  <r>
    <x v="1"/>
  </r>
  <r>
    <x v="0"/>
  </r>
  <r>
    <x v="0"/>
  </r>
  <r>
    <x v="1"/>
  </r>
  <r>
    <x v="1"/>
  </r>
  <r>
    <x v="2"/>
  </r>
  <r>
    <x v="2"/>
  </r>
  <r>
    <x v="2"/>
  </r>
  <r>
    <x v="2"/>
  </r>
  <r>
    <x v="0"/>
  </r>
  <r>
    <x v="2"/>
  </r>
  <r>
    <x v="2"/>
  </r>
  <r>
    <x v="2"/>
  </r>
  <r>
    <x v="1"/>
  </r>
  <r>
    <x v="0"/>
  </r>
  <r>
    <x v="2"/>
  </r>
  <r>
    <x v="0"/>
  </r>
  <r>
    <x v="0"/>
  </r>
  <r>
    <x v="0"/>
  </r>
  <r>
    <x v="0"/>
  </r>
  <r>
    <x v="2"/>
  </r>
  <r>
    <x v="2"/>
  </r>
  <r>
    <x v="2"/>
  </r>
  <r>
    <x v="0"/>
  </r>
  <r>
    <x v="2"/>
  </r>
  <r>
    <x v="2"/>
  </r>
  <r>
    <x v="1"/>
  </r>
  <r>
    <x v="2"/>
  </r>
  <r>
    <x v="1"/>
  </r>
  <r>
    <x v="3"/>
  </r>
  <r>
    <x v="1"/>
  </r>
  <r>
    <x v="2"/>
  </r>
  <r>
    <x v="0"/>
  </r>
  <r>
    <x v="2"/>
  </r>
  <r>
    <x v="2"/>
  </r>
  <r>
    <x v="1"/>
  </r>
  <r>
    <x v="0"/>
  </r>
  <r>
    <x v="3"/>
  </r>
  <r>
    <x v="1"/>
  </r>
  <r>
    <x v="2"/>
  </r>
  <r>
    <x v="0"/>
  </r>
  <r>
    <x v="0"/>
  </r>
  <r>
    <x v="3"/>
  </r>
  <r>
    <x v="1"/>
  </r>
  <r>
    <x v="0"/>
  </r>
  <r>
    <x v="2"/>
  </r>
  <r>
    <x v="0"/>
  </r>
  <r>
    <x v="0"/>
  </r>
  <r>
    <x v="0"/>
  </r>
  <r>
    <x v="2"/>
  </r>
  <r>
    <x v="0"/>
  </r>
  <r>
    <x v="0"/>
  </r>
  <r>
    <x v="2"/>
  </r>
  <r>
    <x v="1"/>
  </r>
  <r>
    <x v="0"/>
  </r>
  <r>
    <x v="1"/>
  </r>
  <r>
    <x v="0"/>
  </r>
  <r>
    <x v="3"/>
  </r>
  <r>
    <x v="1"/>
  </r>
  <r>
    <x v="1"/>
  </r>
  <r>
    <x v="1"/>
  </r>
  <r>
    <x v="0"/>
  </r>
  <r>
    <x v="0"/>
  </r>
  <r>
    <x v="1"/>
  </r>
  <r>
    <x v="2"/>
  </r>
  <r>
    <x v="0"/>
  </r>
  <r>
    <x v="0"/>
  </r>
  <r>
    <x v="3"/>
  </r>
  <r>
    <x v="1"/>
  </r>
  <r>
    <x v="0"/>
  </r>
  <r>
    <x v="2"/>
  </r>
  <r>
    <x v="2"/>
  </r>
  <r>
    <x v="1"/>
  </r>
  <r>
    <x v="0"/>
  </r>
  <r>
    <x v="2"/>
  </r>
  <r>
    <x v="0"/>
  </r>
  <r>
    <x v="1"/>
  </r>
  <r>
    <x v="0"/>
  </r>
  <r>
    <x v="2"/>
  </r>
  <r>
    <x v="2"/>
  </r>
  <r>
    <x v="2"/>
  </r>
  <r>
    <x v="1"/>
  </r>
  <r>
    <x v="0"/>
  </r>
  <r>
    <x v="2"/>
  </r>
  <r>
    <x v="2"/>
  </r>
  <r>
    <x v="0"/>
  </r>
  <r>
    <x v="2"/>
  </r>
  <r>
    <x v="0"/>
  </r>
  <r>
    <x v="1"/>
  </r>
  <r>
    <x v="1"/>
  </r>
  <r>
    <x v="1"/>
  </r>
  <r>
    <x v="0"/>
  </r>
  <r>
    <x v="0"/>
  </r>
  <r>
    <x v="2"/>
  </r>
  <r>
    <x v="2"/>
  </r>
  <r>
    <x v="0"/>
  </r>
  <r>
    <x v="2"/>
  </r>
  <r>
    <x v="0"/>
  </r>
  <r>
    <x v="2"/>
  </r>
  <r>
    <x v="3"/>
  </r>
  <r>
    <x v="1"/>
  </r>
  <r>
    <x v="0"/>
  </r>
  <r>
    <x v="2"/>
  </r>
  <r>
    <x v="0"/>
  </r>
  <r>
    <x v="1"/>
  </r>
  <r>
    <x v="0"/>
  </r>
  <r>
    <x v="0"/>
  </r>
  <r>
    <x v="2"/>
  </r>
  <r>
    <x v="1"/>
  </r>
  <r>
    <x v="0"/>
  </r>
  <r>
    <x v="1"/>
  </r>
  <r>
    <x v="0"/>
  </r>
  <r>
    <x v="1"/>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
  <r>
    <x v="0"/>
    <x v="0"/>
  </r>
  <r>
    <x v="1"/>
    <x v="0"/>
  </r>
  <r>
    <x v="1"/>
    <x v="1"/>
  </r>
  <r>
    <x v="0"/>
    <x v="1"/>
  </r>
  <r>
    <x v="0"/>
    <x v="0"/>
  </r>
  <r>
    <x v="0"/>
    <x v="0"/>
  </r>
  <r>
    <x v="1"/>
    <x v="1"/>
  </r>
  <r>
    <x v="1"/>
    <x v="1"/>
  </r>
  <r>
    <x v="0"/>
    <x v="0"/>
  </r>
  <r>
    <x v="0"/>
    <x v="0"/>
  </r>
  <r>
    <x v="0"/>
    <x v="0"/>
  </r>
  <r>
    <x v="0"/>
    <x v="0"/>
  </r>
  <r>
    <x v="1"/>
    <x v="1"/>
  </r>
  <r>
    <x v="0"/>
    <x v="0"/>
  </r>
  <r>
    <x v="0"/>
    <x v="0"/>
  </r>
  <r>
    <x v="1"/>
    <x v="0"/>
  </r>
  <r>
    <x v="0"/>
    <x v="1"/>
  </r>
  <r>
    <x v="1"/>
    <x v="0"/>
  </r>
  <r>
    <x v="1"/>
    <x v="0"/>
  </r>
  <r>
    <x v="0"/>
    <x v="0"/>
  </r>
  <r>
    <x v="1"/>
    <x v="0"/>
  </r>
  <r>
    <x v="1"/>
    <x v="0"/>
  </r>
  <r>
    <x v="0"/>
    <x v="0"/>
  </r>
  <r>
    <x v="0"/>
    <x v="0"/>
  </r>
  <r>
    <x v="1"/>
    <x v="0"/>
  </r>
  <r>
    <x v="0"/>
    <x v="0"/>
  </r>
  <r>
    <x v="0"/>
    <x v="0"/>
  </r>
  <r>
    <x v="0"/>
    <x v="0"/>
  </r>
  <r>
    <x v="1"/>
    <x v="1"/>
  </r>
  <r>
    <x v="1"/>
    <x v="0"/>
  </r>
  <r>
    <x v="0"/>
    <x v="1"/>
  </r>
  <r>
    <x v="0"/>
    <x v="1"/>
  </r>
  <r>
    <x v="0"/>
    <x v="0"/>
  </r>
  <r>
    <x v="0"/>
    <x v="0"/>
  </r>
  <r>
    <x v="0"/>
    <x v="0"/>
  </r>
  <r>
    <x v="0"/>
    <x v="1"/>
  </r>
  <r>
    <x v="0"/>
    <x v="0"/>
  </r>
  <r>
    <x v="0"/>
    <x v="0"/>
  </r>
  <r>
    <x v="0"/>
    <x v="1"/>
  </r>
  <r>
    <x v="0"/>
    <x v="0"/>
  </r>
  <r>
    <x v="0"/>
    <x v="0"/>
  </r>
  <r>
    <x v="0"/>
    <x v="0"/>
  </r>
  <r>
    <x v="0"/>
    <x v="0"/>
  </r>
  <r>
    <x v="1"/>
    <x v="0"/>
  </r>
  <r>
    <x v="0"/>
    <x v="0"/>
  </r>
  <r>
    <x v="0"/>
    <x v="0"/>
  </r>
  <r>
    <x v="1"/>
    <x v="0"/>
  </r>
  <r>
    <x v="0"/>
    <x v="0"/>
  </r>
  <r>
    <x v="0"/>
    <x v="0"/>
  </r>
  <r>
    <x v="0"/>
    <x v="0"/>
  </r>
  <r>
    <x v="0"/>
    <x v="1"/>
  </r>
  <r>
    <x v="0"/>
    <x v="1"/>
  </r>
  <r>
    <x v="1"/>
    <x v="0"/>
  </r>
  <r>
    <x v="1"/>
    <x v="0"/>
  </r>
  <r>
    <x v="1"/>
    <x v="1"/>
  </r>
  <r>
    <x v="1"/>
    <x v="0"/>
  </r>
  <r>
    <x v="1"/>
    <x v="0"/>
  </r>
  <r>
    <x v="1"/>
    <x v="0"/>
  </r>
  <r>
    <x v="1"/>
    <x v="0"/>
  </r>
  <r>
    <x v="0"/>
    <x v="0"/>
  </r>
  <r>
    <x v="0"/>
    <x v="0"/>
  </r>
  <r>
    <x v="0"/>
    <x v="0"/>
  </r>
  <r>
    <x v="0"/>
    <x v="0"/>
  </r>
  <r>
    <x v="0"/>
    <x v="0"/>
  </r>
  <r>
    <x v="1"/>
    <x v="0"/>
  </r>
  <r>
    <x v="0"/>
    <x v="0"/>
  </r>
  <r>
    <x v="0"/>
    <x v="0"/>
  </r>
  <r>
    <x v="0"/>
    <x v="0"/>
  </r>
  <r>
    <x v="1"/>
    <x v="1"/>
  </r>
  <r>
    <x v="0"/>
    <x v="0"/>
  </r>
  <r>
    <x v="0"/>
    <x v="0"/>
  </r>
  <r>
    <x v="0"/>
    <x v="0"/>
  </r>
  <r>
    <x v="0"/>
    <x v="0"/>
  </r>
  <r>
    <x v="0"/>
    <x v="0"/>
  </r>
  <r>
    <x v="0"/>
    <x v="0"/>
  </r>
  <r>
    <x v="0"/>
    <x v="0"/>
  </r>
  <r>
    <x v="0"/>
    <x v="1"/>
  </r>
  <r>
    <x v="0"/>
    <x v="0"/>
  </r>
  <r>
    <x v="1"/>
    <x v="0"/>
  </r>
  <r>
    <x v="0"/>
    <x v="1"/>
  </r>
  <r>
    <x v="0"/>
    <x v="0"/>
  </r>
  <r>
    <x v="0"/>
    <x v="0"/>
  </r>
  <r>
    <x v="0"/>
    <x v="0"/>
  </r>
  <r>
    <x v="0"/>
    <x v="0"/>
  </r>
  <r>
    <x v="0"/>
    <x v="0"/>
  </r>
  <r>
    <x v="1"/>
    <x v="0"/>
  </r>
  <r>
    <x v="1"/>
    <x v="0"/>
  </r>
  <r>
    <x v="0"/>
    <x v="0"/>
  </r>
  <r>
    <x v="0"/>
    <x v="0"/>
  </r>
  <r>
    <x v="0"/>
    <x v="0"/>
  </r>
  <r>
    <x v="0"/>
    <x v="0"/>
  </r>
  <r>
    <x v="0"/>
    <x v="0"/>
  </r>
  <r>
    <x v="0"/>
    <x v="1"/>
  </r>
  <r>
    <x v="1"/>
    <x v="0"/>
  </r>
  <r>
    <x v="0"/>
    <x v="0"/>
  </r>
  <r>
    <x v="1"/>
    <x v="1"/>
  </r>
  <r>
    <x v="1"/>
    <x v="0"/>
  </r>
  <r>
    <x v="0"/>
    <x v="0"/>
  </r>
  <r>
    <x v="1"/>
    <x v="0"/>
  </r>
  <r>
    <x v="0"/>
    <x v="0"/>
  </r>
  <r>
    <x v="0"/>
    <x v="0"/>
  </r>
  <r>
    <x v="1"/>
    <x v="0"/>
  </r>
  <r>
    <x v="1"/>
    <x v="1"/>
  </r>
  <r>
    <x v="0"/>
    <x v="0"/>
  </r>
  <r>
    <x v="0"/>
    <x v="0"/>
  </r>
  <r>
    <x v="1"/>
    <x v="1"/>
  </r>
  <r>
    <x v="1"/>
    <x v="1"/>
  </r>
  <r>
    <x v="0"/>
    <x v="1"/>
  </r>
  <r>
    <x v="0"/>
    <x v="0"/>
  </r>
  <r>
    <x v="0"/>
    <x v="0"/>
  </r>
  <r>
    <x v="0"/>
    <x v="0"/>
  </r>
  <r>
    <x v="0"/>
    <x v="0"/>
  </r>
  <r>
    <x v="1"/>
    <x v="1"/>
  </r>
  <r>
    <x v="0"/>
    <x v="0"/>
  </r>
  <r>
    <x v="0"/>
    <x v="0"/>
  </r>
  <r>
    <x v="1"/>
    <x v="0"/>
  </r>
  <r>
    <x v="0"/>
    <x v="1"/>
  </r>
  <r>
    <x v="1"/>
    <x v="0"/>
  </r>
  <r>
    <x v="1"/>
    <x v="0"/>
  </r>
  <r>
    <x v="0"/>
    <x v="0"/>
  </r>
  <r>
    <x v="1"/>
    <x v="0"/>
  </r>
  <r>
    <x v="1"/>
    <x v="0"/>
  </r>
  <r>
    <x v="0"/>
    <x v="0"/>
  </r>
  <r>
    <x v="0"/>
    <x v="0"/>
  </r>
  <r>
    <x v="1"/>
    <x v="0"/>
  </r>
  <r>
    <x v="0"/>
    <x v="0"/>
  </r>
  <r>
    <x v="0"/>
    <x v="0"/>
  </r>
  <r>
    <x v="0"/>
    <x v="0"/>
  </r>
  <r>
    <x v="1"/>
    <x v="1"/>
  </r>
  <r>
    <x v="1"/>
    <x v="0"/>
  </r>
  <r>
    <x v="0"/>
    <x v="1"/>
  </r>
  <r>
    <x v="0"/>
    <x v="1"/>
  </r>
  <r>
    <x v="0"/>
    <x v="0"/>
  </r>
  <r>
    <x v="0"/>
    <x v="0"/>
  </r>
  <r>
    <x v="0"/>
    <x v="0"/>
  </r>
  <r>
    <x v="0"/>
    <x v="1"/>
  </r>
  <r>
    <x v="0"/>
    <x v="0"/>
  </r>
  <r>
    <x v="0"/>
    <x v="0"/>
  </r>
  <r>
    <x v="0"/>
    <x v="1"/>
  </r>
  <r>
    <x v="0"/>
    <x v="0"/>
  </r>
  <r>
    <x v="0"/>
    <x v="0"/>
  </r>
  <r>
    <x v="0"/>
    <x v="0"/>
  </r>
  <r>
    <x v="0"/>
    <x v="0"/>
  </r>
  <r>
    <x v="1"/>
    <x v="0"/>
  </r>
  <r>
    <x v="0"/>
    <x v="0"/>
  </r>
  <r>
    <x v="0"/>
    <x v="0"/>
  </r>
  <r>
    <x v="1"/>
    <x v="0"/>
  </r>
  <r>
    <x v="0"/>
    <x v="0"/>
  </r>
  <r>
    <x v="0"/>
    <x v="0"/>
  </r>
  <r>
    <x v="0"/>
    <x v="0"/>
  </r>
  <r>
    <x v="0"/>
    <x v="1"/>
  </r>
  <r>
    <x v="0"/>
    <x v="1"/>
  </r>
  <r>
    <x v="1"/>
    <x v="0"/>
  </r>
  <r>
    <x v="1"/>
    <x v="0"/>
  </r>
  <r>
    <x v="1"/>
    <x v="1"/>
  </r>
  <r>
    <x v="1"/>
    <x v="0"/>
  </r>
  <r>
    <x v="1"/>
    <x v="0"/>
  </r>
  <r>
    <x v="1"/>
    <x v="0"/>
  </r>
  <r>
    <x v="1"/>
    <x v="0"/>
  </r>
  <r>
    <x v="0"/>
    <x v="0"/>
  </r>
  <r>
    <x v="0"/>
    <x v="0"/>
  </r>
  <r>
    <x v="0"/>
    <x v="0"/>
  </r>
  <r>
    <x v="0"/>
    <x v="0"/>
  </r>
  <r>
    <x v="0"/>
    <x v="0"/>
  </r>
  <r>
    <x v="1"/>
    <x v="0"/>
  </r>
  <r>
    <x v="0"/>
    <x v="0"/>
  </r>
  <r>
    <x v="0"/>
    <x v="0"/>
  </r>
  <r>
    <x v="0"/>
    <x v="0"/>
  </r>
  <r>
    <x v="1"/>
    <x v="1"/>
  </r>
  <r>
    <x v="0"/>
    <x v="0"/>
  </r>
  <r>
    <x v="0"/>
    <x v="0"/>
  </r>
  <r>
    <x v="0"/>
    <x v="0"/>
  </r>
  <r>
    <x v="0"/>
    <x v="0"/>
  </r>
  <r>
    <x v="0"/>
    <x v="0"/>
  </r>
  <r>
    <x v="0"/>
    <x v="0"/>
  </r>
  <r>
    <x v="0"/>
    <x v="0"/>
  </r>
  <r>
    <x v="0"/>
    <x v="1"/>
  </r>
  <r>
    <x v="0"/>
    <x v="0"/>
  </r>
  <r>
    <x v="1"/>
    <x v="0"/>
  </r>
  <r>
    <x v="0"/>
    <x v="1"/>
  </r>
  <r>
    <x v="0"/>
    <x v="0"/>
  </r>
  <r>
    <x v="0"/>
    <x v="0"/>
  </r>
  <r>
    <x v="0"/>
    <x v="0"/>
  </r>
  <r>
    <x v="0"/>
    <x v="0"/>
  </r>
  <r>
    <x v="0"/>
    <x v="0"/>
  </r>
  <r>
    <x v="1"/>
    <x v="0"/>
  </r>
  <r>
    <x v="1"/>
    <x v="0"/>
  </r>
  <r>
    <x v="0"/>
    <x v="0"/>
  </r>
  <r>
    <x v="0"/>
    <x v="0"/>
  </r>
  <r>
    <x v="0"/>
    <x v="0"/>
  </r>
  <r>
    <x v="0"/>
    <x v="0"/>
  </r>
  <r>
    <x v="0"/>
    <x v="0"/>
  </r>
  <r>
    <x v="0"/>
    <x v="1"/>
  </r>
  <r>
    <x v="1"/>
    <x v="0"/>
  </r>
  <r>
    <x v="0"/>
    <x v="0"/>
  </r>
  <r>
    <x v="1"/>
    <x v="1"/>
  </r>
  <r>
    <x v="1"/>
    <x v="0"/>
  </r>
  <r>
    <x v="0"/>
    <x v="0"/>
  </r>
  <r>
    <x v="1"/>
    <x v="0"/>
  </r>
  <r>
    <x v="0"/>
    <x v="0"/>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
  <r>
    <s v="Visitor 1"/>
    <x v="0"/>
    <x v="0"/>
  </r>
  <r>
    <s v="Visitor 2"/>
    <x v="1"/>
    <x v="1"/>
  </r>
  <r>
    <s v="Visitor 3"/>
    <x v="0"/>
    <x v="0"/>
  </r>
  <r>
    <s v="Visitor 4"/>
    <x v="0"/>
    <x v="0"/>
  </r>
  <r>
    <s v="Visitor 5"/>
    <x v="0"/>
    <x v="0"/>
  </r>
  <r>
    <s v="Visitor 6"/>
    <x v="0"/>
    <x v="1"/>
  </r>
  <r>
    <s v="Visitor 7"/>
    <x v="1"/>
    <x v="0"/>
  </r>
  <r>
    <s v="Visitor 8"/>
    <x v="0"/>
    <x v="0"/>
  </r>
  <r>
    <s v="Visitor 9"/>
    <x v="0"/>
    <x v="0"/>
  </r>
  <r>
    <s v="Visitor 10"/>
    <x v="1"/>
    <x v="0"/>
  </r>
  <r>
    <s v="Visitor 11"/>
    <x v="1"/>
    <x v="0"/>
  </r>
  <r>
    <s v="Visitor 12"/>
    <x v="1"/>
    <x v="0"/>
  </r>
  <r>
    <s v="Visitor 13"/>
    <x v="0"/>
    <x v="0"/>
  </r>
  <r>
    <s v="Visitor 14"/>
    <x v="1"/>
    <x v="0"/>
  </r>
  <r>
    <s v="Visitor 15"/>
    <x v="0"/>
    <x v="0"/>
  </r>
  <r>
    <s v="Visitor 16"/>
    <x v="0"/>
    <x v="0"/>
  </r>
  <r>
    <s v="Visitor 17"/>
    <x v="0"/>
    <x v="0"/>
  </r>
  <r>
    <s v="Visitor 18"/>
    <x v="1"/>
    <x v="1"/>
  </r>
  <r>
    <s v="Visitor 19"/>
    <x v="1"/>
    <x v="1"/>
  </r>
  <r>
    <s v="Visitor 20"/>
    <x v="1"/>
    <x v="0"/>
  </r>
  <r>
    <s v="Visitor 21"/>
    <x v="1"/>
    <x v="1"/>
  </r>
  <r>
    <s v="Visitor 22"/>
    <x v="1"/>
    <x v="1"/>
  </r>
  <r>
    <s v="Visitor 23"/>
    <x v="0"/>
    <x v="0"/>
  </r>
  <r>
    <s v="Visitor 24"/>
    <x v="1"/>
    <x v="0"/>
  </r>
  <r>
    <s v="Visitor 25"/>
    <x v="1"/>
    <x v="0"/>
  </r>
  <r>
    <s v="Visitor 26"/>
    <x v="0"/>
    <x v="0"/>
  </r>
  <r>
    <s v="Visitor 27"/>
    <x v="0"/>
    <x v="0"/>
  </r>
  <r>
    <s v="Visitor 28"/>
    <x v="1"/>
    <x v="1"/>
  </r>
  <r>
    <s v="Visitor 29"/>
    <x v="0"/>
    <x v="0"/>
  </r>
  <r>
    <s v="Visitor 30"/>
    <x v="1"/>
    <x v="0"/>
  </r>
  <r>
    <s v="Visitor 31"/>
    <x v="0"/>
    <x v="0"/>
  </r>
  <r>
    <s v="Visitor 32"/>
    <x v="0"/>
    <x v="0"/>
  </r>
  <r>
    <s v="Visitor 33"/>
    <x v="1"/>
    <x v="0"/>
  </r>
  <r>
    <s v="Visitor 34"/>
    <x v="0"/>
    <x v="0"/>
  </r>
  <r>
    <s v="Visitor 35"/>
    <x v="0"/>
    <x v="0"/>
  </r>
  <r>
    <s v="Visitor 36"/>
    <x v="0"/>
    <x v="0"/>
  </r>
  <r>
    <s v="Visitor 37"/>
    <x v="1"/>
    <x v="0"/>
  </r>
  <r>
    <s v="Visitor 38"/>
    <x v="0"/>
    <x v="1"/>
  </r>
  <r>
    <s v="Visitor 39"/>
    <x v="1"/>
    <x v="1"/>
  </r>
  <r>
    <s v="Visitor 40"/>
    <x v="1"/>
    <x v="0"/>
  </r>
  <r>
    <s v="Visitor 41"/>
    <x v="0"/>
    <x v="0"/>
  </r>
  <r>
    <s v="Visitor 42"/>
    <x v="1"/>
    <x v="0"/>
  </r>
  <r>
    <s v="Visitor 43"/>
    <x v="1"/>
    <x v="1"/>
  </r>
  <r>
    <s v="Visitor 44"/>
    <x v="1"/>
    <x v="1"/>
  </r>
  <r>
    <s v="Visitor 45"/>
    <x v="1"/>
    <x v="1"/>
  </r>
  <r>
    <s v="Visitor 46"/>
    <x v="1"/>
    <x v="0"/>
  </r>
  <r>
    <s v="Visitor 47"/>
    <x v="0"/>
    <x v="0"/>
  </r>
  <r>
    <s v="Visitor 48"/>
    <x v="0"/>
    <x v="1"/>
  </r>
  <r>
    <s v="Visitor 49"/>
    <x v="1"/>
    <x v="0"/>
  </r>
  <r>
    <s v="Visitor 50"/>
    <x v="1"/>
    <x v="0"/>
  </r>
  <r>
    <s v="Visitor 51"/>
    <x v="1"/>
    <x v="1"/>
  </r>
  <r>
    <s v="Visitor 52"/>
    <x v="1"/>
    <x v="0"/>
  </r>
  <r>
    <s v="Visitor 53"/>
    <x v="1"/>
    <x v="0"/>
  </r>
  <r>
    <s v="Visitor 54"/>
    <x v="0"/>
    <x v="0"/>
  </r>
  <r>
    <s v="Visitor 55"/>
    <x v="0"/>
    <x v="0"/>
  </r>
  <r>
    <s v="Visitor 56"/>
    <x v="1"/>
    <x v="0"/>
  </r>
  <r>
    <s v="Visitor 57"/>
    <x v="1"/>
    <x v="1"/>
  </r>
  <r>
    <s v="Visitor 58"/>
    <x v="1"/>
    <x v="1"/>
  </r>
  <r>
    <s v="Visitor 59"/>
    <x v="1"/>
    <x v="0"/>
  </r>
  <r>
    <s v="Visitor 60"/>
    <x v="1"/>
    <x v="1"/>
  </r>
  <r>
    <s v="Visitor 61"/>
    <x v="0"/>
    <x v="0"/>
  </r>
  <r>
    <s v="Visitor 62"/>
    <x v="0"/>
    <x v="1"/>
  </r>
  <r>
    <s v="Visitor 63"/>
    <x v="1"/>
    <x v="0"/>
  </r>
  <r>
    <s v="Visitor 64"/>
    <x v="0"/>
    <x v="1"/>
  </r>
  <r>
    <s v="Visitor 65"/>
    <x v="1"/>
    <x v="0"/>
  </r>
  <r>
    <s v="Visitor 66"/>
    <x v="0"/>
    <x v="0"/>
  </r>
  <r>
    <s v="Visitor 67"/>
    <x v="0"/>
    <x v="0"/>
  </r>
  <r>
    <s v="Visitor 68"/>
    <x v="1"/>
    <x v="0"/>
  </r>
  <r>
    <s v="Visitor 69"/>
    <x v="0"/>
    <x v="1"/>
  </r>
  <r>
    <s v="Visitor 70"/>
    <x v="0"/>
    <x v="0"/>
  </r>
  <r>
    <s v="Visitor 71"/>
    <x v="1"/>
    <x v="1"/>
  </r>
  <r>
    <s v="Visitor 72"/>
    <x v="0"/>
    <x v="0"/>
  </r>
  <r>
    <s v="Visitor 73"/>
    <x v="1"/>
    <x v="1"/>
  </r>
  <r>
    <s v="Visitor 74"/>
    <x v="0"/>
    <x v="0"/>
  </r>
  <r>
    <s v="Visitor 75"/>
    <x v="1"/>
    <x v="1"/>
  </r>
  <r>
    <s v="Visitor 76"/>
    <x v="1"/>
    <x v="0"/>
  </r>
  <r>
    <s v="Visitor 77"/>
    <x v="0"/>
    <x v="0"/>
  </r>
  <r>
    <s v="Visitor 78"/>
    <x v="0"/>
    <x v="0"/>
  </r>
  <r>
    <s v="Visitor 79"/>
    <x v="0"/>
    <x v="0"/>
  </r>
  <r>
    <s v="Visitor 80"/>
    <x v="1"/>
    <x v="1"/>
  </r>
  <r>
    <s v="Visitor 81"/>
    <x v="0"/>
    <x v="0"/>
  </r>
  <r>
    <s v="Visitor 82"/>
    <x v="0"/>
    <x v="0"/>
  </r>
  <r>
    <s v="Visitor 83"/>
    <x v="1"/>
    <x v="1"/>
  </r>
  <r>
    <s v="Visitor 84"/>
    <x v="1"/>
    <x v="1"/>
  </r>
  <r>
    <s v="Visitor 85"/>
    <x v="0"/>
    <x v="0"/>
  </r>
  <r>
    <s v="Visitor 86"/>
    <x v="1"/>
    <x v="1"/>
  </r>
  <r>
    <s v="Visitor 87"/>
    <x v="0"/>
    <x v="0"/>
  </r>
  <r>
    <s v="Visitor 88"/>
    <x v="1"/>
    <x v="0"/>
  </r>
  <r>
    <s v="Visitor 89"/>
    <x v="0"/>
    <x v="0"/>
  </r>
  <r>
    <s v="Visitor 90"/>
    <x v="0"/>
    <x v="0"/>
  </r>
  <r>
    <s v="Visitor 91"/>
    <x v="1"/>
    <x v="0"/>
  </r>
  <r>
    <s v="Visitor 92"/>
    <x v="1"/>
    <x v="0"/>
  </r>
  <r>
    <s v="Visitor 93"/>
    <x v="1"/>
    <x v="1"/>
  </r>
  <r>
    <s v="Visitor 94"/>
    <x v="1"/>
    <x v="1"/>
  </r>
  <r>
    <s v="Visitor 95"/>
    <x v="1"/>
    <x v="1"/>
  </r>
  <r>
    <s v="Visitor 96"/>
    <x v="1"/>
    <x v="1"/>
  </r>
  <r>
    <s v="Visitor 97"/>
    <x v="0"/>
    <x v="0"/>
  </r>
  <r>
    <s v="Visitor 98"/>
    <x v="1"/>
    <x v="1"/>
  </r>
  <r>
    <s v="Visitor 99"/>
    <x v="1"/>
    <x v="1"/>
  </r>
  <r>
    <s v="Visitor 100"/>
    <x v="1"/>
    <x v="1"/>
  </r>
  <r>
    <s v="Visitor 101"/>
    <x v="1"/>
    <x v="0"/>
  </r>
  <r>
    <s v="Visitor 102"/>
    <x v="0"/>
    <x v="0"/>
  </r>
  <r>
    <s v="Visitor 103"/>
    <x v="1"/>
    <x v="1"/>
  </r>
  <r>
    <s v="Visitor 104"/>
    <x v="0"/>
    <x v="0"/>
  </r>
  <r>
    <s v="Visitor 105"/>
    <x v="0"/>
    <x v="0"/>
  </r>
  <r>
    <s v="Visitor 106"/>
    <x v="0"/>
    <x v="0"/>
  </r>
  <r>
    <s v="Visitor 107"/>
    <x v="0"/>
    <x v="0"/>
  </r>
  <r>
    <s v="Visitor 108"/>
    <x v="1"/>
    <x v="1"/>
  </r>
  <r>
    <s v="Visitor 109"/>
    <x v="1"/>
    <x v="1"/>
  </r>
  <r>
    <s v="Visitor 110"/>
    <x v="1"/>
    <x v="1"/>
  </r>
  <r>
    <s v="Visitor 111"/>
    <x v="0"/>
    <x v="0"/>
  </r>
  <r>
    <s v="Visitor 112"/>
    <x v="1"/>
    <x v="1"/>
  </r>
  <r>
    <s v="Visitor 113"/>
    <x v="1"/>
    <x v="1"/>
  </r>
  <r>
    <s v="Visitor 114"/>
    <x v="1"/>
    <x v="0"/>
  </r>
  <r>
    <s v="Visitor 115"/>
    <x v="1"/>
    <x v="1"/>
  </r>
  <r>
    <s v="Visitor 116"/>
    <x v="1"/>
    <x v="0"/>
  </r>
  <r>
    <s v="Visitor 117"/>
    <x v="0"/>
    <x v="1"/>
  </r>
  <r>
    <s v="Visitor 118"/>
    <x v="1"/>
    <x v="0"/>
  </r>
  <r>
    <s v="Visitor 119"/>
    <x v="1"/>
    <x v="1"/>
  </r>
  <r>
    <s v="Visitor 120"/>
    <x v="0"/>
    <x v="0"/>
  </r>
  <r>
    <s v="Visitor 121"/>
    <x v="1"/>
    <x v="1"/>
  </r>
  <r>
    <s v="Visitor 122"/>
    <x v="1"/>
    <x v="1"/>
  </r>
  <r>
    <s v="Visitor 123"/>
    <x v="1"/>
    <x v="0"/>
  </r>
  <r>
    <s v="Visitor 124"/>
    <x v="0"/>
    <x v="0"/>
  </r>
  <r>
    <s v="Visitor 125"/>
    <x v="0"/>
    <x v="1"/>
  </r>
  <r>
    <s v="Visitor 126"/>
    <x v="1"/>
    <x v="0"/>
  </r>
  <r>
    <s v="Visitor 127"/>
    <x v="1"/>
    <x v="1"/>
  </r>
  <r>
    <s v="Visitor 128"/>
    <x v="0"/>
    <x v="0"/>
  </r>
  <r>
    <s v="Visitor 129"/>
    <x v="0"/>
    <x v="0"/>
  </r>
  <r>
    <s v="Visitor 130"/>
    <x v="0"/>
    <x v="1"/>
  </r>
  <r>
    <s v="Visitor 131"/>
    <x v="1"/>
    <x v="0"/>
  </r>
  <r>
    <s v="Visitor 132"/>
    <x v="0"/>
    <x v="0"/>
  </r>
  <r>
    <s v="Visitor 133"/>
    <x v="1"/>
    <x v="1"/>
  </r>
  <r>
    <s v="Visitor 134"/>
    <x v="0"/>
    <x v="0"/>
  </r>
  <r>
    <s v="Visitor 135"/>
    <x v="0"/>
    <x v="0"/>
  </r>
  <r>
    <s v="Visitor 136"/>
    <x v="0"/>
    <x v="0"/>
  </r>
  <r>
    <s v="Visitor 137"/>
    <x v="1"/>
    <x v="1"/>
  </r>
  <r>
    <s v="Visitor 138"/>
    <x v="0"/>
    <x v="0"/>
  </r>
  <r>
    <s v="Visitor 139"/>
    <x v="0"/>
    <x v="0"/>
  </r>
  <r>
    <s v="Visitor 140"/>
    <x v="1"/>
    <x v="1"/>
  </r>
  <r>
    <s v="Visitor 141"/>
    <x v="1"/>
    <x v="0"/>
  </r>
  <r>
    <s v="Visitor 142"/>
    <x v="0"/>
    <x v="0"/>
  </r>
  <r>
    <s v="Visitor 143"/>
    <x v="1"/>
    <x v="0"/>
  </r>
  <r>
    <s v="Visitor 144"/>
    <x v="0"/>
    <x v="0"/>
  </r>
  <r>
    <s v="Visitor 145"/>
    <x v="0"/>
    <x v="1"/>
  </r>
  <r>
    <s v="Visitor 146"/>
    <x v="1"/>
    <x v="0"/>
  </r>
  <r>
    <s v="Visitor 147"/>
    <x v="1"/>
    <x v="0"/>
  </r>
  <r>
    <s v="Visitor 148"/>
    <x v="1"/>
    <x v="0"/>
  </r>
  <r>
    <s v="Visitor 149"/>
    <x v="0"/>
    <x v="0"/>
  </r>
  <r>
    <s v="Visitor 150"/>
    <x v="0"/>
    <x v="0"/>
  </r>
  <r>
    <s v="Visitor 151"/>
    <x v="1"/>
    <x v="0"/>
  </r>
  <r>
    <s v="Visitor 152"/>
    <x v="1"/>
    <x v="1"/>
  </r>
  <r>
    <s v="Visitor 153"/>
    <x v="0"/>
    <x v="0"/>
  </r>
  <r>
    <s v="Visitor 154"/>
    <x v="0"/>
    <x v="0"/>
  </r>
  <r>
    <s v="Visitor 155"/>
    <x v="0"/>
    <x v="1"/>
  </r>
  <r>
    <s v="Visitor 156"/>
    <x v="1"/>
    <x v="0"/>
  </r>
  <r>
    <s v="Visitor 157"/>
    <x v="0"/>
    <x v="0"/>
  </r>
  <r>
    <s v="Visitor 158"/>
    <x v="1"/>
    <x v="1"/>
  </r>
  <r>
    <s v="Visitor 159"/>
    <x v="1"/>
    <x v="1"/>
  </r>
  <r>
    <s v="Visitor 160"/>
    <x v="1"/>
    <x v="0"/>
  </r>
  <r>
    <s v="Visitor 161"/>
    <x v="0"/>
    <x v="0"/>
  </r>
  <r>
    <s v="Visitor 162"/>
    <x v="1"/>
    <x v="1"/>
  </r>
  <r>
    <s v="Visitor 163"/>
    <x v="0"/>
    <x v="0"/>
  </r>
  <r>
    <s v="Visitor 164"/>
    <x v="1"/>
    <x v="0"/>
  </r>
  <r>
    <s v="Visitor 165"/>
    <x v="0"/>
    <x v="0"/>
  </r>
  <r>
    <s v="Visitor 166"/>
    <x v="1"/>
    <x v="1"/>
  </r>
  <r>
    <s v="Visitor 167"/>
    <x v="1"/>
    <x v="1"/>
  </r>
  <r>
    <s v="Visitor 168"/>
    <x v="1"/>
    <x v="1"/>
  </r>
  <r>
    <s v="Visitor 169"/>
    <x v="1"/>
    <x v="0"/>
  </r>
  <r>
    <s v="Visitor 170"/>
    <x v="0"/>
    <x v="0"/>
  </r>
  <r>
    <s v="Visitor 171"/>
    <x v="1"/>
    <x v="1"/>
  </r>
  <r>
    <s v="Visitor 172"/>
    <x v="1"/>
    <x v="1"/>
  </r>
  <r>
    <s v="Visitor 173"/>
    <x v="0"/>
    <x v="0"/>
  </r>
  <r>
    <s v="Visitor 174"/>
    <x v="1"/>
    <x v="1"/>
  </r>
  <r>
    <s v="Visitor 175"/>
    <x v="0"/>
    <x v="0"/>
  </r>
  <r>
    <s v="Visitor 176"/>
    <x v="1"/>
    <x v="0"/>
  </r>
  <r>
    <s v="Visitor 177"/>
    <x v="1"/>
    <x v="0"/>
  </r>
  <r>
    <s v="Visitor 178"/>
    <x v="1"/>
    <x v="0"/>
  </r>
  <r>
    <s v="Visitor 179"/>
    <x v="0"/>
    <x v="0"/>
  </r>
  <r>
    <s v="Visitor 180"/>
    <x v="0"/>
    <x v="0"/>
  </r>
  <r>
    <s v="Visitor 181"/>
    <x v="1"/>
    <x v="1"/>
  </r>
  <r>
    <s v="Visitor 182"/>
    <x v="1"/>
    <x v="1"/>
  </r>
  <r>
    <s v="Visitor 183"/>
    <x v="0"/>
    <x v="0"/>
  </r>
  <r>
    <s v="Visitor 184"/>
    <x v="1"/>
    <x v="1"/>
  </r>
  <r>
    <s v="Visitor 185"/>
    <x v="0"/>
    <x v="0"/>
  </r>
  <r>
    <s v="Visitor 186"/>
    <x v="1"/>
    <x v="1"/>
  </r>
  <r>
    <s v="Visitor 187"/>
    <x v="0"/>
    <x v="1"/>
  </r>
  <r>
    <s v="Visitor 188"/>
    <x v="1"/>
    <x v="0"/>
  </r>
  <r>
    <s v="Visitor 189"/>
    <x v="0"/>
    <x v="0"/>
  </r>
  <r>
    <s v="Visitor 190"/>
    <x v="1"/>
    <x v="1"/>
  </r>
  <r>
    <s v="Visitor 191"/>
    <x v="0"/>
    <x v="0"/>
  </r>
  <r>
    <s v="Visitor 192"/>
    <x v="1"/>
    <x v="0"/>
  </r>
  <r>
    <s v="Visitor 193"/>
    <x v="0"/>
    <x v="0"/>
  </r>
  <r>
    <s v="Visitor 194"/>
    <x v="0"/>
    <x v="0"/>
  </r>
  <r>
    <s v="Visitor 195"/>
    <x v="1"/>
    <x v="1"/>
  </r>
  <r>
    <s v="Visitor 196"/>
    <x v="1"/>
    <x v="0"/>
  </r>
  <r>
    <s v="Visitor 197"/>
    <x v="0"/>
    <x v="0"/>
  </r>
  <r>
    <s v="Visitor 198"/>
    <x v="1"/>
    <x v="0"/>
  </r>
  <r>
    <s v="Visitor 199"/>
    <x v="0"/>
    <x v="0"/>
  </r>
  <r>
    <s v="Visitor 200"/>
    <x v="1"/>
    <x v="0"/>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00">
  <r>
    <x v="0"/>
    <x v="0"/>
  </r>
  <r>
    <x v="1"/>
    <x v="0"/>
  </r>
  <r>
    <x v="2"/>
    <x v="1"/>
  </r>
  <r>
    <x v="3"/>
    <x v="1"/>
  </r>
  <r>
    <x v="4"/>
    <x v="0"/>
  </r>
  <r>
    <x v="5"/>
    <x v="0"/>
  </r>
  <r>
    <x v="6"/>
    <x v="0"/>
  </r>
  <r>
    <x v="7"/>
    <x v="0"/>
  </r>
  <r>
    <x v="8"/>
    <x v="1"/>
  </r>
  <r>
    <x v="2"/>
    <x v="1"/>
  </r>
  <r>
    <x v="9"/>
    <x v="0"/>
  </r>
  <r>
    <x v="10"/>
    <x v="0"/>
  </r>
  <r>
    <x v="11"/>
    <x v="0"/>
  </r>
  <r>
    <x v="12"/>
    <x v="1"/>
  </r>
  <r>
    <x v="13"/>
    <x v="0"/>
  </r>
  <r>
    <x v="14"/>
    <x v="0"/>
  </r>
  <r>
    <x v="15"/>
    <x v="1"/>
  </r>
  <r>
    <x v="15"/>
    <x v="1"/>
  </r>
  <r>
    <x v="16"/>
    <x v="0"/>
  </r>
  <r>
    <x v="17"/>
    <x v="0"/>
  </r>
  <r>
    <x v="18"/>
    <x v="0"/>
  </r>
  <r>
    <x v="19"/>
    <x v="0"/>
  </r>
  <r>
    <x v="20"/>
    <x v="1"/>
  </r>
  <r>
    <x v="21"/>
    <x v="1"/>
  </r>
  <r>
    <x v="22"/>
    <x v="0"/>
  </r>
  <r>
    <x v="23"/>
    <x v="1"/>
  </r>
  <r>
    <x v="24"/>
    <x v="0"/>
  </r>
  <r>
    <x v="25"/>
    <x v="1"/>
  </r>
  <r>
    <x v="26"/>
    <x v="0"/>
  </r>
  <r>
    <x v="27"/>
    <x v="0"/>
  </r>
  <r>
    <x v="28"/>
    <x v="0"/>
  </r>
  <r>
    <x v="29"/>
    <x v="1"/>
  </r>
  <r>
    <x v="30"/>
    <x v="0"/>
  </r>
  <r>
    <x v="31"/>
    <x v="0"/>
  </r>
  <r>
    <x v="32"/>
    <x v="1"/>
  </r>
  <r>
    <x v="33"/>
    <x v="1"/>
  </r>
  <r>
    <x v="10"/>
    <x v="0"/>
  </r>
  <r>
    <x v="34"/>
    <x v="0"/>
  </r>
  <r>
    <x v="35"/>
    <x v="0"/>
  </r>
  <r>
    <x v="36"/>
    <x v="0"/>
  </r>
  <r>
    <x v="37"/>
    <x v="0"/>
  </r>
  <r>
    <x v="38"/>
    <x v="1"/>
  </r>
  <r>
    <x v="39"/>
    <x v="0"/>
  </r>
  <r>
    <x v="40"/>
    <x v="0"/>
  </r>
  <r>
    <x v="41"/>
    <x v="1"/>
  </r>
  <r>
    <x v="42"/>
    <x v="0"/>
  </r>
  <r>
    <x v="43"/>
    <x v="1"/>
  </r>
  <r>
    <x v="44"/>
    <x v="1"/>
  </r>
  <r>
    <x v="45"/>
    <x v="0"/>
  </r>
  <r>
    <x v="46"/>
    <x v="1"/>
  </r>
  <r>
    <x v="47"/>
    <x v="0"/>
  </r>
  <r>
    <x v="48"/>
    <x v="0"/>
  </r>
  <r>
    <x v="49"/>
    <x v="1"/>
  </r>
  <r>
    <x v="50"/>
    <x v="0"/>
  </r>
  <r>
    <x v="51"/>
    <x v="1"/>
  </r>
  <r>
    <x v="52"/>
    <x v="1"/>
  </r>
  <r>
    <x v="53"/>
    <x v="1"/>
  </r>
  <r>
    <x v="54"/>
    <x v="1"/>
  </r>
  <r>
    <x v="23"/>
    <x v="0"/>
  </r>
  <r>
    <x v="55"/>
    <x v="0"/>
  </r>
  <r>
    <x v="56"/>
    <x v="1"/>
  </r>
  <r>
    <x v="57"/>
    <x v="1"/>
  </r>
  <r>
    <x v="58"/>
    <x v="0"/>
  </r>
  <r>
    <x v="59"/>
    <x v="0"/>
  </r>
  <r>
    <x v="60"/>
    <x v="1"/>
  </r>
  <r>
    <x v="61"/>
    <x v="1"/>
  </r>
  <r>
    <x v="62"/>
    <x v="0"/>
  </r>
  <r>
    <x v="31"/>
    <x v="1"/>
  </r>
  <r>
    <x v="63"/>
    <x v="0"/>
  </r>
  <r>
    <x v="64"/>
    <x v="0"/>
  </r>
  <r>
    <x v="65"/>
    <x v="0"/>
  </r>
  <r>
    <x v="66"/>
    <x v="1"/>
  </r>
  <r>
    <x v="67"/>
    <x v="0"/>
  </r>
  <r>
    <x v="68"/>
    <x v="0"/>
  </r>
  <r>
    <x v="69"/>
    <x v="0"/>
  </r>
  <r>
    <x v="70"/>
    <x v="1"/>
  </r>
  <r>
    <x v="71"/>
    <x v="1"/>
  </r>
  <r>
    <x v="72"/>
    <x v="1"/>
  </r>
  <r>
    <x v="73"/>
    <x v="0"/>
  </r>
  <r>
    <x v="74"/>
    <x v="0"/>
  </r>
  <r>
    <x v="75"/>
    <x v="0"/>
  </r>
  <r>
    <x v="76"/>
    <x v="0"/>
  </r>
  <r>
    <x v="77"/>
    <x v="0"/>
  </r>
  <r>
    <x v="78"/>
    <x v="0"/>
  </r>
  <r>
    <x v="79"/>
    <x v="1"/>
  </r>
  <r>
    <x v="80"/>
    <x v="0"/>
  </r>
  <r>
    <x v="81"/>
    <x v="0"/>
  </r>
  <r>
    <x v="82"/>
    <x v="0"/>
  </r>
  <r>
    <x v="83"/>
    <x v="0"/>
  </r>
  <r>
    <x v="84"/>
    <x v="0"/>
  </r>
  <r>
    <x v="85"/>
    <x v="0"/>
  </r>
  <r>
    <x v="86"/>
    <x v="1"/>
  </r>
  <r>
    <x v="87"/>
    <x v="1"/>
  </r>
  <r>
    <x v="88"/>
    <x v="1"/>
  </r>
  <r>
    <x v="89"/>
    <x v="1"/>
  </r>
  <r>
    <x v="90"/>
    <x v="0"/>
  </r>
  <r>
    <x v="91"/>
    <x v="1"/>
  </r>
  <r>
    <x v="92"/>
    <x v="0"/>
  </r>
  <r>
    <x v="93"/>
    <x v="1"/>
  </r>
  <r>
    <x v="94"/>
    <x v="1"/>
  </r>
  <r>
    <x v="73"/>
    <x v="0"/>
  </r>
  <r>
    <x v="95"/>
    <x v="1"/>
  </r>
  <r>
    <x v="96"/>
    <x v="0"/>
  </r>
  <r>
    <x v="97"/>
    <x v="0"/>
  </r>
  <r>
    <x v="98"/>
    <x v="0"/>
  </r>
  <r>
    <x v="99"/>
    <x v="1"/>
  </r>
  <r>
    <x v="100"/>
    <x v="1"/>
  </r>
  <r>
    <x v="101"/>
    <x v="1"/>
  </r>
  <r>
    <x v="102"/>
    <x v="0"/>
  </r>
  <r>
    <x v="103"/>
    <x v="0"/>
  </r>
  <r>
    <x v="104"/>
    <x v="0"/>
  </r>
  <r>
    <x v="105"/>
    <x v="0"/>
  </r>
  <r>
    <x v="106"/>
    <x v="0"/>
  </r>
  <r>
    <x v="107"/>
    <x v="0"/>
  </r>
  <r>
    <x v="108"/>
    <x v="1"/>
  </r>
  <r>
    <x v="109"/>
    <x v="1"/>
  </r>
  <r>
    <x v="110"/>
    <x v="0"/>
  </r>
  <r>
    <x v="111"/>
    <x v="0"/>
  </r>
  <r>
    <x v="112"/>
    <x v="1"/>
  </r>
  <r>
    <x v="113"/>
    <x v="1"/>
  </r>
  <r>
    <x v="114"/>
    <x v="1"/>
  </r>
  <r>
    <x v="115"/>
    <x v="0"/>
  </r>
  <r>
    <x v="116"/>
    <x v="1"/>
  </r>
  <r>
    <x v="117"/>
    <x v="1"/>
  </r>
  <r>
    <x v="118"/>
    <x v="1"/>
  </r>
  <r>
    <x v="119"/>
    <x v="1"/>
  </r>
  <r>
    <x v="111"/>
    <x v="1"/>
  </r>
  <r>
    <x v="120"/>
    <x v="0"/>
  </r>
  <r>
    <x v="121"/>
    <x v="0"/>
  </r>
  <r>
    <x v="122"/>
    <x v="0"/>
  </r>
  <r>
    <x v="123"/>
    <x v="0"/>
  </r>
  <r>
    <x v="124"/>
    <x v="1"/>
  </r>
  <r>
    <x v="125"/>
    <x v="1"/>
  </r>
  <r>
    <x v="126"/>
    <x v="0"/>
  </r>
  <r>
    <x v="118"/>
    <x v="0"/>
  </r>
  <r>
    <x v="127"/>
    <x v="0"/>
  </r>
  <r>
    <x v="128"/>
    <x v="1"/>
  </r>
  <r>
    <x v="129"/>
    <x v="0"/>
  </r>
  <r>
    <x v="51"/>
    <x v="0"/>
  </r>
  <r>
    <x v="130"/>
    <x v="0"/>
  </r>
  <r>
    <x v="131"/>
    <x v="1"/>
  </r>
  <r>
    <x v="132"/>
    <x v="1"/>
  </r>
  <r>
    <x v="133"/>
    <x v="0"/>
  </r>
  <r>
    <x v="38"/>
    <x v="0"/>
  </r>
  <r>
    <x v="134"/>
    <x v="0"/>
  </r>
  <r>
    <x v="135"/>
    <x v="0"/>
  </r>
  <r>
    <x v="136"/>
    <x v="0"/>
  </r>
  <r>
    <x v="137"/>
    <x v="1"/>
  </r>
  <r>
    <x v="138"/>
    <x v="1"/>
  </r>
  <r>
    <x v="132"/>
    <x v="0"/>
  </r>
  <r>
    <x v="62"/>
    <x v="1"/>
  </r>
  <r>
    <x v="139"/>
    <x v="1"/>
  </r>
  <r>
    <x v="140"/>
    <x v="0"/>
  </r>
  <r>
    <x v="110"/>
    <x v="0"/>
  </r>
  <r>
    <x v="141"/>
    <x v="1"/>
  </r>
  <r>
    <x v="142"/>
    <x v="1"/>
  </r>
  <r>
    <x v="143"/>
    <x v="0"/>
  </r>
  <r>
    <x v="144"/>
    <x v="0"/>
  </r>
  <r>
    <x v="145"/>
    <x v="1"/>
  </r>
  <r>
    <x v="146"/>
    <x v="0"/>
  </r>
  <r>
    <x v="147"/>
    <x v="0"/>
  </r>
  <r>
    <x v="148"/>
    <x v="0"/>
  </r>
  <r>
    <x v="149"/>
    <x v="0"/>
  </r>
  <r>
    <x v="150"/>
    <x v="0"/>
  </r>
  <r>
    <x v="151"/>
    <x v="0"/>
  </r>
  <r>
    <x v="121"/>
    <x v="0"/>
  </r>
  <r>
    <x v="152"/>
    <x v="0"/>
  </r>
  <r>
    <x v="59"/>
    <x v="1"/>
  </r>
  <r>
    <x v="70"/>
    <x v="1"/>
  </r>
  <r>
    <x v="153"/>
    <x v="1"/>
  </r>
  <r>
    <x v="154"/>
    <x v="0"/>
  </r>
  <r>
    <x v="155"/>
    <x v="0"/>
  </r>
  <r>
    <x v="156"/>
    <x v="0"/>
  </r>
  <r>
    <x v="157"/>
    <x v="0"/>
  </r>
  <r>
    <x v="158"/>
    <x v="0"/>
  </r>
  <r>
    <x v="159"/>
    <x v="0"/>
  </r>
  <r>
    <x v="160"/>
    <x v="0"/>
  </r>
  <r>
    <x v="161"/>
    <x v="0"/>
  </r>
  <r>
    <x v="162"/>
    <x v="1"/>
  </r>
  <r>
    <x v="163"/>
    <x v="0"/>
  </r>
  <r>
    <x v="164"/>
    <x v="0"/>
  </r>
  <r>
    <x v="165"/>
    <x v="1"/>
  </r>
  <r>
    <x v="63"/>
    <x v="0"/>
  </r>
  <r>
    <x v="166"/>
    <x v="0"/>
  </r>
  <r>
    <x v="167"/>
    <x v="0"/>
  </r>
  <r>
    <x v="168"/>
    <x v="0"/>
  </r>
  <r>
    <x v="169"/>
    <x v="0"/>
  </r>
  <r>
    <x v="170"/>
    <x v="0"/>
  </r>
  <r>
    <x v="171"/>
    <x v="1"/>
  </r>
  <r>
    <x v="172"/>
    <x v="0"/>
  </r>
  <r>
    <x v="173"/>
    <x v="1"/>
  </r>
  <r>
    <x v="174"/>
    <x v="0"/>
  </r>
  <r>
    <x v="175"/>
    <x v="0"/>
  </r>
  <r>
    <x v="176"/>
    <x v="0"/>
  </r>
  <r>
    <x v="177"/>
    <x v="1"/>
  </r>
  <r>
    <x v="178"/>
    <x v="0"/>
  </r>
  <r>
    <x v="179"/>
    <x v="1"/>
  </r>
  <r>
    <x v="180"/>
    <x v="0"/>
  </r>
  <r>
    <x v="181"/>
    <x v="0"/>
  </r>
  <r>
    <x v="182"/>
    <x v="1"/>
  </r>
  <r>
    <x v="183"/>
    <x v="1"/>
  </r>
  <r>
    <x v="184"/>
    <x v="0"/>
  </r>
  <r>
    <x v="185"/>
    <x v="0"/>
  </r>
  <r>
    <x v="186"/>
    <x v="1"/>
  </r>
  <r>
    <x v="65"/>
    <x v="1"/>
  </r>
  <r>
    <x v="187"/>
    <x v="0"/>
  </r>
  <r>
    <x v="188"/>
    <x v="1"/>
  </r>
  <r>
    <x v="189"/>
    <x v="1"/>
  </r>
  <r>
    <x v="118"/>
    <x v="1"/>
  </r>
  <r>
    <x v="190"/>
    <x v="0"/>
  </r>
  <r>
    <x v="191"/>
    <x v="0"/>
  </r>
  <r>
    <x v="192"/>
    <x v="0"/>
  </r>
  <r>
    <x v="193"/>
    <x v="0"/>
  </r>
  <r>
    <x v="124"/>
    <x v="1"/>
  </r>
  <r>
    <x v="41"/>
    <x v="0"/>
  </r>
  <r>
    <x v="194"/>
    <x v="0"/>
  </r>
  <r>
    <x v="195"/>
    <x v="0"/>
  </r>
  <r>
    <x v="196"/>
    <x v="0"/>
  </r>
  <r>
    <x v="197"/>
    <x v="1"/>
  </r>
  <r>
    <x v="198"/>
    <x v="1"/>
  </r>
  <r>
    <x v="46"/>
    <x v="1"/>
  </r>
  <r>
    <x v="199"/>
    <x v="0"/>
  </r>
  <r>
    <x v="200"/>
    <x v="1"/>
  </r>
  <r>
    <x v="201"/>
    <x v="0"/>
  </r>
  <r>
    <x v="202"/>
    <x v="1"/>
  </r>
  <r>
    <x v="203"/>
    <x v="0"/>
  </r>
  <r>
    <x v="204"/>
    <x v="1"/>
  </r>
  <r>
    <x v="205"/>
    <x v="0"/>
  </r>
  <r>
    <x v="35"/>
    <x v="1"/>
  </r>
  <r>
    <x v="206"/>
    <x v="0"/>
  </r>
  <r>
    <x v="207"/>
    <x v="0"/>
  </r>
  <r>
    <x v="208"/>
    <x v="0"/>
  </r>
  <r>
    <x v="209"/>
    <x v="1"/>
  </r>
  <r>
    <x v="210"/>
    <x v="0"/>
  </r>
  <r>
    <x v="211"/>
    <x v="1"/>
  </r>
  <r>
    <x v="212"/>
    <x v="1"/>
  </r>
  <r>
    <x v="213"/>
    <x v="0"/>
  </r>
  <r>
    <x v="214"/>
    <x v="0"/>
  </r>
  <r>
    <x v="215"/>
    <x v="0"/>
  </r>
  <r>
    <x v="216"/>
    <x v="1"/>
  </r>
  <r>
    <x v="217"/>
    <x v="0"/>
  </r>
  <r>
    <x v="218"/>
    <x v="1"/>
  </r>
  <r>
    <x v="219"/>
    <x v="0"/>
  </r>
  <r>
    <x v="220"/>
    <x v="0"/>
  </r>
  <r>
    <x v="221"/>
    <x v="1"/>
  </r>
  <r>
    <x v="222"/>
    <x v="0"/>
  </r>
  <r>
    <x v="223"/>
    <x v="1"/>
  </r>
  <r>
    <x v="224"/>
    <x v="1"/>
  </r>
  <r>
    <x v="225"/>
    <x v="0"/>
  </r>
  <r>
    <x v="226"/>
    <x v="0"/>
  </r>
  <r>
    <x v="227"/>
    <x v="1"/>
  </r>
  <r>
    <x v="228"/>
    <x v="0"/>
  </r>
  <r>
    <x v="229"/>
    <x v="1"/>
  </r>
  <r>
    <x v="207"/>
    <x v="0"/>
  </r>
  <r>
    <x v="43"/>
    <x v="1"/>
  </r>
  <r>
    <x v="230"/>
    <x v="0"/>
  </r>
  <r>
    <x v="231"/>
    <x v="0"/>
  </r>
  <r>
    <x v="232"/>
    <x v="1"/>
  </r>
  <r>
    <x v="24"/>
    <x v="1"/>
  </r>
  <r>
    <x v="233"/>
    <x v="0"/>
  </r>
  <r>
    <x v="234"/>
    <x v="0"/>
  </r>
  <r>
    <x v="68"/>
    <x v="0"/>
  </r>
  <r>
    <x v="235"/>
    <x v="1"/>
  </r>
  <r>
    <x v="236"/>
    <x v="0"/>
  </r>
  <r>
    <x v="237"/>
    <x v="0"/>
  </r>
  <r>
    <x v="238"/>
    <x v="0"/>
  </r>
  <r>
    <x v="239"/>
    <x v="1"/>
  </r>
  <r>
    <x v="240"/>
    <x v="1"/>
  </r>
  <r>
    <x v="241"/>
    <x v="1"/>
  </r>
  <r>
    <x v="242"/>
    <x v="1"/>
  </r>
  <r>
    <x v="243"/>
    <x v="1"/>
  </r>
  <r>
    <x v="244"/>
    <x v="0"/>
  </r>
  <r>
    <x v="245"/>
    <x v="1"/>
  </r>
  <r>
    <x v="89"/>
    <x v="0"/>
  </r>
  <r>
    <x v="246"/>
    <x v="1"/>
  </r>
  <r>
    <x v="247"/>
    <x v="1"/>
  </r>
  <r>
    <x v="248"/>
    <x v="1"/>
  </r>
  <r>
    <x v="249"/>
    <x v="0"/>
  </r>
  <r>
    <x v="250"/>
    <x v="1"/>
  </r>
  <r>
    <x v="251"/>
    <x v="0"/>
  </r>
  <r>
    <x v="252"/>
    <x v="0"/>
  </r>
  <r>
    <x v="253"/>
    <x v="0"/>
  </r>
  <r>
    <x v="254"/>
    <x v="0"/>
  </r>
  <r>
    <x v="255"/>
    <x v="0"/>
  </r>
  <r>
    <x v="256"/>
    <x v="1"/>
  </r>
  <r>
    <x v="257"/>
    <x v="0"/>
  </r>
  <r>
    <x v="258"/>
    <x v="0"/>
  </r>
  <r>
    <x v="259"/>
    <x v="0"/>
  </r>
  <r>
    <x v="37"/>
    <x v="0"/>
  </r>
  <r>
    <x v="260"/>
    <x v="0"/>
  </r>
  <r>
    <x v="261"/>
    <x v="0"/>
  </r>
  <r>
    <x v="262"/>
    <x v="0"/>
  </r>
  <r>
    <x v="263"/>
    <x v="0"/>
  </r>
  <r>
    <x v="264"/>
    <x v="0"/>
  </r>
  <r>
    <x v="265"/>
    <x v="0"/>
  </r>
  <r>
    <x v="266"/>
    <x v="0"/>
  </r>
  <r>
    <x v="257"/>
    <x v="1"/>
  </r>
  <r>
    <x v="267"/>
    <x v="0"/>
  </r>
  <r>
    <x v="95"/>
    <x v="0"/>
  </r>
  <r>
    <x v="268"/>
    <x v="0"/>
  </r>
  <r>
    <x v="269"/>
    <x v="0"/>
  </r>
  <r>
    <x v="270"/>
    <x v="0"/>
  </r>
  <r>
    <x v="271"/>
    <x v="0"/>
  </r>
  <r>
    <x v="272"/>
    <x v="0"/>
  </r>
  <r>
    <x v="91"/>
    <x v="1"/>
  </r>
  <r>
    <x v="8"/>
    <x v="0"/>
  </r>
  <r>
    <x v="191"/>
    <x v="1"/>
  </r>
  <r>
    <x v="273"/>
    <x v="1"/>
  </r>
  <r>
    <x v="274"/>
    <x v="1"/>
  </r>
  <r>
    <x v="83"/>
    <x v="0"/>
  </r>
  <r>
    <x v="275"/>
    <x v="0"/>
  </r>
  <r>
    <x v="276"/>
    <x v="0"/>
  </r>
  <r>
    <x v="277"/>
    <x v="0"/>
  </r>
  <r>
    <x v="278"/>
    <x v="0"/>
  </r>
  <r>
    <x v="167"/>
    <x v="0"/>
  </r>
  <r>
    <x v="279"/>
    <x v="0"/>
  </r>
  <r>
    <x v="280"/>
    <x v="0"/>
  </r>
  <r>
    <x v="281"/>
    <x v="0"/>
  </r>
  <r>
    <x v="282"/>
    <x v="1"/>
  </r>
  <r>
    <x v="283"/>
    <x v="0"/>
  </r>
  <r>
    <x v="284"/>
    <x v="0"/>
  </r>
  <r>
    <x v="285"/>
    <x v="1"/>
  </r>
  <r>
    <x v="141"/>
    <x v="0"/>
  </r>
  <r>
    <x v="286"/>
    <x v="0"/>
  </r>
  <r>
    <x v="287"/>
    <x v="1"/>
  </r>
  <r>
    <x v="288"/>
    <x v="1"/>
  </r>
  <r>
    <x v="5"/>
    <x v="0"/>
  </r>
  <r>
    <x v="280"/>
    <x v="1"/>
  </r>
  <r>
    <x v="196"/>
    <x v="0"/>
  </r>
  <r>
    <x v="289"/>
    <x v="1"/>
  </r>
  <r>
    <x v="213"/>
    <x v="0"/>
  </r>
  <r>
    <x v="290"/>
    <x v="0"/>
  </r>
  <r>
    <x v="256"/>
    <x v="1"/>
  </r>
  <r>
    <x v="291"/>
    <x v="1"/>
  </r>
  <r>
    <x v="292"/>
    <x v="1"/>
  </r>
  <r>
    <x v="293"/>
    <x v="0"/>
  </r>
  <r>
    <x v="294"/>
    <x v="1"/>
  </r>
  <r>
    <x v="295"/>
    <x v="0"/>
  </r>
  <r>
    <x v="296"/>
    <x v="0"/>
  </r>
  <r>
    <x v="297"/>
    <x v="0"/>
  </r>
  <r>
    <x v="298"/>
    <x v="0"/>
  </r>
  <r>
    <x v="299"/>
    <x v="0"/>
  </r>
  <r>
    <x v="300"/>
    <x v="0"/>
  </r>
  <r>
    <x v="301"/>
    <x v="1"/>
  </r>
  <r>
    <x v="302"/>
    <x v="1"/>
  </r>
  <r>
    <x v="303"/>
    <x v="1"/>
  </r>
  <r>
    <x v="145"/>
    <x v="1"/>
  </r>
  <r>
    <x v="304"/>
    <x v="0"/>
  </r>
  <r>
    <x v="29"/>
    <x v="1"/>
  </r>
  <r>
    <x v="305"/>
    <x v="1"/>
  </r>
  <r>
    <x v="306"/>
    <x v="1"/>
  </r>
  <r>
    <x v="307"/>
    <x v="0"/>
  </r>
  <r>
    <x v="308"/>
    <x v="0"/>
  </r>
  <r>
    <x v="309"/>
    <x v="0"/>
  </r>
  <r>
    <x v="289"/>
    <x v="0"/>
  </r>
  <r>
    <x v="248"/>
    <x v="1"/>
  </r>
  <r>
    <x v="310"/>
    <x v="0"/>
  </r>
  <r>
    <x v="311"/>
    <x v="0"/>
  </r>
  <r>
    <x v="312"/>
    <x v="0"/>
  </r>
  <r>
    <x v="313"/>
    <x v="0"/>
  </r>
  <r>
    <x v="23"/>
    <x v="0"/>
  </r>
  <r>
    <x v="166"/>
    <x v="1"/>
  </r>
  <r>
    <x v="314"/>
    <x v="0"/>
  </r>
  <r>
    <x v="73"/>
    <x v="0"/>
  </r>
  <r>
    <x v="185"/>
    <x v="1"/>
  </r>
  <r>
    <x v="106"/>
    <x v="0"/>
  </r>
  <r>
    <x v="315"/>
    <x v="0"/>
  </r>
  <r>
    <x v="316"/>
    <x v="0"/>
  </r>
  <r>
    <x v="317"/>
    <x v="1"/>
  </r>
  <r>
    <x v="318"/>
    <x v="0"/>
  </r>
  <r>
    <x v="319"/>
    <x v="0"/>
  </r>
  <r>
    <x v="320"/>
    <x v="1"/>
  </r>
  <r>
    <x v="321"/>
    <x v="0"/>
  </r>
  <r>
    <x v="322"/>
    <x v="1"/>
  </r>
  <r>
    <x v="323"/>
    <x v="0"/>
  </r>
  <r>
    <x v="46"/>
    <x v="1"/>
  </r>
  <r>
    <x v="324"/>
    <x v="1"/>
  </r>
  <r>
    <x v="325"/>
    <x v="0"/>
  </r>
  <r>
    <x v="326"/>
    <x v="0"/>
  </r>
  <r>
    <x v="327"/>
    <x v="1"/>
  </r>
  <r>
    <x v="82"/>
    <x v="0"/>
  </r>
  <r>
    <x v="328"/>
    <x v="0"/>
  </r>
  <r>
    <x v="329"/>
    <x v="0"/>
  </r>
  <r>
    <x v="209"/>
    <x v="1"/>
  </r>
  <r>
    <x v="330"/>
    <x v="0"/>
  </r>
  <r>
    <x v="331"/>
    <x v="0"/>
  </r>
  <r>
    <x v="332"/>
    <x v="0"/>
  </r>
  <r>
    <x v="333"/>
    <x v="0"/>
  </r>
  <r>
    <x v="334"/>
    <x v="0"/>
  </r>
  <r>
    <x v="335"/>
    <x v="1"/>
  </r>
  <r>
    <x v="336"/>
    <x v="1"/>
  </r>
  <r>
    <x v="337"/>
    <x v="1"/>
  </r>
  <r>
    <x v="338"/>
    <x v="0"/>
  </r>
  <r>
    <x v="339"/>
    <x v="1"/>
  </r>
  <r>
    <x v="99"/>
    <x v="1"/>
  </r>
  <r>
    <x v="340"/>
    <x v="0"/>
  </r>
  <r>
    <x v="341"/>
    <x v="0"/>
  </r>
  <r>
    <x v="201"/>
    <x v="0"/>
  </r>
  <r>
    <x v="342"/>
    <x v="0"/>
  </r>
  <r>
    <x v="343"/>
    <x v="1"/>
  </r>
  <r>
    <x v="344"/>
    <x v="1"/>
  </r>
  <r>
    <x v="258"/>
    <x v="1"/>
  </r>
  <r>
    <x v="345"/>
    <x v="1"/>
  </r>
  <r>
    <x v="346"/>
    <x v="0"/>
  </r>
  <r>
    <x v="129"/>
    <x v="0"/>
  </r>
  <r>
    <x v="347"/>
    <x v="0"/>
  </r>
  <r>
    <x v="348"/>
    <x v="1"/>
  </r>
  <r>
    <x v="349"/>
    <x v="1"/>
  </r>
  <r>
    <x v="344"/>
    <x v="1"/>
  </r>
  <r>
    <x v="257"/>
    <x v="1"/>
  </r>
  <r>
    <x v="350"/>
    <x v="1"/>
  </r>
  <r>
    <x v="351"/>
    <x v="0"/>
  </r>
  <r>
    <x v="352"/>
    <x v="0"/>
  </r>
  <r>
    <x v="353"/>
    <x v="0"/>
  </r>
  <r>
    <x v="354"/>
    <x v="1"/>
  </r>
  <r>
    <x v="355"/>
    <x v="1"/>
  </r>
  <r>
    <x v="356"/>
    <x v="0"/>
  </r>
  <r>
    <x v="357"/>
    <x v="1"/>
  </r>
  <r>
    <x v="358"/>
    <x v="0"/>
  </r>
  <r>
    <x v="359"/>
    <x v="1"/>
  </r>
  <r>
    <x v="64"/>
    <x v="0"/>
  </r>
  <r>
    <x v="360"/>
    <x v="0"/>
  </r>
  <r>
    <x v="89"/>
    <x v="1"/>
  </r>
  <r>
    <x v="361"/>
    <x v="0"/>
  </r>
  <r>
    <x v="18"/>
    <x v="0"/>
  </r>
  <r>
    <x v="362"/>
    <x v="0"/>
  </r>
  <r>
    <x v="363"/>
    <x v="0"/>
  </r>
  <r>
    <x v="364"/>
    <x v="1"/>
  </r>
  <r>
    <x v="365"/>
    <x v="1"/>
  </r>
  <r>
    <x v="366"/>
    <x v="0"/>
  </r>
  <r>
    <x v="367"/>
    <x v="0"/>
  </r>
  <r>
    <x v="368"/>
    <x v="1"/>
  </r>
  <r>
    <x v="330"/>
    <x v="0"/>
  </r>
  <r>
    <x v="369"/>
    <x v="0"/>
  </r>
  <r>
    <x v="370"/>
    <x v="0"/>
  </r>
  <r>
    <x v="371"/>
    <x v="0"/>
  </r>
  <r>
    <x v="372"/>
    <x v="0"/>
  </r>
  <r>
    <x v="96"/>
    <x v="0"/>
  </r>
  <r>
    <x v="236"/>
    <x v="0"/>
  </r>
  <r>
    <x v="373"/>
    <x v="0"/>
  </r>
  <r>
    <x v="374"/>
    <x v="0"/>
  </r>
  <r>
    <x v="375"/>
    <x v="0"/>
  </r>
  <r>
    <x v="376"/>
    <x v="1"/>
  </r>
  <r>
    <x v="377"/>
    <x v="1"/>
  </r>
  <r>
    <x v="378"/>
    <x v="0"/>
  </r>
  <r>
    <x v="379"/>
    <x v="1"/>
  </r>
  <r>
    <x v="380"/>
    <x v="0"/>
  </r>
  <r>
    <x v="381"/>
    <x v="0"/>
  </r>
  <r>
    <x v="382"/>
    <x v="0"/>
  </r>
  <r>
    <x v="383"/>
    <x v="1"/>
  </r>
  <r>
    <x v="384"/>
    <x v="0"/>
  </r>
  <r>
    <x v="385"/>
    <x v="0"/>
  </r>
  <r>
    <x v="386"/>
    <x v="1"/>
  </r>
  <r>
    <x v="358"/>
    <x v="1"/>
  </r>
  <r>
    <x v="387"/>
    <x v="0"/>
  </r>
  <r>
    <x v="388"/>
    <x v="0"/>
  </r>
  <r>
    <x v="204"/>
    <x v="0"/>
  </r>
  <r>
    <x v="361"/>
    <x v="0"/>
  </r>
  <r>
    <x v="389"/>
    <x v="1"/>
  </r>
  <r>
    <x v="390"/>
    <x v="0"/>
  </r>
  <r>
    <x v="391"/>
    <x v="0"/>
  </r>
  <r>
    <x v="392"/>
    <x v="0"/>
  </r>
  <r>
    <x v="393"/>
    <x v="1"/>
  </r>
  <r>
    <x v="394"/>
    <x v="0"/>
  </r>
  <r>
    <x v="395"/>
    <x v="0"/>
  </r>
  <r>
    <x v="336"/>
    <x v="1"/>
  </r>
  <r>
    <x v="87"/>
    <x v="0"/>
  </r>
  <r>
    <x v="396"/>
    <x v="1"/>
  </r>
  <r>
    <x v="397"/>
    <x v="1"/>
  </r>
  <r>
    <x v="398"/>
    <x v="0"/>
  </r>
  <r>
    <x v="157"/>
    <x v="1"/>
  </r>
  <r>
    <x v="399"/>
    <x v="0"/>
  </r>
  <r>
    <x v="400"/>
    <x v="0"/>
  </r>
  <r>
    <x v="401"/>
    <x v="1"/>
  </r>
  <r>
    <x v="402"/>
    <x v="1"/>
  </r>
  <r>
    <x v="403"/>
    <x v="1"/>
  </r>
  <r>
    <x v="53"/>
    <x v="0"/>
  </r>
  <r>
    <x v="392"/>
    <x v="0"/>
  </r>
  <r>
    <x v="404"/>
    <x v="0"/>
  </r>
  <r>
    <x v="353"/>
    <x v="1"/>
  </r>
  <r>
    <x v="47"/>
    <x v="0"/>
  </r>
  <r>
    <x v="405"/>
    <x v="0"/>
  </r>
  <r>
    <x v="195"/>
    <x v="0"/>
  </r>
  <r>
    <x v="406"/>
    <x v="0"/>
  </r>
  <r>
    <x v="260"/>
    <x v="1"/>
  </r>
  <r>
    <x v="313"/>
    <x v="0"/>
  </r>
  <r>
    <x v="407"/>
    <x v="0"/>
  </r>
  <r>
    <x v="108"/>
    <x v="0"/>
  </r>
  <r>
    <x v="408"/>
    <x v="0"/>
  </r>
  <r>
    <x v="409"/>
    <x v="0"/>
  </r>
  <r>
    <x v="410"/>
    <x v="1"/>
  </r>
  <r>
    <x v="177"/>
    <x v="0"/>
  </r>
  <r>
    <x v="306"/>
    <x v="0"/>
  </r>
  <r>
    <x v="411"/>
    <x v="0"/>
  </r>
  <r>
    <x v="89"/>
    <x v="1"/>
  </r>
  <r>
    <x v="79"/>
    <x v="0"/>
  </r>
  <r>
    <x v="412"/>
    <x v="1"/>
  </r>
  <r>
    <x v="242"/>
    <x v="0"/>
  </r>
  <r>
    <x v="413"/>
    <x v="0"/>
  </r>
  <r>
    <x v="52"/>
    <x v="0"/>
  </r>
  <r>
    <x v="414"/>
    <x v="0"/>
  </r>
  <r>
    <x v="415"/>
    <x v="0"/>
  </r>
  <r>
    <x v="416"/>
    <x v="0"/>
  </r>
  <r>
    <x v="240"/>
    <x v="1"/>
  </r>
  <r>
    <x v="417"/>
    <x v="0"/>
  </r>
  <r>
    <x v="418"/>
    <x v="1"/>
  </r>
  <r>
    <x v="372"/>
    <x v="1"/>
  </r>
  <r>
    <x v="419"/>
    <x v="1"/>
  </r>
  <r>
    <x v="420"/>
    <x v="0"/>
  </r>
  <r>
    <x v="421"/>
    <x v="1"/>
  </r>
  <r>
    <x v="422"/>
    <x v="0"/>
  </r>
  <r>
    <x v="423"/>
    <x v="0"/>
  </r>
  <r>
    <x v="424"/>
    <x v="0"/>
  </r>
  <r>
    <x v="425"/>
    <x v="1"/>
  </r>
  <r>
    <x v="249"/>
    <x v="1"/>
  </r>
  <r>
    <x v="114"/>
    <x v="0"/>
  </r>
  <r>
    <x v="426"/>
    <x v="0"/>
  </r>
  <r>
    <x v="368"/>
    <x v="0"/>
  </r>
  <r>
    <x v="427"/>
    <x v="0"/>
  </r>
  <r>
    <x v="308"/>
    <x v="1"/>
  </r>
  <r>
    <x v="428"/>
    <x v="0"/>
  </r>
  <r>
    <x v="429"/>
    <x v="1"/>
  </r>
  <r>
    <x v="332"/>
    <x v="0"/>
  </r>
  <r>
    <x v="430"/>
    <x v="0"/>
  </r>
  <r>
    <x v="153"/>
    <x v="1"/>
  </r>
  <r>
    <x v="157"/>
    <x v="0"/>
  </r>
  <r>
    <x v="431"/>
    <x v="0"/>
  </r>
  <r>
    <x v="432"/>
    <x v="0"/>
  </r>
  <r>
    <x v="285"/>
    <x v="0"/>
  </r>
  <r>
    <x v="433"/>
    <x v="0"/>
  </r>
  <r>
    <x v="113"/>
    <x v="0"/>
  </r>
  <r>
    <x v="434"/>
    <x v="0"/>
  </r>
  <r>
    <x v="254"/>
    <x v="0"/>
  </r>
  <r>
    <x v="435"/>
    <x v="1"/>
  </r>
  <r>
    <x v="436"/>
    <x v="1"/>
  </r>
  <r>
    <x v="292"/>
    <x v="0"/>
  </r>
  <r>
    <x v="437"/>
    <x v="0"/>
  </r>
  <r>
    <x v="438"/>
    <x v="1"/>
  </r>
  <r>
    <x v="208"/>
    <x v="1"/>
  </r>
  <r>
    <x v="246"/>
    <x v="1"/>
  </r>
  <r>
    <x v="439"/>
    <x v="1"/>
  </r>
  <r>
    <x v="304"/>
    <x v="0"/>
  </r>
  <r>
    <x v="440"/>
    <x v="0"/>
  </r>
  <r>
    <x v="34"/>
    <x v="1"/>
  </r>
  <r>
    <x v="340"/>
    <x v="0"/>
  </r>
  <r>
    <x v="47"/>
    <x v="0"/>
  </r>
  <r>
    <x v="441"/>
    <x v="1"/>
  </r>
  <r>
    <x v="442"/>
    <x v="1"/>
  </r>
  <r>
    <x v="443"/>
    <x v="0"/>
  </r>
  <r>
    <x v="340"/>
    <x v="1"/>
  </r>
  <r>
    <x v="47"/>
    <x v="1"/>
  </r>
  <r>
    <x v="354"/>
    <x v="1"/>
  </r>
  <r>
    <x v="130"/>
    <x v="0"/>
  </r>
  <r>
    <x v="444"/>
    <x v="1"/>
  </r>
  <r>
    <x v="445"/>
    <x v="1"/>
  </r>
  <r>
    <x v="119"/>
    <x v="0"/>
  </r>
  <r>
    <x v="41"/>
    <x v="0"/>
  </r>
  <r>
    <x v="184"/>
    <x v="0"/>
  </r>
  <r>
    <x v="446"/>
    <x v="0"/>
  </r>
  <r>
    <x v="447"/>
    <x v="0"/>
  </r>
  <r>
    <x v="448"/>
    <x v="0"/>
  </r>
  <r>
    <x v="284"/>
    <x v="0"/>
  </r>
  <r>
    <x v="98"/>
    <x v="1"/>
  </r>
  <r>
    <x v="176"/>
    <x v="1"/>
  </r>
  <r>
    <x v="449"/>
    <x v="1"/>
  </r>
  <r>
    <x v="450"/>
    <x v="0"/>
  </r>
  <r>
    <x v="295"/>
    <x v="0"/>
  </r>
  <r>
    <x v="451"/>
    <x v="0"/>
  </r>
  <r>
    <x v="418"/>
    <x v="0"/>
  </r>
  <r>
    <x v="452"/>
    <x v="0"/>
  </r>
  <r>
    <x v="128"/>
    <x v="1"/>
  </r>
  <r>
    <x v="453"/>
    <x v="0"/>
  </r>
  <r>
    <x v="454"/>
    <x v="1"/>
  </r>
  <r>
    <x v="455"/>
    <x v="0"/>
  </r>
  <r>
    <x v="379"/>
    <x v="0"/>
  </r>
  <r>
    <x v="116"/>
    <x v="1"/>
  </r>
  <r>
    <x v="409"/>
    <x v="0"/>
  </r>
  <r>
    <x v="449"/>
    <x v="0"/>
  </r>
  <r>
    <x v="456"/>
    <x v="1"/>
  </r>
  <r>
    <x v="457"/>
    <x v="1"/>
  </r>
  <r>
    <x v="458"/>
    <x v="0"/>
  </r>
  <r>
    <x v="459"/>
    <x v="0"/>
  </r>
  <r>
    <x v="460"/>
    <x v="0"/>
  </r>
  <r>
    <x v="461"/>
    <x v="0"/>
  </r>
  <r>
    <x v="198"/>
    <x v="0"/>
  </r>
  <r>
    <x v="52"/>
    <x v="0"/>
  </r>
  <r>
    <x v="462"/>
    <x v="0"/>
  </r>
  <r>
    <x v="463"/>
    <x v="1"/>
  </r>
  <r>
    <x v="464"/>
    <x v="1"/>
  </r>
  <r>
    <x v="261"/>
    <x v="1"/>
  </r>
  <r>
    <x v="75"/>
    <x v="0"/>
  </r>
  <r>
    <x v="465"/>
    <x v="0"/>
  </r>
  <r>
    <x v="466"/>
    <x v="0"/>
  </r>
  <r>
    <x v="404"/>
    <x v="0"/>
  </r>
  <r>
    <x v="467"/>
    <x v="0"/>
  </r>
  <r>
    <x v="468"/>
    <x v="1"/>
  </r>
  <r>
    <x v="365"/>
    <x v="0"/>
  </r>
  <r>
    <x v="19"/>
    <x v="1"/>
  </r>
  <r>
    <x v="33"/>
    <x v="1"/>
  </r>
  <r>
    <x v="45"/>
    <x v="0"/>
  </r>
  <r>
    <x v="469"/>
    <x v="0"/>
  </r>
  <r>
    <x v="470"/>
    <x v="0"/>
  </r>
  <r>
    <x v="471"/>
    <x v="0"/>
  </r>
  <r>
    <x v="114"/>
    <x v="0"/>
  </r>
  <r>
    <x v="236"/>
    <x v="0"/>
  </r>
  <r>
    <x v="258"/>
    <x v="0"/>
  </r>
  <r>
    <x v="362"/>
    <x v="0"/>
  </r>
  <r>
    <x v="472"/>
    <x v="0"/>
  </r>
  <r>
    <x v="473"/>
    <x v="0"/>
  </r>
  <r>
    <x v="207"/>
    <x v="1"/>
  </r>
  <r>
    <x v="326"/>
    <x v="0"/>
  </r>
  <r>
    <x v="190"/>
    <x v="0"/>
  </r>
  <r>
    <x v="206"/>
    <x v="0"/>
  </r>
  <r>
    <x v="474"/>
    <x v="0"/>
  </r>
  <r>
    <x v="475"/>
    <x v="0"/>
  </r>
  <r>
    <x v="472"/>
    <x v="0"/>
  </r>
  <r>
    <x v="476"/>
    <x v="0"/>
  </r>
  <r>
    <x v="143"/>
    <x v="0"/>
  </r>
  <r>
    <x v="473"/>
    <x v="0"/>
  </r>
  <r>
    <x v="477"/>
    <x v="1"/>
  </r>
  <r>
    <x v="387"/>
    <x v="0"/>
  </r>
  <r>
    <x v="478"/>
    <x v="0"/>
  </r>
  <r>
    <x v="479"/>
    <x v="1"/>
  </r>
  <r>
    <x v="16"/>
    <x v="0"/>
  </r>
  <r>
    <x v="202"/>
    <x v="1"/>
  </r>
  <r>
    <x v="406"/>
    <x v="1"/>
  </r>
  <r>
    <x v="480"/>
    <x v="1"/>
  </r>
  <r>
    <x v="481"/>
    <x v="0"/>
  </r>
  <r>
    <x v="437"/>
    <x v="1"/>
  </r>
  <r>
    <x v="482"/>
    <x v="0"/>
  </r>
  <r>
    <x v="483"/>
    <x v="0"/>
  </r>
  <r>
    <x v="484"/>
    <x v="1"/>
  </r>
  <r>
    <x v="113"/>
    <x v="1"/>
  </r>
  <r>
    <x v="210"/>
    <x v="1"/>
  </r>
  <r>
    <x v="478"/>
    <x v="0"/>
  </r>
  <r>
    <x v="477"/>
    <x v="0"/>
  </r>
  <r>
    <x v="485"/>
    <x v="0"/>
  </r>
  <r>
    <x v="486"/>
    <x v="0"/>
  </r>
  <r>
    <x v="487"/>
    <x v="0"/>
  </r>
  <r>
    <x v="261"/>
    <x v="0"/>
  </r>
  <r>
    <x v="454"/>
    <x v="1"/>
  </r>
  <r>
    <x v="488"/>
    <x v="0"/>
  </r>
  <r>
    <x v="489"/>
    <x v="0"/>
  </r>
  <r>
    <x v="490"/>
    <x v="0"/>
  </r>
  <r>
    <x v="491"/>
    <x v="0"/>
  </r>
  <r>
    <x v="431"/>
    <x v="1"/>
  </r>
  <r>
    <x v="326"/>
    <x v="0"/>
  </r>
  <r>
    <x v="492"/>
    <x v="0"/>
  </r>
  <r>
    <x v="493"/>
    <x v="1"/>
  </r>
  <r>
    <x v="494"/>
    <x v="1"/>
  </r>
  <r>
    <x v="306"/>
    <x v="0"/>
  </r>
  <r>
    <x v="80"/>
    <x v="1"/>
  </r>
  <r>
    <x v="495"/>
    <x v="0"/>
  </r>
  <r>
    <x v="287"/>
    <x v="1"/>
  </r>
  <r>
    <x v="496"/>
    <x v="1"/>
  </r>
  <r>
    <x v="87"/>
    <x v="0"/>
  </r>
  <r>
    <x v="40"/>
    <x v="0"/>
  </r>
  <r>
    <x v="393"/>
    <x v="0"/>
  </r>
  <r>
    <x v="497"/>
    <x v="1"/>
  </r>
  <r>
    <x v="67"/>
    <x v="0"/>
  </r>
  <r>
    <x v="498"/>
    <x v="1"/>
  </r>
  <r>
    <x v="499"/>
    <x v="0"/>
  </r>
  <r>
    <x v="1"/>
    <x v="0"/>
  </r>
  <r>
    <x v="500"/>
    <x v="0"/>
  </r>
  <r>
    <x v="501"/>
    <x v="0"/>
  </r>
  <r>
    <x v="2"/>
    <x v="1"/>
  </r>
  <r>
    <x v="62"/>
    <x v="0"/>
  </r>
  <r>
    <x v="141"/>
    <x v="0"/>
  </r>
  <r>
    <x v="502"/>
    <x v="0"/>
  </r>
  <r>
    <x v="278"/>
    <x v="0"/>
  </r>
  <r>
    <x v="503"/>
    <x v="1"/>
  </r>
  <r>
    <x v="504"/>
    <x v="0"/>
  </r>
  <r>
    <x v="433"/>
    <x v="1"/>
  </r>
  <r>
    <x v="505"/>
    <x v="0"/>
  </r>
  <r>
    <x v="506"/>
    <x v="1"/>
  </r>
  <r>
    <x v="507"/>
    <x v="0"/>
  </r>
  <r>
    <x v="508"/>
    <x v="0"/>
  </r>
  <r>
    <x v="260"/>
    <x v="1"/>
  </r>
  <r>
    <x v="361"/>
    <x v="0"/>
  </r>
  <r>
    <x v="509"/>
    <x v="1"/>
  </r>
  <r>
    <x v="510"/>
    <x v="1"/>
  </r>
  <r>
    <x v="511"/>
    <x v="0"/>
  </r>
  <r>
    <x v="366"/>
    <x v="0"/>
  </r>
  <r>
    <x v="73"/>
    <x v="0"/>
  </r>
  <r>
    <x v="512"/>
    <x v="0"/>
  </r>
  <r>
    <x v="513"/>
    <x v="1"/>
  </r>
  <r>
    <x v="11"/>
    <x v="0"/>
  </r>
  <r>
    <x v="514"/>
    <x v="0"/>
  </r>
  <r>
    <x v="515"/>
    <x v="0"/>
  </r>
  <r>
    <x v="360"/>
    <x v="0"/>
  </r>
  <r>
    <x v="516"/>
    <x v="0"/>
  </r>
  <r>
    <x v="16"/>
    <x v="0"/>
  </r>
  <r>
    <x v="47"/>
    <x v="0"/>
  </r>
  <r>
    <x v="517"/>
    <x v="0"/>
  </r>
  <r>
    <x v="486"/>
    <x v="1"/>
  </r>
  <r>
    <x v="518"/>
    <x v="0"/>
  </r>
  <r>
    <x v="519"/>
    <x v="0"/>
  </r>
  <r>
    <x v="414"/>
    <x v="0"/>
  </r>
  <r>
    <x v="77"/>
    <x v="0"/>
  </r>
  <r>
    <x v="520"/>
    <x v="1"/>
  </r>
  <r>
    <x v="505"/>
    <x v="0"/>
  </r>
  <r>
    <x v="521"/>
    <x v="0"/>
  </r>
  <r>
    <x v="522"/>
    <x v="0"/>
  </r>
  <r>
    <x v="459"/>
    <x v="0"/>
  </r>
  <r>
    <x v="523"/>
    <x v="1"/>
  </r>
  <r>
    <x v="450"/>
    <x v="0"/>
  </r>
  <r>
    <x v="524"/>
    <x v="0"/>
  </r>
  <r>
    <x v="107"/>
    <x v="1"/>
  </r>
  <r>
    <x v="412"/>
    <x v="1"/>
  </r>
  <r>
    <x v="319"/>
    <x v="1"/>
  </r>
  <r>
    <x v="525"/>
    <x v="1"/>
  </r>
  <r>
    <x v="450"/>
    <x v="0"/>
  </r>
  <r>
    <x v="222"/>
    <x v="0"/>
  </r>
  <r>
    <x v="526"/>
    <x v="1"/>
  </r>
  <r>
    <x v="144"/>
    <x v="0"/>
  </r>
  <r>
    <x v="527"/>
    <x v="0"/>
  </r>
  <r>
    <x v="528"/>
    <x v="0"/>
  </r>
  <r>
    <x v="425"/>
    <x v="0"/>
  </r>
  <r>
    <x v="529"/>
    <x v="0"/>
  </r>
  <r>
    <x v="530"/>
    <x v="0"/>
  </r>
  <r>
    <x v="531"/>
    <x v="0"/>
  </r>
  <r>
    <x v="466"/>
    <x v="1"/>
  </r>
  <r>
    <x v="532"/>
    <x v="0"/>
  </r>
  <r>
    <x v="289"/>
    <x v="1"/>
  </r>
  <r>
    <x v="167"/>
    <x v="0"/>
  </r>
  <r>
    <x v="177"/>
    <x v="1"/>
  </r>
  <r>
    <x v="509"/>
    <x v="0"/>
  </r>
  <r>
    <x v="533"/>
    <x v="0"/>
  </r>
  <r>
    <x v="534"/>
    <x v="0"/>
  </r>
  <r>
    <x v="535"/>
    <x v="1"/>
  </r>
  <r>
    <x v="410"/>
    <x v="0"/>
  </r>
  <r>
    <x v="536"/>
    <x v="0"/>
  </r>
  <r>
    <x v="537"/>
    <x v="0"/>
  </r>
  <r>
    <x v="538"/>
    <x v="0"/>
  </r>
  <r>
    <x v="516"/>
    <x v="0"/>
  </r>
  <r>
    <x v="539"/>
    <x v="1"/>
  </r>
  <r>
    <x v="234"/>
    <x v="0"/>
  </r>
  <r>
    <x v="540"/>
    <x v="0"/>
  </r>
  <r>
    <x v="541"/>
    <x v="0"/>
  </r>
  <r>
    <x v="528"/>
    <x v="0"/>
  </r>
  <r>
    <x v="254"/>
    <x v="1"/>
  </r>
  <r>
    <x v="126"/>
    <x v="1"/>
  </r>
  <r>
    <x v="249"/>
    <x v="0"/>
  </r>
  <r>
    <x v="517"/>
    <x v="0"/>
  </r>
  <r>
    <x v="509"/>
    <x v="1"/>
  </r>
  <r>
    <x v="116"/>
    <x v="1"/>
  </r>
  <r>
    <x v="542"/>
    <x v="1"/>
  </r>
  <r>
    <x v="537"/>
    <x v="1"/>
  </r>
  <r>
    <x v="543"/>
    <x v="0"/>
  </r>
  <r>
    <x v="544"/>
    <x v="0"/>
  </r>
  <r>
    <x v="30"/>
    <x v="1"/>
  </r>
  <r>
    <x v="33"/>
    <x v="1"/>
  </r>
  <r>
    <x v="53"/>
    <x v="1"/>
  </r>
  <r>
    <x v="545"/>
    <x v="0"/>
  </r>
  <r>
    <x v="477"/>
    <x v="0"/>
  </r>
  <r>
    <x v="419"/>
    <x v="0"/>
  </r>
  <r>
    <x v="546"/>
    <x v="1"/>
  </r>
  <r>
    <x v="547"/>
    <x v="0"/>
  </r>
  <r>
    <x v="461"/>
    <x v="1"/>
  </r>
  <r>
    <x v="548"/>
    <x v="0"/>
  </r>
  <r>
    <x v="245"/>
    <x v="0"/>
  </r>
  <r>
    <x v="549"/>
    <x v="1"/>
  </r>
  <r>
    <x v="550"/>
    <x v="0"/>
  </r>
  <r>
    <x v="551"/>
    <x v="1"/>
  </r>
  <r>
    <x v="488"/>
    <x v="0"/>
  </r>
  <r>
    <x v="552"/>
    <x v="1"/>
  </r>
  <r>
    <x v="278"/>
    <x v="0"/>
  </r>
  <r>
    <x v="553"/>
    <x v="1"/>
  </r>
  <r>
    <x v="427"/>
    <x v="1"/>
  </r>
  <r>
    <x v="366"/>
    <x v="1"/>
  </r>
  <r>
    <x v="428"/>
    <x v="0"/>
  </r>
  <r>
    <x v="383"/>
    <x v="0"/>
  </r>
  <r>
    <x v="227"/>
    <x v="0"/>
  </r>
  <r>
    <x v="57"/>
    <x v="0"/>
  </r>
  <r>
    <x v="311"/>
    <x v="1"/>
  </r>
  <r>
    <x v="554"/>
    <x v="0"/>
  </r>
  <r>
    <x v="555"/>
    <x v="1"/>
  </r>
  <r>
    <x v="194"/>
    <x v="1"/>
  </r>
  <r>
    <x v="556"/>
    <x v="1"/>
  </r>
  <r>
    <x v="225"/>
    <x v="0"/>
  </r>
  <r>
    <x v="367"/>
    <x v="0"/>
  </r>
  <r>
    <x v="557"/>
    <x v="0"/>
  </r>
  <r>
    <x v="447"/>
    <x v="0"/>
  </r>
  <r>
    <x v="59"/>
    <x v="1"/>
  </r>
  <r>
    <x v="558"/>
    <x v="0"/>
  </r>
  <r>
    <x v="559"/>
    <x v="1"/>
  </r>
  <r>
    <x v="177"/>
    <x v="1"/>
  </r>
  <r>
    <x v="560"/>
    <x v="0"/>
  </r>
  <r>
    <x v="428"/>
    <x v="0"/>
  </r>
  <r>
    <x v="561"/>
    <x v="1"/>
  </r>
  <r>
    <x v="392"/>
    <x v="1"/>
  </r>
  <r>
    <x v="417"/>
    <x v="1"/>
  </r>
  <r>
    <x v="425"/>
    <x v="0"/>
  </r>
  <r>
    <x v="119"/>
    <x v="1"/>
  </r>
  <r>
    <x v="562"/>
    <x v="0"/>
  </r>
  <r>
    <x v="244"/>
    <x v="1"/>
  </r>
  <r>
    <x v="535"/>
    <x v="1"/>
  </r>
  <r>
    <x v="563"/>
    <x v="0"/>
  </r>
  <r>
    <x v="234"/>
    <x v="0"/>
  </r>
  <r>
    <x v="564"/>
    <x v="0"/>
  </r>
  <r>
    <x v="346"/>
    <x v="0"/>
  </r>
  <r>
    <x v="565"/>
    <x v="0"/>
  </r>
  <r>
    <x v="489"/>
    <x v="0"/>
  </r>
  <r>
    <x v="566"/>
    <x v="1"/>
  </r>
  <r>
    <x v="433"/>
    <x v="0"/>
  </r>
  <r>
    <x v="472"/>
    <x v="1"/>
  </r>
  <r>
    <x v="567"/>
    <x v="0"/>
  </r>
  <r>
    <x v="568"/>
    <x v="0"/>
  </r>
  <r>
    <x v="48"/>
    <x v="1"/>
  </r>
  <r>
    <x v="103"/>
    <x v="1"/>
  </r>
  <r>
    <x v="216"/>
    <x v="0"/>
  </r>
  <r>
    <x v="569"/>
    <x v="0"/>
  </r>
  <r>
    <x v="570"/>
    <x v="0"/>
  </r>
  <r>
    <x v="571"/>
    <x v="1"/>
  </r>
  <r>
    <x v="572"/>
    <x v="0"/>
  </r>
  <r>
    <x v="42"/>
    <x v="0"/>
  </r>
  <r>
    <x v="239"/>
    <x v="1"/>
  </r>
  <r>
    <x v="222"/>
    <x v="0"/>
  </r>
  <r>
    <x v="573"/>
    <x v="0"/>
  </r>
  <r>
    <x v="400"/>
    <x v="0"/>
  </r>
  <r>
    <x v="574"/>
    <x v="1"/>
  </r>
  <r>
    <x v="575"/>
    <x v="0"/>
  </r>
  <r>
    <x v="278"/>
    <x v="0"/>
  </r>
  <r>
    <x v="576"/>
    <x v="0"/>
  </r>
  <r>
    <x v="577"/>
    <x v="0"/>
  </r>
  <r>
    <x v="578"/>
    <x v="0"/>
  </r>
  <r>
    <x v="363"/>
    <x v="0"/>
  </r>
  <r>
    <x v="280"/>
    <x v="0"/>
  </r>
  <r>
    <x v="422"/>
    <x v="1"/>
  </r>
  <r>
    <x v="579"/>
    <x v="0"/>
  </r>
  <r>
    <x v="580"/>
    <x v="1"/>
  </r>
  <r>
    <x v="432"/>
    <x v="0"/>
  </r>
  <r>
    <x v="581"/>
    <x v="1"/>
  </r>
  <r>
    <x v="432"/>
    <x v="0"/>
  </r>
  <r>
    <x v="582"/>
    <x v="0"/>
  </r>
  <r>
    <x v="477"/>
    <x v="0"/>
  </r>
  <r>
    <x v="583"/>
    <x v="0"/>
  </r>
  <r>
    <x v="584"/>
    <x v="0"/>
  </r>
  <r>
    <x v="358"/>
    <x v="0"/>
  </r>
  <r>
    <x v="585"/>
    <x v="0"/>
  </r>
  <r>
    <x v="343"/>
    <x v="0"/>
  </r>
  <r>
    <x v="74"/>
    <x v="1"/>
  </r>
  <r>
    <x v="354"/>
    <x v="0"/>
  </r>
  <r>
    <x v="519"/>
    <x v="1"/>
  </r>
  <r>
    <x v="586"/>
    <x v="1"/>
  </r>
  <r>
    <x v="306"/>
    <x v="1"/>
  </r>
  <r>
    <x v="389"/>
    <x v="0"/>
  </r>
  <r>
    <x v="587"/>
    <x v="0"/>
  </r>
  <r>
    <x v="588"/>
    <x v="0"/>
  </r>
  <r>
    <x v="589"/>
    <x v="0"/>
  </r>
  <r>
    <x v="297"/>
    <x v="0"/>
  </r>
  <r>
    <x v="590"/>
    <x v="0"/>
  </r>
  <r>
    <x v="591"/>
    <x v="0"/>
  </r>
  <r>
    <x v="592"/>
    <x v="0"/>
  </r>
  <r>
    <x v="593"/>
    <x v="0"/>
  </r>
  <r>
    <x v="576"/>
    <x v="1"/>
  </r>
  <r>
    <x v="575"/>
    <x v="0"/>
  </r>
  <r>
    <x v="312"/>
    <x v="0"/>
  </r>
  <r>
    <x v="529"/>
    <x v="1"/>
  </r>
  <r>
    <x v="594"/>
    <x v="0"/>
  </r>
  <r>
    <x v="343"/>
    <x v="0"/>
  </r>
  <r>
    <x v="595"/>
    <x v="0"/>
  </r>
  <r>
    <x v="414"/>
    <x v="1"/>
  </r>
  <r>
    <x v="86"/>
    <x v="1"/>
  </r>
  <r>
    <x v="270"/>
    <x v="0"/>
  </r>
  <r>
    <x v="596"/>
    <x v="0"/>
  </r>
  <r>
    <x v="597"/>
    <x v="1"/>
  </r>
  <r>
    <x v="321"/>
    <x v="0"/>
  </r>
  <r>
    <x v="598"/>
    <x v="0"/>
  </r>
  <r>
    <x v="599"/>
    <x v="0"/>
  </r>
  <r>
    <x v="25"/>
    <x v="0"/>
  </r>
  <r>
    <x v="600"/>
    <x v="0"/>
  </r>
  <r>
    <x v="568"/>
    <x v="1"/>
  </r>
  <r>
    <x v="563"/>
    <x v="0"/>
  </r>
  <r>
    <x v="601"/>
    <x v="0"/>
  </r>
  <r>
    <x v="435"/>
    <x v="0"/>
  </r>
  <r>
    <x v="419"/>
    <x v="0"/>
  </r>
  <r>
    <x v="595"/>
    <x v="1"/>
  </r>
  <r>
    <x v="451"/>
    <x v="0"/>
  </r>
  <r>
    <x v="503"/>
    <x v="1"/>
  </r>
  <r>
    <x v="330"/>
    <x v="1"/>
  </r>
  <r>
    <x v="602"/>
    <x v="1"/>
  </r>
  <r>
    <x v="603"/>
    <x v="0"/>
  </r>
  <r>
    <x v="604"/>
    <x v="1"/>
  </r>
  <r>
    <x v="605"/>
    <x v="1"/>
  </r>
  <r>
    <x v="283"/>
    <x v="0"/>
  </r>
  <r>
    <x v="531"/>
    <x v="0"/>
  </r>
  <r>
    <x v="48"/>
    <x v="1"/>
  </r>
  <r>
    <x v="414"/>
    <x v="0"/>
  </r>
  <r>
    <x v="79"/>
    <x v="0"/>
  </r>
  <r>
    <x v="606"/>
    <x v="0"/>
  </r>
  <r>
    <x v="607"/>
    <x v="0"/>
  </r>
  <r>
    <x v="608"/>
    <x v="0"/>
  </r>
  <r>
    <x v="505"/>
    <x v="1"/>
  </r>
  <r>
    <x v="83"/>
    <x v="0"/>
  </r>
  <r>
    <x v="609"/>
    <x v="0"/>
  </r>
  <r>
    <x v="195"/>
    <x v="0"/>
  </r>
  <r>
    <x v="119"/>
    <x v="1"/>
  </r>
  <r>
    <x v="610"/>
    <x v="1"/>
  </r>
  <r>
    <x v="592"/>
    <x v="0"/>
  </r>
  <r>
    <x v="481"/>
    <x v="0"/>
  </r>
  <r>
    <x v="91"/>
    <x v="0"/>
  </r>
  <r>
    <x v="611"/>
    <x v="0"/>
  </r>
  <r>
    <x v="612"/>
    <x v="0"/>
  </r>
  <r>
    <x v="613"/>
    <x v="1"/>
  </r>
  <r>
    <x v="614"/>
    <x v="1"/>
  </r>
  <r>
    <x v="64"/>
    <x v="0"/>
  </r>
  <r>
    <x v="615"/>
    <x v="0"/>
  </r>
  <r>
    <x v="85"/>
    <x v="0"/>
  </r>
  <r>
    <x v="616"/>
    <x v="0"/>
  </r>
  <r>
    <x v="10"/>
    <x v="0"/>
  </r>
  <r>
    <x v="233"/>
    <x v="1"/>
  </r>
  <r>
    <x v="17"/>
    <x v="0"/>
  </r>
  <r>
    <x v="56"/>
    <x v="0"/>
  </r>
  <r>
    <x v="617"/>
    <x v="1"/>
  </r>
  <r>
    <x v="105"/>
    <x v="0"/>
  </r>
  <r>
    <x v="618"/>
    <x v="1"/>
  </r>
  <r>
    <x v="361"/>
    <x v="0"/>
  </r>
  <r>
    <x v="309"/>
    <x v="0"/>
  </r>
  <r>
    <x v="543"/>
    <x v="0"/>
  </r>
  <r>
    <x v="203"/>
    <x v="0"/>
  </r>
  <r>
    <x v="56"/>
    <x v="1"/>
  </r>
  <r>
    <x v="454"/>
    <x v="1"/>
  </r>
  <r>
    <x v="101"/>
    <x v="1"/>
  </r>
  <r>
    <x v="619"/>
    <x v="0"/>
  </r>
  <r>
    <x v="620"/>
    <x v="0"/>
  </r>
  <r>
    <x v="216"/>
    <x v="0"/>
  </r>
  <r>
    <x v="621"/>
    <x v="0"/>
  </r>
  <r>
    <x v="121"/>
    <x v="0"/>
  </r>
  <r>
    <x v="622"/>
    <x v="1"/>
  </r>
  <r>
    <x v="548"/>
    <x v="1"/>
  </r>
  <r>
    <x v="623"/>
    <x v="0"/>
  </r>
  <r>
    <x v="561"/>
    <x v="0"/>
  </r>
  <r>
    <x v="363"/>
    <x v="1"/>
  </r>
  <r>
    <x v="426"/>
    <x v="0"/>
  </r>
  <r>
    <x v="27"/>
    <x v="0"/>
  </r>
  <r>
    <x v="624"/>
    <x v="0"/>
  </r>
  <r>
    <x v="260"/>
    <x v="1"/>
  </r>
  <r>
    <x v="625"/>
    <x v="0"/>
  </r>
  <r>
    <x v="176"/>
    <x v="0"/>
  </r>
  <r>
    <x v="626"/>
    <x v="1"/>
  </r>
  <r>
    <x v="117"/>
    <x v="1"/>
  </r>
  <r>
    <x v="627"/>
    <x v="0"/>
  </r>
  <r>
    <x v="628"/>
    <x v="1"/>
  </r>
  <r>
    <x v="629"/>
    <x v="0"/>
  </r>
  <r>
    <x v="181"/>
    <x v="0"/>
  </r>
  <r>
    <x v="454"/>
    <x v="0"/>
  </r>
  <r>
    <x v="48"/>
    <x v="0"/>
  </r>
  <r>
    <x v="235"/>
    <x v="0"/>
  </r>
  <r>
    <x v="120"/>
    <x v="0"/>
  </r>
  <r>
    <x v="630"/>
    <x v="1"/>
  </r>
  <r>
    <x v="54"/>
    <x v="0"/>
  </r>
  <r>
    <x v="548"/>
    <x v="0"/>
  </r>
  <r>
    <x v="264"/>
    <x v="0"/>
  </r>
  <r>
    <x v="631"/>
    <x v="0"/>
  </r>
  <r>
    <x v="632"/>
    <x v="0"/>
  </r>
  <r>
    <x v="633"/>
    <x v="0"/>
  </r>
  <r>
    <x v="634"/>
    <x v="0"/>
  </r>
  <r>
    <x v="635"/>
    <x v="1"/>
  </r>
  <r>
    <x v="474"/>
    <x v="0"/>
  </r>
  <r>
    <x v="620"/>
    <x v="1"/>
  </r>
  <r>
    <x v="636"/>
    <x v="1"/>
  </r>
  <r>
    <x v="199"/>
    <x v="0"/>
  </r>
  <r>
    <x v="407"/>
    <x v="0"/>
  </r>
  <r>
    <x v="25"/>
    <x v="1"/>
  </r>
  <r>
    <x v="379"/>
    <x v="1"/>
  </r>
  <r>
    <x v="475"/>
    <x v="0"/>
  </r>
  <r>
    <x v="295"/>
    <x v="0"/>
  </r>
  <r>
    <x v="211"/>
    <x v="0"/>
  </r>
  <r>
    <x v="637"/>
    <x v="0"/>
  </r>
  <r>
    <x v="638"/>
    <x v="1"/>
  </r>
  <r>
    <x v="9"/>
    <x v="0"/>
  </r>
  <r>
    <x v="32"/>
    <x v="0"/>
  </r>
  <r>
    <x v="310"/>
    <x v="0"/>
  </r>
  <r>
    <x v="337"/>
    <x v="0"/>
  </r>
  <r>
    <x v="504"/>
    <x v="0"/>
  </r>
  <r>
    <x v="639"/>
    <x v="0"/>
  </r>
  <r>
    <x v="640"/>
    <x v="1"/>
  </r>
  <r>
    <x v="17"/>
    <x v="0"/>
  </r>
  <r>
    <x v="641"/>
    <x v="1"/>
  </r>
  <r>
    <x v="642"/>
    <x v="1"/>
  </r>
  <r>
    <x v="338"/>
    <x v="1"/>
  </r>
  <r>
    <x v="643"/>
    <x v="0"/>
  </r>
  <r>
    <x v="11"/>
    <x v="1"/>
  </r>
  <r>
    <x v="189"/>
    <x v="1"/>
  </r>
  <r>
    <x v="520"/>
    <x v="0"/>
  </r>
  <r>
    <x v="209"/>
    <x v="0"/>
  </r>
  <r>
    <x v="644"/>
    <x v="1"/>
  </r>
  <r>
    <x v="645"/>
    <x v="1"/>
  </r>
  <r>
    <x v="646"/>
    <x v="0"/>
  </r>
  <r>
    <x v="647"/>
    <x v="1"/>
  </r>
  <r>
    <x v="444"/>
    <x v="1"/>
  </r>
  <r>
    <x v="648"/>
    <x v="1"/>
  </r>
  <r>
    <x v="86"/>
    <x v="1"/>
  </r>
  <r>
    <x v="338"/>
    <x v="0"/>
  </r>
  <r>
    <x v="649"/>
    <x v="0"/>
  </r>
  <r>
    <x v="650"/>
    <x v="0"/>
  </r>
  <r>
    <x v="373"/>
    <x v="0"/>
  </r>
  <r>
    <x v="651"/>
    <x v="0"/>
  </r>
  <r>
    <x v="139"/>
    <x v="0"/>
  </r>
  <r>
    <x v="543"/>
    <x v="1"/>
  </r>
  <r>
    <x v="652"/>
    <x v="0"/>
  </r>
  <r>
    <x v="292"/>
    <x v="0"/>
  </r>
  <r>
    <x v="34"/>
    <x v="0"/>
  </r>
  <r>
    <x v="653"/>
    <x v="0"/>
  </r>
  <r>
    <x v="204"/>
    <x v="0"/>
  </r>
  <r>
    <x v="654"/>
    <x v="1"/>
  </r>
  <r>
    <x v="655"/>
    <x v="0"/>
  </r>
  <r>
    <x v="62"/>
    <x v="0"/>
  </r>
  <r>
    <x v="344"/>
    <x v="0"/>
  </r>
  <r>
    <x v="575"/>
    <x v="0"/>
  </r>
  <r>
    <x v="455"/>
    <x v="1"/>
  </r>
  <r>
    <x v="270"/>
    <x v="0"/>
  </r>
  <r>
    <x v="421"/>
    <x v="1"/>
  </r>
  <r>
    <x v="656"/>
    <x v="0"/>
  </r>
  <r>
    <x v="657"/>
    <x v="1"/>
  </r>
  <r>
    <x v="658"/>
    <x v="0"/>
  </r>
  <r>
    <x v="168"/>
    <x v="0"/>
  </r>
  <r>
    <x v="311"/>
    <x v="1"/>
  </r>
  <r>
    <x v="409"/>
    <x v="1"/>
  </r>
  <r>
    <x v="659"/>
    <x v="0"/>
  </r>
  <r>
    <x v="576"/>
    <x v="0"/>
  </r>
  <r>
    <x v="503"/>
    <x v="1"/>
  </r>
  <r>
    <x v="27"/>
    <x v="0"/>
  </r>
  <r>
    <x v="441"/>
    <x v="1"/>
  </r>
  <r>
    <x v="634"/>
    <x v="0"/>
  </r>
  <r>
    <x v="534"/>
    <x v="1"/>
  </r>
  <r>
    <x v="660"/>
    <x v="1"/>
  </r>
  <r>
    <x v="661"/>
    <x v="0"/>
  </r>
  <r>
    <x v="51"/>
    <x v="1"/>
  </r>
  <r>
    <x v="407"/>
    <x v="0"/>
  </r>
  <r>
    <x v="662"/>
    <x v="0"/>
  </r>
  <r>
    <x v="198"/>
    <x v="0"/>
  </r>
  <r>
    <x v="548"/>
    <x v="0"/>
  </r>
  <r>
    <x v="302"/>
    <x v="0"/>
  </r>
  <r>
    <x v="613"/>
    <x v="0"/>
  </r>
  <r>
    <x v="663"/>
    <x v="1"/>
  </r>
  <r>
    <x v="664"/>
    <x v="0"/>
  </r>
  <r>
    <x v="174"/>
    <x v="1"/>
  </r>
  <r>
    <x v="665"/>
    <x v="1"/>
  </r>
  <r>
    <x v="138"/>
    <x v="0"/>
  </r>
  <r>
    <x v="475"/>
    <x v="1"/>
  </r>
  <r>
    <x v="284"/>
    <x v="1"/>
  </r>
  <r>
    <x v="139"/>
    <x v="0"/>
  </r>
  <r>
    <x v="388"/>
    <x v="0"/>
  </r>
  <r>
    <x v="380"/>
    <x v="0"/>
  </r>
  <r>
    <x v="206"/>
    <x v="0"/>
  </r>
  <r>
    <x v="666"/>
    <x v="1"/>
  </r>
  <r>
    <x v="667"/>
    <x v="0"/>
  </r>
  <r>
    <x v="668"/>
    <x v="0"/>
  </r>
  <r>
    <x v="645"/>
    <x v="0"/>
  </r>
  <r>
    <x v="95"/>
    <x v="0"/>
  </r>
  <r>
    <x v="669"/>
    <x v="0"/>
  </r>
  <r>
    <x v="670"/>
    <x v="0"/>
  </r>
  <r>
    <x v="671"/>
    <x v="0"/>
  </r>
  <r>
    <x v="480"/>
    <x v="0"/>
  </r>
  <r>
    <x v="672"/>
    <x v="0"/>
  </r>
  <r>
    <x v="561"/>
    <x v="1"/>
  </r>
  <r>
    <x v="353"/>
    <x v="0"/>
  </r>
  <r>
    <x v="673"/>
    <x v="1"/>
  </r>
  <r>
    <x v="612"/>
    <x v="1"/>
  </r>
  <r>
    <x v="674"/>
    <x v="1"/>
  </r>
  <r>
    <x v="174"/>
    <x v="0"/>
  </r>
  <r>
    <x v="577"/>
    <x v="1"/>
  </r>
  <r>
    <x v="675"/>
    <x v="0"/>
  </r>
  <r>
    <x v="137"/>
    <x v="1"/>
  </r>
  <r>
    <x v="357"/>
    <x v="1"/>
  </r>
  <r>
    <x v="624"/>
    <x v="0"/>
  </r>
  <r>
    <x v="676"/>
    <x v="0"/>
  </r>
  <r>
    <x v="677"/>
    <x v="1"/>
  </r>
  <r>
    <x v="159"/>
    <x v="0"/>
  </r>
  <r>
    <x v="162"/>
    <x v="1"/>
  </r>
  <r>
    <x v="678"/>
    <x v="1"/>
  </r>
  <r>
    <x v="679"/>
    <x v="0"/>
  </r>
  <r>
    <x v="255"/>
    <x v="1"/>
  </r>
  <r>
    <x v="632"/>
    <x v="1"/>
  </r>
  <r>
    <x v="233"/>
    <x v="0"/>
  </r>
  <r>
    <x v="422"/>
    <x v="0"/>
  </r>
  <r>
    <x v="335"/>
    <x v="0"/>
  </r>
  <r>
    <x v="348"/>
    <x v="0"/>
  </r>
  <r>
    <x v="384"/>
    <x v="1"/>
  </r>
  <r>
    <x v="680"/>
    <x v="1"/>
  </r>
  <r>
    <x v="550"/>
    <x v="0"/>
  </r>
  <r>
    <x v="681"/>
    <x v="1"/>
  </r>
  <r>
    <x v="404"/>
    <x v="1"/>
  </r>
  <r>
    <x v="668"/>
    <x v="0"/>
  </r>
  <r>
    <x v="682"/>
    <x v="0"/>
  </r>
  <r>
    <x v="683"/>
    <x v="0"/>
  </r>
  <r>
    <x v="684"/>
    <x v="0"/>
  </r>
  <r>
    <x v="408"/>
    <x v="1"/>
  </r>
  <r>
    <x v="211"/>
    <x v="0"/>
  </r>
  <r>
    <x v="481"/>
    <x v="0"/>
  </r>
  <r>
    <x v="685"/>
    <x v="0"/>
  </r>
  <r>
    <x v="686"/>
    <x v="1"/>
  </r>
  <r>
    <x v="687"/>
    <x v="0"/>
  </r>
  <r>
    <x v="688"/>
    <x v="1"/>
  </r>
  <r>
    <x v="76"/>
    <x v="0"/>
  </r>
  <r>
    <x v="174"/>
    <x v="1"/>
  </r>
  <r>
    <x v="269"/>
    <x v="1"/>
  </r>
  <r>
    <x v="293"/>
    <x v="1"/>
  </r>
  <r>
    <x v="181"/>
    <x v="0"/>
  </r>
  <r>
    <x v="316"/>
    <x v="0"/>
  </r>
  <r>
    <x v="659"/>
    <x v="0"/>
  </r>
  <r>
    <x v="689"/>
    <x v="0"/>
  </r>
  <r>
    <x v="602"/>
    <x v="0"/>
  </r>
  <r>
    <x v="424"/>
    <x v="1"/>
  </r>
  <r>
    <x v="690"/>
    <x v="0"/>
  </r>
  <r>
    <x v="355"/>
    <x v="1"/>
  </r>
  <r>
    <x v="691"/>
    <x v="0"/>
  </r>
  <r>
    <x v="672"/>
    <x v="0"/>
  </r>
  <r>
    <x v="536"/>
    <x v="1"/>
  </r>
  <r>
    <x v="659"/>
    <x v="0"/>
  </r>
  <r>
    <x v="692"/>
    <x v="0"/>
  </r>
  <r>
    <x v="693"/>
    <x v="0"/>
  </r>
  <r>
    <x v="490"/>
    <x v="1"/>
  </r>
  <r>
    <x v="694"/>
    <x v="1"/>
  </r>
  <r>
    <x v="695"/>
    <x v="1"/>
  </r>
  <r>
    <x v="211"/>
    <x v="0"/>
  </r>
  <r>
    <x v="234"/>
    <x v="0"/>
  </r>
  <r>
    <x v="156"/>
    <x v="0"/>
  </r>
  <r>
    <x v="696"/>
    <x v="1"/>
  </r>
  <r>
    <x v="468"/>
    <x v="1"/>
  </r>
  <r>
    <x v="541"/>
    <x v="0"/>
  </r>
  <r>
    <x v="697"/>
    <x v="1"/>
  </r>
  <r>
    <x v="357"/>
    <x v="0"/>
  </r>
  <r>
    <x v="698"/>
    <x v="0"/>
  </r>
  <r>
    <x v="669"/>
    <x v="1"/>
  </r>
  <r>
    <x v="340"/>
    <x v="0"/>
  </r>
  <r>
    <x v="402"/>
    <x v="1"/>
  </r>
  <r>
    <x v="7"/>
    <x v="0"/>
  </r>
  <r>
    <x v="117"/>
    <x v="0"/>
  </r>
  <r>
    <x v="617"/>
    <x v="0"/>
  </r>
  <r>
    <x v="212"/>
    <x v="0"/>
  </r>
  <r>
    <x v="3"/>
    <x v="1"/>
  </r>
  <r>
    <x v="699"/>
    <x v="0"/>
  </r>
  <r>
    <x v="35"/>
    <x v="0"/>
  </r>
  <r>
    <x v="419"/>
    <x v="1"/>
  </r>
  <r>
    <x v="254"/>
    <x v="1"/>
  </r>
  <r>
    <x v="630"/>
    <x v="1"/>
  </r>
  <r>
    <x v="700"/>
    <x v="0"/>
  </r>
  <r>
    <x v="127"/>
    <x v="0"/>
  </r>
  <r>
    <x v="209"/>
    <x v="1"/>
  </r>
  <r>
    <x v="701"/>
    <x v="0"/>
  </r>
  <r>
    <x v="371"/>
    <x v="1"/>
  </r>
  <r>
    <x v="311"/>
    <x v="0"/>
  </r>
  <r>
    <x v="617"/>
    <x v="1"/>
  </r>
  <r>
    <x v="702"/>
    <x v="0"/>
  </r>
  <r>
    <x v="43"/>
    <x v="0"/>
  </r>
  <r>
    <x v="561"/>
    <x v="0"/>
  </r>
  <r>
    <x v="663"/>
    <x v="0"/>
  </r>
  <r>
    <x v="316"/>
    <x v="1"/>
  </r>
  <r>
    <x v="455"/>
    <x v="1"/>
  </r>
  <r>
    <x v="670"/>
    <x v="0"/>
  </r>
  <r>
    <x v="548"/>
    <x v="0"/>
  </r>
  <r>
    <x v="703"/>
    <x v="0"/>
  </r>
  <r>
    <x v="686"/>
    <x v="1"/>
  </r>
  <r>
    <x v="88"/>
    <x v="0"/>
  </r>
  <r>
    <x v="462"/>
    <x v="0"/>
  </r>
  <r>
    <x v="704"/>
    <x v="0"/>
  </r>
  <r>
    <x v="705"/>
    <x v="1"/>
  </r>
  <r>
    <x v="706"/>
    <x v="1"/>
  </r>
  <r>
    <x v="707"/>
    <x v="0"/>
  </r>
  <r>
    <x v="708"/>
    <x v="1"/>
  </r>
  <r>
    <x v="509"/>
    <x v="0"/>
  </r>
  <r>
    <x v="286"/>
    <x v="1"/>
  </r>
  <r>
    <x v="122"/>
    <x v="0"/>
  </r>
  <r>
    <x v="709"/>
    <x v="1"/>
  </r>
  <r>
    <x v="710"/>
    <x v="0"/>
  </r>
  <r>
    <x v="711"/>
    <x v="0"/>
  </r>
  <r>
    <x v="712"/>
    <x v="1"/>
  </r>
  <r>
    <x v="713"/>
    <x v="1"/>
  </r>
  <r>
    <x v="169"/>
    <x v="0"/>
  </r>
  <r>
    <x v="419"/>
    <x v="0"/>
  </r>
  <r>
    <x v="433"/>
    <x v="0"/>
  </r>
  <r>
    <x v="570"/>
    <x v="1"/>
  </r>
  <r>
    <x v="15"/>
    <x v="0"/>
  </r>
  <r>
    <x v="169"/>
    <x v="0"/>
  </r>
  <r>
    <x v="546"/>
    <x v="0"/>
  </r>
  <r>
    <x v="292"/>
    <x v="1"/>
  </r>
  <r>
    <x v="714"/>
    <x v="0"/>
  </r>
  <r>
    <x v="532"/>
    <x v="1"/>
  </r>
  <r>
    <x v="379"/>
    <x v="0"/>
  </r>
  <r>
    <x v="715"/>
    <x v="0"/>
  </r>
  <r>
    <x v="566"/>
    <x v="0"/>
  </r>
  <r>
    <x v="420"/>
    <x v="0"/>
  </r>
  <r>
    <x v="716"/>
    <x v="0"/>
  </r>
  <r>
    <x v="189"/>
    <x v="1"/>
  </r>
  <r>
    <x v="717"/>
    <x v="1"/>
  </r>
  <r>
    <x v="718"/>
    <x v="0"/>
  </r>
  <r>
    <x v="719"/>
    <x v="0"/>
  </r>
  <r>
    <x v="137"/>
    <x v="1"/>
  </r>
  <r>
    <x v="720"/>
    <x v="1"/>
  </r>
  <r>
    <x v="452"/>
    <x v="0"/>
  </r>
  <r>
    <x v="666"/>
    <x v="1"/>
  </r>
  <r>
    <x v="721"/>
    <x v="0"/>
  </r>
  <r>
    <x v="278"/>
    <x v="1"/>
  </r>
  <r>
    <x v="722"/>
    <x v="1"/>
  </r>
  <r>
    <x v="149"/>
    <x v="0"/>
  </r>
  <r>
    <x v="87"/>
    <x v="1"/>
  </r>
  <r>
    <x v="401"/>
    <x v="0"/>
  </r>
  <r>
    <x v="237"/>
    <x v="0"/>
  </r>
  <r>
    <x v="723"/>
    <x v="0"/>
  </r>
  <r>
    <x v="413"/>
    <x v="0"/>
  </r>
  <r>
    <x v="600"/>
    <x v="0"/>
  </r>
  <r>
    <x v="547"/>
    <x v="1"/>
  </r>
  <r>
    <x v="472"/>
    <x v="1"/>
  </r>
  <r>
    <x v="724"/>
    <x v="1"/>
  </r>
  <r>
    <x v="568"/>
    <x v="1"/>
  </r>
  <r>
    <x v="556"/>
    <x v="1"/>
  </r>
  <r>
    <x v="271"/>
    <x v="0"/>
  </r>
  <r>
    <x v="536"/>
    <x v="0"/>
  </r>
  <r>
    <x v="269"/>
    <x v="0"/>
  </r>
  <r>
    <x v="667"/>
    <x v="0"/>
  </r>
  <r>
    <x v="214"/>
    <x v="0"/>
  </r>
  <r>
    <x v="509"/>
    <x v="1"/>
  </r>
  <r>
    <x v="593"/>
    <x v="1"/>
  </r>
  <r>
    <x v="725"/>
    <x v="1"/>
  </r>
  <r>
    <x v="140"/>
    <x v="0"/>
  </r>
  <r>
    <x v="207"/>
    <x v="1"/>
  </r>
  <r>
    <x v="192"/>
    <x v="1"/>
  </r>
  <r>
    <x v="211"/>
    <x v="0"/>
  </r>
  <r>
    <x v="173"/>
    <x v="0"/>
  </r>
  <r>
    <x v="631"/>
    <x v="0"/>
  </r>
  <r>
    <x v="726"/>
    <x v="1"/>
  </r>
  <r>
    <x v="727"/>
    <x v="0"/>
  </r>
  <r>
    <x v="133"/>
    <x v="0"/>
  </r>
  <r>
    <x v="495"/>
    <x v="1"/>
  </r>
  <r>
    <x v="728"/>
    <x v="0"/>
  </r>
  <r>
    <x v="427"/>
    <x v="0"/>
  </r>
  <r>
    <x v="419"/>
    <x v="0"/>
  </r>
  <r>
    <x v="90"/>
    <x v="1"/>
  </r>
  <r>
    <x v="256"/>
    <x v="1"/>
  </r>
  <r>
    <x v="177"/>
    <x v="0"/>
  </r>
  <r>
    <x v="331"/>
    <x v="1"/>
  </r>
  <r>
    <x v="91"/>
    <x v="1"/>
  </r>
  <r>
    <x v="369"/>
    <x v="1"/>
  </r>
  <r>
    <x v="729"/>
    <x v="1"/>
  </r>
  <r>
    <x v="637"/>
    <x v="0"/>
  </r>
  <r>
    <x v="730"/>
    <x v="0"/>
  </r>
  <r>
    <x v="344"/>
    <x v="0"/>
  </r>
  <r>
    <x v="38"/>
    <x v="1"/>
  </r>
  <r>
    <x v="473"/>
    <x v="0"/>
  </r>
  <r>
    <x v="731"/>
    <x v="1"/>
  </r>
  <r>
    <x v="278"/>
    <x v="0"/>
  </r>
  <r>
    <x v="483"/>
    <x v="0"/>
  </r>
  <r>
    <x v="290"/>
    <x v="0"/>
  </r>
  <r>
    <x v="500"/>
    <x v="0"/>
  </r>
  <r>
    <x v="732"/>
    <x v="0"/>
  </r>
  <r>
    <x v="586"/>
    <x v="1"/>
  </r>
  <r>
    <x v="733"/>
    <x v="0"/>
  </r>
  <r>
    <x v="447"/>
    <x v="0"/>
  </r>
  <r>
    <x v="389"/>
    <x v="0"/>
  </r>
  <r>
    <x v="721"/>
    <x v="0"/>
  </r>
  <r>
    <x v="734"/>
    <x v="1"/>
  </r>
  <r>
    <x v="666"/>
    <x v="1"/>
  </r>
  <r>
    <x v="312"/>
    <x v="0"/>
  </r>
  <r>
    <x v="735"/>
    <x v="1"/>
  </r>
  <r>
    <x v="736"/>
    <x v="0"/>
  </r>
  <r>
    <x v="737"/>
    <x v="0"/>
  </r>
  <r>
    <x v="390"/>
    <x v="0"/>
  </r>
  <r>
    <x v="738"/>
    <x v="1"/>
  </r>
  <r>
    <x v="739"/>
    <x v="0"/>
  </r>
  <r>
    <x v="415"/>
    <x v="1"/>
  </r>
  <r>
    <x v="626"/>
    <x v="1"/>
  </r>
  <r>
    <x v="740"/>
    <x v="1"/>
  </r>
  <r>
    <x v="468"/>
    <x v="1"/>
  </r>
  <r>
    <x v="741"/>
    <x v="1"/>
  </r>
  <r>
    <x v="587"/>
    <x v="1"/>
  </r>
  <r>
    <x v="742"/>
    <x v="0"/>
  </r>
  <r>
    <x v="28"/>
    <x v="0"/>
  </r>
  <r>
    <x v="161"/>
    <x v="1"/>
  </r>
  <r>
    <x v="100"/>
    <x v="1"/>
  </r>
  <r>
    <x v="694"/>
    <x v="1"/>
  </r>
  <r>
    <x v="412"/>
    <x v="1"/>
  </r>
  <r>
    <x v="129"/>
    <x v="0"/>
  </r>
  <r>
    <x v="293"/>
    <x v="0"/>
  </r>
  <r>
    <x v="743"/>
    <x v="0"/>
  </r>
  <r>
    <x v="679"/>
    <x v="0"/>
  </r>
  <r>
    <x v="597"/>
    <x v="0"/>
  </r>
  <r>
    <x v="566"/>
    <x v="1"/>
  </r>
  <r>
    <x v="22"/>
    <x v="1"/>
  </r>
  <r>
    <x v="464"/>
    <x v="0"/>
  </r>
  <r>
    <x v="487"/>
    <x v="0"/>
  </r>
  <r>
    <x v="729"/>
    <x v="1"/>
  </r>
  <r>
    <x v="744"/>
    <x v="0"/>
  </r>
  <r>
    <x v="745"/>
    <x v="0"/>
  </r>
  <r>
    <x v="473"/>
    <x v="1"/>
  </r>
  <r>
    <x v="703"/>
    <x v="1"/>
  </r>
  <r>
    <x v="746"/>
    <x v="0"/>
  </r>
  <r>
    <x v="67"/>
    <x v="0"/>
  </r>
  <r>
    <x v="405"/>
    <x v="0"/>
  </r>
  <r>
    <x v="539"/>
    <x v="1"/>
  </r>
  <r>
    <x v="436"/>
    <x v="0"/>
  </r>
  <r>
    <x v="569"/>
    <x v="0"/>
  </r>
  <r>
    <x v="628"/>
    <x v="1"/>
  </r>
  <r>
    <x v="81"/>
    <x v="0"/>
  </r>
  <r>
    <x v="396"/>
    <x v="0"/>
  </r>
  <r>
    <x v="747"/>
    <x v="0"/>
  </r>
  <r>
    <x v="748"/>
    <x v="0"/>
  </r>
  <r>
    <x v="733"/>
    <x v="0"/>
  </r>
  <r>
    <x v="202"/>
    <x v="0"/>
  </r>
  <r>
    <x v="355"/>
    <x v="0"/>
  </r>
  <r>
    <x v="749"/>
    <x v="0"/>
  </r>
  <r>
    <x v="619"/>
    <x v="0"/>
  </r>
  <r>
    <x v="750"/>
    <x v="0"/>
  </r>
  <r>
    <x v="14"/>
    <x v="0"/>
  </r>
  <r>
    <x v="281"/>
    <x v="0"/>
  </r>
  <r>
    <x v="751"/>
    <x v="0"/>
  </r>
  <r>
    <x v="752"/>
    <x v="0"/>
  </r>
  <r>
    <x v="715"/>
    <x v="0"/>
  </r>
  <r>
    <x v="69"/>
    <x v="0"/>
  </r>
  <r>
    <x v="686"/>
    <x v="0"/>
  </r>
  <r>
    <x v="352"/>
    <x v="0"/>
  </r>
  <r>
    <x v="372"/>
    <x v="1"/>
  </r>
  <r>
    <x v="121"/>
    <x v="1"/>
  </r>
  <r>
    <x v="656"/>
    <x v="0"/>
  </r>
  <r>
    <x v="753"/>
    <x v="1"/>
  </r>
  <r>
    <x v="131"/>
    <x v="1"/>
  </r>
  <r>
    <x v="754"/>
    <x v="1"/>
  </r>
  <r>
    <x v="479"/>
    <x v="0"/>
  </r>
  <r>
    <x v="755"/>
    <x v="1"/>
  </r>
  <r>
    <x v="756"/>
    <x v="0"/>
  </r>
  <r>
    <x v="757"/>
    <x v="0"/>
  </r>
  <r>
    <x v="649"/>
    <x v="1"/>
  </r>
  <r>
    <x v="609"/>
    <x v="0"/>
  </r>
  <r>
    <x v="152"/>
    <x v="0"/>
  </r>
  <r>
    <x v="196"/>
    <x v="1"/>
  </r>
  <r>
    <x v="622"/>
    <x v="1"/>
  </r>
  <r>
    <x v="52"/>
    <x v="1"/>
  </r>
  <r>
    <x v="638"/>
    <x v="1"/>
  </r>
  <r>
    <x v="758"/>
    <x v="1"/>
  </r>
  <r>
    <x v="759"/>
    <x v="1"/>
  </r>
  <r>
    <x v="521"/>
    <x v="0"/>
  </r>
  <r>
    <x v="21"/>
    <x v="1"/>
  </r>
  <r>
    <x v="250"/>
    <x v="0"/>
  </r>
  <r>
    <x v="73"/>
    <x v="1"/>
  </r>
  <r>
    <x v="651"/>
    <x v="1"/>
  </r>
  <r>
    <x v="246"/>
    <x v="0"/>
  </r>
  <r>
    <x v="547"/>
    <x v="1"/>
  </r>
  <r>
    <x v="180"/>
    <x v="0"/>
  </r>
  <r>
    <x v="760"/>
    <x v="0"/>
  </r>
  <r>
    <x v="620"/>
    <x v="1"/>
  </r>
  <r>
    <x v="577"/>
    <x v="0"/>
  </r>
  <r>
    <x v="761"/>
    <x v="0"/>
  </r>
  <r>
    <x v="467"/>
    <x v="1"/>
  </r>
  <r>
    <x v="482"/>
    <x v="1"/>
  </r>
  <r>
    <x v="208"/>
    <x v="1"/>
  </r>
  <r>
    <x v="285"/>
    <x v="0"/>
  </r>
  <r>
    <x v="650"/>
    <x v="0"/>
  </r>
  <r>
    <x v="758"/>
    <x v="1"/>
  </r>
  <r>
    <x v="762"/>
    <x v="0"/>
  </r>
  <r>
    <x v="763"/>
    <x v="1"/>
  </r>
  <r>
    <x v="546"/>
    <x v="1"/>
  </r>
  <r>
    <x v="646"/>
    <x v="1"/>
  </r>
  <r>
    <x v="764"/>
    <x v="1"/>
  </r>
  <r>
    <x v="765"/>
    <x v="0"/>
  </r>
  <r>
    <x v="733"/>
    <x v="0"/>
  </r>
  <r>
    <x v="189"/>
    <x v="1"/>
  </r>
  <r>
    <x v="26"/>
    <x v="0"/>
  </r>
  <r>
    <x v="86"/>
    <x v="1"/>
  </r>
  <r>
    <x v="141"/>
    <x v="1"/>
  </r>
  <r>
    <x v="574"/>
    <x v="1"/>
  </r>
  <r>
    <x v="168"/>
    <x v="0"/>
  </r>
  <r>
    <x v="766"/>
    <x v="1"/>
  </r>
  <r>
    <x v="586"/>
    <x v="1"/>
  </r>
  <r>
    <x v="427"/>
    <x v="1"/>
  </r>
  <r>
    <x v="685"/>
    <x v="0"/>
  </r>
  <r>
    <x v="705"/>
    <x v="0"/>
  </r>
  <r>
    <x v="281"/>
    <x v="0"/>
  </r>
  <r>
    <x v="617"/>
    <x v="1"/>
  </r>
  <r>
    <x v="244"/>
    <x v="1"/>
  </r>
  <r>
    <x v="767"/>
    <x v="1"/>
  </r>
  <r>
    <x v="768"/>
    <x v="0"/>
  </r>
  <r>
    <x v="657"/>
    <x v="0"/>
  </r>
  <r>
    <x v="663"/>
    <x v="0"/>
  </r>
  <r>
    <x v="600"/>
    <x v="1"/>
  </r>
  <r>
    <x v="677"/>
    <x v="0"/>
  </r>
  <r>
    <x v="769"/>
    <x v="1"/>
  </r>
  <r>
    <x v="514"/>
    <x v="0"/>
  </r>
  <r>
    <x v="770"/>
    <x v="1"/>
  </r>
  <r>
    <x v="771"/>
    <x v="0"/>
  </r>
  <r>
    <x v="378"/>
    <x v="0"/>
  </r>
  <r>
    <x v="45"/>
    <x v="0"/>
  </r>
  <r>
    <x v="446"/>
    <x v="0"/>
  </r>
  <r>
    <x v="472"/>
    <x v="1"/>
  </r>
  <r>
    <x v="772"/>
    <x v="0"/>
  </r>
  <r>
    <x v="37"/>
    <x v="0"/>
  </r>
  <r>
    <x v="93"/>
    <x v="1"/>
  </r>
  <r>
    <x v="54"/>
    <x v="0"/>
  </r>
  <r>
    <x v="773"/>
    <x v="1"/>
  </r>
  <r>
    <x v="228"/>
    <x v="0"/>
  </r>
  <r>
    <x v="774"/>
    <x v="0"/>
  </r>
  <r>
    <x v="403"/>
    <x v="0"/>
  </r>
  <r>
    <x v="193"/>
    <x v="0"/>
  </r>
  <r>
    <x v="745"/>
    <x v="0"/>
  </r>
  <r>
    <x v="775"/>
    <x v="0"/>
  </r>
  <r>
    <x v="611"/>
    <x v="1"/>
  </r>
  <r>
    <x v="776"/>
    <x v="1"/>
  </r>
  <r>
    <x v="433"/>
    <x v="1"/>
  </r>
  <r>
    <x v="611"/>
    <x v="1"/>
  </r>
  <r>
    <x v="777"/>
    <x v="0"/>
  </r>
  <r>
    <x v="597"/>
    <x v="0"/>
  </r>
  <r>
    <x v="778"/>
    <x v="0"/>
  </r>
  <r>
    <x v="180"/>
    <x v="0"/>
  </r>
  <r>
    <x v="490"/>
    <x v="1"/>
  </r>
  <r>
    <x v="80"/>
    <x v="0"/>
  </r>
  <r>
    <x v="225"/>
    <x v="0"/>
  </r>
  <r>
    <x v="330"/>
    <x v="1"/>
  </r>
  <r>
    <x v="142"/>
    <x v="1"/>
  </r>
  <r>
    <x v="284"/>
    <x v="0"/>
  </r>
  <r>
    <x v="179"/>
    <x v="1"/>
  </r>
  <r>
    <x v="94"/>
    <x v="0"/>
  </r>
  <r>
    <x v="348"/>
    <x v="0"/>
  </r>
  <r>
    <x v="440"/>
    <x v="0"/>
  </r>
  <r>
    <x v="779"/>
    <x v="0"/>
  </r>
  <r>
    <x v="179"/>
    <x v="0"/>
  </r>
  <r>
    <x v="780"/>
    <x v="0"/>
  </r>
  <r>
    <x v="781"/>
    <x v="0"/>
  </r>
  <r>
    <x v="782"/>
    <x v="1"/>
  </r>
  <r>
    <x v="318"/>
    <x v="1"/>
  </r>
  <r>
    <x v="277"/>
    <x v="0"/>
  </r>
  <r>
    <x v="356"/>
    <x v="0"/>
  </r>
  <r>
    <x v="329"/>
    <x v="0"/>
  </r>
  <r>
    <x v="245"/>
    <x v="0"/>
  </r>
  <r>
    <x v="347"/>
    <x v="0"/>
  </r>
  <r>
    <x v="511"/>
    <x v="0"/>
  </r>
  <r>
    <x v="168"/>
    <x v="0"/>
  </r>
  <r>
    <x v="707"/>
    <x v="0"/>
  </r>
  <r>
    <x v="545"/>
    <x v="0"/>
  </r>
  <r>
    <x v="627"/>
    <x v="0"/>
  </r>
  <r>
    <x v="783"/>
    <x v="1"/>
  </r>
  <r>
    <x v="742"/>
    <x v="1"/>
  </r>
  <r>
    <x v="779"/>
    <x v="1"/>
  </r>
  <r>
    <x v="498"/>
    <x v="0"/>
  </r>
  <r>
    <x v="274"/>
    <x v="0"/>
  </r>
  <r>
    <x v="345"/>
    <x v="0"/>
  </r>
  <r>
    <x v="720"/>
    <x v="0"/>
  </r>
  <r>
    <x v="732"/>
    <x v="0"/>
  </r>
  <r>
    <x v="192"/>
    <x v="0"/>
  </r>
  <r>
    <x v="784"/>
    <x v="0"/>
  </r>
  <r>
    <x v="151"/>
    <x v="0"/>
  </r>
  <r>
    <x v="766"/>
    <x v="1"/>
  </r>
  <r>
    <x v="197"/>
    <x v="0"/>
  </r>
  <r>
    <x v="588"/>
    <x v="0"/>
  </r>
  <r>
    <x v="785"/>
    <x v="0"/>
  </r>
  <r>
    <x v="650"/>
    <x v="1"/>
  </r>
  <r>
    <x v="623"/>
    <x v="0"/>
  </r>
  <r>
    <x v="786"/>
    <x v="0"/>
  </r>
  <r>
    <x v="787"/>
    <x v="0"/>
  </r>
  <r>
    <x v="402"/>
    <x v="0"/>
  </r>
  <r>
    <x v="788"/>
    <x v="0"/>
  </r>
  <r>
    <x v="229"/>
    <x v="0"/>
  </r>
  <r>
    <x v="483"/>
    <x v="0"/>
  </r>
  <r>
    <x v="288"/>
    <x v="1"/>
  </r>
  <r>
    <x v="693"/>
    <x v="1"/>
  </r>
  <r>
    <x v="143"/>
    <x v="0"/>
  </r>
  <r>
    <x v="44"/>
    <x v="0"/>
  </r>
  <r>
    <x v="789"/>
    <x v="0"/>
  </r>
  <r>
    <x v="215"/>
    <x v="0"/>
  </r>
  <r>
    <x v="132"/>
    <x v="1"/>
  </r>
  <r>
    <x v="187"/>
    <x v="0"/>
  </r>
  <r>
    <x v="790"/>
    <x v="1"/>
  </r>
  <r>
    <x v="594"/>
    <x v="0"/>
  </r>
  <r>
    <x v="723"/>
    <x v="0"/>
  </r>
  <r>
    <x v="109"/>
    <x v="0"/>
  </r>
  <r>
    <x v="791"/>
    <x v="0"/>
  </r>
  <r>
    <x v="125"/>
    <x v="1"/>
  </r>
  <r>
    <x v="472"/>
    <x v="1"/>
  </r>
  <r>
    <x v="119"/>
    <x v="0"/>
  </r>
  <r>
    <x v="56"/>
    <x v="0"/>
  </r>
  <r>
    <x v="623"/>
    <x v="0"/>
  </r>
  <r>
    <x v="250"/>
    <x v="0"/>
  </r>
  <r>
    <x v="503"/>
    <x v="1"/>
  </r>
  <r>
    <x v="701"/>
    <x v="1"/>
  </r>
  <r>
    <x v="417"/>
    <x v="0"/>
  </r>
  <r>
    <x v="540"/>
    <x v="0"/>
  </r>
  <r>
    <x v="792"/>
    <x v="0"/>
  </r>
  <r>
    <x v="523"/>
    <x v="1"/>
  </r>
  <r>
    <x v="652"/>
    <x v="0"/>
  </r>
  <r>
    <x v="61"/>
    <x v="1"/>
  </r>
  <r>
    <x v="180"/>
    <x v="0"/>
  </r>
  <r>
    <x v="43"/>
    <x v="1"/>
  </r>
  <r>
    <x v="13"/>
    <x v="1"/>
  </r>
  <r>
    <x v="270"/>
    <x v="0"/>
  </r>
  <r>
    <x v="589"/>
    <x v="0"/>
  </r>
  <r>
    <x v="581"/>
    <x v="0"/>
  </r>
  <r>
    <x v="705"/>
    <x v="0"/>
  </r>
  <r>
    <x v="793"/>
    <x v="1"/>
  </r>
  <r>
    <x v="224"/>
    <x v="0"/>
  </r>
  <r>
    <x v="448"/>
    <x v="0"/>
  </r>
  <r>
    <x v="23"/>
    <x v="1"/>
  </r>
  <r>
    <x v="37"/>
    <x v="0"/>
  </r>
  <r>
    <x v="552"/>
    <x v="1"/>
  </r>
  <r>
    <x v="750"/>
    <x v="1"/>
  </r>
  <r>
    <x v="57"/>
    <x v="1"/>
  </r>
  <r>
    <x v="428"/>
    <x v="0"/>
  </r>
  <r>
    <x v="253"/>
    <x v="0"/>
  </r>
  <r>
    <x v="111"/>
    <x v="1"/>
  </r>
  <r>
    <x v="179"/>
    <x v="0"/>
  </r>
  <r>
    <x v="601"/>
    <x v="0"/>
  </r>
  <r>
    <x v="176"/>
    <x v="1"/>
  </r>
  <r>
    <x v="235"/>
    <x v="0"/>
  </r>
  <r>
    <x v="158"/>
    <x v="1"/>
  </r>
  <r>
    <x v="6"/>
    <x v="1"/>
  </r>
  <r>
    <x v="591"/>
    <x v="1"/>
  </r>
  <r>
    <x v="6"/>
    <x v="0"/>
  </r>
  <r>
    <x v="691"/>
    <x v="0"/>
  </r>
  <r>
    <x v="794"/>
    <x v="0"/>
  </r>
  <r>
    <x v="30"/>
    <x v="0"/>
  </r>
  <r>
    <x v="406"/>
    <x v="0"/>
  </r>
  <r>
    <x v="795"/>
    <x v="0"/>
  </r>
  <r>
    <x v="8"/>
    <x v="0"/>
  </r>
  <r>
    <x v="376"/>
    <x v="0"/>
  </r>
  <r>
    <x v="721"/>
    <x v="0"/>
  </r>
  <r>
    <x v="705"/>
    <x v="1"/>
  </r>
  <r>
    <x v="796"/>
    <x v="0"/>
  </r>
  <r>
    <x v="797"/>
    <x v="1"/>
  </r>
  <r>
    <x v="304"/>
    <x v="1"/>
  </r>
  <r>
    <x v="798"/>
    <x v="0"/>
  </r>
  <r>
    <x v="570"/>
    <x v="0"/>
  </r>
  <r>
    <x v="273"/>
    <x v="0"/>
  </r>
  <r>
    <x v="166"/>
    <x v="1"/>
  </r>
  <r>
    <x v="744"/>
    <x v="0"/>
  </r>
  <r>
    <x v="38"/>
    <x v="0"/>
  </r>
  <r>
    <x v="126"/>
    <x v="1"/>
  </r>
  <r>
    <x v="313"/>
    <x v="1"/>
  </r>
  <r>
    <x v="182"/>
    <x v="0"/>
  </r>
  <r>
    <x v="198"/>
    <x v="0"/>
  </r>
  <r>
    <x v="799"/>
    <x v="1"/>
  </r>
  <r>
    <x v="800"/>
    <x v="0"/>
  </r>
  <r>
    <x v="801"/>
    <x v="0"/>
  </r>
  <r>
    <x v="691"/>
    <x v="0"/>
  </r>
  <r>
    <x v="547"/>
    <x v="0"/>
  </r>
  <r>
    <x v="702"/>
    <x v="0"/>
  </r>
  <r>
    <x v="325"/>
    <x v="1"/>
  </r>
  <r>
    <x v="802"/>
    <x v="0"/>
  </r>
  <r>
    <x v="538"/>
    <x v="0"/>
  </r>
  <r>
    <x v="207"/>
    <x v="1"/>
  </r>
  <r>
    <x v="292"/>
    <x v="1"/>
  </r>
  <r>
    <x v="163"/>
    <x v="1"/>
  </r>
  <r>
    <x v="347"/>
    <x v="1"/>
  </r>
  <r>
    <x v="501"/>
    <x v="1"/>
  </r>
  <r>
    <x v="155"/>
    <x v="0"/>
  </r>
  <r>
    <x v="803"/>
    <x v="1"/>
  </r>
  <r>
    <x v="577"/>
    <x v="0"/>
  </r>
  <r>
    <x v="666"/>
    <x v="1"/>
  </r>
  <r>
    <x v="330"/>
    <x v="1"/>
  </r>
  <r>
    <x v="804"/>
    <x v="0"/>
  </r>
  <r>
    <x v="488"/>
    <x v="1"/>
  </r>
  <r>
    <x v="805"/>
    <x v="0"/>
  </r>
  <r>
    <x v="711"/>
    <x v="0"/>
  </r>
  <r>
    <x v="51"/>
    <x v="0"/>
  </r>
  <r>
    <x v="41"/>
    <x v="0"/>
  </r>
  <r>
    <x v="380"/>
    <x v="0"/>
  </r>
  <r>
    <x v="97"/>
    <x v="0"/>
  </r>
  <r>
    <x v="165"/>
    <x v="0"/>
  </r>
  <r>
    <x v="115"/>
    <x v="1"/>
  </r>
  <r>
    <x v="406"/>
    <x v="0"/>
  </r>
  <r>
    <x v="806"/>
    <x v="0"/>
  </r>
  <r>
    <x v="807"/>
    <x v="1"/>
  </r>
  <r>
    <x v="447"/>
    <x v="1"/>
  </r>
  <r>
    <x v="315"/>
    <x v="0"/>
  </r>
  <r>
    <x v="217"/>
    <x v="1"/>
  </r>
  <r>
    <x v="570"/>
    <x v="1"/>
  </r>
  <r>
    <x v="147"/>
    <x v="1"/>
  </r>
  <r>
    <x v="396"/>
    <x v="0"/>
  </r>
  <r>
    <x v="712"/>
    <x v="0"/>
  </r>
  <r>
    <x v="243"/>
    <x v="0"/>
  </r>
  <r>
    <x v="177"/>
    <x v="0"/>
  </r>
  <r>
    <x v="277"/>
    <x v="0"/>
  </r>
  <r>
    <x v="95"/>
    <x v="0"/>
  </r>
  <r>
    <x v="808"/>
    <x v="0"/>
  </r>
  <r>
    <x v="36"/>
    <x v="0"/>
  </r>
  <r>
    <x v="668"/>
    <x v="1"/>
  </r>
  <r>
    <x v="257"/>
    <x v="1"/>
  </r>
  <r>
    <x v="679"/>
    <x v="0"/>
  </r>
  <r>
    <x v="755"/>
    <x v="0"/>
  </r>
  <r>
    <x v="200"/>
    <x v="1"/>
  </r>
  <r>
    <x v="587"/>
    <x v="1"/>
  </r>
  <r>
    <x v="557"/>
    <x v="0"/>
  </r>
  <r>
    <x v="341"/>
    <x v="0"/>
  </r>
  <r>
    <x v="625"/>
    <x v="0"/>
  </r>
  <r>
    <x v="109"/>
    <x v="1"/>
  </r>
  <r>
    <x v="390"/>
    <x v="0"/>
  </r>
  <r>
    <x v="702"/>
    <x v="0"/>
  </r>
  <r>
    <x v="415"/>
    <x v="0"/>
  </r>
  <r>
    <x v="809"/>
    <x v="0"/>
  </r>
  <r>
    <x v="810"/>
    <x v="0"/>
  </r>
  <r>
    <x v="213"/>
    <x v="1"/>
  </r>
  <r>
    <x v="761"/>
    <x v="0"/>
  </r>
  <r>
    <x v="784"/>
    <x v="0"/>
  </r>
  <r>
    <x v="291"/>
    <x v="0"/>
  </r>
  <r>
    <x v="514"/>
    <x v="1"/>
  </r>
  <r>
    <x v="79"/>
    <x v="0"/>
  </r>
  <r>
    <x v="260"/>
    <x v="0"/>
  </r>
  <r>
    <x v="554"/>
    <x v="0"/>
  </r>
  <r>
    <x v="239"/>
    <x v="0"/>
  </r>
  <r>
    <x v="343"/>
    <x v="0"/>
  </r>
  <r>
    <x v="582"/>
    <x v="0"/>
  </r>
  <r>
    <x v="772"/>
    <x v="1"/>
  </r>
  <r>
    <x v="220"/>
    <x v="0"/>
  </r>
  <r>
    <x v="26"/>
    <x v="0"/>
  </r>
  <r>
    <x v="47"/>
    <x v="0"/>
  </r>
  <r>
    <x v="496"/>
    <x v="1"/>
  </r>
  <r>
    <x v="54"/>
    <x v="0"/>
  </r>
  <r>
    <x v="493"/>
    <x v="0"/>
  </r>
  <r>
    <x v="126"/>
    <x v="1"/>
  </r>
  <r>
    <x v="111"/>
    <x v="0"/>
  </r>
  <r>
    <x v="811"/>
    <x v="0"/>
  </r>
  <r>
    <x v="619"/>
    <x v="0"/>
  </r>
  <r>
    <x v="330"/>
    <x v="1"/>
  </r>
  <r>
    <x v="235"/>
    <x v="1"/>
  </r>
  <r>
    <x v="34"/>
    <x v="0"/>
  </r>
  <r>
    <x v="812"/>
    <x v="1"/>
  </r>
  <r>
    <x v="328"/>
    <x v="1"/>
  </r>
  <r>
    <x v="813"/>
    <x v="0"/>
  </r>
  <r>
    <x v="56"/>
    <x v="0"/>
  </r>
  <r>
    <x v="346"/>
    <x v="1"/>
  </r>
  <r>
    <x v="814"/>
    <x v="1"/>
  </r>
  <r>
    <x v="368"/>
    <x v="0"/>
  </r>
  <r>
    <x v="508"/>
    <x v="0"/>
  </r>
  <r>
    <x v="799"/>
    <x v="0"/>
  </r>
  <r>
    <x v="50"/>
    <x v="0"/>
  </r>
  <r>
    <x v="265"/>
    <x v="0"/>
  </r>
  <r>
    <x v="261"/>
    <x v="0"/>
  </r>
  <r>
    <x v="408"/>
    <x v="0"/>
  </r>
  <r>
    <x v="256"/>
    <x v="1"/>
  </r>
  <r>
    <x v="155"/>
    <x v="0"/>
  </r>
  <r>
    <x v="576"/>
    <x v="0"/>
  </r>
  <r>
    <x v="422"/>
    <x v="0"/>
  </r>
  <r>
    <x v="546"/>
    <x v="0"/>
  </r>
  <r>
    <x v="99"/>
    <x v="1"/>
  </r>
  <r>
    <x v="437"/>
    <x v="0"/>
  </r>
  <r>
    <x v="791"/>
    <x v="0"/>
  </r>
  <r>
    <x v="145"/>
    <x v="1"/>
  </r>
  <r>
    <x v="279"/>
    <x v="0"/>
  </r>
  <r>
    <x v="38"/>
    <x v="0"/>
  </r>
  <r>
    <x v="658"/>
    <x v="0"/>
  </r>
  <r>
    <x v="382"/>
    <x v="0"/>
  </r>
  <r>
    <x v="815"/>
    <x v="0"/>
  </r>
  <r>
    <x v="488"/>
    <x v="1"/>
  </r>
  <r>
    <x v="96"/>
    <x v="0"/>
  </r>
  <r>
    <x v="671"/>
    <x v="1"/>
  </r>
  <r>
    <x v="533"/>
    <x v="0"/>
  </r>
  <r>
    <x v="524"/>
    <x v="1"/>
  </r>
  <r>
    <x v="383"/>
    <x v="0"/>
  </r>
  <r>
    <x v="93"/>
    <x v="0"/>
  </r>
  <r>
    <x v="130"/>
    <x v="0"/>
  </r>
  <r>
    <x v="436"/>
    <x v="1"/>
  </r>
  <r>
    <x v="202"/>
    <x v="0"/>
  </r>
  <r>
    <x v="697"/>
    <x v="1"/>
  </r>
  <r>
    <x v="104"/>
    <x v="0"/>
  </r>
  <r>
    <x v="557"/>
    <x v="1"/>
  </r>
  <r>
    <x v="493"/>
    <x v="0"/>
  </r>
  <r>
    <x v="53"/>
    <x v="0"/>
  </r>
  <r>
    <x v="119"/>
    <x v="0"/>
  </r>
  <r>
    <x v="314"/>
    <x v="1"/>
  </r>
  <r>
    <x v="710"/>
    <x v="0"/>
  </r>
  <r>
    <x v="215"/>
    <x v="1"/>
  </r>
  <r>
    <x v="123"/>
    <x v="1"/>
  </r>
  <r>
    <x v="816"/>
    <x v="0"/>
  </r>
  <r>
    <x v="335"/>
    <x v="0"/>
  </r>
  <r>
    <x v="195"/>
    <x v="0"/>
  </r>
  <r>
    <x v="538"/>
    <x v="0"/>
  </r>
  <r>
    <x v="365"/>
    <x v="1"/>
  </r>
  <r>
    <x v="689"/>
    <x v="1"/>
  </r>
  <r>
    <x v="817"/>
    <x v="1"/>
  </r>
  <r>
    <x v="696"/>
    <x v="0"/>
  </r>
  <r>
    <x v="818"/>
    <x v="1"/>
  </r>
  <r>
    <x v="631"/>
    <x v="1"/>
  </r>
  <r>
    <x v="483"/>
    <x v="0"/>
  </r>
  <r>
    <x v="605"/>
    <x v="0"/>
  </r>
  <r>
    <x v="784"/>
    <x v="1"/>
  </r>
  <r>
    <x v="271"/>
    <x v="0"/>
  </r>
  <r>
    <x v="523"/>
    <x v="1"/>
  </r>
  <r>
    <x v="308"/>
    <x v="0"/>
  </r>
  <r>
    <x v="59"/>
    <x v="0"/>
  </r>
  <r>
    <x v="317"/>
    <x v="0"/>
  </r>
  <r>
    <x v="691"/>
    <x v="1"/>
  </r>
  <r>
    <x v="231"/>
    <x v="0"/>
  </r>
  <r>
    <x v="308"/>
    <x v="0"/>
  </r>
  <r>
    <x v="800"/>
    <x v="1"/>
  </r>
  <r>
    <x v="779"/>
    <x v="0"/>
  </r>
  <r>
    <x v="470"/>
    <x v="0"/>
  </r>
  <r>
    <x v="312"/>
    <x v="0"/>
  </r>
  <r>
    <x v="819"/>
    <x v="1"/>
  </r>
  <r>
    <x v="324"/>
    <x v="1"/>
  </r>
  <r>
    <x v="364"/>
    <x v="0"/>
  </r>
  <r>
    <x v="784"/>
    <x v="1"/>
  </r>
  <r>
    <x v="269"/>
    <x v="1"/>
  </r>
  <r>
    <x v="820"/>
    <x v="0"/>
  </r>
  <r>
    <x v="165"/>
    <x v="0"/>
  </r>
  <r>
    <x v="168"/>
    <x v="1"/>
  </r>
  <r>
    <x v="304"/>
    <x v="1"/>
  </r>
  <r>
    <x v="166"/>
    <x v="0"/>
  </r>
  <r>
    <x v="405"/>
    <x v="0"/>
  </r>
  <r>
    <x v="153"/>
    <x v="0"/>
  </r>
  <r>
    <x v="216"/>
    <x v="1"/>
  </r>
  <r>
    <x v="648"/>
    <x v="0"/>
  </r>
  <r>
    <x v="713"/>
    <x v="0"/>
  </r>
  <r>
    <x v="821"/>
    <x v="0"/>
  </r>
  <r>
    <x v="822"/>
    <x v="0"/>
  </r>
  <r>
    <x v="399"/>
    <x v="0"/>
  </r>
  <r>
    <x v="769"/>
    <x v="0"/>
  </r>
  <r>
    <x v="56"/>
    <x v="1"/>
  </r>
  <r>
    <x v="395"/>
    <x v="1"/>
  </r>
  <r>
    <x v="823"/>
    <x v="1"/>
  </r>
  <r>
    <x v="269"/>
    <x v="0"/>
  </r>
  <r>
    <x v="554"/>
    <x v="0"/>
  </r>
  <r>
    <x v="89"/>
    <x v="1"/>
  </r>
  <r>
    <x v="727"/>
    <x v="0"/>
  </r>
  <r>
    <x v="784"/>
    <x v="0"/>
  </r>
  <r>
    <x v="436"/>
    <x v="0"/>
  </r>
  <r>
    <x v="67"/>
    <x v="0"/>
  </r>
  <r>
    <x v="625"/>
    <x v="1"/>
  </r>
  <r>
    <x v="726"/>
    <x v="1"/>
  </r>
  <r>
    <x v="824"/>
    <x v="0"/>
  </r>
  <r>
    <x v="319"/>
    <x v="0"/>
  </r>
  <r>
    <x v="324"/>
    <x v="1"/>
  </r>
  <r>
    <x v="825"/>
    <x v="0"/>
  </r>
  <r>
    <x v="670"/>
    <x v="1"/>
  </r>
  <r>
    <x v="826"/>
    <x v="1"/>
  </r>
  <r>
    <x v="532"/>
    <x v="1"/>
  </r>
  <r>
    <x v="255"/>
    <x v="1"/>
  </r>
  <r>
    <x v="827"/>
    <x v="0"/>
  </r>
  <r>
    <x v="348"/>
    <x v="1"/>
  </r>
  <r>
    <x v="819"/>
    <x v="1"/>
  </r>
  <r>
    <x v="491"/>
    <x v="0"/>
  </r>
  <r>
    <x v="266"/>
    <x v="0"/>
  </r>
  <r>
    <x v="115"/>
    <x v="1"/>
  </r>
  <r>
    <x v="561"/>
    <x v="0"/>
  </r>
  <r>
    <x v="474"/>
    <x v="0"/>
  </r>
  <r>
    <x v="524"/>
    <x v="0"/>
  </r>
  <r>
    <x v="177"/>
    <x v="1"/>
  </r>
  <r>
    <x v="828"/>
    <x v="1"/>
  </r>
  <r>
    <x v="451"/>
    <x v="1"/>
  </r>
  <r>
    <x v="782"/>
    <x v="0"/>
  </r>
  <r>
    <x v="200"/>
    <x v="0"/>
  </r>
  <r>
    <x v="829"/>
    <x v="0"/>
  </r>
  <r>
    <x v="830"/>
    <x v="0"/>
  </r>
  <r>
    <x v="776"/>
    <x v="0"/>
  </r>
  <r>
    <x v="35"/>
    <x v="1"/>
  </r>
  <r>
    <x v="203"/>
    <x v="0"/>
  </r>
  <r>
    <x v="525"/>
    <x v="1"/>
  </r>
  <r>
    <x v="670"/>
    <x v="1"/>
  </r>
  <r>
    <x v="548"/>
    <x v="1"/>
  </r>
  <r>
    <x v="454"/>
    <x v="1"/>
  </r>
  <r>
    <x v="807"/>
    <x v="0"/>
  </r>
  <r>
    <x v="468"/>
    <x v="1"/>
  </r>
  <r>
    <x v="831"/>
    <x v="0"/>
  </r>
  <r>
    <x v="724"/>
    <x v="0"/>
  </r>
  <r>
    <x v="832"/>
    <x v="0"/>
  </r>
  <r>
    <x v="409"/>
    <x v="0"/>
  </r>
  <r>
    <x v="715"/>
    <x v="0"/>
  </r>
  <r>
    <x v="833"/>
    <x v="0"/>
  </r>
  <r>
    <x v="75"/>
    <x v="0"/>
  </r>
  <r>
    <x v="834"/>
    <x v="1"/>
  </r>
  <r>
    <x v="425"/>
    <x v="0"/>
  </r>
  <r>
    <x v="265"/>
    <x v="0"/>
  </r>
  <r>
    <x v="695"/>
    <x v="0"/>
  </r>
  <r>
    <x v="274"/>
    <x v="0"/>
  </r>
  <r>
    <x v="479"/>
    <x v="0"/>
  </r>
  <r>
    <x v="22"/>
    <x v="1"/>
  </r>
  <r>
    <x v="835"/>
    <x v="0"/>
  </r>
  <r>
    <x v="182"/>
    <x v="0"/>
  </r>
  <r>
    <x v="183"/>
    <x v="1"/>
  </r>
  <r>
    <x v="836"/>
    <x v="0"/>
  </r>
  <r>
    <x v="633"/>
    <x v="0"/>
  </r>
  <r>
    <x v="457"/>
    <x v="1"/>
  </r>
  <r>
    <x v="592"/>
    <x v="1"/>
  </r>
  <r>
    <x v="334"/>
    <x v="0"/>
  </r>
  <r>
    <x v="837"/>
    <x v="0"/>
  </r>
  <r>
    <x v="53"/>
    <x v="1"/>
  </r>
  <r>
    <x v="341"/>
    <x v="1"/>
  </r>
  <r>
    <x v="232"/>
    <x v="1"/>
  </r>
  <r>
    <x v="68"/>
    <x v="1"/>
  </r>
  <r>
    <x v="383"/>
    <x v="0"/>
  </r>
  <r>
    <x v="515"/>
    <x v="0"/>
  </r>
  <r>
    <x v="838"/>
    <x v="1"/>
  </r>
  <r>
    <x v="668"/>
    <x v="1"/>
  </r>
  <r>
    <x v="784"/>
    <x v="1"/>
  </r>
  <r>
    <x v="556"/>
    <x v="1"/>
  </r>
  <r>
    <x v="460"/>
    <x v="1"/>
  </r>
  <r>
    <x v="639"/>
    <x v="0"/>
  </r>
  <r>
    <x v="690"/>
    <x v="0"/>
  </r>
  <r>
    <x v="839"/>
    <x v="1"/>
  </r>
  <r>
    <x v="192"/>
    <x v="0"/>
  </r>
  <r>
    <x v="728"/>
    <x v="1"/>
  </r>
  <r>
    <x v="840"/>
    <x v="0"/>
  </r>
  <r>
    <x v="841"/>
    <x v="1"/>
  </r>
  <r>
    <x v="778"/>
    <x v="1"/>
  </r>
  <r>
    <x v="495"/>
    <x v="0"/>
  </r>
  <r>
    <x v="466"/>
    <x v="0"/>
  </r>
  <r>
    <x v="581"/>
    <x v="0"/>
  </r>
  <r>
    <x v="694"/>
    <x v="1"/>
  </r>
  <r>
    <x v="20"/>
    <x v="1"/>
  </r>
  <r>
    <x v="842"/>
    <x v="1"/>
  </r>
  <r>
    <x v="167"/>
    <x v="0"/>
  </r>
  <r>
    <x v="83"/>
    <x v="0"/>
  </r>
  <r>
    <x v="792"/>
    <x v="0"/>
  </r>
  <r>
    <x v="698"/>
    <x v="0"/>
  </r>
  <r>
    <x v="828"/>
    <x v="0"/>
  </r>
  <r>
    <x v="122"/>
    <x v="0"/>
  </r>
  <r>
    <x v="843"/>
    <x v="0"/>
  </r>
  <r>
    <x v="844"/>
    <x v="1"/>
  </r>
  <r>
    <x v="268"/>
    <x v="1"/>
  </r>
  <r>
    <x v="808"/>
    <x v="0"/>
  </r>
  <r>
    <x v="591"/>
    <x v="0"/>
  </r>
  <r>
    <x v="40"/>
    <x v="1"/>
  </r>
  <r>
    <x v="845"/>
    <x v="0"/>
  </r>
  <r>
    <x v="12"/>
    <x v="0"/>
  </r>
  <r>
    <x v="714"/>
    <x v="0"/>
  </r>
  <r>
    <x v="256"/>
    <x v="1"/>
  </r>
  <r>
    <x v="457"/>
    <x v="1"/>
  </r>
  <r>
    <x v="481"/>
    <x v="0"/>
  </r>
  <r>
    <x v="846"/>
    <x v="0"/>
  </r>
  <r>
    <x v="270"/>
    <x v="0"/>
  </r>
  <r>
    <x v="589"/>
    <x v="1"/>
  </r>
  <r>
    <x v="140"/>
    <x v="1"/>
  </r>
  <r>
    <x v="420"/>
    <x v="0"/>
  </r>
  <r>
    <x v="340"/>
    <x v="0"/>
  </r>
  <r>
    <x v="513"/>
    <x v="0"/>
  </r>
  <r>
    <x v="166"/>
    <x v="0"/>
  </r>
  <r>
    <x v="847"/>
    <x v="0"/>
  </r>
  <r>
    <x v="125"/>
    <x v="1"/>
  </r>
  <r>
    <x v="130"/>
    <x v="0"/>
  </r>
  <r>
    <x v="585"/>
    <x v="0"/>
  </r>
  <r>
    <x v="711"/>
    <x v="0"/>
  </r>
  <r>
    <x v="135"/>
    <x v="0"/>
  </r>
  <r>
    <x v="565"/>
    <x v="1"/>
  </r>
  <r>
    <x v="306"/>
    <x v="0"/>
  </r>
  <r>
    <x v="848"/>
    <x v="0"/>
  </r>
  <r>
    <x v="849"/>
    <x v="1"/>
  </r>
  <r>
    <x v="28"/>
    <x v="0"/>
  </r>
  <r>
    <x v="619"/>
    <x v="1"/>
  </r>
  <r>
    <x v="569"/>
    <x v="0"/>
  </r>
  <r>
    <x v="850"/>
    <x v="0"/>
  </r>
  <r>
    <x v="851"/>
    <x v="1"/>
  </r>
  <r>
    <x v="279"/>
    <x v="1"/>
  </r>
  <r>
    <x v="219"/>
    <x v="1"/>
  </r>
  <r>
    <x v="852"/>
    <x v="1"/>
  </r>
  <r>
    <x v="493"/>
    <x v="0"/>
  </r>
  <r>
    <x v="38"/>
    <x v="0"/>
  </r>
  <r>
    <x v="507"/>
    <x v="0"/>
  </r>
  <r>
    <x v="467"/>
    <x v="1"/>
  </r>
  <r>
    <x v="853"/>
    <x v="1"/>
  </r>
  <r>
    <x v="5"/>
    <x v="0"/>
  </r>
  <r>
    <x v="162"/>
    <x v="1"/>
  </r>
  <r>
    <x v="270"/>
    <x v="0"/>
  </r>
  <r>
    <x v="719"/>
    <x v="0"/>
  </r>
  <r>
    <x v="700"/>
    <x v="0"/>
  </r>
  <r>
    <x v="628"/>
    <x v="1"/>
  </r>
  <r>
    <x v="547"/>
    <x v="1"/>
  </r>
  <r>
    <x v="149"/>
    <x v="1"/>
  </r>
  <r>
    <x v="630"/>
    <x v="0"/>
  </r>
  <r>
    <x v="394"/>
    <x v="0"/>
  </r>
  <r>
    <x v="843"/>
    <x v="1"/>
  </r>
  <r>
    <x v="837"/>
    <x v="0"/>
  </r>
  <r>
    <x v="109"/>
    <x v="0"/>
  </r>
  <r>
    <x v="480"/>
    <x v="1"/>
  </r>
  <r>
    <x v="166"/>
    <x v="0"/>
  </r>
  <r>
    <x v="197"/>
    <x v="1"/>
  </r>
  <r>
    <x v="86"/>
    <x v="1"/>
  </r>
  <r>
    <x v="615"/>
    <x v="0"/>
  </r>
  <r>
    <x v="121"/>
    <x v="0"/>
  </r>
  <r>
    <x v="854"/>
    <x v="1"/>
  </r>
  <r>
    <x v="512"/>
    <x v="1"/>
  </r>
  <r>
    <x v="479"/>
    <x v="0"/>
  </r>
  <r>
    <x v="746"/>
    <x v="1"/>
  </r>
  <r>
    <x v="82"/>
    <x v="0"/>
  </r>
  <r>
    <x v="855"/>
    <x v="0"/>
  </r>
  <r>
    <x v="494"/>
    <x v="0"/>
  </r>
  <r>
    <x v="342"/>
    <x v="0"/>
  </r>
  <r>
    <x v="856"/>
    <x v="0"/>
  </r>
  <r>
    <x v="219"/>
    <x v="1"/>
  </r>
  <r>
    <x v="268"/>
    <x v="1"/>
  </r>
  <r>
    <x v="103"/>
    <x v="1"/>
  </r>
  <r>
    <x v="605"/>
    <x v="1"/>
  </r>
  <r>
    <x v="535"/>
    <x v="0"/>
  </r>
  <r>
    <x v="845"/>
    <x v="0"/>
  </r>
  <r>
    <x v="27"/>
    <x v="0"/>
  </r>
  <r>
    <x v="370"/>
    <x v="1"/>
  </r>
  <r>
    <x v="218"/>
    <x v="0"/>
  </r>
  <r>
    <x v="440"/>
    <x v="1"/>
  </r>
  <r>
    <x v="480"/>
    <x v="0"/>
  </r>
  <r>
    <x v="628"/>
    <x v="1"/>
  </r>
  <r>
    <x v="741"/>
    <x v="0"/>
  </r>
  <r>
    <x v="40"/>
    <x v="0"/>
  </r>
  <r>
    <x v="24"/>
    <x v="1"/>
  </r>
  <r>
    <x v="324"/>
    <x v="1"/>
  </r>
  <r>
    <x v="246"/>
    <x v="1"/>
  </r>
  <r>
    <x v="331"/>
    <x v="0"/>
  </r>
  <r>
    <x v="665"/>
    <x v="1"/>
  </r>
  <r>
    <x v="115"/>
    <x v="0"/>
  </r>
  <r>
    <x v="213"/>
    <x v="0"/>
  </r>
  <r>
    <x v="386"/>
    <x v="0"/>
  </r>
  <r>
    <x v="515"/>
    <x v="0"/>
  </r>
  <r>
    <x v="231"/>
    <x v="1"/>
  </r>
  <r>
    <x v="297"/>
    <x v="0"/>
  </r>
  <r>
    <x v="561"/>
    <x v="1"/>
  </r>
  <r>
    <x v="269"/>
    <x v="0"/>
  </r>
  <r>
    <x v="138"/>
    <x v="1"/>
  </r>
  <r>
    <x v="157"/>
    <x v="0"/>
  </r>
  <r>
    <x v="857"/>
    <x v="0"/>
  </r>
  <r>
    <x v="506"/>
    <x v="0"/>
  </r>
  <r>
    <x v="541"/>
    <x v="1"/>
  </r>
  <r>
    <x v="42"/>
    <x v="0"/>
  </r>
  <r>
    <x v="114"/>
    <x v="0"/>
  </r>
  <r>
    <x v="447"/>
    <x v="0"/>
  </r>
  <r>
    <x v="401"/>
    <x v="0"/>
  </r>
  <r>
    <x v="67"/>
    <x v="0"/>
  </r>
  <r>
    <x v="399"/>
    <x v="1"/>
  </r>
  <r>
    <x v="147"/>
    <x v="0"/>
  </r>
  <r>
    <x v="607"/>
    <x v="1"/>
  </r>
  <r>
    <x v="833"/>
    <x v="1"/>
  </r>
  <r>
    <x v="384"/>
    <x v="0"/>
  </r>
  <r>
    <x v="21"/>
    <x v="0"/>
  </r>
  <r>
    <x v="858"/>
    <x v="0"/>
  </r>
  <r>
    <x v="156"/>
    <x v="0"/>
  </r>
  <r>
    <x v="484"/>
    <x v="1"/>
  </r>
  <r>
    <x v="249"/>
    <x v="0"/>
  </r>
  <r>
    <x v="705"/>
    <x v="0"/>
  </r>
  <r>
    <x v="650"/>
    <x v="0"/>
  </r>
  <r>
    <x v="581"/>
    <x v="1"/>
  </r>
  <r>
    <x v="158"/>
    <x v="0"/>
  </r>
  <r>
    <x v="11"/>
    <x v="0"/>
  </r>
  <r>
    <x v="438"/>
    <x v="0"/>
  </r>
  <r>
    <x v="160"/>
    <x v="0"/>
  </r>
  <r>
    <x v="859"/>
    <x v="1"/>
  </r>
  <r>
    <x v="380"/>
    <x v="1"/>
  </r>
  <r>
    <x v="410"/>
    <x v="0"/>
  </r>
  <r>
    <x v="689"/>
    <x v="0"/>
  </r>
  <r>
    <x v="769"/>
    <x v="0"/>
  </r>
  <r>
    <x v="152"/>
    <x v="0"/>
  </r>
  <r>
    <x v="659"/>
    <x v="0"/>
  </r>
  <r>
    <x v="860"/>
    <x v="0"/>
  </r>
  <r>
    <x v="34"/>
    <x v="1"/>
  </r>
  <r>
    <x v="671"/>
    <x v="0"/>
  </r>
  <r>
    <x v="27"/>
    <x v="1"/>
  </r>
  <r>
    <x v="140"/>
    <x v="1"/>
  </r>
  <r>
    <x v="30"/>
    <x v="0"/>
  </r>
  <r>
    <x v="861"/>
    <x v="0"/>
  </r>
  <r>
    <x v="424"/>
    <x v="1"/>
  </r>
  <r>
    <x v="862"/>
    <x v="0"/>
  </r>
  <r>
    <x v="118"/>
    <x v="0"/>
  </r>
  <r>
    <x v="155"/>
    <x v="0"/>
  </r>
  <r>
    <x v="418"/>
    <x v="1"/>
  </r>
  <r>
    <x v="663"/>
    <x v="0"/>
  </r>
  <r>
    <x v="656"/>
    <x v="1"/>
  </r>
  <r>
    <x v="830"/>
    <x v="1"/>
  </r>
  <r>
    <x v="217"/>
    <x v="0"/>
  </r>
  <r>
    <x v="807"/>
    <x v="0"/>
  </r>
  <r>
    <x v="528"/>
    <x v="0"/>
  </r>
  <r>
    <x v="846"/>
    <x v="1"/>
  </r>
  <r>
    <x v="291"/>
    <x v="1"/>
  </r>
  <r>
    <x v="489"/>
    <x v="0"/>
  </r>
  <r>
    <x v="250"/>
    <x v="1"/>
  </r>
  <r>
    <x v="839"/>
    <x v="1"/>
  </r>
  <r>
    <x v="637"/>
    <x v="1"/>
  </r>
  <r>
    <x v="39"/>
    <x v="1"/>
  </r>
  <r>
    <x v="158"/>
    <x v="0"/>
  </r>
  <r>
    <x v="809"/>
    <x v="0"/>
  </r>
  <r>
    <x v="317"/>
    <x v="0"/>
  </r>
  <r>
    <x v="576"/>
    <x v="1"/>
  </r>
  <r>
    <x v="863"/>
    <x v="0"/>
  </r>
  <r>
    <x v="194"/>
    <x v="0"/>
  </r>
  <r>
    <x v="105"/>
    <x v="1"/>
  </r>
  <r>
    <x v="587"/>
    <x v="0"/>
  </r>
  <r>
    <x v="388"/>
    <x v="0"/>
  </r>
  <r>
    <x v="14"/>
    <x v="1"/>
  </r>
  <r>
    <x v="635"/>
    <x v="1"/>
  </r>
  <r>
    <x v="629"/>
    <x v="0"/>
  </r>
  <r>
    <x v="688"/>
    <x v="1"/>
  </r>
  <r>
    <x v="336"/>
    <x v="1"/>
  </r>
  <r>
    <x v="612"/>
    <x v="0"/>
  </r>
  <r>
    <x v="480"/>
    <x v="1"/>
  </r>
  <r>
    <x v="745"/>
    <x v="0"/>
  </r>
  <r>
    <x v="472"/>
    <x v="1"/>
  </r>
  <r>
    <x v="37"/>
    <x v="0"/>
  </r>
  <r>
    <x v="23"/>
    <x v="0"/>
  </r>
  <r>
    <x v="657"/>
    <x v="1"/>
  </r>
  <r>
    <x v="214"/>
    <x v="0"/>
  </r>
  <r>
    <x v="575"/>
    <x v="1"/>
  </r>
  <r>
    <x v="834"/>
    <x v="1"/>
  </r>
  <r>
    <x v="848"/>
    <x v="0"/>
  </r>
  <r>
    <x v="422"/>
    <x v="0"/>
  </r>
  <r>
    <x v="419"/>
    <x v="0"/>
  </r>
  <r>
    <x v="864"/>
    <x v="1"/>
  </r>
  <r>
    <x v="160"/>
    <x v="0"/>
  </r>
  <r>
    <x v="81"/>
    <x v="0"/>
  </r>
  <r>
    <x v="696"/>
    <x v="0"/>
  </r>
  <r>
    <x v="728"/>
    <x v="1"/>
  </r>
  <r>
    <x v="218"/>
    <x v="0"/>
  </r>
  <r>
    <x v="170"/>
    <x v="1"/>
  </r>
  <r>
    <x v="480"/>
    <x v="0"/>
  </r>
  <r>
    <x v="218"/>
    <x v="0"/>
  </r>
  <r>
    <x v="865"/>
    <x v="0"/>
  </r>
  <r>
    <x v="416"/>
    <x v="0"/>
  </r>
  <r>
    <x v="863"/>
    <x v="1"/>
  </r>
  <r>
    <x v="460"/>
    <x v="0"/>
  </r>
  <r>
    <x v="314"/>
    <x v="0"/>
  </r>
  <r>
    <x v="231"/>
    <x v="0"/>
  </r>
  <r>
    <x v="500"/>
    <x v="0"/>
  </r>
  <r>
    <x v="347"/>
    <x v="1"/>
  </r>
  <r>
    <x v="816"/>
    <x v="0"/>
  </r>
  <r>
    <x v="294"/>
    <x v="0"/>
  </r>
  <r>
    <x v="159"/>
    <x v="0"/>
  </r>
  <r>
    <x v="39"/>
    <x v="1"/>
  </r>
  <r>
    <x v="473"/>
    <x v="0"/>
  </r>
  <r>
    <x v="674"/>
    <x v="1"/>
  </r>
  <r>
    <x v="666"/>
    <x v="0"/>
  </r>
  <r>
    <x v="327"/>
    <x v="1"/>
  </r>
  <r>
    <x v="274"/>
    <x v="0"/>
  </r>
  <r>
    <x v="219"/>
    <x v="0"/>
  </r>
  <r>
    <x v="184"/>
    <x v="0"/>
  </r>
  <r>
    <x v="819"/>
    <x v="1"/>
  </r>
  <r>
    <x v="214"/>
    <x v="1"/>
  </r>
  <r>
    <x v="619"/>
    <x v="0"/>
  </r>
  <r>
    <x v="856"/>
    <x v="0"/>
  </r>
  <r>
    <x v="751"/>
    <x v="1"/>
  </r>
  <r>
    <x v="802"/>
    <x v="0"/>
  </r>
  <r>
    <x v="781"/>
    <x v="1"/>
  </r>
  <r>
    <x v="866"/>
    <x v="1"/>
  </r>
  <r>
    <x v="732"/>
    <x v="0"/>
  </r>
  <r>
    <x v="660"/>
    <x v="0"/>
  </r>
  <r>
    <x v="343"/>
    <x v="1"/>
  </r>
  <r>
    <x v="303"/>
    <x v="0"/>
  </r>
  <r>
    <x v="503"/>
    <x v="1"/>
  </r>
  <r>
    <x v="722"/>
    <x v="1"/>
  </r>
  <r>
    <x v="15"/>
    <x v="1"/>
  </r>
  <r>
    <x v="540"/>
    <x v="0"/>
  </r>
  <r>
    <x v="174"/>
    <x v="0"/>
  </r>
  <r>
    <x v="213"/>
    <x v="1"/>
  </r>
  <r>
    <x v="49"/>
    <x v="0"/>
  </r>
  <r>
    <x v="867"/>
    <x v="0"/>
  </r>
  <r>
    <x v="8"/>
    <x v="0"/>
  </r>
  <r>
    <x v="564"/>
    <x v="0"/>
  </r>
  <r>
    <x v="614"/>
    <x v="0"/>
  </r>
  <r>
    <x v="648"/>
    <x v="1"/>
  </r>
  <r>
    <x v="77"/>
    <x v="1"/>
  </r>
  <r>
    <x v="220"/>
    <x v="0"/>
  </r>
  <r>
    <x v="456"/>
    <x v="0"/>
  </r>
  <r>
    <x v="824"/>
    <x v="0"/>
  </r>
  <r>
    <x v="285"/>
    <x v="0"/>
  </r>
  <r>
    <x v="510"/>
    <x v="1"/>
  </r>
  <r>
    <x v="175"/>
    <x v="1"/>
  </r>
  <r>
    <x v="242"/>
    <x v="1"/>
  </r>
  <r>
    <x v="301"/>
    <x v="0"/>
  </r>
  <r>
    <x v="415"/>
    <x v="1"/>
  </r>
  <r>
    <x v="868"/>
    <x v="0"/>
  </r>
  <r>
    <x v="869"/>
    <x v="0"/>
  </r>
  <r>
    <x v="277"/>
    <x v="0"/>
  </r>
  <r>
    <x v="754"/>
    <x v="0"/>
  </r>
  <r>
    <x v="853"/>
    <x v="1"/>
  </r>
  <r>
    <x v="384"/>
    <x v="1"/>
  </r>
  <r>
    <x v="661"/>
    <x v="1"/>
  </r>
  <r>
    <x v="870"/>
    <x v="1"/>
  </r>
  <r>
    <x v="871"/>
    <x v="0"/>
  </r>
  <r>
    <x v="633"/>
    <x v="0"/>
  </r>
  <r>
    <x v="234"/>
    <x v="0"/>
  </r>
  <r>
    <x v="137"/>
    <x v="0"/>
  </r>
  <r>
    <x v="359"/>
    <x v="0"/>
  </r>
  <r>
    <x v="705"/>
    <x v="0"/>
  </r>
  <r>
    <x v="449"/>
    <x v="0"/>
  </r>
  <r>
    <x v="872"/>
    <x v="0"/>
  </r>
  <r>
    <x v="704"/>
    <x v="1"/>
  </r>
  <r>
    <x v="141"/>
    <x v="1"/>
  </r>
  <r>
    <x v="287"/>
    <x v="1"/>
  </r>
  <r>
    <x v="236"/>
    <x v="0"/>
  </r>
  <r>
    <x v="563"/>
    <x v="0"/>
  </r>
  <r>
    <x v="873"/>
    <x v="1"/>
  </r>
  <r>
    <x v="874"/>
    <x v="1"/>
  </r>
  <r>
    <x v="156"/>
    <x v="0"/>
  </r>
  <r>
    <x v="212"/>
    <x v="0"/>
  </r>
  <r>
    <x v="140"/>
    <x v="0"/>
  </r>
  <r>
    <x v="111"/>
    <x v="1"/>
  </r>
  <r>
    <x v="834"/>
    <x v="1"/>
  </r>
  <r>
    <x v="607"/>
    <x v="1"/>
  </r>
  <r>
    <x v="636"/>
    <x v="0"/>
  </r>
  <r>
    <x v="72"/>
    <x v="1"/>
  </r>
  <r>
    <x v="875"/>
    <x v="0"/>
  </r>
  <r>
    <x v="876"/>
    <x v="0"/>
  </r>
  <r>
    <x v="570"/>
    <x v="0"/>
  </r>
  <r>
    <x v="116"/>
    <x v="1"/>
  </r>
  <r>
    <x v="393"/>
    <x v="0"/>
  </r>
  <r>
    <x v="373"/>
    <x v="0"/>
  </r>
  <r>
    <x v="142"/>
    <x v="1"/>
  </r>
  <r>
    <x v="365"/>
    <x v="0"/>
  </r>
  <r>
    <x v="246"/>
    <x v="1"/>
  </r>
  <r>
    <x v="641"/>
    <x v="0"/>
  </r>
  <r>
    <x v="646"/>
    <x v="1"/>
  </r>
  <r>
    <x v="589"/>
    <x v="1"/>
  </r>
  <r>
    <x v="135"/>
    <x v="0"/>
  </r>
  <r>
    <x v="739"/>
    <x v="1"/>
  </r>
  <r>
    <x v="263"/>
    <x v="0"/>
  </r>
  <r>
    <x v="732"/>
    <x v="0"/>
  </r>
  <r>
    <x v="518"/>
    <x v="0"/>
  </r>
  <r>
    <x v="588"/>
    <x v="0"/>
  </r>
  <r>
    <x v="614"/>
    <x v="0"/>
  </r>
  <r>
    <x v="796"/>
    <x v="1"/>
  </r>
  <r>
    <x v="746"/>
    <x v="0"/>
  </r>
  <r>
    <x v="850"/>
    <x v="0"/>
  </r>
  <r>
    <x v="877"/>
    <x v="1"/>
  </r>
  <r>
    <x v="759"/>
    <x v="1"/>
  </r>
  <r>
    <x v="286"/>
    <x v="1"/>
  </r>
  <r>
    <x v="199"/>
    <x v="0"/>
  </r>
  <r>
    <x v="217"/>
    <x v="0"/>
  </r>
  <r>
    <x v="267"/>
    <x v="0"/>
  </r>
  <r>
    <x v="582"/>
    <x v="0"/>
  </r>
  <r>
    <x v="875"/>
    <x v="0"/>
  </r>
  <r>
    <x v="66"/>
    <x v="0"/>
  </r>
  <r>
    <x v="178"/>
    <x v="0"/>
  </r>
  <r>
    <x v="144"/>
    <x v="0"/>
  </r>
  <r>
    <x v="556"/>
    <x v="0"/>
  </r>
  <r>
    <x v="516"/>
    <x v="1"/>
  </r>
  <r>
    <x v="120"/>
    <x v="1"/>
  </r>
  <r>
    <x v="279"/>
    <x v="1"/>
  </r>
  <r>
    <x v="398"/>
    <x v="1"/>
  </r>
  <r>
    <x v="302"/>
    <x v="0"/>
  </r>
  <r>
    <x v="341"/>
    <x v="1"/>
  </r>
  <r>
    <x v="546"/>
    <x v="0"/>
  </r>
  <r>
    <x v="74"/>
    <x v="1"/>
  </r>
  <r>
    <x v="449"/>
    <x v="0"/>
  </r>
  <r>
    <x v="716"/>
    <x v="1"/>
  </r>
  <r>
    <x v="598"/>
    <x v="1"/>
  </r>
  <r>
    <x v="803"/>
    <x v="1"/>
  </r>
  <r>
    <x v="847"/>
    <x v="0"/>
  </r>
  <r>
    <x v="216"/>
    <x v="0"/>
  </r>
  <r>
    <x v="604"/>
    <x v="1"/>
  </r>
  <r>
    <x v="340"/>
    <x v="0"/>
  </r>
  <r>
    <x v="606"/>
    <x v="0"/>
  </r>
  <r>
    <x v="133"/>
    <x v="1"/>
  </r>
  <r>
    <x v="75"/>
    <x v="1"/>
  </r>
  <r>
    <x v="457"/>
    <x v="0"/>
  </r>
  <r>
    <x v="269"/>
    <x v="0"/>
  </r>
  <r>
    <x v="270"/>
    <x v="0"/>
  </r>
  <r>
    <x v="741"/>
    <x v="0"/>
  </r>
  <r>
    <x v="239"/>
    <x v="1"/>
  </r>
  <r>
    <x v="162"/>
    <x v="0"/>
  </r>
  <r>
    <x v="615"/>
    <x v="1"/>
  </r>
  <r>
    <x v="815"/>
    <x v="0"/>
  </r>
  <r>
    <x v="529"/>
    <x v="0"/>
  </r>
  <r>
    <x v="590"/>
    <x v="0"/>
  </r>
  <r>
    <x v="819"/>
    <x v="0"/>
  </r>
  <r>
    <x v="878"/>
    <x v="0"/>
  </r>
  <r>
    <x v="17"/>
    <x v="1"/>
  </r>
  <r>
    <x v="679"/>
    <x v="0"/>
  </r>
  <r>
    <x v="598"/>
    <x v="0"/>
  </r>
  <r>
    <x v="879"/>
    <x v="1"/>
  </r>
  <r>
    <x v="788"/>
    <x v="0"/>
  </r>
  <r>
    <x v="55"/>
    <x v="0"/>
  </r>
  <r>
    <x v="617"/>
    <x v="0"/>
  </r>
  <r>
    <x v="411"/>
    <x v="1"/>
  </r>
  <r>
    <x v="862"/>
    <x v="0"/>
  </r>
  <r>
    <x v="154"/>
    <x v="0"/>
  </r>
  <r>
    <x v="500"/>
    <x v="0"/>
  </r>
  <r>
    <x v="37"/>
    <x v="0"/>
  </r>
  <r>
    <x v="714"/>
    <x v="1"/>
  </r>
  <r>
    <x v="582"/>
    <x v="0"/>
  </r>
  <r>
    <x v="90"/>
    <x v="1"/>
  </r>
  <r>
    <x v="375"/>
    <x v="0"/>
  </r>
  <r>
    <x v="880"/>
    <x v="0"/>
  </r>
  <r>
    <x v="294"/>
    <x v="1"/>
  </r>
  <r>
    <x v="881"/>
    <x v="0"/>
  </r>
  <r>
    <x v="346"/>
    <x v="1"/>
  </r>
  <r>
    <x v="563"/>
    <x v="0"/>
  </r>
  <r>
    <x v="882"/>
    <x v="0"/>
  </r>
  <r>
    <x v="802"/>
    <x v="0"/>
  </r>
  <r>
    <x v="504"/>
    <x v="1"/>
  </r>
  <r>
    <x v="207"/>
    <x v="0"/>
  </r>
  <r>
    <x v="866"/>
    <x v="0"/>
  </r>
  <r>
    <x v="324"/>
    <x v="1"/>
  </r>
  <r>
    <x v="830"/>
    <x v="0"/>
  </r>
  <r>
    <x v="668"/>
    <x v="0"/>
  </r>
  <r>
    <x v="230"/>
    <x v="1"/>
  </r>
  <r>
    <x v="300"/>
    <x v="0"/>
  </r>
  <r>
    <x v="203"/>
    <x v="0"/>
  </r>
  <r>
    <x v="473"/>
    <x v="0"/>
  </r>
  <r>
    <x v="789"/>
    <x v="0"/>
  </r>
  <r>
    <x v="648"/>
    <x v="1"/>
  </r>
  <r>
    <x v="428"/>
    <x v="1"/>
  </r>
  <r>
    <x v="531"/>
    <x v="0"/>
  </r>
  <r>
    <x v="433"/>
    <x v="1"/>
  </r>
  <r>
    <x v="678"/>
    <x v="0"/>
  </r>
  <r>
    <x v="883"/>
    <x v="0"/>
  </r>
  <r>
    <x v="319"/>
    <x v="1"/>
  </r>
  <r>
    <x v="223"/>
    <x v="0"/>
  </r>
  <r>
    <x v="334"/>
    <x v="0"/>
  </r>
  <r>
    <x v="483"/>
    <x v="0"/>
  </r>
  <r>
    <x v="594"/>
    <x v="0"/>
  </r>
  <r>
    <x v="540"/>
    <x v="0"/>
  </r>
  <r>
    <x v="92"/>
    <x v="1"/>
  </r>
  <r>
    <x v="440"/>
    <x v="1"/>
  </r>
  <r>
    <x v="884"/>
    <x v="0"/>
  </r>
  <r>
    <x v="320"/>
    <x v="0"/>
  </r>
  <r>
    <x v="299"/>
    <x v="0"/>
  </r>
  <r>
    <x v="176"/>
    <x v="1"/>
  </r>
  <r>
    <x v="281"/>
    <x v="0"/>
  </r>
  <r>
    <x v="730"/>
    <x v="1"/>
  </r>
  <r>
    <x v="733"/>
    <x v="0"/>
  </r>
  <r>
    <x v="885"/>
    <x v="1"/>
  </r>
  <r>
    <x v="505"/>
    <x v="0"/>
  </r>
  <r>
    <x v="437"/>
    <x v="0"/>
  </r>
  <r>
    <x v="85"/>
    <x v="1"/>
  </r>
  <r>
    <x v="176"/>
    <x v="0"/>
  </r>
  <r>
    <x v="636"/>
    <x v="0"/>
  </r>
  <r>
    <x v="766"/>
    <x v="1"/>
  </r>
  <r>
    <x v="13"/>
    <x v="0"/>
  </r>
  <r>
    <x v="869"/>
    <x v="1"/>
  </r>
  <r>
    <x v="558"/>
    <x v="1"/>
  </r>
  <r>
    <x v="886"/>
    <x v="0"/>
  </r>
  <r>
    <x v="693"/>
    <x v="1"/>
  </r>
  <r>
    <x v="724"/>
    <x v="1"/>
  </r>
  <r>
    <x v="766"/>
    <x v="1"/>
  </r>
  <r>
    <x v="321"/>
    <x v="0"/>
  </r>
  <r>
    <x v="194"/>
    <x v="1"/>
  </r>
  <r>
    <x v="590"/>
    <x v="0"/>
  </r>
  <r>
    <x v="155"/>
    <x v="0"/>
  </r>
  <r>
    <x v="451"/>
    <x v="0"/>
  </r>
  <r>
    <x v="17"/>
    <x v="1"/>
  </r>
  <r>
    <x v="474"/>
    <x v="0"/>
  </r>
  <r>
    <x v="379"/>
    <x v="1"/>
  </r>
  <r>
    <x v="708"/>
    <x v="1"/>
  </r>
  <r>
    <x v="96"/>
    <x v="1"/>
  </r>
  <r>
    <x v="768"/>
    <x v="1"/>
  </r>
  <r>
    <x v="513"/>
    <x v="0"/>
  </r>
  <r>
    <x v="171"/>
    <x v="0"/>
  </r>
  <r>
    <x v="67"/>
    <x v="0"/>
  </r>
  <r>
    <x v="124"/>
    <x v="0"/>
  </r>
  <r>
    <x v="152"/>
    <x v="1"/>
  </r>
  <r>
    <x v="857"/>
    <x v="0"/>
  </r>
  <r>
    <x v="11"/>
    <x v="0"/>
  </r>
  <r>
    <x v="578"/>
    <x v="0"/>
  </r>
  <r>
    <x v="602"/>
    <x v="1"/>
  </r>
  <r>
    <x v="627"/>
    <x v="1"/>
  </r>
  <r>
    <x v="435"/>
    <x v="1"/>
  </r>
  <r>
    <x v="255"/>
    <x v="0"/>
  </r>
  <r>
    <x v="130"/>
    <x v="1"/>
  </r>
  <r>
    <x v="887"/>
    <x v="0"/>
  </r>
  <r>
    <x v="179"/>
    <x v="0"/>
  </r>
  <r>
    <x v="180"/>
    <x v="0"/>
  </r>
  <r>
    <x v="386"/>
    <x v="0"/>
  </r>
  <r>
    <x v="514"/>
    <x v="0"/>
  </r>
  <r>
    <x v="262"/>
    <x v="0"/>
  </r>
  <r>
    <x v="392"/>
    <x v="0"/>
  </r>
  <r>
    <x v="407"/>
    <x v="1"/>
  </r>
  <r>
    <x v="395"/>
    <x v="1"/>
  </r>
  <r>
    <x v="888"/>
    <x v="1"/>
  </r>
  <r>
    <x v="324"/>
    <x v="0"/>
  </r>
  <r>
    <x v="148"/>
    <x v="0"/>
  </r>
  <r>
    <x v="248"/>
    <x v="0"/>
  </r>
  <r>
    <x v="115"/>
    <x v="0"/>
  </r>
  <r>
    <x v="626"/>
    <x v="0"/>
  </r>
  <r>
    <x v="749"/>
    <x v="1"/>
  </r>
  <r>
    <x v="265"/>
    <x v="1"/>
  </r>
  <r>
    <x v="848"/>
    <x v="1"/>
  </r>
  <r>
    <x v="805"/>
    <x v="0"/>
  </r>
  <r>
    <x v="328"/>
    <x v="0"/>
  </r>
  <r>
    <x v="52"/>
    <x v="1"/>
  </r>
  <r>
    <x v="799"/>
    <x v="1"/>
  </r>
  <r>
    <x v="474"/>
    <x v="1"/>
  </r>
  <r>
    <x v="889"/>
    <x v="0"/>
  </r>
  <r>
    <x v="881"/>
    <x v="1"/>
  </r>
  <r>
    <x v="262"/>
    <x v="1"/>
  </r>
  <r>
    <x v="701"/>
    <x v="0"/>
  </r>
  <r>
    <x v="604"/>
    <x v="1"/>
  </r>
  <r>
    <x v="890"/>
    <x v="0"/>
  </r>
  <r>
    <x v="243"/>
    <x v="1"/>
  </r>
  <r>
    <x v="491"/>
    <x v="1"/>
  </r>
  <r>
    <x v="891"/>
    <x v="1"/>
  </r>
  <r>
    <x v="680"/>
    <x v="1"/>
  </r>
  <r>
    <x v="892"/>
    <x v="0"/>
  </r>
  <r>
    <x v="484"/>
    <x v="1"/>
  </r>
  <r>
    <x v="789"/>
    <x v="0"/>
  </r>
  <r>
    <x v="346"/>
    <x v="1"/>
  </r>
  <r>
    <x v="164"/>
    <x v="0"/>
  </r>
  <r>
    <x v="692"/>
    <x v="0"/>
  </r>
  <r>
    <x v="185"/>
    <x v="1"/>
  </r>
  <r>
    <x v="475"/>
    <x v="0"/>
  </r>
  <r>
    <x v="292"/>
    <x v="1"/>
  </r>
  <r>
    <x v="893"/>
    <x v="0"/>
  </r>
  <r>
    <x v="576"/>
    <x v="0"/>
  </r>
  <r>
    <x v="797"/>
    <x v="0"/>
  </r>
  <r>
    <x v="506"/>
    <x v="0"/>
  </r>
  <r>
    <x v="599"/>
    <x v="0"/>
  </r>
  <r>
    <x v="592"/>
    <x v="0"/>
  </r>
  <r>
    <x v="319"/>
    <x v="1"/>
  </r>
  <r>
    <x v="125"/>
    <x v="0"/>
  </r>
  <r>
    <x v="744"/>
    <x v="0"/>
  </r>
  <r>
    <x v="594"/>
    <x v="1"/>
  </r>
  <r>
    <x v="176"/>
    <x v="1"/>
  </r>
  <r>
    <x v="168"/>
    <x v="0"/>
  </r>
  <r>
    <x v="520"/>
    <x v="1"/>
  </r>
  <r>
    <x v="189"/>
    <x v="0"/>
  </r>
  <r>
    <x v="53"/>
    <x v="0"/>
  </r>
  <r>
    <x v="328"/>
    <x v="1"/>
  </r>
  <r>
    <x v="373"/>
    <x v="1"/>
  </r>
  <r>
    <x v="40"/>
    <x v="0"/>
  </r>
  <r>
    <x v="426"/>
    <x v="0"/>
  </r>
  <r>
    <x v="411"/>
    <x v="1"/>
  </r>
  <r>
    <x v="274"/>
    <x v="1"/>
  </r>
  <r>
    <x v="592"/>
    <x v="1"/>
  </r>
  <r>
    <x v="674"/>
    <x v="1"/>
  </r>
  <r>
    <x v="469"/>
    <x v="0"/>
  </r>
  <r>
    <x v="822"/>
    <x v="0"/>
  </r>
  <r>
    <x v="448"/>
    <x v="0"/>
  </r>
  <r>
    <x v="814"/>
    <x v="0"/>
  </r>
  <r>
    <x v="109"/>
    <x v="0"/>
  </r>
  <r>
    <x v="402"/>
    <x v="0"/>
  </r>
  <r>
    <x v="894"/>
    <x v="1"/>
  </r>
  <r>
    <x v="731"/>
    <x v="0"/>
  </r>
  <r>
    <x v="457"/>
    <x v="0"/>
  </r>
  <r>
    <x v="307"/>
    <x v="0"/>
  </r>
  <r>
    <x v="445"/>
    <x v="0"/>
  </r>
  <r>
    <x v="895"/>
    <x v="0"/>
  </r>
  <r>
    <x v="7"/>
    <x v="1"/>
  </r>
  <r>
    <x v="412"/>
    <x v="1"/>
  </r>
  <r>
    <x v="569"/>
    <x v="1"/>
  </r>
  <r>
    <x v="205"/>
    <x v="0"/>
  </r>
  <r>
    <x v="80"/>
    <x v="0"/>
  </r>
  <r>
    <x v="728"/>
    <x v="1"/>
  </r>
  <r>
    <x v="896"/>
    <x v="0"/>
  </r>
  <r>
    <x v="818"/>
    <x v="0"/>
  </r>
  <r>
    <x v="62"/>
    <x v="0"/>
  </r>
  <r>
    <x v="826"/>
    <x v="1"/>
  </r>
  <r>
    <x v="629"/>
    <x v="0"/>
  </r>
  <r>
    <x v="897"/>
    <x v="0"/>
  </r>
  <r>
    <x v="67"/>
    <x v="1"/>
  </r>
  <r>
    <x v="529"/>
    <x v="0"/>
  </r>
  <r>
    <x v="750"/>
    <x v="0"/>
  </r>
  <r>
    <x v="198"/>
    <x v="1"/>
  </r>
  <r>
    <x v="10"/>
    <x v="1"/>
  </r>
  <r>
    <x v="468"/>
    <x v="1"/>
  </r>
  <r>
    <x v="443"/>
    <x v="1"/>
  </r>
  <r>
    <x v="480"/>
    <x v="1"/>
  </r>
  <r>
    <x v="297"/>
    <x v="0"/>
  </r>
  <r>
    <x v="386"/>
    <x v="0"/>
  </r>
  <r>
    <x v="468"/>
    <x v="0"/>
  </r>
  <r>
    <x v="898"/>
    <x v="1"/>
  </r>
  <r>
    <x v="117"/>
    <x v="1"/>
  </r>
  <r>
    <x v="684"/>
    <x v="0"/>
  </r>
  <r>
    <x v="434"/>
    <x v="1"/>
  </r>
  <r>
    <x v="588"/>
    <x v="0"/>
  </r>
  <r>
    <x v="553"/>
    <x v="1"/>
  </r>
  <r>
    <x v="882"/>
    <x v="0"/>
  </r>
  <r>
    <x v="137"/>
    <x v="1"/>
  </r>
  <r>
    <x v="810"/>
    <x v="1"/>
  </r>
  <r>
    <x v="219"/>
    <x v="1"/>
  </r>
  <r>
    <x v="503"/>
    <x v="0"/>
  </r>
  <r>
    <x v="236"/>
    <x v="1"/>
  </r>
  <r>
    <x v="559"/>
    <x v="0"/>
  </r>
  <r>
    <x v="338"/>
    <x v="0"/>
  </r>
  <r>
    <x v="714"/>
    <x v="0"/>
  </r>
  <r>
    <x v="530"/>
    <x v="0"/>
  </r>
  <r>
    <x v="597"/>
    <x v="0"/>
  </r>
  <r>
    <x v="626"/>
    <x v="1"/>
  </r>
  <r>
    <x v="270"/>
    <x v="0"/>
  </r>
  <r>
    <x v="467"/>
    <x v="1"/>
  </r>
  <r>
    <x v="771"/>
    <x v="0"/>
  </r>
  <r>
    <x v="547"/>
    <x v="0"/>
  </r>
  <r>
    <x v="438"/>
    <x v="1"/>
  </r>
  <r>
    <x v="804"/>
    <x v="1"/>
  </r>
  <r>
    <x v="93"/>
    <x v="0"/>
  </r>
  <r>
    <x v="412"/>
    <x v="1"/>
  </r>
  <r>
    <x v="413"/>
    <x v="1"/>
  </r>
  <r>
    <x v="810"/>
    <x v="0"/>
  </r>
  <r>
    <x v="483"/>
    <x v="1"/>
  </r>
  <r>
    <x v="603"/>
    <x v="1"/>
  </r>
  <r>
    <x v="333"/>
    <x v="0"/>
  </r>
  <r>
    <x v="130"/>
    <x v="0"/>
  </r>
  <r>
    <x v="630"/>
    <x v="0"/>
  </r>
  <r>
    <x v="899"/>
    <x v="1"/>
  </r>
  <r>
    <x v="589"/>
    <x v="0"/>
  </r>
  <r>
    <x v="900"/>
    <x v="0"/>
  </r>
  <r>
    <x v="232"/>
    <x v="0"/>
  </r>
  <r>
    <x v="206"/>
    <x v="0"/>
  </r>
  <r>
    <x v="500"/>
    <x v="0"/>
  </r>
  <r>
    <x v="57"/>
    <x v="0"/>
  </r>
  <r>
    <x v="234"/>
    <x v="1"/>
  </r>
  <r>
    <x v="403"/>
    <x v="1"/>
  </r>
  <r>
    <x v="790"/>
    <x v="1"/>
  </r>
  <r>
    <x v="413"/>
    <x v="0"/>
  </r>
  <r>
    <x v="692"/>
    <x v="0"/>
  </r>
  <r>
    <x v="448"/>
    <x v="0"/>
  </r>
  <r>
    <x v="235"/>
    <x v="0"/>
  </r>
  <r>
    <x v="506"/>
    <x v="0"/>
  </r>
  <r>
    <x v="860"/>
    <x v="0"/>
  </r>
  <r>
    <x v="336"/>
    <x v="0"/>
  </r>
  <r>
    <x v="175"/>
    <x v="0"/>
  </r>
  <r>
    <x v="463"/>
    <x v="0"/>
  </r>
  <r>
    <x v="66"/>
    <x v="0"/>
  </r>
  <r>
    <x v="620"/>
    <x v="0"/>
  </r>
  <r>
    <x v="76"/>
    <x v="0"/>
  </r>
  <r>
    <x v="573"/>
    <x v="1"/>
  </r>
  <r>
    <x v="494"/>
    <x v="0"/>
  </r>
  <r>
    <x v="558"/>
    <x v="0"/>
  </r>
  <r>
    <x v="242"/>
    <x v="0"/>
  </r>
  <r>
    <x v="648"/>
    <x v="0"/>
  </r>
  <r>
    <x v="316"/>
    <x v="1"/>
  </r>
  <r>
    <x v="901"/>
    <x v="1"/>
  </r>
  <r>
    <x v="902"/>
    <x v="1"/>
  </r>
  <r>
    <x v="903"/>
    <x v="1"/>
  </r>
  <r>
    <x v="255"/>
    <x v="0"/>
  </r>
  <r>
    <x v="622"/>
    <x v="0"/>
  </r>
  <r>
    <x v="646"/>
    <x v="1"/>
  </r>
  <r>
    <x v="416"/>
    <x v="0"/>
  </r>
  <r>
    <x v="768"/>
    <x v="1"/>
  </r>
  <r>
    <x v="125"/>
    <x v="1"/>
  </r>
  <r>
    <x v="796"/>
    <x v="1"/>
  </r>
  <r>
    <x v="625"/>
    <x v="0"/>
  </r>
  <r>
    <x v="324"/>
    <x v="0"/>
  </r>
  <r>
    <x v="490"/>
    <x v="0"/>
  </r>
  <r>
    <x v="470"/>
    <x v="0"/>
  </r>
  <r>
    <x v="904"/>
    <x v="0"/>
  </r>
  <r>
    <x v="568"/>
    <x v="0"/>
  </r>
  <r>
    <x v="665"/>
    <x v="1"/>
  </r>
  <r>
    <x v="545"/>
    <x v="1"/>
  </r>
  <r>
    <x v="640"/>
    <x v="1"/>
  </r>
  <r>
    <x v="254"/>
    <x v="0"/>
  </r>
  <r>
    <x v="622"/>
    <x v="1"/>
  </r>
  <r>
    <x v="175"/>
    <x v="0"/>
  </r>
  <r>
    <x v="264"/>
    <x v="0"/>
  </r>
  <r>
    <x v="49"/>
    <x v="0"/>
  </r>
  <r>
    <x v="284"/>
    <x v="0"/>
  </r>
  <r>
    <x v="203"/>
    <x v="1"/>
  </r>
  <r>
    <x v="833"/>
    <x v="0"/>
  </r>
  <r>
    <x v="905"/>
    <x v="0"/>
  </r>
  <r>
    <x v="730"/>
    <x v="0"/>
  </r>
  <r>
    <x v="462"/>
    <x v="0"/>
  </r>
  <r>
    <x v="19"/>
    <x v="1"/>
  </r>
  <r>
    <x v="738"/>
    <x v="0"/>
  </r>
  <r>
    <x v="126"/>
    <x v="1"/>
  </r>
  <r>
    <x v="497"/>
    <x v="0"/>
  </r>
  <r>
    <x v="634"/>
    <x v="1"/>
  </r>
  <r>
    <x v="531"/>
    <x v="0"/>
  </r>
  <r>
    <x v="118"/>
    <x v="0"/>
  </r>
  <r>
    <x v="683"/>
    <x v="0"/>
  </r>
  <r>
    <x v="173"/>
    <x v="0"/>
  </r>
  <r>
    <x v="708"/>
    <x v="1"/>
  </r>
  <r>
    <x v="659"/>
    <x v="0"/>
  </r>
  <r>
    <x v="248"/>
    <x v="0"/>
  </r>
  <r>
    <x v="490"/>
    <x v="1"/>
  </r>
  <r>
    <x v="295"/>
    <x v="0"/>
  </r>
  <r>
    <x v="584"/>
    <x v="0"/>
  </r>
  <r>
    <x v="292"/>
    <x v="0"/>
  </r>
  <r>
    <x v="725"/>
    <x v="1"/>
  </r>
  <r>
    <x v="459"/>
    <x v="0"/>
  </r>
  <r>
    <x v="525"/>
    <x v="1"/>
  </r>
  <r>
    <x v="771"/>
    <x v="0"/>
  </r>
  <r>
    <x v="295"/>
    <x v="0"/>
  </r>
  <r>
    <x v="383"/>
    <x v="0"/>
  </r>
  <r>
    <x v="856"/>
    <x v="0"/>
  </r>
  <r>
    <x v="471"/>
    <x v="0"/>
  </r>
  <r>
    <x v="586"/>
    <x v="0"/>
  </r>
  <r>
    <x v="906"/>
    <x v="0"/>
  </r>
  <r>
    <x v="889"/>
    <x v="1"/>
  </r>
  <r>
    <x v="90"/>
    <x v="1"/>
  </r>
  <r>
    <x v="770"/>
    <x v="0"/>
  </r>
  <r>
    <x v="231"/>
    <x v="1"/>
  </r>
  <r>
    <x v="906"/>
    <x v="0"/>
  </r>
  <r>
    <x v="565"/>
    <x v="0"/>
  </r>
  <r>
    <x v="859"/>
    <x v="1"/>
  </r>
  <r>
    <x v="194"/>
    <x v="0"/>
  </r>
  <r>
    <x v="672"/>
    <x v="0"/>
  </r>
  <r>
    <x v="812"/>
    <x v="0"/>
  </r>
  <r>
    <x v="812"/>
    <x v="0"/>
  </r>
  <r>
    <x v="905"/>
    <x v="0"/>
  </r>
  <r>
    <x v="878"/>
    <x v="1"/>
  </r>
  <r>
    <x v="812"/>
    <x v="0"/>
  </r>
  <r>
    <x v="471"/>
    <x v="0"/>
  </r>
  <r>
    <x v="128"/>
    <x v="0"/>
  </r>
  <r>
    <x v="312"/>
    <x v="1"/>
  </r>
  <r>
    <x v="393"/>
    <x v="0"/>
  </r>
  <r>
    <x v="833"/>
    <x v="0"/>
  </r>
  <r>
    <x v="197"/>
    <x v="1"/>
  </r>
  <r>
    <x v="560"/>
    <x v="1"/>
  </r>
  <r>
    <x v="809"/>
    <x v="0"/>
  </r>
  <r>
    <x v="720"/>
    <x v="0"/>
  </r>
  <r>
    <x v="209"/>
    <x v="0"/>
  </r>
  <r>
    <x v="41"/>
    <x v="0"/>
  </r>
  <r>
    <x v="206"/>
    <x v="0"/>
  </r>
  <r>
    <x v="708"/>
    <x v="0"/>
  </r>
  <r>
    <x v="203"/>
    <x v="1"/>
  </r>
  <r>
    <x v="760"/>
    <x v="0"/>
  </r>
  <r>
    <x v="218"/>
    <x v="0"/>
  </r>
  <r>
    <x v="342"/>
    <x v="0"/>
  </r>
  <r>
    <x v="764"/>
    <x v="0"/>
  </r>
  <r>
    <x v="799"/>
    <x v="0"/>
  </r>
  <r>
    <x v="435"/>
    <x v="0"/>
  </r>
  <r>
    <x v="564"/>
    <x v="1"/>
  </r>
  <r>
    <x v="224"/>
    <x v="0"/>
  </r>
  <r>
    <x v="290"/>
    <x v="0"/>
  </r>
  <r>
    <x v="632"/>
    <x v="0"/>
  </r>
  <r>
    <x v="332"/>
    <x v="0"/>
  </r>
  <r>
    <x v="907"/>
    <x v="0"/>
  </r>
  <r>
    <x v="146"/>
    <x v="0"/>
  </r>
  <r>
    <x v="559"/>
    <x v="0"/>
  </r>
  <r>
    <x v="908"/>
    <x v="0"/>
  </r>
  <r>
    <x v="88"/>
    <x v="1"/>
  </r>
  <r>
    <x v="200"/>
    <x v="0"/>
  </r>
  <r>
    <x v="803"/>
    <x v="0"/>
  </r>
  <r>
    <x v="742"/>
    <x v="0"/>
  </r>
  <r>
    <x v="26"/>
    <x v="1"/>
  </r>
  <r>
    <x v="302"/>
    <x v="0"/>
  </r>
  <r>
    <x v="638"/>
    <x v="1"/>
  </r>
  <r>
    <x v="20"/>
    <x v="1"/>
  </r>
  <r>
    <x v="575"/>
    <x v="1"/>
  </r>
  <r>
    <x v="334"/>
    <x v="0"/>
  </r>
  <r>
    <x v="873"/>
    <x v="0"/>
  </r>
  <r>
    <x v="115"/>
    <x v="1"/>
  </r>
  <r>
    <x v="745"/>
    <x v="0"/>
  </r>
  <r>
    <x v="181"/>
    <x v="0"/>
  </r>
  <r>
    <x v="666"/>
    <x v="1"/>
  </r>
  <r>
    <x v="761"/>
    <x v="0"/>
  </r>
  <r>
    <x v="909"/>
    <x v="0"/>
  </r>
  <r>
    <x v="67"/>
    <x v="0"/>
  </r>
  <r>
    <x v="695"/>
    <x v="1"/>
  </r>
  <r>
    <x v="199"/>
    <x v="0"/>
  </r>
  <r>
    <x v="595"/>
    <x v="1"/>
  </r>
  <r>
    <x v="908"/>
    <x v="0"/>
  </r>
  <r>
    <x v="578"/>
    <x v="1"/>
  </r>
  <r>
    <x v="283"/>
    <x v="0"/>
  </r>
  <r>
    <x v="910"/>
    <x v="0"/>
  </r>
  <r>
    <x v="501"/>
    <x v="0"/>
  </r>
  <r>
    <x v="782"/>
    <x v="1"/>
  </r>
  <r>
    <x v="750"/>
    <x v="0"/>
  </r>
  <r>
    <x v="424"/>
    <x v="0"/>
  </r>
  <r>
    <x v="911"/>
    <x v="1"/>
  </r>
  <r>
    <x v="453"/>
    <x v="1"/>
  </r>
  <r>
    <x v="532"/>
    <x v="0"/>
  </r>
  <r>
    <x v="197"/>
    <x v="1"/>
  </r>
  <r>
    <x v="529"/>
    <x v="0"/>
  </r>
  <r>
    <x v="843"/>
    <x v="1"/>
  </r>
  <r>
    <x v="319"/>
    <x v="1"/>
  </r>
  <r>
    <x v="203"/>
    <x v="1"/>
  </r>
  <r>
    <x v="710"/>
    <x v="1"/>
  </r>
  <r>
    <x v="14"/>
    <x v="1"/>
  </r>
  <r>
    <x v="138"/>
    <x v="1"/>
  </r>
  <r>
    <x v="281"/>
    <x v="1"/>
  </r>
  <r>
    <x v="912"/>
    <x v="0"/>
  </r>
  <r>
    <x v="913"/>
    <x v="0"/>
  </r>
  <r>
    <x v="595"/>
    <x v="1"/>
  </r>
  <r>
    <x v="349"/>
    <x v="1"/>
  </r>
  <r>
    <x v="333"/>
    <x v="0"/>
  </r>
  <r>
    <x v="11"/>
    <x v="0"/>
  </r>
  <r>
    <x v="547"/>
    <x v="1"/>
  </r>
  <r>
    <x v="256"/>
    <x v="1"/>
  </r>
  <r>
    <x v="198"/>
    <x v="0"/>
  </r>
  <r>
    <x v="365"/>
    <x v="1"/>
  </r>
  <r>
    <x v="114"/>
    <x v="0"/>
  </r>
  <r>
    <x v="257"/>
    <x v="1"/>
  </r>
  <r>
    <x v="321"/>
    <x v="0"/>
  </r>
  <r>
    <x v="460"/>
    <x v="0"/>
  </r>
  <r>
    <x v="63"/>
    <x v="1"/>
  </r>
  <r>
    <x v="169"/>
    <x v="1"/>
  </r>
  <r>
    <x v="626"/>
    <x v="0"/>
  </r>
  <r>
    <x v="679"/>
    <x v="1"/>
  </r>
  <r>
    <x v="895"/>
    <x v="1"/>
  </r>
  <r>
    <x v="150"/>
    <x v="1"/>
  </r>
  <r>
    <x v="405"/>
    <x v="1"/>
  </r>
  <r>
    <x v="628"/>
    <x v="0"/>
  </r>
  <r>
    <x v="592"/>
    <x v="0"/>
  </r>
  <r>
    <x v="766"/>
    <x v="0"/>
  </r>
  <r>
    <x v="914"/>
    <x v="0"/>
  </r>
  <r>
    <x v="860"/>
    <x v="1"/>
  </r>
  <r>
    <x v="830"/>
    <x v="0"/>
  </r>
  <r>
    <x v="785"/>
    <x v="0"/>
  </r>
  <r>
    <x v="98"/>
    <x v="0"/>
  </r>
  <r>
    <x v="767"/>
    <x v="1"/>
  </r>
  <r>
    <x v="719"/>
    <x v="0"/>
  </r>
  <r>
    <x v="667"/>
    <x v="0"/>
  </r>
  <r>
    <x v="98"/>
    <x v="0"/>
  </r>
  <r>
    <x v="711"/>
    <x v="1"/>
  </r>
  <r>
    <x v="889"/>
    <x v="1"/>
  </r>
  <r>
    <x v="885"/>
    <x v="1"/>
  </r>
  <r>
    <x v="287"/>
    <x v="0"/>
  </r>
  <r>
    <x v="281"/>
    <x v="0"/>
  </r>
  <r>
    <x v="197"/>
    <x v="1"/>
  </r>
  <r>
    <x v="915"/>
    <x v="0"/>
  </r>
  <r>
    <x v="352"/>
    <x v="0"/>
  </r>
  <r>
    <x v="393"/>
    <x v="0"/>
  </r>
  <r>
    <x v="686"/>
    <x v="0"/>
  </r>
  <r>
    <x v="78"/>
    <x v="0"/>
  </r>
  <r>
    <x v="256"/>
    <x v="1"/>
  </r>
  <r>
    <x v="367"/>
    <x v="1"/>
  </r>
  <r>
    <x v="731"/>
    <x v="0"/>
  </r>
  <r>
    <x v="64"/>
    <x v="0"/>
  </r>
  <r>
    <x v="669"/>
    <x v="1"/>
  </r>
  <r>
    <x v="603"/>
    <x v="1"/>
  </r>
  <r>
    <x v="111"/>
    <x v="0"/>
  </r>
  <r>
    <x v="426"/>
    <x v="0"/>
  </r>
  <r>
    <x v="650"/>
    <x v="0"/>
  </r>
  <r>
    <x v="765"/>
    <x v="1"/>
  </r>
  <r>
    <x v="561"/>
    <x v="0"/>
  </r>
  <r>
    <x v="227"/>
    <x v="1"/>
  </r>
  <r>
    <x v="649"/>
    <x v="1"/>
  </r>
  <r>
    <x v="595"/>
    <x v="1"/>
  </r>
  <r>
    <x v="716"/>
    <x v="0"/>
  </r>
  <r>
    <x v="916"/>
    <x v="1"/>
  </r>
  <r>
    <x v="675"/>
    <x v="0"/>
  </r>
  <r>
    <x v="463"/>
    <x v="1"/>
  </r>
  <r>
    <x v="464"/>
    <x v="0"/>
  </r>
  <r>
    <x v="871"/>
    <x v="0"/>
  </r>
  <r>
    <x v="917"/>
    <x v="0"/>
  </r>
  <r>
    <x v="782"/>
    <x v="1"/>
  </r>
  <r>
    <x v="152"/>
    <x v="0"/>
  </r>
  <r>
    <x v="138"/>
    <x v="0"/>
  </r>
  <r>
    <x v="160"/>
    <x v="1"/>
  </r>
  <r>
    <x v="472"/>
    <x v="1"/>
  </r>
  <r>
    <x v="467"/>
    <x v="0"/>
  </r>
  <r>
    <x v="612"/>
    <x v="1"/>
  </r>
  <r>
    <x v="531"/>
    <x v="0"/>
  </r>
  <r>
    <x v="331"/>
    <x v="0"/>
  </r>
  <r>
    <x v="215"/>
    <x v="0"/>
  </r>
  <r>
    <x v="124"/>
    <x v="0"/>
  </r>
  <r>
    <x v="672"/>
    <x v="1"/>
  </r>
  <r>
    <x v="67"/>
    <x v="0"/>
  </r>
  <r>
    <x v="856"/>
    <x v="0"/>
  </r>
  <r>
    <x v="687"/>
    <x v="0"/>
  </r>
  <r>
    <x v="813"/>
    <x v="0"/>
  </r>
  <r>
    <x v="428"/>
    <x v="1"/>
  </r>
  <r>
    <x v="918"/>
    <x v="0"/>
  </r>
  <r>
    <x v="162"/>
    <x v="1"/>
  </r>
  <r>
    <x v="814"/>
    <x v="0"/>
  </r>
  <r>
    <x v="832"/>
    <x v="1"/>
  </r>
  <r>
    <x v="405"/>
    <x v="1"/>
  </r>
  <r>
    <x v="728"/>
    <x v="1"/>
  </r>
  <r>
    <x v="270"/>
    <x v="0"/>
  </r>
  <r>
    <x v="710"/>
    <x v="0"/>
  </r>
  <r>
    <x v="627"/>
    <x v="1"/>
  </r>
  <r>
    <x v="15"/>
    <x v="1"/>
  </r>
  <r>
    <x v="494"/>
    <x v="0"/>
  </r>
  <r>
    <x v="850"/>
    <x v="0"/>
  </r>
  <r>
    <x v="394"/>
    <x v="0"/>
  </r>
  <r>
    <x v="264"/>
    <x v="0"/>
  </r>
  <r>
    <x v="22"/>
    <x v="0"/>
  </r>
  <r>
    <x v="379"/>
    <x v="0"/>
  </r>
  <r>
    <x v="752"/>
    <x v="0"/>
  </r>
  <r>
    <x v="8"/>
    <x v="1"/>
  </r>
  <r>
    <x v="313"/>
    <x v="0"/>
  </r>
  <r>
    <x v="343"/>
    <x v="0"/>
  </r>
  <r>
    <x v="782"/>
    <x v="0"/>
  </r>
  <r>
    <x v="698"/>
    <x v="1"/>
  </r>
  <r>
    <x v="404"/>
    <x v="1"/>
  </r>
  <r>
    <x v="289"/>
    <x v="1"/>
  </r>
  <r>
    <x v="784"/>
    <x v="0"/>
  </r>
  <r>
    <x v="253"/>
    <x v="0"/>
  </r>
  <r>
    <x v="23"/>
    <x v="1"/>
  </r>
  <r>
    <x v="378"/>
    <x v="0"/>
  </r>
  <r>
    <x v="625"/>
    <x v="1"/>
  </r>
  <r>
    <x v="189"/>
    <x v="0"/>
  </r>
  <r>
    <x v="20"/>
    <x v="0"/>
  </r>
  <r>
    <x v="866"/>
    <x v="1"/>
  </r>
  <r>
    <x v="803"/>
    <x v="1"/>
  </r>
  <r>
    <x v="448"/>
    <x v="0"/>
  </r>
  <r>
    <x v="141"/>
    <x v="1"/>
  </r>
  <r>
    <x v="99"/>
    <x v="0"/>
  </r>
  <r>
    <x v="836"/>
    <x v="1"/>
  </r>
  <r>
    <x v="688"/>
    <x v="1"/>
  </r>
  <r>
    <x v="821"/>
    <x v="0"/>
  </r>
  <r>
    <x v="634"/>
    <x v="1"/>
  </r>
  <r>
    <x v="919"/>
    <x v="1"/>
  </r>
  <r>
    <x v="158"/>
    <x v="1"/>
  </r>
  <r>
    <x v="142"/>
    <x v="1"/>
  </r>
  <r>
    <x v="335"/>
    <x v="1"/>
  </r>
  <r>
    <x v="415"/>
    <x v="0"/>
  </r>
  <r>
    <x v="646"/>
    <x v="1"/>
  </r>
  <r>
    <x v="193"/>
    <x v="0"/>
  </r>
  <r>
    <x v="920"/>
    <x v="1"/>
  </r>
  <r>
    <x v="357"/>
    <x v="1"/>
  </r>
  <r>
    <x v="921"/>
    <x v="0"/>
  </r>
  <r>
    <x v="789"/>
    <x v="1"/>
  </r>
  <r>
    <x v="922"/>
    <x v="1"/>
  </r>
  <r>
    <x v="770"/>
    <x v="1"/>
  </r>
  <r>
    <x v="128"/>
    <x v="0"/>
  </r>
  <r>
    <x v="371"/>
    <x v="0"/>
  </r>
  <r>
    <x v="459"/>
    <x v="1"/>
  </r>
  <r>
    <x v="324"/>
    <x v="0"/>
  </r>
  <r>
    <x v="844"/>
    <x v="1"/>
  </r>
  <r>
    <x v="529"/>
    <x v="1"/>
  </r>
  <r>
    <x v="262"/>
    <x v="0"/>
  </r>
  <r>
    <x v="563"/>
    <x v="0"/>
  </r>
  <r>
    <x v="517"/>
    <x v="1"/>
  </r>
  <r>
    <x v="37"/>
    <x v="0"/>
  </r>
  <r>
    <x v="365"/>
    <x v="0"/>
  </r>
  <r>
    <x v="923"/>
    <x v="1"/>
  </r>
  <r>
    <x v="626"/>
    <x v="1"/>
  </r>
  <r>
    <x v="603"/>
    <x v="1"/>
  </r>
  <r>
    <x v="670"/>
    <x v="0"/>
  </r>
  <r>
    <x v="811"/>
    <x v="0"/>
  </r>
  <r>
    <x v="206"/>
    <x v="1"/>
  </r>
  <r>
    <x v="225"/>
    <x v="0"/>
  </r>
  <r>
    <x v="267"/>
    <x v="0"/>
  </r>
  <r>
    <x v="403"/>
    <x v="0"/>
  </r>
  <r>
    <x v="435"/>
    <x v="0"/>
  </r>
  <r>
    <x v="430"/>
    <x v="1"/>
  </r>
  <r>
    <x v="781"/>
    <x v="0"/>
  </r>
  <r>
    <x v="267"/>
    <x v="1"/>
  </r>
  <r>
    <x v="472"/>
    <x v="1"/>
  </r>
  <r>
    <x v="592"/>
    <x v="0"/>
  </r>
  <r>
    <x v="110"/>
    <x v="1"/>
  </r>
  <r>
    <x v="512"/>
    <x v="1"/>
  </r>
  <r>
    <x v="853"/>
    <x v="0"/>
  </r>
  <r>
    <x v="403"/>
    <x v="0"/>
  </r>
  <r>
    <x v="170"/>
    <x v="1"/>
  </r>
  <r>
    <x v="298"/>
    <x v="1"/>
  </r>
  <r>
    <x v="810"/>
    <x v="1"/>
  </r>
  <r>
    <x v="490"/>
    <x v="0"/>
  </r>
  <r>
    <x v="872"/>
    <x v="1"/>
  </r>
  <r>
    <x v="463"/>
    <x v="0"/>
  </r>
  <r>
    <x v="924"/>
    <x v="0"/>
  </r>
  <r>
    <x v="716"/>
    <x v="0"/>
  </r>
  <r>
    <x v="213"/>
    <x v="0"/>
  </r>
  <r>
    <x v="362"/>
    <x v="1"/>
  </r>
  <r>
    <x v="154"/>
    <x v="0"/>
  </r>
  <r>
    <x v="829"/>
    <x v="0"/>
  </r>
  <r>
    <x v="54"/>
    <x v="1"/>
  </r>
  <r>
    <x v="819"/>
    <x v="0"/>
  </r>
  <r>
    <x v="491"/>
    <x v="0"/>
  </r>
  <r>
    <x v="747"/>
    <x v="0"/>
  </r>
  <r>
    <x v="476"/>
    <x v="1"/>
  </r>
  <r>
    <x v="411"/>
    <x v="1"/>
  </r>
  <r>
    <x v="644"/>
    <x v="0"/>
  </r>
  <r>
    <x v="30"/>
    <x v="0"/>
  </r>
  <r>
    <x v="103"/>
    <x v="1"/>
  </r>
  <r>
    <x v="511"/>
    <x v="0"/>
  </r>
  <r>
    <x v="72"/>
    <x v="0"/>
  </r>
  <r>
    <x v="302"/>
    <x v="1"/>
  </r>
  <r>
    <x v="641"/>
    <x v="0"/>
  </r>
  <r>
    <x v="209"/>
    <x v="0"/>
  </r>
  <r>
    <x v="616"/>
    <x v="1"/>
  </r>
  <r>
    <x v="588"/>
    <x v="1"/>
  </r>
  <r>
    <x v="681"/>
    <x v="0"/>
  </r>
  <r>
    <x v="546"/>
    <x v="0"/>
  </r>
  <r>
    <x v="925"/>
    <x v="1"/>
  </r>
  <r>
    <x v="1"/>
    <x v="0"/>
  </r>
  <r>
    <x v="926"/>
    <x v="0"/>
  </r>
  <r>
    <x v="156"/>
    <x v="1"/>
  </r>
  <r>
    <x v="813"/>
    <x v="1"/>
  </r>
  <r>
    <x v="743"/>
    <x v="1"/>
  </r>
  <r>
    <x v="711"/>
    <x v="0"/>
  </r>
  <r>
    <x v="537"/>
    <x v="0"/>
  </r>
  <r>
    <x v="779"/>
    <x v="0"/>
  </r>
  <r>
    <x v="348"/>
    <x v="1"/>
  </r>
  <r>
    <x v="184"/>
    <x v="1"/>
  </r>
  <r>
    <x v="600"/>
    <x v="0"/>
  </r>
  <r>
    <x v="271"/>
    <x v="1"/>
  </r>
  <r>
    <x v="430"/>
    <x v="0"/>
  </r>
  <r>
    <x v="327"/>
    <x v="1"/>
  </r>
  <r>
    <x v="482"/>
    <x v="0"/>
  </r>
  <r>
    <x v="148"/>
    <x v="0"/>
  </r>
  <r>
    <x v="171"/>
    <x v="1"/>
  </r>
  <r>
    <x v="920"/>
    <x v="0"/>
  </r>
  <r>
    <x v="740"/>
    <x v="1"/>
  </r>
  <r>
    <x v="140"/>
    <x v="0"/>
  </r>
  <r>
    <x v="589"/>
    <x v="0"/>
  </r>
  <r>
    <x v="623"/>
    <x v="0"/>
  </r>
  <r>
    <x v="432"/>
    <x v="0"/>
  </r>
  <r>
    <x v="603"/>
    <x v="1"/>
  </r>
  <r>
    <x v="927"/>
    <x v="1"/>
  </r>
  <r>
    <x v="424"/>
    <x v="0"/>
  </r>
  <r>
    <x v="792"/>
    <x v="0"/>
  </r>
  <r>
    <x v="870"/>
    <x v="1"/>
  </r>
  <r>
    <x v="471"/>
    <x v="0"/>
  </r>
  <r>
    <x v="569"/>
    <x v="1"/>
  </r>
  <r>
    <x v="156"/>
    <x v="1"/>
  </r>
  <r>
    <x v="620"/>
    <x v="1"/>
  </r>
  <r>
    <x v="670"/>
    <x v="0"/>
  </r>
  <r>
    <x v="801"/>
    <x v="0"/>
  </r>
  <r>
    <x v="99"/>
    <x v="1"/>
  </r>
  <r>
    <x v="916"/>
    <x v="1"/>
  </r>
  <r>
    <x v="928"/>
    <x v="0"/>
  </r>
  <r>
    <x v="309"/>
    <x v="1"/>
  </r>
  <r>
    <x v="328"/>
    <x v="1"/>
  </r>
  <r>
    <x v="495"/>
    <x v="0"/>
  </r>
  <r>
    <x v="787"/>
    <x v="0"/>
  </r>
  <r>
    <x v="773"/>
    <x v="0"/>
  </r>
  <r>
    <x v="81"/>
    <x v="1"/>
  </r>
  <r>
    <x v="8"/>
    <x v="0"/>
  </r>
  <r>
    <x v="834"/>
    <x v="1"/>
  </r>
  <r>
    <x v="709"/>
    <x v="1"/>
  </r>
  <r>
    <x v="757"/>
    <x v="0"/>
  </r>
  <r>
    <x v="546"/>
    <x v="0"/>
  </r>
  <r>
    <x v="23"/>
    <x v="0"/>
  </r>
  <r>
    <x v="68"/>
    <x v="0"/>
  </r>
  <r>
    <x v="32"/>
    <x v="0"/>
  </r>
  <r>
    <x v="811"/>
    <x v="0"/>
  </r>
  <r>
    <x v="256"/>
    <x v="1"/>
  </r>
  <r>
    <x v="929"/>
    <x v="1"/>
  </r>
  <r>
    <x v="580"/>
    <x v="0"/>
  </r>
  <r>
    <x v="233"/>
    <x v="0"/>
  </r>
  <r>
    <x v="318"/>
    <x v="1"/>
  </r>
  <r>
    <x v="535"/>
    <x v="0"/>
  </r>
  <r>
    <x v="155"/>
    <x v="0"/>
  </r>
  <r>
    <x v="765"/>
    <x v="1"/>
  </r>
  <r>
    <x v="101"/>
    <x v="1"/>
  </r>
  <r>
    <x v="831"/>
    <x v="0"/>
  </r>
  <r>
    <x v="486"/>
    <x v="1"/>
  </r>
  <r>
    <x v="526"/>
    <x v="1"/>
  </r>
  <r>
    <x v="485"/>
    <x v="0"/>
  </r>
  <r>
    <x v="661"/>
    <x v="0"/>
  </r>
  <r>
    <x v="193"/>
    <x v="0"/>
  </r>
  <r>
    <x v="584"/>
    <x v="0"/>
  </r>
  <r>
    <x v="881"/>
    <x v="0"/>
  </r>
  <r>
    <x v="454"/>
    <x v="1"/>
  </r>
  <r>
    <x v="470"/>
    <x v="0"/>
  </r>
  <r>
    <x v="695"/>
    <x v="0"/>
  </r>
  <r>
    <x v="448"/>
    <x v="0"/>
  </r>
  <r>
    <x v="183"/>
    <x v="0"/>
  </r>
  <r>
    <x v="857"/>
    <x v="0"/>
  </r>
  <r>
    <x v="165"/>
    <x v="0"/>
  </r>
  <r>
    <x v="819"/>
    <x v="0"/>
  </r>
  <r>
    <x v="187"/>
    <x v="0"/>
  </r>
  <r>
    <x v="486"/>
    <x v="1"/>
  </r>
  <r>
    <x v="384"/>
    <x v="0"/>
  </r>
  <r>
    <x v="871"/>
    <x v="0"/>
  </r>
  <r>
    <x v="684"/>
    <x v="0"/>
  </r>
  <r>
    <x v="752"/>
    <x v="0"/>
  </r>
  <r>
    <x v="78"/>
    <x v="0"/>
  </r>
  <r>
    <x v="505"/>
    <x v="1"/>
  </r>
  <r>
    <x v="52"/>
    <x v="0"/>
  </r>
  <r>
    <x v="256"/>
    <x v="0"/>
  </r>
  <r>
    <x v="801"/>
    <x v="0"/>
  </r>
  <r>
    <x v="351"/>
    <x v="1"/>
  </r>
  <r>
    <x v="89"/>
    <x v="1"/>
  </r>
  <r>
    <x v="208"/>
    <x v="1"/>
  </r>
  <r>
    <x v="480"/>
    <x v="1"/>
  </r>
  <r>
    <x v="929"/>
    <x v="0"/>
  </r>
  <r>
    <x v="899"/>
    <x v="0"/>
  </r>
  <r>
    <x v="172"/>
    <x v="0"/>
  </r>
  <r>
    <x v="125"/>
    <x v="1"/>
  </r>
  <r>
    <x v="891"/>
    <x v="0"/>
  </r>
  <r>
    <x v="401"/>
    <x v="1"/>
  </r>
  <r>
    <x v="804"/>
    <x v="1"/>
  </r>
  <r>
    <x v="554"/>
    <x v="0"/>
  </r>
  <r>
    <x v="85"/>
    <x v="0"/>
  </r>
  <r>
    <x v="454"/>
    <x v="0"/>
  </r>
  <r>
    <x v="471"/>
    <x v="1"/>
  </r>
  <r>
    <x v="548"/>
    <x v="0"/>
  </r>
  <r>
    <x v="869"/>
    <x v="0"/>
  </r>
  <r>
    <x v="180"/>
    <x v="0"/>
  </r>
  <r>
    <x v="452"/>
    <x v="0"/>
  </r>
  <r>
    <x v="385"/>
    <x v="0"/>
  </r>
  <r>
    <x v="550"/>
    <x v="1"/>
  </r>
  <r>
    <x v="258"/>
    <x v="0"/>
  </r>
  <r>
    <x v="280"/>
    <x v="0"/>
  </r>
  <r>
    <x v="788"/>
    <x v="0"/>
  </r>
  <r>
    <x v="665"/>
    <x v="0"/>
  </r>
  <r>
    <x v="705"/>
    <x v="1"/>
  </r>
  <r>
    <x v="417"/>
    <x v="0"/>
  </r>
  <r>
    <x v="114"/>
    <x v="0"/>
  </r>
  <r>
    <x v="236"/>
    <x v="0"/>
  </r>
  <r>
    <x v="256"/>
    <x v="1"/>
  </r>
  <r>
    <x v="543"/>
    <x v="0"/>
  </r>
  <r>
    <x v="107"/>
    <x v="0"/>
  </r>
  <r>
    <x v="171"/>
    <x v="1"/>
  </r>
  <r>
    <x v="334"/>
    <x v="0"/>
  </r>
  <r>
    <x v="10"/>
    <x v="1"/>
  </r>
  <r>
    <x v="45"/>
    <x v="1"/>
  </r>
  <r>
    <x v="784"/>
    <x v="0"/>
  </r>
  <r>
    <x v="472"/>
    <x v="1"/>
  </r>
  <r>
    <x v="678"/>
    <x v="0"/>
  </r>
  <r>
    <x v="15"/>
    <x v="1"/>
  </r>
  <r>
    <x v="755"/>
    <x v="1"/>
  </r>
  <r>
    <x v="410"/>
    <x v="0"/>
  </r>
  <r>
    <x v="715"/>
    <x v="0"/>
  </r>
  <r>
    <x v="655"/>
    <x v="1"/>
  </r>
  <r>
    <x v="509"/>
    <x v="1"/>
  </r>
  <r>
    <x v="822"/>
    <x v="0"/>
  </r>
  <r>
    <x v="886"/>
    <x v="0"/>
  </r>
  <r>
    <x v="906"/>
    <x v="0"/>
  </r>
  <r>
    <x v="930"/>
    <x v="0"/>
  </r>
  <r>
    <x v="238"/>
    <x v="1"/>
  </r>
  <r>
    <x v="11"/>
    <x v="1"/>
  </r>
  <r>
    <x v="264"/>
    <x v="1"/>
  </r>
  <r>
    <x v="789"/>
    <x v="0"/>
  </r>
  <r>
    <x v="174"/>
    <x v="0"/>
  </r>
  <r>
    <x v="241"/>
    <x v="1"/>
  </r>
  <r>
    <x v="587"/>
    <x v="0"/>
  </r>
  <r>
    <x v="390"/>
    <x v="1"/>
  </r>
  <r>
    <x v="931"/>
    <x v="1"/>
  </r>
  <r>
    <x v="54"/>
    <x v="0"/>
  </r>
  <r>
    <x v="927"/>
    <x v="0"/>
  </r>
  <r>
    <x v="306"/>
    <x v="0"/>
  </r>
  <r>
    <x v="435"/>
    <x v="0"/>
  </r>
  <r>
    <x v="515"/>
    <x v="0"/>
  </r>
  <r>
    <x v="114"/>
    <x v="1"/>
  </r>
  <r>
    <x v="547"/>
    <x v="1"/>
  </r>
  <r>
    <x v="602"/>
    <x v="0"/>
  </r>
  <r>
    <x v="189"/>
    <x v="1"/>
  </r>
  <r>
    <x v="375"/>
    <x v="1"/>
  </r>
  <r>
    <x v="238"/>
    <x v="0"/>
  </r>
  <r>
    <x v="61"/>
    <x v="0"/>
  </r>
  <r>
    <x v="932"/>
    <x v="1"/>
  </r>
  <r>
    <x v="756"/>
    <x v="1"/>
  </r>
  <r>
    <x v="815"/>
    <x v="0"/>
  </r>
  <r>
    <x v="89"/>
    <x v="1"/>
  </r>
  <r>
    <x v="28"/>
    <x v="1"/>
  </r>
  <r>
    <x v="5"/>
    <x v="0"/>
  </r>
  <r>
    <x v="444"/>
    <x v="1"/>
  </r>
  <r>
    <x v="718"/>
    <x v="0"/>
  </r>
  <r>
    <x v="933"/>
    <x v="1"/>
  </r>
  <r>
    <x v="292"/>
    <x v="0"/>
  </r>
  <r>
    <x v="904"/>
    <x v="0"/>
  </r>
  <r>
    <x v="615"/>
    <x v="1"/>
  </r>
  <r>
    <x v="467"/>
    <x v="1"/>
  </r>
  <r>
    <x v="159"/>
    <x v="0"/>
  </r>
  <r>
    <x v="692"/>
    <x v="0"/>
  </r>
  <r>
    <x v="0"/>
    <x v="1"/>
  </r>
  <r>
    <x v="713"/>
    <x v="1"/>
  </r>
  <r>
    <x v="605"/>
    <x v="0"/>
  </r>
  <r>
    <x v="345"/>
    <x v="1"/>
  </r>
  <r>
    <x v="576"/>
    <x v="1"/>
  </r>
  <r>
    <x v="934"/>
    <x v="0"/>
  </r>
  <r>
    <x v="851"/>
    <x v="1"/>
  </r>
  <r>
    <x v="259"/>
    <x v="1"/>
  </r>
  <r>
    <x v="273"/>
    <x v="0"/>
  </r>
  <r>
    <x v="366"/>
    <x v="1"/>
  </r>
  <r>
    <x v="812"/>
    <x v="1"/>
  </r>
  <r>
    <x v="642"/>
    <x v="0"/>
  </r>
  <r>
    <x v="87"/>
    <x v="0"/>
  </r>
  <r>
    <x v="476"/>
    <x v="0"/>
  </r>
  <r>
    <x v="367"/>
    <x v="0"/>
  </r>
  <r>
    <x v="76"/>
    <x v="0"/>
  </r>
  <r>
    <x v="559"/>
    <x v="1"/>
  </r>
  <r>
    <x v="287"/>
    <x v="0"/>
  </r>
  <r>
    <x v="512"/>
    <x v="0"/>
  </r>
  <r>
    <x v="613"/>
    <x v="1"/>
  </r>
  <r>
    <x v="478"/>
    <x v="1"/>
  </r>
  <r>
    <x v="227"/>
    <x v="1"/>
  </r>
  <r>
    <x v="493"/>
    <x v="1"/>
  </r>
  <r>
    <x v="323"/>
    <x v="1"/>
  </r>
  <r>
    <x v="210"/>
    <x v="0"/>
  </r>
  <r>
    <x v="687"/>
    <x v="1"/>
  </r>
  <r>
    <x v="311"/>
    <x v="0"/>
  </r>
  <r>
    <x v="188"/>
    <x v="1"/>
  </r>
  <r>
    <x v="101"/>
    <x v="0"/>
  </r>
  <r>
    <x v="119"/>
    <x v="1"/>
  </r>
  <r>
    <x v="487"/>
    <x v="0"/>
  </r>
  <r>
    <x v="647"/>
    <x v="1"/>
  </r>
  <r>
    <x v="128"/>
    <x v="0"/>
  </r>
  <r>
    <x v="591"/>
    <x v="0"/>
  </r>
  <r>
    <x v="498"/>
    <x v="0"/>
  </r>
  <r>
    <x v="777"/>
    <x v="0"/>
  </r>
  <r>
    <x v="379"/>
    <x v="0"/>
  </r>
  <r>
    <x v="787"/>
    <x v="0"/>
  </r>
  <r>
    <x v="731"/>
    <x v="1"/>
  </r>
  <r>
    <x v="507"/>
    <x v="1"/>
  </r>
  <r>
    <x v="576"/>
    <x v="0"/>
  </r>
  <r>
    <x v="492"/>
    <x v="1"/>
  </r>
  <r>
    <x v="646"/>
    <x v="1"/>
  </r>
  <r>
    <x v="465"/>
    <x v="0"/>
  </r>
  <r>
    <x v="184"/>
    <x v="0"/>
  </r>
  <r>
    <x v="935"/>
    <x v="0"/>
  </r>
  <r>
    <x v="160"/>
    <x v="0"/>
  </r>
  <r>
    <x v="929"/>
    <x v="1"/>
  </r>
  <r>
    <x v="757"/>
    <x v="0"/>
  </r>
  <r>
    <x v="921"/>
    <x v="0"/>
  </r>
  <r>
    <x v="328"/>
    <x v="1"/>
  </r>
  <r>
    <x v="463"/>
    <x v="1"/>
  </r>
  <r>
    <x v="243"/>
    <x v="1"/>
  </r>
  <r>
    <x v="444"/>
    <x v="0"/>
  </r>
  <r>
    <x v="763"/>
    <x v="0"/>
  </r>
  <r>
    <x v="57"/>
    <x v="0"/>
  </r>
  <r>
    <x v="184"/>
    <x v="1"/>
  </r>
  <r>
    <x v="22"/>
    <x v="1"/>
  </r>
  <r>
    <x v="290"/>
    <x v="0"/>
  </r>
  <r>
    <x v="311"/>
    <x v="1"/>
  </r>
  <r>
    <x v="737"/>
    <x v="0"/>
  </r>
  <r>
    <x v="691"/>
    <x v="0"/>
  </r>
  <r>
    <x v="547"/>
    <x v="0"/>
  </r>
  <r>
    <x v="102"/>
    <x v="1"/>
  </r>
  <r>
    <x v="831"/>
    <x v="1"/>
  </r>
  <r>
    <x v="597"/>
    <x v="1"/>
  </r>
  <r>
    <x v="288"/>
    <x v="1"/>
  </r>
  <r>
    <x v="119"/>
    <x v="1"/>
  </r>
  <r>
    <x v="95"/>
    <x v="1"/>
  </r>
  <r>
    <x v="199"/>
    <x v="0"/>
  </r>
  <r>
    <x v="936"/>
    <x v="1"/>
  </r>
  <r>
    <x v="212"/>
    <x v="1"/>
  </r>
  <r>
    <x v="622"/>
    <x v="0"/>
  </r>
  <r>
    <x v="26"/>
    <x v="0"/>
  </r>
  <r>
    <x v="937"/>
    <x v="0"/>
  </r>
  <r>
    <x v="833"/>
    <x v="0"/>
  </r>
  <r>
    <x v="513"/>
    <x v="0"/>
  </r>
  <r>
    <x v="467"/>
    <x v="1"/>
  </r>
  <r>
    <x v="367"/>
    <x v="1"/>
  </r>
  <r>
    <x v="709"/>
    <x v="1"/>
  </r>
  <r>
    <x v="662"/>
    <x v="1"/>
  </r>
  <r>
    <x v="377"/>
    <x v="0"/>
  </r>
  <r>
    <x v="469"/>
    <x v="0"/>
  </r>
  <r>
    <x v="515"/>
    <x v="0"/>
  </r>
  <r>
    <x v="60"/>
    <x v="0"/>
  </r>
  <r>
    <x v="748"/>
    <x v="1"/>
  </r>
  <r>
    <x v="15"/>
    <x v="0"/>
  </r>
  <r>
    <x v="437"/>
    <x v="0"/>
  </r>
  <r>
    <x v="782"/>
    <x v="0"/>
  </r>
  <r>
    <x v="398"/>
    <x v="1"/>
  </r>
  <r>
    <x v="813"/>
    <x v="0"/>
  </r>
  <r>
    <x v="457"/>
    <x v="0"/>
  </r>
  <r>
    <x v="303"/>
    <x v="0"/>
  </r>
  <r>
    <x v="934"/>
    <x v="0"/>
  </r>
  <r>
    <x v="938"/>
    <x v="1"/>
  </r>
  <r>
    <x v="854"/>
    <x v="1"/>
  </r>
  <r>
    <x v="300"/>
    <x v="0"/>
  </r>
  <r>
    <x v="496"/>
    <x v="1"/>
  </r>
  <r>
    <x v="25"/>
    <x v="0"/>
  </r>
  <r>
    <x v="852"/>
    <x v="0"/>
  </r>
  <r>
    <x v="87"/>
    <x v="0"/>
  </r>
  <r>
    <x v="649"/>
    <x v="0"/>
  </r>
  <r>
    <x v="554"/>
    <x v="0"/>
  </r>
  <r>
    <x v="499"/>
    <x v="0"/>
  </r>
  <r>
    <x v="412"/>
    <x v="1"/>
  </r>
  <r>
    <x v="20"/>
    <x v="0"/>
  </r>
  <r>
    <x v="501"/>
    <x v="0"/>
  </r>
  <r>
    <x v="97"/>
    <x v="0"/>
  </r>
  <r>
    <x v="906"/>
    <x v="1"/>
  </r>
  <r>
    <x v="124"/>
    <x v="1"/>
  </r>
  <r>
    <x v="191"/>
    <x v="0"/>
  </r>
  <r>
    <x v="131"/>
    <x v="0"/>
  </r>
  <r>
    <x v="939"/>
    <x v="1"/>
  </r>
  <r>
    <x v="483"/>
    <x v="0"/>
  </r>
  <r>
    <x v="871"/>
    <x v="0"/>
  </r>
  <r>
    <x v="352"/>
    <x v="0"/>
  </r>
  <r>
    <x v="49"/>
    <x v="0"/>
  </r>
  <r>
    <x v="302"/>
    <x v="0"/>
  </r>
  <r>
    <x v="818"/>
    <x v="1"/>
  </r>
  <r>
    <x v="940"/>
    <x v="0"/>
  </r>
  <r>
    <x v="848"/>
    <x v="0"/>
  </r>
  <r>
    <x v="941"/>
    <x v="1"/>
  </r>
  <r>
    <x v="627"/>
    <x v="0"/>
  </r>
  <r>
    <x v="268"/>
    <x v="1"/>
  </r>
  <r>
    <x v="127"/>
    <x v="1"/>
  </r>
  <r>
    <x v="322"/>
    <x v="1"/>
  </r>
  <r>
    <x v="941"/>
    <x v="0"/>
  </r>
  <r>
    <x v="240"/>
    <x v="0"/>
  </r>
  <r>
    <x v="285"/>
    <x v="1"/>
  </r>
  <r>
    <x v="520"/>
    <x v="1"/>
  </r>
  <r>
    <x v="942"/>
    <x v="0"/>
  </r>
  <r>
    <x v="793"/>
    <x v="0"/>
  </r>
  <r>
    <x v="354"/>
    <x v="1"/>
  </r>
  <r>
    <x v="596"/>
    <x v="0"/>
  </r>
  <r>
    <x v="614"/>
    <x v="0"/>
  </r>
  <r>
    <x v="211"/>
    <x v="0"/>
  </r>
  <r>
    <x v="791"/>
    <x v="0"/>
  </r>
  <r>
    <x v="514"/>
    <x v="0"/>
  </r>
  <r>
    <x v="143"/>
    <x v="0"/>
  </r>
  <r>
    <x v="107"/>
    <x v="0"/>
  </r>
  <r>
    <x v="433"/>
    <x v="0"/>
  </r>
  <r>
    <x v="761"/>
    <x v="0"/>
  </r>
  <r>
    <x v="757"/>
    <x v="0"/>
  </r>
  <r>
    <x v="609"/>
    <x v="0"/>
  </r>
  <r>
    <x v="136"/>
    <x v="0"/>
  </r>
  <r>
    <x v="449"/>
    <x v="0"/>
  </r>
  <r>
    <x v="372"/>
    <x v="0"/>
  </r>
  <r>
    <x v="729"/>
    <x v="0"/>
  </r>
  <r>
    <x v="725"/>
    <x v="1"/>
  </r>
  <r>
    <x v="307"/>
    <x v="0"/>
  </r>
  <r>
    <x v="44"/>
    <x v="0"/>
  </r>
  <r>
    <x v="483"/>
    <x v="0"/>
  </r>
  <r>
    <x v="805"/>
    <x v="0"/>
  </r>
  <r>
    <x v="887"/>
    <x v="1"/>
  </r>
  <r>
    <x v="103"/>
    <x v="1"/>
  </r>
  <r>
    <x v="277"/>
    <x v="0"/>
  </r>
  <r>
    <x v="864"/>
    <x v="0"/>
  </r>
  <r>
    <x v="168"/>
    <x v="0"/>
  </r>
  <r>
    <x v="715"/>
    <x v="0"/>
  </r>
  <r>
    <x v="915"/>
    <x v="1"/>
  </r>
  <r>
    <x v="66"/>
    <x v="0"/>
  </r>
  <r>
    <x v="381"/>
    <x v="0"/>
  </r>
  <r>
    <x v="290"/>
    <x v="1"/>
  </r>
  <r>
    <x v="263"/>
    <x v="0"/>
  </r>
  <r>
    <x v="943"/>
    <x v="0"/>
  </r>
  <r>
    <x v="175"/>
    <x v="0"/>
  </r>
  <r>
    <x v="578"/>
    <x v="0"/>
  </r>
  <r>
    <x v="368"/>
    <x v="1"/>
  </r>
  <r>
    <x v="534"/>
    <x v="0"/>
  </r>
  <r>
    <x v="720"/>
    <x v="1"/>
  </r>
  <r>
    <x v="206"/>
    <x v="0"/>
  </r>
  <r>
    <x v="566"/>
    <x v="1"/>
  </r>
  <r>
    <x v="422"/>
    <x v="0"/>
  </r>
  <r>
    <x v="174"/>
    <x v="0"/>
  </r>
  <r>
    <x v="430"/>
    <x v="0"/>
  </r>
  <r>
    <x v="282"/>
    <x v="1"/>
  </r>
  <r>
    <x v="889"/>
    <x v="0"/>
  </r>
  <r>
    <x v="96"/>
    <x v="1"/>
  </r>
  <r>
    <x v="682"/>
    <x v="0"/>
  </r>
  <r>
    <x v="944"/>
    <x v="0"/>
  </r>
  <r>
    <x v="376"/>
    <x v="1"/>
  </r>
  <r>
    <x v="862"/>
    <x v="1"/>
  </r>
  <r>
    <x v="835"/>
    <x v="1"/>
  </r>
  <r>
    <x v="620"/>
    <x v="0"/>
  </r>
  <r>
    <x v="926"/>
    <x v="1"/>
  </r>
  <r>
    <x v="942"/>
    <x v="0"/>
  </r>
  <r>
    <x v="188"/>
    <x v="0"/>
  </r>
  <r>
    <x v="297"/>
    <x v="0"/>
  </r>
  <r>
    <x v="588"/>
    <x v="0"/>
  </r>
  <r>
    <x v="197"/>
    <x v="0"/>
  </r>
  <r>
    <x v="471"/>
    <x v="0"/>
  </r>
  <r>
    <x v="887"/>
    <x v="1"/>
  </r>
  <r>
    <x v="927"/>
    <x v="0"/>
  </r>
  <r>
    <x v="191"/>
    <x v="0"/>
  </r>
  <r>
    <x v="532"/>
    <x v="1"/>
  </r>
  <r>
    <x v="584"/>
    <x v="0"/>
  </r>
  <r>
    <x v="473"/>
    <x v="1"/>
  </r>
  <r>
    <x v="66"/>
    <x v="1"/>
  </r>
  <r>
    <x v="838"/>
    <x v="1"/>
  </r>
  <r>
    <x v="508"/>
    <x v="0"/>
  </r>
  <r>
    <x v="447"/>
    <x v="0"/>
  </r>
  <r>
    <x v="125"/>
    <x v="0"/>
  </r>
  <r>
    <x v="945"/>
    <x v="1"/>
  </r>
  <r>
    <x v="839"/>
    <x v="0"/>
  </r>
  <r>
    <x v="884"/>
    <x v="0"/>
  </r>
  <r>
    <x v="100"/>
    <x v="1"/>
  </r>
  <r>
    <x v="223"/>
    <x v="0"/>
  </r>
  <r>
    <x v="798"/>
    <x v="0"/>
  </r>
  <r>
    <x v="219"/>
    <x v="1"/>
  </r>
  <r>
    <x v="812"/>
    <x v="1"/>
  </r>
  <r>
    <x v="721"/>
    <x v="0"/>
  </r>
  <r>
    <x v="576"/>
    <x v="1"/>
  </r>
  <r>
    <x v="59"/>
    <x v="0"/>
  </r>
  <r>
    <x v="918"/>
    <x v="0"/>
  </r>
  <r>
    <x v="418"/>
    <x v="1"/>
  </r>
  <r>
    <x v="144"/>
    <x v="0"/>
  </r>
  <r>
    <x v="61"/>
    <x v="1"/>
  </r>
  <r>
    <x v="720"/>
    <x v="0"/>
  </r>
  <r>
    <x v="269"/>
    <x v="0"/>
  </r>
  <r>
    <x v="394"/>
    <x v="1"/>
  </r>
  <r>
    <x v="685"/>
    <x v="0"/>
  </r>
  <r>
    <x v="471"/>
    <x v="1"/>
  </r>
  <r>
    <x v="279"/>
    <x v="0"/>
  </r>
  <r>
    <x v="83"/>
    <x v="0"/>
  </r>
  <r>
    <x v="79"/>
    <x v="1"/>
  </r>
  <r>
    <x v="126"/>
    <x v="1"/>
  </r>
  <r>
    <x v="473"/>
    <x v="0"/>
  </r>
  <r>
    <x v="298"/>
    <x v="1"/>
  </r>
  <r>
    <x v="654"/>
    <x v="1"/>
  </r>
  <r>
    <x v="946"/>
    <x v="1"/>
  </r>
  <r>
    <x v="822"/>
    <x v="0"/>
  </r>
  <r>
    <x v="381"/>
    <x v="0"/>
  </r>
  <r>
    <x v="800"/>
    <x v="1"/>
  </r>
  <r>
    <x v="682"/>
    <x v="0"/>
  </r>
  <r>
    <x v="175"/>
    <x v="1"/>
  </r>
  <r>
    <x v="609"/>
    <x v="0"/>
  </r>
  <r>
    <x v="524"/>
    <x v="0"/>
  </r>
  <r>
    <x v="598"/>
    <x v="0"/>
  </r>
  <r>
    <x v="59"/>
    <x v="0"/>
  </r>
  <r>
    <x v="261"/>
    <x v="1"/>
  </r>
  <r>
    <x v="737"/>
    <x v="1"/>
  </r>
  <r>
    <x v="397"/>
    <x v="1"/>
  </r>
  <r>
    <x v="340"/>
    <x v="0"/>
  </r>
  <r>
    <x v="640"/>
    <x v="0"/>
  </r>
  <r>
    <x v="282"/>
    <x v="1"/>
  </r>
  <r>
    <x v="676"/>
    <x v="0"/>
  </r>
  <r>
    <x v="22"/>
    <x v="0"/>
  </r>
  <r>
    <x v="894"/>
    <x v="1"/>
  </r>
  <r>
    <x v="619"/>
    <x v="0"/>
  </r>
  <r>
    <x v="625"/>
    <x v="1"/>
  </r>
  <r>
    <x v="866"/>
    <x v="0"/>
  </r>
  <r>
    <x v="338"/>
    <x v="0"/>
  </r>
  <r>
    <x v="350"/>
    <x v="0"/>
  </r>
  <r>
    <x v="281"/>
    <x v="0"/>
  </r>
  <r>
    <x v="84"/>
    <x v="0"/>
  </r>
  <r>
    <x v="67"/>
    <x v="0"/>
  </r>
  <r>
    <x v="93"/>
    <x v="0"/>
  </r>
  <r>
    <x v="571"/>
    <x v="1"/>
  </r>
  <r>
    <x v="506"/>
    <x v="0"/>
  </r>
  <r>
    <x v="657"/>
    <x v="1"/>
  </r>
  <r>
    <x v="447"/>
    <x v="1"/>
  </r>
  <r>
    <x v="11"/>
    <x v="0"/>
  </r>
  <r>
    <x v="60"/>
    <x v="1"/>
  </r>
  <r>
    <x v="925"/>
    <x v="0"/>
  </r>
  <r>
    <x v="569"/>
    <x v="0"/>
  </r>
  <r>
    <x v="289"/>
    <x v="1"/>
  </r>
  <r>
    <x v="123"/>
    <x v="0"/>
  </r>
  <r>
    <x v="756"/>
    <x v="1"/>
  </r>
  <r>
    <x v="113"/>
    <x v="0"/>
  </r>
  <r>
    <x v="36"/>
    <x v="0"/>
  </r>
  <r>
    <x v="594"/>
    <x v="1"/>
  </r>
  <r>
    <x v="425"/>
    <x v="1"/>
  </r>
  <r>
    <x v="66"/>
    <x v="0"/>
  </r>
  <r>
    <x v="409"/>
    <x v="0"/>
  </r>
  <r>
    <x v="218"/>
    <x v="0"/>
  </r>
  <r>
    <x v="116"/>
    <x v="1"/>
  </r>
  <r>
    <x v="317"/>
    <x v="1"/>
  </r>
  <r>
    <x v="678"/>
    <x v="0"/>
  </r>
  <r>
    <x v="45"/>
    <x v="0"/>
  </r>
  <r>
    <x v="382"/>
    <x v="0"/>
  </r>
  <r>
    <x v="369"/>
    <x v="1"/>
  </r>
  <r>
    <x v="918"/>
    <x v="1"/>
  </r>
  <r>
    <x v="499"/>
    <x v="0"/>
  </r>
  <r>
    <x v="734"/>
    <x v="1"/>
  </r>
  <r>
    <x v="236"/>
    <x v="0"/>
  </r>
  <r>
    <x v="528"/>
    <x v="0"/>
  </r>
  <r>
    <x v="567"/>
    <x v="0"/>
  </r>
  <r>
    <x v="947"/>
    <x v="0"/>
  </r>
  <r>
    <x v="505"/>
    <x v="1"/>
  </r>
  <r>
    <x v="331"/>
    <x v="0"/>
  </r>
  <r>
    <x v="92"/>
    <x v="0"/>
  </r>
  <r>
    <x v="190"/>
    <x v="1"/>
  </r>
  <r>
    <x v="507"/>
    <x v="0"/>
  </r>
  <r>
    <x v="732"/>
    <x v="0"/>
  </r>
  <r>
    <x v="770"/>
    <x v="1"/>
  </r>
  <r>
    <x v="184"/>
    <x v="1"/>
  </r>
  <r>
    <x v="81"/>
    <x v="0"/>
  </r>
  <r>
    <x v="948"/>
    <x v="0"/>
  </r>
  <r>
    <x v="78"/>
    <x v="0"/>
  </r>
  <r>
    <x v="728"/>
    <x v="1"/>
  </r>
  <r>
    <x v="337"/>
    <x v="1"/>
  </r>
  <r>
    <x v="913"/>
    <x v="0"/>
  </r>
  <r>
    <x v="214"/>
    <x v="0"/>
  </r>
  <r>
    <x v="560"/>
    <x v="1"/>
  </r>
  <r>
    <x v="308"/>
    <x v="0"/>
  </r>
  <r>
    <x v="12"/>
    <x v="1"/>
  </r>
  <r>
    <x v="479"/>
    <x v="0"/>
  </r>
  <r>
    <x v="862"/>
    <x v="0"/>
  </r>
  <r>
    <x v="488"/>
    <x v="0"/>
  </r>
  <r>
    <x v="540"/>
    <x v="0"/>
  </r>
  <r>
    <x v="949"/>
    <x v="0"/>
  </r>
  <r>
    <x v="173"/>
    <x v="0"/>
  </r>
  <r>
    <x v="210"/>
    <x v="1"/>
  </r>
  <r>
    <x v="244"/>
    <x v="0"/>
  </r>
  <r>
    <x v="526"/>
    <x v="1"/>
  </r>
  <r>
    <x v="119"/>
    <x v="1"/>
  </r>
  <r>
    <x v="833"/>
    <x v="0"/>
  </r>
  <r>
    <x v="47"/>
    <x v="0"/>
  </r>
  <r>
    <x v="831"/>
    <x v="1"/>
  </r>
  <r>
    <x v="924"/>
    <x v="1"/>
  </r>
  <r>
    <x v="268"/>
    <x v="1"/>
  </r>
  <r>
    <x v="366"/>
    <x v="1"/>
  </r>
  <r>
    <x v="743"/>
    <x v="1"/>
  </r>
  <r>
    <x v="851"/>
    <x v="0"/>
  </r>
  <r>
    <x v="801"/>
    <x v="1"/>
  </r>
  <r>
    <x v="588"/>
    <x v="0"/>
  </r>
  <r>
    <x v="527"/>
    <x v="1"/>
  </r>
  <r>
    <x v="316"/>
    <x v="0"/>
  </r>
  <r>
    <x v="676"/>
    <x v="0"/>
  </r>
  <r>
    <x v="322"/>
    <x v="0"/>
  </r>
  <r>
    <x v="545"/>
    <x v="0"/>
  </r>
  <r>
    <x v="456"/>
    <x v="0"/>
  </r>
  <r>
    <x v="461"/>
    <x v="0"/>
  </r>
  <r>
    <x v="370"/>
    <x v="1"/>
  </r>
  <r>
    <x v="950"/>
    <x v="0"/>
  </r>
  <r>
    <x v="203"/>
    <x v="0"/>
  </r>
  <r>
    <x v="20"/>
    <x v="1"/>
  </r>
  <r>
    <x v="384"/>
    <x v="0"/>
  </r>
  <r>
    <x v="303"/>
    <x v="1"/>
  </r>
  <r>
    <x v="843"/>
    <x v="1"/>
  </r>
  <r>
    <x v="754"/>
    <x v="0"/>
  </r>
  <r>
    <x v="88"/>
    <x v="0"/>
  </r>
  <r>
    <x v="840"/>
    <x v="0"/>
  </r>
  <r>
    <x v="142"/>
    <x v="0"/>
  </r>
  <r>
    <x v="391"/>
    <x v="0"/>
  </r>
  <r>
    <x v="4"/>
    <x v="1"/>
  </r>
  <r>
    <x v="702"/>
    <x v="1"/>
  </r>
  <r>
    <x v="845"/>
    <x v="1"/>
  </r>
  <r>
    <x v="533"/>
    <x v="0"/>
  </r>
  <r>
    <x v="171"/>
    <x v="0"/>
  </r>
  <r>
    <x v="50"/>
    <x v="0"/>
  </r>
  <r>
    <x v="172"/>
    <x v="0"/>
  </r>
  <r>
    <x v="134"/>
    <x v="1"/>
  </r>
  <r>
    <x v="47"/>
    <x v="1"/>
  </r>
  <r>
    <x v="552"/>
    <x v="0"/>
  </r>
  <r>
    <x v="539"/>
    <x v="1"/>
  </r>
  <r>
    <x v="907"/>
    <x v="0"/>
  </r>
  <r>
    <x v="308"/>
    <x v="0"/>
  </r>
  <r>
    <x v="545"/>
    <x v="0"/>
  </r>
  <r>
    <x v="901"/>
    <x v="0"/>
  </r>
  <r>
    <x v="547"/>
    <x v="0"/>
  </r>
  <r>
    <x v="601"/>
    <x v="0"/>
  </r>
  <r>
    <x v="70"/>
    <x v="0"/>
  </r>
  <r>
    <x v="495"/>
    <x v="1"/>
  </r>
  <r>
    <x v="629"/>
    <x v="1"/>
  </r>
  <r>
    <x v="387"/>
    <x v="0"/>
  </r>
  <r>
    <x v="890"/>
    <x v="0"/>
  </r>
  <r>
    <x v="54"/>
    <x v="1"/>
  </r>
  <r>
    <x v="406"/>
    <x v="0"/>
  </r>
  <r>
    <x v="373"/>
    <x v="1"/>
  </r>
  <r>
    <x v="32"/>
    <x v="0"/>
  </r>
  <r>
    <x v="105"/>
    <x v="1"/>
  </r>
  <r>
    <x v="112"/>
    <x v="0"/>
  </r>
  <r>
    <x v="733"/>
    <x v="0"/>
  </r>
  <r>
    <x v="214"/>
    <x v="0"/>
  </r>
  <r>
    <x v="883"/>
    <x v="0"/>
  </r>
  <r>
    <x v="406"/>
    <x v="0"/>
  </r>
  <r>
    <x v="158"/>
    <x v="1"/>
  </r>
  <r>
    <x v="846"/>
    <x v="0"/>
  </r>
  <r>
    <x v="103"/>
    <x v="1"/>
  </r>
  <r>
    <x v="214"/>
    <x v="0"/>
  </r>
  <r>
    <x v="363"/>
    <x v="0"/>
  </r>
  <r>
    <x v="709"/>
    <x v="0"/>
  </r>
  <r>
    <x v="915"/>
    <x v="0"/>
  </r>
  <r>
    <x v="805"/>
    <x v="1"/>
  </r>
  <r>
    <x v="739"/>
    <x v="0"/>
  </r>
  <r>
    <x v="509"/>
    <x v="1"/>
  </r>
  <r>
    <x v="951"/>
    <x v="0"/>
  </r>
  <r>
    <x v="290"/>
    <x v="1"/>
  </r>
  <r>
    <x v="241"/>
    <x v="0"/>
  </r>
  <r>
    <x v="94"/>
    <x v="0"/>
  </r>
  <r>
    <x v="300"/>
    <x v="0"/>
  </r>
  <r>
    <x v="9"/>
    <x v="0"/>
  </r>
  <r>
    <x v="4"/>
    <x v="0"/>
  </r>
  <r>
    <x v="458"/>
    <x v="1"/>
  </r>
  <r>
    <x v="542"/>
    <x v="0"/>
  </r>
  <r>
    <x v="176"/>
    <x v="1"/>
  </r>
  <r>
    <x v="841"/>
    <x v="0"/>
  </r>
  <r>
    <x v="180"/>
    <x v="0"/>
  </r>
  <r>
    <x v="914"/>
    <x v="1"/>
  </r>
  <r>
    <x v="648"/>
    <x v="1"/>
  </r>
  <r>
    <x v="619"/>
    <x v="0"/>
  </r>
  <r>
    <x v="129"/>
    <x v="0"/>
  </r>
  <r>
    <x v="11"/>
    <x v="0"/>
  </r>
  <r>
    <x v="139"/>
    <x v="0"/>
  </r>
  <r>
    <x v="872"/>
    <x v="1"/>
  </r>
  <r>
    <x v="657"/>
    <x v="0"/>
  </r>
  <r>
    <x v="199"/>
    <x v="0"/>
  </r>
  <r>
    <x v="952"/>
    <x v="1"/>
  </r>
  <r>
    <x v="550"/>
    <x v="0"/>
  </r>
  <r>
    <x v="934"/>
    <x v="0"/>
  </r>
  <r>
    <x v="915"/>
    <x v="0"/>
  </r>
  <r>
    <x v="457"/>
    <x v="0"/>
  </r>
  <r>
    <x v="270"/>
    <x v="0"/>
  </r>
  <r>
    <x v="92"/>
    <x v="0"/>
  </r>
  <r>
    <x v="43"/>
    <x v="1"/>
  </r>
  <r>
    <x v="817"/>
    <x v="0"/>
  </r>
  <r>
    <x v="89"/>
    <x v="0"/>
  </r>
  <r>
    <x v="637"/>
    <x v="0"/>
  </r>
  <r>
    <x v="364"/>
    <x v="1"/>
  </r>
  <r>
    <x v="122"/>
    <x v="1"/>
  </r>
  <r>
    <x v="781"/>
    <x v="0"/>
  </r>
  <r>
    <x v="410"/>
    <x v="0"/>
  </r>
  <r>
    <x v="732"/>
    <x v="0"/>
  </r>
  <r>
    <x v="745"/>
    <x v="1"/>
  </r>
  <r>
    <x v="505"/>
    <x v="1"/>
  </r>
  <r>
    <x v="527"/>
    <x v="1"/>
  </r>
  <r>
    <x v="392"/>
    <x v="0"/>
  </r>
  <r>
    <x v="136"/>
    <x v="1"/>
  </r>
  <r>
    <x v="599"/>
    <x v="0"/>
  </r>
  <r>
    <x v="732"/>
    <x v="1"/>
  </r>
  <r>
    <x v="534"/>
    <x v="1"/>
  </r>
  <r>
    <x v="62"/>
    <x v="0"/>
  </r>
  <r>
    <x v="133"/>
    <x v="1"/>
  </r>
  <r>
    <x v="832"/>
    <x v="1"/>
  </r>
  <r>
    <x v="786"/>
    <x v="1"/>
  </r>
  <r>
    <x v="644"/>
    <x v="0"/>
  </r>
  <r>
    <x v="574"/>
    <x v="1"/>
  </r>
  <r>
    <x v="914"/>
    <x v="1"/>
  </r>
  <r>
    <x v="132"/>
    <x v="0"/>
  </r>
  <r>
    <x v="343"/>
    <x v="0"/>
  </r>
  <r>
    <x v="222"/>
    <x v="0"/>
  </r>
  <r>
    <x v="483"/>
    <x v="0"/>
  </r>
  <r>
    <x v="744"/>
    <x v="1"/>
  </r>
  <r>
    <x v="45"/>
    <x v="0"/>
  </r>
  <r>
    <x v="476"/>
    <x v="0"/>
  </r>
  <r>
    <x v="34"/>
    <x v="0"/>
  </r>
  <r>
    <x v="175"/>
    <x v="0"/>
  </r>
  <r>
    <x v="174"/>
    <x v="0"/>
  </r>
  <r>
    <x v="436"/>
    <x v="1"/>
  </r>
  <r>
    <x v="7"/>
    <x v="1"/>
  </r>
  <r>
    <x v="85"/>
    <x v="0"/>
  </r>
  <r>
    <x v="937"/>
    <x v="0"/>
  </r>
  <r>
    <x v="342"/>
    <x v="1"/>
  </r>
  <r>
    <x v="545"/>
    <x v="0"/>
  </r>
  <r>
    <x v="368"/>
    <x v="1"/>
  </r>
  <r>
    <x v="251"/>
    <x v="1"/>
  </r>
  <r>
    <x v="287"/>
    <x v="0"/>
  </r>
  <r>
    <x v="317"/>
    <x v="0"/>
  </r>
  <r>
    <x v="601"/>
    <x v="0"/>
  </r>
  <r>
    <x v="441"/>
    <x v="1"/>
  </r>
  <r>
    <x v="486"/>
    <x v="0"/>
  </r>
  <r>
    <x v="513"/>
    <x v="0"/>
  </r>
  <r>
    <x v="231"/>
    <x v="1"/>
  </r>
  <r>
    <x v="953"/>
    <x v="1"/>
  </r>
  <r>
    <x v="122"/>
    <x v="0"/>
  </r>
  <r>
    <x v="734"/>
    <x v="0"/>
  </r>
  <r>
    <x v="81"/>
    <x v="0"/>
  </r>
  <r>
    <x v="160"/>
    <x v="1"/>
  </r>
  <r>
    <x v="240"/>
    <x v="1"/>
  </r>
  <r>
    <x v="662"/>
    <x v="0"/>
  </r>
  <r>
    <x v="952"/>
    <x v="0"/>
  </r>
  <r>
    <x v="190"/>
    <x v="1"/>
  </r>
  <r>
    <x v="38"/>
    <x v="0"/>
  </r>
  <r>
    <x v="173"/>
    <x v="0"/>
  </r>
  <r>
    <x v="727"/>
    <x v="0"/>
  </r>
  <r>
    <x v="716"/>
    <x v="0"/>
  </r>
  <r>
    <x v="624"/>
    <x v="0"/>
  </r>
  <r>
    <x v="95"/>
    <x v="1"/>
  </r>
  <r>
    <x v="431"/>
    <x v="0"/>
  </r>
  <r>
    <x v="56"/>
    <x v="0"/>
  </r>
  <r>
    <x v="494"/>
    <x v="0"/>
  </r>
  <r>
    <x v="714"/>
    <x v="1"/>
  </r>
  <r>
    <x v="807"/>
    <x v="0"/>
  </r>
  <r>
    <x v="731"/>
    <x v="1"/>
  </r>
  <r>
    <x v="540"/>
    <x v="0"/>
  </r>
  <r>
    <x v="135"/>
    <x v="0"/>
  </r>
  <r>
    <x v="832"/>
    <x v="0"/>
  </r>
  <r>
    <x v="902"/>
    <x v="1"/>
  </r>
  <r>
    <x v="830"/>
    <x v="1"/>
  </r>
  <r>
    <x v="924"/>
    <x v="0"/>
  </r>
  <r>
    <x v="872"/>
    <x v="0"/>
  </r>
  <r>
    <x v="952"/>
    <x v="0"/>
  </r>
  <r>
    <x v="777"/>
    <x v="0"/>
  </r>
  <r>
    <x v="208"/>
    <x v="1"/>
  </r>
  <r>
    <x v="899"/>
    <x v="1"/>
  </r>
  <r>
    <x v="314"/>
    <x v="0"/>
  </r>
  <r>
    <x v="611"/>
    <x v="0"/>
  </r>
  <r>
    <x v="861"/>
    <x v="1"/>
  </r>
  <r>
    <x v="225"/>
    <x v="1"/>
  </r>
  <r>
    <x v="411"/>
    <x v="1"/>
  </r>
  <r>
    <x v="540"/>
    <x v="0"/>
  </r>
  <r>
    <x v="687"/>
    <x v="1"/>
  </r>
  <r>
    <x v="140"/>
    <x v="1"/>
  </r>
  <r>
    <x v="789"/>
    <x v="0"/>
  </r>
  <r>
    <x v="96"/>
    <x v="1"/>
  </r>
  <r>
    <x v="954"/>
    <x v="0"/>
  </r>
  <r>
    <x v="899"/>
    <x v="0"/>
  </r>
  <r>
    <x v="307"/>
    <x v="0"/>
  </r>
  <r>
    <x v="903"/>
    <x v="0"/>
  </r>
  <r>
    <x v="533"/>
    <x v="0"/>
  </r>
  <r>
    <x v="650"/>
    <x v="0"/>
  </r>
  <r>
    <x v="86"/>
    <x v="0"/>
  </r>
  <r>
    <x v="352"/>
    <x v="0"/>
  </r>
  <r>
    <x v="462"/>
    <x v="0"/>
  </r>
  <r>
    <x v="955"/>
    <x v="0"/>
  </r>
  <r>
    <x v="704"/>
    <x v="0"/>
  </r>
  <r>
    <x v="0"/>
    <x v="1"/>
  </r>
  <r>
    <x v="257"/>
    <x v="0"/>
  </r>
  <r>
    <x v="827"/>
    <x v="0"/>
  </r>
  <r>
    <x v="476"/>
    <x v="0"/>
  </r>
  <r>
    <x v="140"/>
    <x v="1"/>
  </r>
  <r>
    <x v="775"/>
    <x v="1"/>
  </r>
  <r>
    <x v="105"/>
    <x v="1"/>
  </r>
  <r>
    <x v="362"/>
    <x v="1"/>
  </r>
  <r>
    <x v="2"/>
    <x v="0"/>
  </r>
  <r>
    <x v="257"/>
    <x v="1"/>
  </r>
  <r>
    <x v="666"/>
    <x v="0"/>
  </r>
  <r>
    <x v="956"/>
    <x v="0"/>
  </r>
  <r>
    <x v="172"/>
    <x v="0"/>
  </r>
  <r>
    <x v="158"/>
    <x v="1"/>
  </r>
  <r>
    <x v="52"/>
    <x v="0"/>
  </r>
  <r>
    <x v="823"/>
    <x v="1"/>
  </r>
  <r>
    <x v="732"/>
    <x v="1"/>
  </r>
  <r>
    <x v="35"/>
    <x v="0"/>
  </r>
  <r>
    <x v="943"/>
    <x v="1"/>
  </r>
  <r>
    <x v="295"/>
    <x v="1"/>
  </r>
  <r>
    <x v="921"/>
    <x v="0"/>
  </r>
  <r>
    <x v="719"/>
    <x v="1"/>
  </r>
  <r>
    <x v="398"/>
    <x v="1"/>
  </r>
  <r>
    <x v="398"/>
    <x v="0"/>
  </r>
  <r>
    <x v="483"/>
    <x v="0"/>
  </r>
  <r>
    <x v="41"/>
    <x v="0"/>
  </r>
  <r>
    <x v="348"/>
    <x v="1"/>
  </r>
  <r>
    <x v="647"/>
    <x v="0"/>
  </r>
  <r>
    <x v="802"/>
    <x v="0"/>
  </r>
  <r>
    <x v="928"/>
    <x v="1"/>
  </r>
  <r>
    <x v="382"/>
    <x v="0"/>
  </r>
  <r>
    <x v="211"/>
    <x v="0"/>
  </r>
  <r>
    <x v="520"/>
    <x v="0"/>
  </r>
  <r>
    <x v="346"/>
    <x v="0"/>
  </r>
  <r>
    <x v="656"/>
    <x v="1"/>
  </r>
  <r>
    <x v="514"/>
    <x v="1"/>
  </r>
  <r>
    <x v="830"/>
    <x v="1"/>
  </r>
  <r>
    <x v="432"/>
    <x v="0"/>
  </r>
  <r>
    <x v="421"/>
    <x v="0"/>
  </r>
  <r>
    <x v="318"/>
    <x v="1"/>
  </r>
  <r>
    <x v="904"/>
    <x v="1"/>
  </r>
  <r>
    <x v="614"/>
    <x v="0"/>
  </r>
  <r>
    <x v="838"/>
    <x v="0"/>
  </r>
  <r>
    <x v="820"/>
    <x v="0"/>
  </r>
  <r>
    <x v="309"/>
    <x v="1"/>
  </r>
  <r>
    <x v="687"/>
    <x v="0"/>
  </r>
  <r>
    <x v="424"/>
    <x v="0"/>
  </r>
  <r>
    <x v="852"/>
    <x v="0"/>
  </r>
  <r>
    <x v="895"/>
    <x v="1"/>
  </r>
  <r>
    <x v="591"/>
    <x v="0"/>
  </r>
  <r>
    <x v="882"/>
    <x v="0"/>
  </r>
  <r>
    <x v="72"/>
    <x v="0"/>
  </r>
  <r>
    <x v="126"/>
    <x v="0"/>
  </r>
  <r>
    <x v="150"/>
    <x v="0"/>
  </r>
  <r>
    <x v="290"/>
    <x v="1"/>
  </r>
  <r>
    <x v="539"/>
    <x v="1"/>
  </r>
  <r>
    <x v="297"/>
    <x v="0"/>
  </r>
  <r>
    <x v="85"/>
    <x v="1"/>
  </r>
  <r>
    <x v="141"/>
    <x v="0"/>
  </r>
  <r>
    <x v="477"/>
    <x v="0"/>
  </r>
  <r>
    <x v="605"/>
    <x v="1"/>
  </r>
  <r>
    <x v="40"/>
    <x v="0"/>
  </r>
  <r>
    <x v="388"/>
    <x v="1"/>
  </r>
  <r>
    <x v="450"/>
    <x v="1"/>
  </r>
  <r>
    <x v="857"/>
    <x v="0"/>
  </r>
  <r>
    <x v="942"/>
    <x v="0"/>
  </r>
  <r>
    <x v="103"/>
    <x v="0"/>
  </r>
  <r>
    <x v="557"/>
    <x v="1"/>
  </r>
  <r>
    <x v="702"/>
    <x v="1"/>
  </r>
  <r>
    <x v="100"/>
    <x v="0"/>
  </r>
  <r>
    <x v="114"/>
    <x v="0"/>
  </r>
  <r>
    <x v="344"/>
    <x v="0"/>
  </r>
  <r>
    <x v="319"/>
    <x v="1"/>
  </r>
  <r>
    <x v="565"/>
    <x v="0"/>
  </r>
  <r>
    <x v="745"/>
    <x v="1"/>
  </r>
  <r>
    <x v="358"/>
    <x v="1"/>
  </r>
  <r>
    <x v="765"/>
    <x v="0"/>
  </r>
  <r>
    <x v="520"/>
    <x v="0"/>
  </r>
  <r>
    <x v="716"/>
    <x v="0"/>
  </r>
  <r>
    <x v="929"/>
    <x v="1"/>
  </r>
  <r>
    <x v="273"/>
    <x v="0"/>
  </r>
  <r>
    <x v="592"/>
    <x v="1"/>
  </r>
  <r>
    <x v="601"/>
    <x v="1"/>
  </r>
  <r>
    <x v="403"/>
    <x v="1"/>
  </r>
  <r>
    <x v="563"/>
    <x v="1"/>
  </r>
  <r>
    <x v="399"/>
    <x v="1"/>
  </r>
  <r>
    <x v="728"/>
    <x v="1"/>
  </r>
  <r>
    <x v="507"/>
    <x v="1"/>
  </r>
  <r>
    <x v="323"/>
    <x v="1"/>
  </r>
  <r>
    <x v="146"/>
    <x v="0"/>
  </r>
  <r>
    <x v="394"/>
    <x v="1"/>
  </r>
  <r>
    <x v="139"/>
    <x v="0"/>
  </r>
  <r>
    <x v="713"/>
    <x v="1"/>
  </r>
  <r>
    <x v="470"/>
    <x v="1"/>
  </r>
  <r>
    <x v="786"/>
    <x v="0"/>
  </r>
  <r>
    <x v="725"/>
    <x v="0"/>
  </r>
  <r>
    <x v="930"/>
    <x v="0"/>
  </r>
  <r>
    <x v="97"/>
    <x v="0"/>
  </r>
  <r>
    <x v="683"/>
    <x v="0"/>
  </r>
  <r>
    <x v="957"/>
    <x v="1"/>
  </r>
  <r>
    <x v="254"/>
    <x v="0"/>
  </r>
  <r>
    <x v="106"/>
    <x v="0"/>
  </r>
  <r>
    <x v="487"/>
    <x v="0"/>
  </r>
  <r>
    <x v="53"/>
    <x v="0"/>
  </r>
  <r>
    <x v="588"/>
    <x v="0"/>
  </r>
  <r>
    <x v="205"/>
    <x v="0"/>
  </r>
  <r>
    <x v="267"/>
    <x v="0"/>
  </r>
  <r>
    <x v="599"/>
    <x v="1"/>
  </r>
  <r>
    <x v="80"/>
    <x v="1"/>
  </r>
  <r>
    <x v="395"/>
    <x v="1"/>
  </r>
  <r>
    <x v="93"/>
    <x v="0"/>
  </r>
  <r>
    <x v="671"/>
    <x v="0"/>
  </r>
  <r>
    <x v="232"/>
    <x v="0"/>
  </r>
  <r>
    <x v="360"/>
    <x v="0"/>
  </r>
  <r>
    <x v="837"/>
    <x v="0"/>
  </r>
  <r>
    <x v="781"/>
    <x v="0"/>
  </r>
  <r>
    <x v="741"/>
    <x v="0"/>
  </r>
  <r>
    <x v="646"/>
    <x v="1"/>
  </r>
  <r>
    <x v="488"/>
    <x v="1"/>
  </r>
  <r>
    <x v="121"/>
    <x v="0"/>
  </r>
  <r>
    <x v="958"/>
    <x v="1"/>
  </r>
  <r>
    <x v="71"/>
    <x v="1"/>
  </r>
  <r>
    <x v="159"/>
    <x v="1"/>
  </r>
  <r>
    <x v="71"/>
    <x v="1"/>
  </r>
  <r>
    <x v="899"/>
    <x v="0"/>
  </r>
  <r>
    <x v="61"/>
    <x v="1"/>
  </r>
  <r>
    <x v="959"/>
    <x v="0"/>
  </r>
  <r>
    <x v="189"/>
    <x v="0"/>
  </r>
  <r>
    <x v="545"/>
    <x v="0"/>
  </r>
  <r>
    <x v="425"/>
    <x v="0"/>
  </r>
  <r>
    <x v="374"/>
    <x v="0"/>
  </r>
  <r>
    <x v="813"/>
    <x v="1"/>
  </r>
  <r>
    <x v="142"/>
    <x v="0"/>
  </r>
  <r>
    <x v="943"/>
    <x v="0"/>
  </r>
  <r>
    <x v="72"/>
    <x v="0"/>
  </r>
  <r>
    <x v="46"/>
    <x v="1"/>
  </r>
  <r>
    <x v="126"/>
    <x v="1"/>
  </r>
  <r>
    <x v="960"/>
    <x v="0"/>
  </r>
  <r>
    <x v="778"/>
    <x v="0"/>
  </r>
  <r>
    <x v="961"/>
    <x v="0"/>
  </r>
  <r>
    <x v="435"/>
    <x v="1"/>
  </r>
  <r>
    <x v="250"/>
    <x v="0"/>
  </r>
  <r>
    <x v="962"/>
    <x v="1"/>
  </r>
  <r>
    <x v="483"/>
    <x v="0"/>
  </r>
  <r>
    <x v="925"/>
    <x v="0"/>
  </r>
  <r>
    <x v="674"/>
    <x v="0"/>
  </r>
  <r>
    <x v="90"/>
    <x v="1"/>
  </r>
  <r>
    <x v="477"/>
    <x v="0"/>
  </r>
  <r>
    <x v="468"/>
    <x v="0"/>
  </r>
  <r>
    <x v="232"/>
    <x v="1"/>
  </r>
  <r>
    <x v="117"/>
    <x v="1"/>
  </r>
  <r>
    <x v="833"/>
    <x v="0"/>
  </r>
  <r>
    <x v="327"/>
    <x v="1"/>
  </r>
  <r>
    <x v="626"/>
    <x v="0"/>
  </r>
  <r>
    <x v="754"/>
    <x v="0"/>
  </r>
  <r>
    <x v="624"/>
    <x v="0"/>
  </r>
  <r>
    <x v="465"/>
    <x v="0"/>
  </r>
  <r>
    <x v="737"/>
    <x v="1"/>
  </r>
  <r>
    <x v="740"/>
    <x v="1"/>
  </r>
  <r>
    <x v="519"/>
    <x v="1"/>
  </r>
  <r>
    <x v="661"/>
    <x v="0"/>
  </r>
  <r>
    <x v="374"/>
    <x v="1"/>
  </r>
  <r>
    <x v="843"/>
    <x v="0"/>
  </r>
  <r>
    <x v="353"/>
    <x v="0"/>
  </r>
  <r>
    <x v="749"/>
    <x v="1"/>
  </r>
  <r>
    <x v="838"/>
    <x v="0"/>
  </r>
  <r>
    <x v="728"/>
    <x v="1"/>
  </r>
  <r>
    <x v="98"/>
    <x v="0"/>
  </r>
  <r>
    <x v="302"/>
    <x v="0"/>
  </r>
  <r>
    <x v="11"/>
    <x v="0"/>
  </r>
  <r>
    <x v="835"/>
    <x v="1"/>
  </r>
  <r>
    <x v="695"/>
    <x v="0"/>
  </r>
  <r>
    <x v="686"/>
    <x v="1"/>
  </r>
  <r>
    <x v="956"/>
    <x v="0"/>
  </r>
  <r>
    <x v="71"/>
    <x v="0"/>
  </r>
  <r>
    <x v="106"/>
    <x v="0"/>
  </r>
  <r>
    <x v="820"/>
    <x v="1"/>
  </r>
  <r>
    <x v="600"/>
    <x v="0"/>
  </r>
  <r>
    <x v="438"/>
    <x v="1"/>
  </r>
  <r>
    <x v="502"/>
    <x v="1"/>
  </r>
  <r>
    <x v="733"/>
    <x v="0"/>
  </r>
  <r>
    <x v="529"/>
    <x v="1"/>
  </r>
  <r>
    <x v="907"/>
    <x v="0"/>
  </r>
  <r>
    <x v="64"/>
    <x v="0"/>
  </r>
  <r>
    <x v="942"/>
    <x v="0"/>
  </r>
  <r>
    <x v="771"/>
    <x v="1"/>
  </r>
  <r>
    <x v="926"/>
    <x v="0"/>
  </r>
  <r>
    <x v="45"/>
    <x v="1"/>
  </r>
  <r>
    <x v="113"/>
    <x v="0"/>
  </r>
  <r>
    <x v="726"/>
    <x v="0"/>
  </r>
  <r>
    <x v="409"/>
    <x v="1"/>
  </r>
  <r>
    <x v="333"/>
    <x v="1"/>
  </r>
  <r>
    <x v="208"/>
    <x v="0"/>
  </r>
  <r>
    <x v="653"/>
    <x v="1"/>
  </r>
  <r>
    <x v="605"/>
    <x v="0"/>
  </r>
  <r>
    <x v="110"/>
    <x v="0"/>
  </r>
  <r>
    <x v="304"/>
    <x v="0"/>
  </r>
  <r>
    <x v="49"/>
    <x v="0"/>
  </r>
  <r>
    <x v="657"/>
    <x v="0"/>
  </r>
  <r>
    <x v="228"/>
    <x v="0"/>
  </r>
  <r>
    <x v="814"/>
    <x v="0"/>
  </r>
  <r>
    <x v="516"/>
    <x v="0"/>
  </r>
  <r>
    <x v="365"/>
    <x v="1"/>
  </r>
  <r>
    <x v="720"/>
    <x v="0"/>
  </r>
  <r>
    <x v="963"/>
    <x v="0"/>
  </r>
  <r>
    <x v="325"/>
    <x v="1"/>
  </r>
  <r>
    <x v="111"/>
    <x v="0"/>
  </r>
  <r>
    <x v="126"/>
    <x v="1"/>
  </r>
  <r>
    <x v="559"/>
    <x v="0"/>
  </r>
  <r>
    <x v="517"/>
    <x v="0"/>
  </r>
  <r>
    <x v="5"/>
    <x v="0"/>
  </r>
  <r>
    <x v="821"/>
    <x v="0"/>
  </r>
  <r>
    <x v="881"/>
    <x v="0"/>
  </r>
  <r>
    <x v="625"/>
    <x v="1"/>
  </r>
  <r>
    <x v="159"/>
    <x v="0"/>
  </r>
  <r>
    <x v="482"/>
    <x v="0"/>
  </r>
  <r>
    <x v="194"/>
    <x v="0"/>
  </r>
  <r>
    <x v="74"/>
    <x v="0"/>
  </r>
  <r>
    <x v="620"/>
    <x v="1"/>
  </r>
  <r>
    <x v="895"/>
    <x v="0"/>
  </r>
  <r>
    <x v="250"/>
    <x v="0"/>
  </r>
  <r>
    <x v="257"/>
    <x v="0"/>
  </r>
  <r>
    <x v="282"/>
    <x v="1"/>
  </r>
  <r>
    <x v="79"/>
    <x v="1"/>
  </r>
  <r>
    <x v="758"/>
    <x v="0"/>
  </r>
  <r>
    <x v="347"/>
    <x v="1"/>
  </r>
  <r>
    <x v="451"/>
    <x v="0"/>
  </r>
  <r>
    <x v="211"/>
    <x v="0"/>
  </r>
  <r>
    <x v="245"/>
    <x v="1"/>
  </r>
  <r>
    <x v="964"/>
    <x v="0"/>
  </r>
  <r>
    <x v="242"/>
    <x v="1"/>
  </r>
  <r>
    <x v="962"/>
    <x v="1"/>
  </r>
  <r>
    <x v="167"/>
    <x v="0"/>
  </r>
  <r>
    <x v="633"/>
    <x v="1"/>
  </r>
  <r>
    <x v="951"/>
    <x v="0"/>
  </r>
  <r>
    <x v="600"/>
    <x v="0"/>
  </r>
  <r>
    <x v="526"/>
    <x v="0"/>
  </r>
  <r>
    <x v="940"/>
    <x v="0"/>
  </r>
  <r>
    <x v="957"/>
    <x v="1"/>
  </r>
  <r>
    <x v="422"/>
    <x v="0"/>
  </r>
  <r>
    <x v="860"/>
    <x v="0"/>
  </r>
  <r>
    <x v="532"/>
    <x v="1"/>
  </r>
  <r>
    <x v="63"/>
    <x v="0"/>
  </r>
  <r>
    <x v="317"/>
    <x v="0"/>
  </r>
  <r>
    <x v="849"/>
    <x v="0"/>
  </r>
  <r>
    <x v="914"/>
    <x v="1"/>
  </r>
  <r>
    <x v="181"/>
    <x v="0"/>
  </r>
  <r>
    <x v="891"/>
    <x v="1"/>
  </r>
  <r>
    <x v="385"/>
    <x v="1"/>
  </r>
  <r>
    <x v="517"/>
    <x v="1"/>
  </r>
  <r>
    <x v="696"/>
    <x v="0"/>
  </r>
  <r>
    <x v="54"/>
    <x v="0"/>
  </r>
  <r>
    <x v="634"/>
    <x v="0"/>
  </r>
  <r>
    <x v="387"/>
    <x v="0"/>
  </r>
  <r>
    <x v="944"/>
    <x v="0"/>
  </r>
  <r>
    <x v="582"/>
    <x v="0"/>
  </r>
  <r>
    <x v="573"/>
    <x v="1"/>
  </r>
  <r>
    <x v="679"/>
    <x v="0"/>
  </r>
  <r>
    <x v="390"/>
    <x v="0"/>
  </r>
  <r>
    <x v="398"/>
    <x v="0"/>
  </r>
  <r>
    <x v="673"/>
    <x v="0"/>
  </r>
  <r>
    <x v="371"/>
    <x v="0"/>
  </r>
  <r>
    <x v="752"/>
    <x v="0"/>
  </r>
  <r>
    <x v="872"/>
    <x v="1"/>
  </r>
  <r>
    <x v="509"/>
    <x v="1"/>
  </r>
  <r>
    <x v="316"/>
    <x v="1"/>
  </r>
  <r>
    <x v="239"/>
    <x v="1"/>
  </r>
  <r>
    <x v="533"/>
    <x v="0"/>
  </r>
  <r>
    <x v="99"/>
    <x v="1"/>
  </r>
  <r>
    <x v="466"/>
    <x v="1"/>
  </r>
  <r>
    <x v="187"/>
    <x v="0"/>
  </r>
  <r>
    <x v="930"/>
    <x v="0"/>
  </r>
  <r>
    <x v="944"/>
    <x v="1"/>
  </r>
  <r>
    <x v="174"/>
    <x v="0"/>
  </r>
  <r>
    <x v="738"/>
    <x v="1"/>
  </r>
  <r>
    <x v="524"/>
    <x v="0"/>
  </r>
  <r>
    <x v="944"/>
    <x v="1"/>
  </r>
  <r>
    <x v="938"/>
    <x v="1"/>
  </r>
  <r>
    <x v="794"/>
    <x v="0"/>
  </r>
  <r>
    <x v="822"/>
    <x v="0"/>
  </r>
  <r>
    <x v="255"/>
    <x v="0"/>
  </r>
  <r>
    <x v="519"/>
    <x v="1"/>
  </r>
  <r>
    <x v="439"/>
    <x v="1"/>
  </r>
  <r>
    <x v="280"/>
    <x v="1"/>
  </r>
  <r>
    <x v="264"/>
    <x v="1"/>
  </r>
  <r>
    <x v="333"/>
    <x v="1"/>
  </r>
  <r>
    <x v="508"/>
    <x v="0"/>
  </r>
  <r>
    <x v="147"/>
    <x v="0"/>
  </r>
  <r>
    <x v="329"/>
    <x v="0"/>
  </r>
  <r>
    <x v="514"/>
    <x v="0"/>
  </r>
  <r>
    <x v="342"/>
    <x v="1"/>
  </r>
  <r>
    <x v="235"/>
    <x v="0"/>
  </r>
  <r>
    <x v="247"/>
    <x v="0"/>
  </r>
  <r>
    <x v="254"/>
    <x v="0"/>
  </r>
  <r>
    <x v="138"/>
    <x v="1"/>
  </r>
  <r>
    <x v="598"/>
    <x v="0"/>
  </r>
  <r>
    <x v="2"/>
    <x v="0"/>
  </r>
  <r>
    <x v="958"/>
    <x v="1"/>
  </r>
  <r>
    <x v="608"/>
    <x v="1"/>
  </r>
  <r>
    <x v="89"/>
    <x v="0"/>
  </r>
  <r>
    <x v="13"/>
    <x v="0"/>
  </r>
  <r>
    <x v="704"/>
    <x v="1"/>
  </r>
  <r>
    <x v="834"/>
    <x v="1"/>
  </r>
  <r>
    <x v="643"/>
    <x v="0"/>
  </r>
  <r>
    <x v="223"/>
    <x v="0"/>
  </r>
  <r>
    <x v="626"/>
    <x v="0"/>
  </r>
  <r>
    <x v="675"/>
    <x v="1"/>
  </r>
  <r>
    <x v="36"/>
    <x v="1"/>
  </r>
  <r>
    <x v="376"/>
    <x v="0"/>
  </r>
  <r>
    <x v="34"/>
    <x v="1"/>
  </r>
  <r>
    <x v="153"/>
    <x v="0"/>
  </r>
  <r>
    <x v="454"/>
    <x v="0"/>
  </r>
  <r>
    <x v="486"/>
    <x v="0"/>
  </r>
  <r>
    <x v="965"/>
    <x v="1"/>
  </r>
  <r>
    <x v="668"/>
    <x v="1"/>
  </r>
  <r>
    <x v="367"/>
    <x v="0"/>
  </r>
  <r>
    <x v="251"/>
    <x v="1"/>
  </r>
  <r>
    <x v="743"/>
    <x v="1"/>
  </r>
  <r>
    <x v="262"/>
    <x v="0"/>
  </r>
  <r>
    <x v="876"/>
    <x v="0"/>
  </r>
  <r>
    <x v="941"/>
    <x v="1"/>
  </r>
  <r>
    <x v="224"/>
    <x v="1"/>
  </r>
  <r>
    <x v="183"/>
    <x v="0"/>
  </r>
  <r>
    <x v="542"/>
    <x v="0"/>
  </r>
  <r>
    <x v="549"/>
    <x v="0"/>
  </r>
  <r>
    <x v="415"/>
    <x v="1"/>
  </r>
  <r>
    <x v="432"/>
    <x v="0"/>
  </r>
  <r>
    <x v="870"/>
    <x v="0"/>
  </r>
  <r>
    <x v="522"/>
    <x v="0"/>
  </r>
  <r>
    <x v="747"/>
    <x v="0"/>
  </r>
  <r>
    <x v="321"/>
    <x v="0"/>
  </r>
  <r>
    <x v="302"/>
    <x v="1"/>
  </r>
  <r>
    <x v="242"/>
    <x v="0"/>
  </r>
  <r>
    <x v="213"/>
    <x v="1"/>
  </r>
  <r>
    <x v="867"/>
    <x v="0"/>
  </r>
  <r>
    <x v="945"/>
    <x v="0"/>
  </r>
  <r>
    <x v="709"/>
    <x v="0"/>
  </r>
  <r>
    <x v="250"/>
    <x v="1"/>
  </r>
  <r>
    <x v="958"/>
    <x v="0"/>
  </r>
  <r>
    <x v="785"/>
    <x v="0"/>
  </r>
  <r>
    <x v="572"/>
    <x v="0"/>
  </r>
  <r>
    <x v="185"/>
    <x v="1"/>
  </r>
  <r>
    <x v="83"/>
    <x v="0"/>
  </r>
  <r>
    <x v="33"/>
    <x v="1"/>
  </r>
  <r>
    <x v="44"/>
    <x v="0"/>
  </r>
  <r>
    <x v="874"/>
    <x v="0"/>
  </r>
  <r>
    <x v="5"/>
    <x v="1"/>
  </r>
  <r>
    <x v="858"/>
    <x v="0"/>
  </r>
  <r>
    <x v="918"/>
    <x v="0"/>
  </r>
  <r>
    <x v="351"/>
    <x v="0"/>
  </r>
  <r>
    <x v="881"/>
    <x v="0"/>
  </r>
  <r>
    <x v="365"/>
    <x v="1"/>
  </r>
  <r>
    <x v="338"/>
    <x v="0"/>
  </r>
  <r>
    <x v="581"/>
    <x v="0"/>
  </r>
  <r>
    <x v="581"/>
    <x v="1"/>
  </r>
  <r>
    <x v="513"/>
    <x v="0"/>
  </r>
  <r>
    <x v="103"/>
    <x v="1"/>
  </r>
  <r>
    <x v="892"/>
    <x v="1"/>
  </r>
  <r>
    <x v="576"/>
    <x v="0"/>
  </r>
  <r>
    <x v="116"/>
    <x v="0"/>
  </r>
  <r>
    <x v="248"/>
    <x v="0"/>
  </r>
  <r>
    <x v="293"/>
    <x v="1"/>
  </r>
  <r>
    <x v="442"/>
    <x v="0"/>
  </r>
  <r>
    <x v="82"/>
    <x v="1"/>
  </r>
  <r>
    <x v="41"/>
    <x v="0"/>
  </r>
  <r>
    <x v="16"/>
    <x v="1"/>
  </r>
  <r>
    <x v="580"/>
    <x v="0"/>
  </r>
  <r>
    <x v="628"/>
    <x v="0"/>
  </r>
  <r>
    <x v="343"/>
    <x v="0"/>
  </r>
  <r>
    <x v="270"/>
    <x v="0"/>
  </r>
  <r>
    <x v="399"/>
    <x v="0"/>
  </r>
  <r>
    <x v="938"/>
    <x v="0"/>
  </r>
  <r>
    <x v="79"/>
    <x v="1"/>
  </r>
  <r>
    <x v="520"/>
    <x v="1"/>
  </r>
  <r>
    <x v="966"/>
    <x v="0"/>
  </r>
  <r>
    <x v="385"/>
    <x v="0"/>
  </r>
  <r>
    <x v="248"/>
    <x v="1"/>
  </r>
  <r>
    <x v="192"/>
    <x v="0"/>
  </r>
  <r>
    <x v="546"/>
    <x v="1"/>
  </r>
  <r>
    <x v="967"/>
    <x v="0"/>
  </r>
  <r>
    <x v="159"/>
    <x v="0"/>
  </r>
  <r>
    <x v="749"/>
    <x v="1"/>
  </r>
  <r>
    <x v="561"/>
    <x v="0"/>
  </r>
  <r>
    <x v="209"/>
    <x v="1"/>
  </r>
  <r>
    <x v="859"/>
    <x v="0"/>
  </r>
  <r>
    <x v="442"/>
    <x v="0"/>
  </r>
  <r>
    <x v="203"/>
    <x v="1"/>
  </r>
  <r>
    <x v="433"/>
    <x v="0"/>
  </r>
  <r>
    <x v="917"/>
    <x v="1"/>
  </r>
  <r>
    <x v="395"/>
    <x v="1"/>
  </r>
  <r>
    <x v="85"/>
    <x v="0"/>
  </r>
  <r>
    <x v="850"/>
    <x v="0"/>
  </r>
  <r>
    <x v="745"/>
    <x v="0"/>
  </r>
  <r>
    <x v="233"/>
    <x v="0"/>
  </r>
  <r>
    <x v="540"/>
    <x v="1"/>
  </r>
  <r>
    <x v="482"/>
    <x v="1"/>
  </r>
  <r>
    <x v="374"/>
    <x v="1"/>
  </r>
  <r>
    <x v="968"/>
    <x v="1"/>
  </r>
  <r>
    <x v="144"/>
    <x v="1"/>
  </r>
  <r>
    <x v="851"/>
    <x v="0"/>
  </r>
  <r>
    <x v="455"/>
    <x v="0"/>
  </r>
  <r>
    <x v="898"/>
    <x v="0"/>
  </r>
  <r>
    <x v="272"/>
    <x v="1"/>
  </r>
  <r>
    <x v="182"/>
    <x v="1"/>
  </r>
  <r>
    <x v="394"/>
    <x v="1"/>
  </r>
  <r>
    <x v="450"/>
    <x v="0"/>
  </r>
  <r>
    <x v="88"/>
    <x v="0"/>
  </r>
  <r>
    <x v="385"/>
    <x v="0"/>
  </r>
  <r>
    <x v="894"/>
    <x v="1"/>
  </r>
  <r>
    <x v="790"/>
    <x v="0"/>
  </r>
  <r>
    <x v="291"/>
    <x v="0"/>
  </r>
  <r>
    <x v="778"/>
    <x v="0"/>
  </r>
  <r>
    <x v="885"/>
    <x v="1"/>
  </r>
  <r>
    <x v="776"/>
    <x v="1"/>
  </r>
  <r>
    <x v="964"/>
    <x v="0"/>
  </r>
  <r>
    <x v="484"/>
    <x v="1"/>
  </r>
  <r>
    <x v="888"/>
    <x v="0"/>
  </r>
  <r>
    <x v="322"/>
    <x v="1"/>
  </r>
  <r>
    <x v="650"/>
    <x v="0"/>
  </r>
  <r>
    <x v="275"/>
    <x v="1"/>
  </r>
  <r>
    <x v="660"/>
    <x v="0"/>
  </r>
  <r>
    <x v="380"/>
    <x v="0"/>
  </r>
  <r>
    <x v="842"/>
    <x v="1"/>
  </r>
  <r>
    <x v="584"/>
    <x v="0"/>
  </r>
  <r>
    <x v="918"/>
    <x v="0"/>
  </r>
  <r>
    <x v="722"/>
    <x v="0"/>
  </r>
  <r>
    <x v="229"/>
    <x v="1"/>
  </r>
  <r>
    <x v="201"/>
    <x v="1"/>
  </r>
  <r>
    <x v="809"/>
    <x v="0"/>
  </r>
  <r>
    <x v="184"/>
    <x v="1"/>
  </r>
  <r>
    <x v="208"/>
    <x v="0"/>
  </r>
  <r>
    <x v="112"/>
    <x v="1"/>
  </r>
  <r>
    <x v="504"/>
    <x v="0"/>
  </r>
  <r>
    <x v="428"/>
    <x v="1"/>
  </r>
  <r>
    <x v="309"/>
    <x v="0"/>
  </r>
  <r>
    <x v="275"/>
    <x v="1"/>
  </r>
  <r>
    <x v="571"/>
    <x v="1"/>
  </r>
  <r>
    <x v="402"/>
    <x v="0"/>
  </r>
  <r>
    <x v="237"/>
    <x v="0"/>
  </r>
  <r>
    <x v="249"/>
    <x v="1"/>
  </r>
  <r>
    <x v="323"/>
    <x v="0"/>
  </r>
  <r>
    <x v="969"/>
    <x v="0"/>
  </r>
  <r>
    <x v="457"/>
    <x v="0"/>
  </r>
  <r>
    <x v="421"/>
    <x v="0"/>
  </r>
  <r>
    <x v="910"/>
    <x v="0"/>
  </r>
  <r>
    <x v="821"/>
    <x v="0"/>
  </r>
  <r>
    <x v="61"/>
    <x v="0"/>
  </r>
  <r>
    <x v="639"/>
    <x v="0"/>
  </r>
  <r>
    <x v="360"/>
    <x v="0"/>
  </r>
  <r>
    <x v="461"/>
    <x v="0"/>
  </r>
  <r>
    <x v="884"/>
    <x v="1"/>
  </r>
  <r>
    <x v="970"/>
    <x v="0"/>
  </r>
  <r>
    <x v="260"/>
    <x v="1"/>
  </r>
  <r>
    <x v="435"/>
    <x v="0"/>
  </r>
  <r>
    <x v="33"/>
    <x v="0"/>
  </r>
  <r>
    <x v="796"/>
    <x v="1"/>
  </r>
  <r>
    <x v="306"/>
    <x v="0"/>
  </r>
  <r>
    <x v="286"/>
    <x v="0"/>
  </r>
  <r>
    <x v="260"/>
    <x v="0"/>
  </r>
  <r>
    <x v="570"/>
    <x v="0"/>
  </r>
  <r>
    <x v="369"/>
    <x v="0"/>
  </r>
  <r>
    <x v="469"/>
    <x v="1"/>
  </r>
  <r>
    <x v="703"/>
    <x v="0"/>
  </r>
  <r>
    <x v="736"/>
    <x v="1"/>
  </r>
  <r>
    <x v="186"/>
    <x v="0"/>
  </r>
  <r>
    <x v="503"/>
    <x v="1"/>
  </r>
  <r>
    <x v="954"/>
    <x v="1"/>
  </r>
  <r>
    <x v="488"/>
    <x v="1"/>
  </r>
  <r>
    <x v="61"/>
    <x v="0"/>
  </r>
  <r>
    <x v="435"/>
    <x v="0"/>
  </r>
  <r>
    <x v="573"/>
    <x v="0"/>
  </r>
  <r>
    <x v="442"/>
    <x v="0"/>
  </r>
  <r>
    <x v="700"/>
    <x v="0"/>
  </r>
  <r>
    <x v="483"/>
    <x v="1"/>
  </r>
  <r>
    <x v="85"/>
    <x v="0"/>
  </r>
  <r>
    <x v="157"/>
    <x v="0"/>
  </r>
  <r>
    <x v="615"/>
    <x v="0"/>
  </r>
  <r>
    <x v="885"/>
    <x v="1"/>
  </r>
  <r>
    <x v="113"/>
    <x v="1"/>
  </r>
  <r>
    <x v="828"/>
    <x v="0"/>
  </r>
  <r>
    <x v="544"/>
    <x v="0"/>
  </r>
  <r>
    <x v="737"/>
    <x v="0"/>
  </r>
  <r>
    <x v="955"/>
    <x v="1"/>
  </r>
  <r>
    <x v="712"/>
    <x v="0"/>
  </r>
  <r>
    <x v="472"/>
    <x v="0"/>
  </r>
  <r>
    <x v="355"/>
    <x v="1"/>
  </r>
  <r>
    <x v="643"/>
    <x v="0"/>
  </r>
  <r>
    <x v="901"/>
    <x v="1"/>
  </r>
  <r>
    <x v="450"/>
    <x v="0"/>
  </r>
  <r>
    <x v="92"/>
    <x v="0"/>
  </r>
  <r>
    <x v="157"/>
    <x v="1"/>
  </r>
  <r>
    <x v="877"/>
    <x v="1"/>
  </r>
  <r>
    <x v="828"/>
    <x v="1"/>
  </r>
  <r>
    <x v="22"/>
    <x v="0"/>
  </r>
  <r>
    <x v="842"/>
    <x v="0"/>
  </r>
  <r>
    <x v="435"/>
    <x v="0"/>
  </r>
  <r>
    <x v="377"/>
    <x v="0"/>
  </r>
  <r>
    <x v="836"/>
    <x v="0"/>
  </r>
  <r>
    <x v="71"/>
    <x v="1"/>
  </r>
  <r>
    <x v="918"/>
    <x v="0"/>
  </r>
  <r>
    <x v="541"/>
    <x v="0"/>
  </r>
  <r>
    <x v="326"/>
    <x v="0"/>
  </r>
  <r>
    <x v="390"/>
    <x v="0"/>
  </r>
  <r>
    <x v="401"/>
    <x v="0"/>
  </r>
  <r>
    <x v="558"/>
    <x v="0"/>
  </r>
  <r>
    <x v="721"/>
    <x v="0"/>
  </r>
  <r>
    <x v="793"/>
    <x v="1"/>
  </r>
  <r>
    <x v="971"/>
    <x v="1"/>
  </r>
  <r>
    <x v="894"/>
    <x v="0"/>
  </r>
  <r>
    <x v="619"/>
    <x v="0"/>
  </r>
  <r>
    <x v="361"/>
    <x v="1"/>
  </r>
  <r>
    <x v="276"/>
    <x v="0"/>
  </r>
  <r>
    <x v="488"/>
    <x v="0"/>
  </r>
  <r>
    <x v="688"/>
    <x v="1"/>
  </r>
  <r>
    <x v="11"/>
    <x v="0"/>
  </r>
  <r>
    <x v="122"/>
    <x v="1"/>
  </r>
  <r>
    <x v="823"/>
    <x v="1"/>
  </r>
  <r>
    <x v="1"/>
    <x v="1"/>
  </r>
  <r>
    <x v="739"/>
    <x v="0"/>
  </r>
  <r>
    <x v="704"/>
    <x v="1"/>
  </r>
  <r>
    <x v="60"/>
    <x v="0"/>
  </r>
  <r>
    <x v="277"/>
    <x v="0"/>
  </r>
  <r>
    <x v="638"/>
    <x v="1"/>
  </r>
  <r>
    <x v="34"/>
    <x v="0"/>
  </r>
  <r>
    <x v="528"/>
    <x v="0"/>
  </r>
  <r>
    <x v="972"/>
    <x v="1"/>
  </r>
  <r>
    <x v="162"/>
    <x v="0"/>
  </r>
  <r>
    <x v="441"/>
    <x v="0"/>
  </r>
  <r>
    <x v="569"/>
    <x v="1"/>
  </r>
  <r>
    <x v="22"/>
    <x v="0"/>
  </r>
  <r>
    <x v="124"/>
    <x v="0"/>
  </r>
  <r>
    <x v="920"/>
    <x v="1"/>
  </r>
  <r>
    <x v="12"/>
    <x v="0"/>
  </r>
  <r>
    <x v="351"/>
    <x v="0"/>
  </r>
  <r>
    <x v="289"/>
    <x v="1"/>
  </r>
  <r>
    <x v="98"/>
    <x v="1"/>
  </r>
  <r>
    <x v="303"/>
    <x v="0"/>
  </r>
  <r>
    <x v="869"/>
    <x v="0"/>
  </r>
  <r>
    <x v="797"/>
    <x v="1"/>
  </r>
  <r>
    <x v="335"/>
    <x v="1"/>
  </r>
  <r>
    <x v="965"/>
    <x v="0"/>
  </r>
  <r>
    <x v="701"/>
    <x v="1"/>
  </r>
  <r>
    <x v="171"/>
    <x v="0"/>
  </r>
  <r>
    <x v="13"/>
    <x v="1"/>
  </r>
  <r>
    <x v="751"/>
    <x v="1"/>
  </r>
  <r>
    <x v="443"/>
    <x v="1"/>
  </r>
  <r>
    <x v="804"/>
    <x v="1"/>
  </r>
  <r>
    <x v="70"/>
    <x v="1"/>
  </r>
  <r>
    <x v="780"/>
    <x v="0"/>
  </r>
  <r>
    <x v="314"/>
    <x v="0"/>
  </r>
  <r>
    <x v="185"/>
    <x v="1"/>
  </r>
  <r>
    <x v="402"/>
    <x v="1"/>
  </r>
  <r>
    <x v="535"/>
    <x v="0"/>
  </r>
  <r>
    <x v="664"/>
    <x v="0"/>
  </r>
  <r>
    <x v="711"/>
    <x v="0"/>
  </r>
  <r>
    <x v="256"/>
    <x v="1"/>
  </r>
  <r>
    <x v="775"/>
    <x v="0"/>
  </r>
  <r>
    <x v="918"/>
    <x v="0"/>
  </r>
  <r>
    <x v="98"/>
    <x v="0"/>
  </r>
  <r>
    <x v="762"/>
    <x v="1"/>
  </r>
  <r>
    <x v="834"/>
    <x v="1"/>
  </r>
  <r>
    <x v="517"/>
    <x v="0"/>
  </r>
  <r>
    <x v="967"/>
    <x v="0"/>
  </r>
  <r>
    <x v="627"/>
    <x v="0"/>
  </r>
  <r>
    <x v="415"/>
    <x v="1"/>
  </r>
  <r>
    <x v="217"/>
    <x v="0"/>
  </r>
  <r>
    <x v="71"/>
    <x v="1"/>
  </r>
  <r>
    <x v="973"/>
    <x v="1"/>
  </r>
  <r>
    <x v="795"/>
    <x v="1"/>
  </r>
  <r>
    <x v="765"/>
    <x v="0"/>
  </r>
  <r>
    <x v="172"/>
    <x v="0"/>
  </r>
  <r>
    <x v="491"/>
    <x v="1"/>
  </r>
  <r>
    <x v="55"/>
    <x v="1"/>
  </r>
  <r>
    <x v="246"/>
    <x v="1"/>
  </r>
  <r>
    <x v="34"/>
    <x v="1"/>
  </r>
  <r>
    <x v="889"/>
    <x v="0"/>
  </r>
  <r>
    <x v="687"/>
    <x v="0"/>
  </r>
  <r>
    <x v="42"/>
    <x v="1"/>
  </r>
  <r>
    <x v="283"/>
    <x v="0"/>
  </r>
  <r>
    <x v="499"/>
    <x v="0"/>
  </r>
  <r>
    <x v="330"/>
    <x v="1"/>
  </r>
  <r>
    <x v="157"/>
    <x v="0"/>
  </r>
  <r>
    <x v="260"/>
    <x v="0"/>
  </r>
  <r>
    <x v="900"/>
    <x v="0"/>
  </r>
  <r>
    <x v="100"/>
    <x v="1"/>
  </r>
  <r>
    <x v="427"/>
    <x v="0"/>
  </r>
  <r>
    <x v="878"/>
    <x v="0"/>
  </r>
  <r>
    <x v="656"/>
    <x v="0"/>
  </r>
  <r>
    <x v="733"/>
    <x v="0"/>
  </r>
  <r>
    <x v="935"/>
    <x v="1"/>
  </r>
  <r>
    <x v="660"/>
    <x v="0"/>
  </r>
  <r>
    <x v="667"/>
    <x v="0"/>
  </r>
  <r>
    <x v="161"/>
    <x v="0"/>
  </r>
  <r>
    <x v="634"/>
    <x v="1"/>
  </r>
  <r>
    <x v="572"/>
    <x v="1"/>
  </r>
  <r>
    <x v="317"/>
    <x v="1"/>
  </r>
  <r>
    <x v="193"/>
    <x v="0"/>
  </r>
  <r>
    <x v="442"/>
    <x v="1"/>
  </r>
  <r>
    <x v="85"/>
    <x v="1"/>
  </r>
  <r>
    <x v="609"/>
    <x v="0"/>
  </r>
  <r>
    <x v="762"/>
    <x v="1"/>
  </r>
  <r>
    <x v="622"/>
    <x v="0"/>
  </r>
  <r>
    <x v="968"/>
    <x v="0"/>
  </r>
  <r>
    <x v="686"/>
    <x v="0"/>
  </r>
  <r>
    <x v="499"/>
    <x v="0"/>
  </r>
  <r>
    <x v="933"/>
    <x v="1"/>
  </r>
  <r>
    <x v="836"/>
    <x v="1"/>
  </r>
  <r>
    <x v="786"/>
    <x v="0"/>
  </r>
  <r>
    <x v="117"/>
    <x v="0"/>
  </r>
  <r>
    <x v="960"/>
    <x v="0"/>
  </r>
  <r>
    <x v="957"/>
    <x v="0"/>
  </r>
  <r>
    <x v="393"/>
    <x v="0"/>
  </r>
  <r>
    <x v="169"/>
    <x v="1"/>
  </r>
  <r>
    <x v="310"/>
    <x v="0"/>
  </r>
  <r>
    <x v="97"/>
    <x v="0"/>
  </r>
  <r>
    <x v="974"/>
    <x v="0"/>
  </r>
  <r>
    <x v="32"/>
    <x v="1"/>
  </r>
  <r>
    <x v="123"/>
    <x v="1"/>
  </r>
  <r>
    <x v="718"/>
    <x v="0"/>
  </r>
  <r>
    <x v="158"/>
    <x v="1"/>
  </r>
  <r>
    <x v="453"/>
    <x v="1"/>
  </r>
  <r>
    <x v="652"/>
    <x v="0"/>
  </r>
  <r>
    <x v="587"/>
    <x v="0"/>
  </r>
  <r>
    <x v="496"/>
    <x v="0"/>
  </r>
  <r>
    <x v="792"/>
    <x v="0"/>
  </r>
  <r>
    <x v="554"/>
    <x v="0"/>
  </r>
  <r>
    <x v="909"/>
    <x v="0"/>
  </r>
  <r>
    <x v="248"/>
    <x v="0"/>
  </r>
  <r>
    <x v="913"/>
    <x v="0"/>
  </r>
  <r>
    <x v="162"/>
    <x v="0"/>
  </r>
  <r>
    <x v="378"/>
    <x v="0"/>
  </r>
  <r>
    <x v="391"/>
    <x v="0"/>
  </r>
  <r>
    <x v="975"/>
    <x v="1"/>
  </r>
  <r>
    <x v="771"/>
    <x v="1"/>
  </r>
  <r>
    <x v="366"/>
    <x v="1"/>
  </r>
  <r>
    <x v="337"/>
    <x v="0"/>
  </r>
  <r>
    <x v="89"/>
    <x v="0"/>
  </r>
  <r>
    <x v="407"/>
    <x v="0"/>
  </r>
  <r>
    <x v="822"/>
    <x v="1"/>
  </r>
  <r>
    <x v="566"/>
    <x v="0"/>
  </r>
  <r>
    <x v="234"/>
    <x v="0"/>
  </r>
  <r>
    <x v="118"/>
    <x v="0"/>
  </r>
  <r>
    <x v="971"/>
    <x v="1"/>
  </r>
  <r>
    <x v="677"/>
    <x v="1"/>
  </r>
  <r>
    <x v="590"/>
    <x v="1"/>
  </r>
  <r>
    <x v="46"/>
    <x v="1"/>
  </r>
  <r>
    <x v="347"/>
    <x v="0"/>
  </r>
  <r>
    <x v="908"/>
    <x v="1"/>
  </r>
  <r>
    <x v="866"/>
    <x v="0"/>
  </r>
  <r>
    <x v="451"/>
    <x v="1"/>
  </r>
  <r>
    <x v="543"/>
    <x v="0"/>
  </r>
  <r>
    <x v="528"/>
    <x v="0"/>
  </r>
  <r>
    <x v="831"/>
    <x v="0"/>
  </r>
  <r>
    <x v="248"/>
    <x v="1"/>
  </r>
  <r>
    <x v="33"/>
    <x v="1"/>
  </r>
  <r>
    <x v="146"/>
    <x v="1"/>
  </r>
  <r>
    <x v="210"/>
    <x v="0"/>
  </r>
  <r>
    <x v="920"/>
    <x v="0"/>
  </r>
  <r>
    <x v="478"/>
    <x v="1"/>
  </r>
  <r>
    <x v="617"/>
    <x v="0"/>
  </r>
  <r>
    <x v="43"/>
    <x v="1"/>
  </r>
  <r>
    <x v="277"/>
    <x v="0"/>
  </r>
  <r>
    <x v="923"/>
    <x v="0"/>
  </r>
  <r>
    <x v="402"/>
    <x v="1"/>
  </r>
  <r>
    <x v="609"/>
    <x v="0"/>
  </r>
  <r>
    <x v="261"/>
    <x v="0"/>
  </r>
  <r>
    <x v="280"/>
    <x v="0"/>
  </r>
  <r>
    <x v="663"/>
    <x v="0"/>
  </r>
  <r>
    <x v="502"/>
    <x v="0"/>
  </r>
  <r>
    <x v="197"/>
    <x v="1"/>
  </r>
  <r>
    <x v="548"/>
    <x v="0"/>
  </r>
  <r>
    <x v="792"/>
    <x v="0"/>
  </r>
  <r>
    <x v="528"/>
    <x v="0"/>
  </r>
  <r>
    <x v="706"/>
    <x v="1"/>
  </r>
  <r>
    <x v="911"/>
    <x v="0"/>
  </r>
  <r>
    <x v="5"/>
    <x v="1"/>
  </r>
  <r>
    <x v="251"/>
    <x v="1"/>
  </r>
  <r>
    <x v="889"/>
    <x v="0"/>
  </r>
  <r>
    <x v="909"/>
    <x v="0"/>
  </r>
  <r>
    <x v="49"/>
    <x v="0"/>
  </r>
  <r>
    <x v="69"/>
    <x v="0"/>
  </r>
  <r>
    <x v="176"/>
    <x v="0"/>
  </r>
  <r>
    <x v="696"/>
    <x v="1"/>
  </r>
  <r>
    <x v="546"/>
    <x v="1"/>
  </r>
  <r>
    <x v="386"/>
    <x v="0"/>
  </r>
  <r>
    <x v="589"/>
    <x v="0"/>
  </r>
  <r>
    <x v="976"/>
    <x v="0"/>
  </r>
  <r>
    <x v="784"/>
    <x v="0"/>
  </r>
  <r>
    <x v="240"/>
    <x v="0"/>
  </r>
  <r>
    <x v="576"/>
    <x v="1"/>
  </r>
  <r>
    <x v="325"/>
    <x v="0"/>
  </r>
  <r>
    <x v="726"/>
    <x v="1"/>
  </r>
  <r>
    <x v="603"/>
    <x v="1"/>
  </r>
  <r>
    <x v="665"/>
    <x v="1"/>
  </r>
  <r>
    <x v="44"/>
    <x v="1"/>
  </r>
  <r>
    <x v="963"/>
    <x v="1"/>
  </r>
  <r>
    <x v="767"/>
    <x v="1"/>
  </r>
  <r>
    <x v="109"/>
    <x v="0"/>
  </r>
  <r>
    <x v="9"/>
    <x v="0"/>
  </r>
  <r>
    <x v="474"/>
    <x v="0"/>
  </r>
  <r>
    <x v="652"/>
    <x v="0"/>
  </r>
  <r>
    <x v="562"/>
    <x v="1"/>
  </r>
  <r>
    <x v="905"/>
    <x v="0"/>
  </r>
  <r>
    <x v="389"/>
    <x v="0"/>
  </r>
  <r>
    <x v="585"/>
    <x v="0"/>
  </r>
  <r>
    <x v="700"/>
    <x v="0"/>
  </r>
  <r>
    <x v="301"/>
    <x v="1"/>
  </r>
  <r>
    <x v="286"/>
    <x v="0"/>
  </r>
  <r>
    <x v="695"/>
    <x v="0"/>
  </r>
  <r>
    <x v="115"/>
    <x v="0"/>
  </r>
  <r>
    <x v="799"/>
    <x v="1"/>
  </r>
  <r>
    <x v="800"/>
    <x v="0"/>
  </r>
  <r>
    <x v="946"/>
    <x v="0"/>
  </r>
  <r>
    <x v="582"/>
    <x v="0"/>
  </r>
  <r>
    <x v="1"/>
    <x v="1"/>
  </r>
  <r>
    <x v="935"/>
    <x v="1"/>
  </r>
  <r>
    <x v="745"/>
    <x v="0"/>
  </r>
  <r>
    <x v="900"/>
    <x v="0"/>
  </r>
  <r>
    <x v="829"/>
    <x v="1"/>
  </r>
  <r>
    <x v="3"/>
    <x v="0"/>
  </r>
  <r>
    <x v="21"/>
    <x v="0"/>
  </r>
  <r>
    <x v="728"/>
    <x v="1"/>
  </r>
  <r>
    <x v="849"/>
    <x v="1"/>
  </r>
  <r>
    <x v="152"/>
    <x v="1"/>
  </r>
  <r>
    <x v="904"/>
    <x v="1"/>
  </r>
  <r>
    <x v="639"/>
    <x v="0"/>
  </r>
  <r>
    <x v="156"/>
    <x v="1"/>
  </r>
  <r>
    <x v="591"/>
    <x v="1"/>
  </r>
  <r>
    <x v="42"/>
    <x v="0"/>
  </r>
  <r>
    <x v="726"/>
    <x v="0"/>
  </r>
  <r>
    <x v="261"/>
    <x v="0"/>
  </r>
  <r>
    <x v="165"/>
    <x v="0"/>
  </r>
  <r>
    <x v="373"/>
    <x v="0"/>
  </r>
  <r>
    <x v="595"/>
    <x v="0"/>
  </r>
  <r>
    <x v="731"/>
    <x v="0"/>
  </r>
  <r>
    <x v="267"/>
    <x v="0"/>
  </r>
  <r>
    <x v="151"/>
    <x v="0"/>
  </r>
  <r>
    <x v="34"/>
    <x v="0"/>
  </r>
  <r>
    <x v="296"/>
    <x v="1"/>
  </r>
  <r>
    <x v="137"/>
    <x v="0"/>
  </r>
  <r>
    <x v="960"/>
    <x v="1"/>
  </r>
  <r>
    <x v="224"/>
    <x v="0"/>
  </r>
  <r>
    <x v="977"/>
    <x v="0"/>
  </r>
  <r>
    <x v="525"/>
    <x v="1"/>
  </r>
  <r>
    <x v="80"/>
    <x v="0"/>
  </r>
  <r>
    <x v="661"/>
    <x v="0"/>
  </r>
  <r>
    <x v="501"/>
    <x v="1"/>
  </r>
  <r>
    <x v="692"/>
    <x v="1"/>
  </r>
  <r>
    <x v="589"/>
    <x v="0"/>
  </r>
  <r>
    <x v="593"/>
    <x v="1"/>
  </r>
  <r>
    <x v="633"/>
    <x v="0"/>
  </r>
  <r>
    <x v="397"/>
    <x v="0"/>
  </r>
  <r>
    <x v="834"/>
    <x v="0"/>
  </r>
  <r>
    <x v="978"/>
    <x v="0"/>
  </r>
  <r>
    <x v="803"/>
    <x v="1"/>
  </r>
  <r>
    <x v="240"/>
    <x v="1"/>
  </r>
  <r>
    <x v="511"/>
    <x v="0"/>
  </r>
  <r>
    <x v="745"/>
    <x v="0"/>
  </r>
  <r>
    <x v="207"/>
    <x v="1"/>
  </r>
  <r>
    <x v="387"/>
    <x v="1"/>
  </r>
  <r>
    <x v="265"/>
    <x v="0"/>
  </r>
  <r>
    <x v="17"/>
    <x v="0"/>
  </r>
  <r>
    <x v="887"/>
    <x v="0"/>
  </r>
  <r>
    <x v="865"/>
    <x v="1"/>
  </r>
  <r>
    <x v="967"/>
    <x v="0"/>
  </r>
  <r>
    <x v="958"/>
    <x v="0"/>
  </r>
  <r>
    <x v="651"/>
    <x v="0"/>
  </r>
  <r>
    <x v="958"/>
    <x v="1"/>
  </r>
  <r>
    <x v="224"/>
    <x v="0"/>
  </r>
  <r>
    <x v="607"/>
    <x v="0"/>
  </r>
  <r>
    <x v="203"/>
    <x v="1"/>
  </r>
  <r>
    <x v="167"/>
    <x v="0"/>
  </r>
  <r>
    <x v="327"/>
    <x v="0"/>
  </r>
  <r>
    <x v="698"/>
    <x v="0"/>
  </r>
  <r>
    <x v="21"/>
    <x v="0"/>
  </r>
  <r>
    <x v="676"/>
    <x v="0"/>
  </r>
  <r>
    <x v="242"/>
    <x v="1"/>
  </r>
  <r>
    <x v="739"/>
    <x v="0"/>
  </r>
  <r>
    <x v="559"/>
    <x v="0"/>
  </r>
  <r>
    <x v="162"/>
    <x v="0"/>
  </r>
  <r>
    <x v="31"/>
    <x v="1"/>
  </r>
  <r>
    <x v="744"/>
    <x v="1"/>
  </r>
  <r>
    <x v="836"/>
    <x v="0"/>
  </r>
  <r>
    <x v="635"/>
    <x v="1"/>
  </r>
  <r>
    <x v="944"/>
    <x v="1"/>
  </r>
  <r>
    <x v="275"/>
    <x v="0"/>
  </r>
  <r>
    <x v="369"/>
    <x v="0"/>
  </r>
  <r>
    <x v="719"/>
    <x v="1"/>
  </r>
  <r>
    <x v="65"/>
    <x v="0"/>
  </r>
  <r>
    <x v="316"/>
    <x v="0"/>
  </r>
  <r>
    <x v="318"/>
    <x v="0"/>
  </r>
  <r>
    <x v="84"/>
    <x v="1"/>
  </r>
  <r>
    <x v="944"/>
    <x v="0"/>
  </r>
  <r>
    <x v="851"/>
    <x v="0"/>
  </r>
  <r>
    <x v="99"/>
    <x v="1"/>
  </r>
  <r>
    <x v="644"/>
    <x v="1"/>
  </r>
  <r>
    <x v="600"/>
    <x v="0"/>
  </r>
  <r>
    <x v="690"/>
    <x v="1"/>
  </r>
  <r>
    <x v="718"/>
    <x v="0"/>
  </r>
  <r>
    <x v="948"/>
    <x v="0"/>
  </r>
  <r>
    <x v="934"/>
    <x v="1"/>
  </r>
  <r>
    <x v="685"/>
    <x v="1"/>
  </r>
  <r>
    <x v="87"/>
    <x v="1"/>
  </r>
  <r>
    <x v="263"/>
    <x v="0"/>
  </r>
  <r>
    <x v="62"/>
    <x v="1"/>
  </r>
  <r>
    <x v="841"/>
    <x v="1"/>
  </r>
  <r>
    <x v="856"/>
    <x v="1"/>
  </r>
  <r>
    <x v="173"/>
    <x v="0"/>
  </r>
  <r>
    <x v="979"/>
    <x v="0"/>
  </r>
  <r>
    <x v="374"/>
    <x v="1"/>
  </r>
  <r>
    <x v="864"/>
    <x v="1"/>
  </r>
  <r>
    <x v="292"/>
    <x v="0"/>
  </r>
  <r>
    <x v="746"/>
    <x v="0"/>
  </r>
  <r>
    <x v="486"/>
    <x v="0"/>
  </r>
  <r>
    <x v="952"/>
    <x v="0"/>
  </r>
  <r>
    <x v="950"/>
    <x v="0"/>
  </r>
  <r>
    <x v="228"/>
    <x v="0"/>
  </r>
  <r>
    <x v="224"/>
    <x v="0"/>
  </r>
  <r>
    <x v="355"/>
    <x v="1"/>
  </r>
  <r>
    <x v="781"/>
    <x v="0"/>
  </r>
  <r>
    <x v="299"/>
    <x v="0"/>
  </r>
  <r>
    <x v="467"/>
    <x v="1"/>
  </r>
  <r>
    <x v="437"/>
    <x v="0"/>
  </r>
  <r>
    <x v="618"/>
    <x v="0"/>
  </r>
  <r>
    <x v="305"/>
    <x v="0"/>
  </r>
  <r>
    <x v="33"/>
    <x v="0"/>
  </r>
  <r>
    <x v="557"/>
    <x v="0"/>
  </r>
  <r>
    <x v="889"/>
    <x v="0"/>
  </r>
  <r>
    <x v="714"/>
    <x v="0"/>
  </r>
  <r>
    <x v="419"/>
    <x v="0"/>
  </r>
  <r>
    <x v="540"/>
    <x v="0"/>
  </r>
  <r>
    <x v="383"/>
    <x v="0"/>
  </r>
  <r>
    <x v="864"/>
    <x v="1"/>
  </r>
  <r>
    <x v="149"/>
    <x v="1"/>
  </r>
  <r>
    <x v="574"/>
    <x v="1"/>
  </r>
  <r>
    <x v="435"/>
    <x v="0"/>
  </r>
  <r>
    <x v="429"/>
    <x v="1"/>
  </r>
  <r>
    <x v="582"/>
    <x v="1"/>
  </r>
  <r>
    <x v="389"/>
    <x v="0"/>
  </r>
  <r>
    <x v="537"/>
    <x v="1"/>
  </r>
  <r>
    <x v="251"/>
    <x v="0"/>
  </r>
  <r>
    <x v="611"/>
    <x v="1"/>
  </r>
  <r>
    <x v="763"/>
    <x v="1"/>
  </r>
  <r>
    <x v="22"/>
    <x v="0"/>
  </r>
  <r>
    <x v="978"/>
    <x v="0"/>
  </r>
  <r>
    <x v="49"/>
    <x v="1"/>
  </r>
  <r>
    <x v="97"/>
    <x v="0"/>
  </r>
  <r>
    <x v="23"/>
    <x v="0"/>
  </r>
  <r>
    <x v="212"/>
    <x v="0"/>
  </r>
  <r>
    <x v="109"/>
    <x v="0"/>
  </r>
  <r>
    <x v="921"/>
    <x v="0"/>
  </r>
  <r>
    <x v="3"/>
    <x v="0"/>
  </r>
  <r>
    <x v="596"/>
    <x v="1"/>
  </r>
  <r>
    <x v="458"/>
    <x v="1"/>
  </r>
  <r>
    <x v="890"/>
    <x v="0"/>
  </r>
  <r>
    <x v="415"/>
    <x v="1"/>
  </r>
  <r>
    <x v="606"/>
    <x v="0"/>
  </r>
  <r>
    <x v="772"/>
    <x v="0"/>
  </r>
  <r>
    <x v="443"/>
    <x v="1"/>
  </r>
  <r>
    <x v="67"/>
    <x v="0"/>
  </r>
  <r>
    <x v="615"/>
    <x v="1"/>
  </r>
  <r>
    <x v="508"/>
    <x v="0"/>
  </r>
  <r>
    <x v="649"/>
    <x v="1"/>
  </r>
  <r>
    <x v="589"/>
    <x v="1"/>
  </r>
  <r>
    <x v="650"/>
    <x v="1"/>
  </r>
  <r>
    <x v="980"/>
    <x v="0"/>
  </r>
  <r>
    <x v="780"/>
    <x v="0"/>
  </r>
  <r>
    <x v="53"/>
    <x v="1"/>
  </r>
  <r>
    <x v="577"/>
    <x v="0"/>
  </r>
  <r>
    <x v="508"/>
    <x v="0"/>
  </r>
  <r>
    <x v="869"/>
    <x v="0"/>
  </r>
  <r>
    <x v="867"/>
    <x v="0"/>
  </r>
  <r>
    <x v="154"/>
    <x v="0"/>
  </r>
  <r>
    <x v="128"/>
    <x v="0"/>
  </r>
  <r>
    <x v="602"/>
    <x v="0"/>
  </r>
  <r>
    <x v="236"/>
    <x v="0"/>
  </r>
  <r>
    <x v="348"/>
    <x v="0"/>
  </r>
  <r>
    <x v="444"/>
    <x v="1"/>
  </r>
  <r>
    <x v="93"/>
    <x v="0"/>
  </r>
  <r>
    <x v="967"/>
    <x v="0"/>
  </r>
  <r>
    <x v="329"/>
    <x v="1"/>
  </r>
  <r>
    <x v="538"/>
    <x v="0"/>
  </r>
  <r>
    <x v="312"/>
    <x v="0"/>
  </r>
  <r>
    <x v="435"/>
    <x v="1"/>
  </r>
  <r>
    <x v="412"/>
    <x v="0"/>
  </r>
  <r>
    <x v="50"/>
    <x v="0"/>
  </r>
  <r>
    <x v="663"/>
    <x v="0"/>
  </r>
  <r>
    <x v="4"/>
    <x v="1"/>
  </r>
  <r>
    <x v="139"/>
    <x v="0"/>
  </r>
  <r>
    <x v="834"/>
    <x v="1"/>
  </r>
  <r>
    <x v="774"/>
    <x v="1"/>
  </r>
  <r>
    <x v="297"/>
    <x v="1"/>
  </r>
  <r>
    <x v="15"/>
    <x v="1"/>
  </r>
  <r>
    <x v="214"/>
    <x v="0"/>
  </r>
  <r>
    <x v="190"/>
    <x v="0"/>
  </r>
  <r>
    <x v="281"/>
    <x v="0"/>
  </r>
  <r>
    <x v="802"/>
    <x v="0"/>
  </r>
  <r>
    <x v="317"/>
    <x v="0"/>
  </r>
  <r>
    <x v="627"/>
    <x v="1"/>
  </r>
  <r>
    <x v="77"/>
    <x v="0"/>
  </r>
  <r>
    <x v="820"/>
    <x v="1"/>
  </r>
  <r>
    <x v="479"/>
    <x v="0"/>
  </r>
  <r>
    <x v="823"/>
    <x v="0"/>
  </r>
  <r>
    <x v="430"/>
    <x v="0"/>
  </r>
  <r>
    <x v="540"/>
    <x v="1"/>
  </r>
  <r>
    <x v="167"/>
    <x v="1"/>
  </r>
  <r>
    <x v="431"/>
    <x v="0"/>
  </r>
  <r>
    <x v="125"/>
    <x v="1"/>
  </r>
  <r>
    <x v="203"/>
    <x v="1"/>
  </r>
  <r>
    <x v="521"/>
    <x v="1"/>
  </r>
  <r>
    <x v="981"/>
    <x v="0"/>
  </r>
  <r>
    <x v="225"/>
    <x v="0"/>
  </r>
  <r>
    <x v="59"/>
    <x v="0"/>
  </r>
  <r>
    <x v="212"/>
    <x v="0"/>
  </r>
  <r>
    <x v="851"/>
    <x v="1"/>
  </r>
  <r>
    <x v="739"/>
    <x v="1"/>
  </r>
  <r>
    <x v="869"/>
    <x v="0"/>
  </r>
  <r>
    <x v="416"/>
    <x v="1"/>
  </r>
  <r>
    <x v="816"/>
    <x v="0"/>
  </r>
  <r>
    <x v="982"/>
    <x v="1"/>
  </r>
  <r>
    <x v="643"/>
    <x v="0"/>
  </r>
  <r>
    <x v="317"/>
    <x v="0"/>
  </r>
  <r>
    <x v="758"/>
    <x v="0"/>
  </r>
  <r>
    <x v="172"/>
    <x v="0"/>
  </r>
  <r>
    <x v="158"/>
    <x v="0"/>
  </r>
  <r>
    <x v="903"/>
    <x v="0"/>
  </r>
  <r>
    <x v="315"/>
    <x v="1"/>
  </r>
  <r>
    <x v="408"/>
    <x v="1"/>
  </r>
  <r>
    <x v="301"/>
    <x v="0"/>
  </r>
  <r>
    <x v="339"/>
    <x v="1"/>
  </r>
  <r>
    <x v="461"/>
    <x v="0"/>
  </r>
  <r>
    <x v="703"/>
    <x v="0"/>
  </r>
  <r>
    <x v="349"/>
    <x v="0"/>
  </r>
  <r>
    <x v="511"/>
    <x v="0"/>
  </r>
  <r>
    <x v="109"/>
    <x v="0"/>
  </r>
  <r>
    <x v="914"/>
    <x v="0"/>
  </r>
  <r>
    <x v="562"/>
    <x v="0"/>
  </r>
  <r>
    <x v="696"/>
    <x v="0"/>
  </r>
  <r>
    <x v="76"/>
    <x v="0"/>
  </r>
  <r>
    <x v="132"/>
    <x v="0"/>
  </r>
  <r>
    <x v="307"/>
    <x v="1"/>
  </r>
  <r>
    <x v="530"/>
    <x v="1"/>
  </r>
  <r>
    <x v="25"/>
    <x v="1"/>
  </r>
  <r>
    <x v="506"/>
    <x v="0"/>
  </r>
  <r>
    <x v="214"/>
    <x v="0"/>
  </r>
  <r>
    <x v="937"/>
    <x v="0"/>
  </r>
  <r>
    <x v="312"/>
    <x v="0"/>
  </r>
  <r>
    <x v="397"/>
    <x v="0"/>
  </r>
  <r>
    <x v="818"/>
    <x v="1"/>
  </r>
  <r>
    <x v="190"/>
    <x v="1"/>
  </r>
  <r>
    <x v="103"/>
    <x v="1"/>
  </r>
  <r>
    <x v="583"/>
    <x v="0"/>
  </r>
  <r>
    <x v="13"/>
    <x v="1"/>
  </r>
  <r>
    <x v="584"/>
    <x v="0"/>
  </r>
  <r>
    <x v="860"/>
    <x v="0"/>
  </r>
  <r>
    <x v="6"/>
    <x v="0"/>
  </r>
  <r>
    <x v="707"/>
    <x v="1"/>
  </r>
  <r>
    <x v="859"/>
    <x v="0"/>
  </r>
  <r>
    <x v="575"/>
    <x v="0"/>
  </r>
  <r>
    <x v="955"/>
    <x v="1"/>
  </r>
  <r>
    <x v="648"/>
    <x v="0"/>
  </r>
  <r>
    <x v="401"/>
    <x v="0"/>
  </r>
  <r>
    <x v="293"/>
    <x v="0"/>
  </r>
  <r>
    <x v="403"/>
    <x v="1"/>
  </r>
  <r>
    <x v="328"/>
    <x v="1"/>
  </r>
  <r>
    <x v="807"/>
    <x v="0"/>
  </r>
  <r>
    <x v="978"/>
    <x v="0"/>
  </r>
  <r>
    <x v="894"/>
    <x v="1"/>
  </r>
  <r>
    <x v="160"/>
    <x v="1"/>
  </r>
  <r>
    <x v="863"/>
    <x v="0"/>
  </r>
  <r>
    <x v="408"/>
    <x v="1"/>
  </r>
  <r>
    <x v="512"/>
    <x v="0"/>
  </r>
  <r>
    <x v="421"/>
    <x v="0"/>
  </r>
  <r>
    <x v="790"/>
    <x v="0"/>
  </r>
  <r>
    <x v="385"/>
    <x v="0"/>
  </r>
  <r>
    <x v="693"/>
    <x v="0"/>
  </r>
  <r>
    <x v="112"/>
    <x v="0"/>
  </r>
  <r>
    <x v="797"/>
    <x v="1"/>
  </r>
  <r>
    <x v="231"/>
    <x v="1"/>
  </r>
  <r>
    <x v="862"/>
    <x v="0"/>
  </r>
  <r>
    <x v="958"/>
    <x v="1"/>
  </r>
  <r>
    <x v="50"/>
    <x v="1"/>
  </r>
  <r>
    <x v="499"/>
    <x v="0"/>
  </r>
  <r>
    <x v="571"/>
    <x v="1"/>
  </r>
  <r>
    <x v="600"/>
    <x v="0"/>
  </r>
  <r>
    <x v="413"/>
    <x v="0"/>
  </r>
  <r>
    <x v="148"/>
    <x v="0"/>
  </r>
  <r>
    <x v="29"/>
    <x v="0"/>
  </r>
  <r>
    <x v="56"/>
    <x v="1"/>
  </r>
  <r>
    <x v="189"/>
    <x v="0"/>
  </r>
  <r>
    <x v="694"/>
    <x v="1"/>
  </r>
  <r>
    <x v="317"/>
    <x v="0"/>
  </r>
  <r>
    <x v="1"/>
    <x v="0"/>
  </r>
  <r>
    <x v="151"/>
    <x v="0"/>
  </r>
  <r>
    <x v="158"/>
    <x v="0"/>
  </r>
  <r>
    <x v="540"/>
    <x v="0"/>
  </r>
  <r>
    <x v="195"/>
    <x v="1"/>
  </r>
  <r>
    <x v="240"/>
    <x v="0"/>
  </r>
  <r>
    <x v="72"/>
    <x v="1"/>
  </r>
  <r>
    <x v="149"/>
    <x v="0"/>
  </r>
  <r>
    <x v="910"/>
    <x v="1"/>
  </r>
  <r>
    <x v="561"/>
    <x v="0"/>
  </r>
  <r>
    <x v="881"/>
    <x v="0"/>
  </r>
  <r>
    <x v="790"/>
    <x v="1"/>
  </r>
  <r>
    <x v="302"/>
    <x v="1"/>
  </r>
  <r>
    <x v="222"/>
    <x v="0"/>
  </r>
  <r>
    <x v="157"/>
    <x v="0"/>
  </r>
  <r>
    <x v="420"/>
    <x v="1"/>
  </r>
  <r>
    <x v="886"/>
    <x v="0"/>
  </r>
  <r>
    <x v="9"/>
    <x v="1"/>
  </r>
  <r>
    <x v="287"/>
    <x v="1"/>
  </r>
  <r>
    <x v="828"/>
    <x v="0"/>
  </r>
  <r>
    <x v="772"/>
    <x v="0"/>
  </r>
  <r>
    <x v="364"/>
    <x v="0"/>
  </r>
  <r>
    <x v="27"/>
    <x v="1"/>
  </r>
  <r>
    <x v="468"/>
    <x v="1"/>
  </r>
  <r>
    <x v="144"/>
    <x v="1"/>
  </r>
  <r>
    <x v="929"/>
    <x v="0"/>
  </r>
  <r>
    <x v="159"/>
    <x v="1"/>
  </r>
  <r>
    <x v="738"/>
    <x v="0"/>
  </r>
  <r>
    <x v="323"/>
    <x v="0"/>
  </r>
  <r>
    <x v="310"/>
    <x v="1"/>
  </r>
  <r>
    <x v="447"/>
    <x v="0"/>
  </r>
  <r>
    <x v="481"/>
    <x v="0"/>
  </r>
  <r>
    <x v="370"/>
    <x v="0"/>
  </r>
  <r>
    <x v="311"/>
    <x v="1"/>
  </r>
  <r>
    <x v="582"/>
    <x v="1"/>
  </r>
  <r>
    <x v="739"/>
    <x v="0"/>
  </r>
  <r>
    <x v="721"/>
    <x v="0"/>
  </r>
  <r>
    <x v="817"/>
    <x v="0"/>
  </r>
  <r>
    <x v="855"/>
    <x v="0"/>
  </r>
  <r>
    <x v="666"/>
    <x v="1"/>
  </r>
  <r>
    <x v="826"/>
    <x v="0"/>
  </r>
  <r>
    <x v="154"/>
    <x v="0"/>
  </r>
  <r>
    <x v="847"/>
    <x v="0"/>
  </r>
  <r>
    <x v="686"/>
    <x v="1"/>
  </r>
  <r>
    <x v="831"/>
    <x v="1"/>
  </r>
  <r>
    <x v="393"/>
    <x v="1"/>
  </r>
  <r>
    <x v="716"/>
    <x v="1"/>
  </r>
  <r>
    <x v="648"/>
    <x v="1"/>
  </r>
  <r>
    <x v="341"/>
    <x v="0"/>
  </r>
  <r>
    <x v="935"/>
    <x v="0"/>
  </r>
  <r>
    <x v="77"/>
    <x v="1"/>
  </r>
  <r>
    <x v="572"/>
    <x v="0"/>
  </r>
  <r>
    <x v="115"/>
    <x v="0"/>
  </r>
  <r>
    <x v="558"/>
    <x v="0"/>
  </r>
  <r>
    <x v="910"/>
    <x v="1"/>
  </r>
  <r>
    <x v="819"/>
    <x v="1"/>
  </r>
  <r>
    <x v="906"/>
    <x v="0"/>
  </r>
  <r>
    <x v="631"/>
    <x v="0"/>
  </r>
  <r>
    <x v="2"/>
    <x v="0"/>
  </r>
  <r>
    <x v="146"/>
    <x v="0"/>
  </r>
  <r>
    <x v="689"/>
    <x v="0"/>
  </r>
  <r>
    <x v="740"/>
    <x v="0"/>
  </r>
  <r>
    <x v="582"/>
    <x v="0"/>
  </r>
  <r>
    <x v="340"/>
    <x v="1"/>
  </r>
  <r>
    <x v="36"/>
    <x v="0"/>
  </r>
  <r>
    <x v="955"/>
    <x v="1"/>
  </r>
  <r>
    <x v="393"/>
    <x v="0"/>
  </r>
  <r>
    <x v="547"/>
    <x v="0"/>
  </r>
  <r>
    <x v="512"/>
    <x v="0"/>
  </r>
  <r>
    <x v="39"/>
    <x v="0"/>
  </r>
  <r>
    <x v="81"/>
    <x v="1"/>
  </r>
  <r>
    <x v="581"/>
    <x v="0"/>
  </r>
  <r>
    <x v="783"/>
    <x v="0"/>
  </r>
  <r>
    <x v="628"/>
    <x v="0"/>
  </r>
  <r>
    <x v="4"/>
    <x v="0"/>
  </r>
  <r>
    <x v="494"/>
    <x v="0"/>
  </r>
  <r>
    <x v="32"/>
    <x v="0"/>
  </r>
  <r>
    <x v="550"/>
    <x v="1"/>
  </r>
  <r>
    <x v="732"/>
    <x v="1"/>
  </r>
  <r>
    <x v="670"/>
    <x v="0"/>
  </r>
  <r>
    <x v="954"/>
    <x v="1"/>
  </r>
  <r>
    <x v="892"/>
    <x v="0"/>
  </r>
  <r>
    <x v="611"/>
    <x v="0"/>
  </r>
  <r>
    <x v="391"/>
    <x v="1"/>
  </r>
  <r>
    <x v="121"/>
    <x v="0"/>
  </r>
  <r>
    <x v="770"/>
    <x v="0"/>
  </r>
  <r>
    <x v="493"/>
    <x v="1"/>
  </r>
  <r>
    <x v="699"/>
    <x v="0"/>
  </r>
  <r>
    <x v="796"/>
    <x v="1"/>
  </r>
  <r>
    <x v="352"/>
    <x v="1"/>
  </r>
  <r>
    <x v="381"/>
    <x v="0"/>
  </r>
  <r>
    <x v="310"/>
    <x v="0"/>
  </r>
  <r>
    <x v="672"/>
    <x v="1"/>
  </r>
  <r>
    <x v="527"/>
    <x v="1"/>
  </r>
  <r>
    <x v="894"/>
    <x v="0"/>
  </r>
  <r>
    <x v="548"/>
    <x v="0"/>
  </r>
  <r>
    <x v="610"/>
    <x v="0"/>
  </r>
  <r>
    <x v="255"/>
    <x v="0"/>
  </r>
  <r>
    <x v="967"/>
    <x v="1"/>
  </r>
  <r>
    <x v="28"/>
    <x v="1"/>
  </r>
  <r>
    <x v="797"/>
    <x v="1"/>
  </r>
  <r>
    <x v="389"/>
    <x v="1"/>
  </r>
  <r>
    <x v="602"/>
    <x v="0"/>
  </r>
  <r>
    <x v="13"/>
    <x v="0"/>
  </r>
  <r>
    <x v="342"/>
    <x v="0"/>
  </r>
  <r>
    <x v="645"/>
    <x v="0"/>
  </r>
  <r>
    <x v="827"/>
    <x v="0"/>
  </r>
  <r>
    <x v="827"/>
    <x v="1"/>
  </r>
  <r>
    <x v="4"/>
    <x v="1"/>
  </r>
  <r>
    <x v="80"/>
    <x v="0"/>
  </r>
  <r>
    <x v="730"/>
    <x v="0"/>
  </r>
  <r>
    <x v="551"/>
    <x v="0"/>
  </r>
  <r>
    <x v="99"/>
    <x v="1"/>
  </r>
  <r>
    <x v="940"/>
    <x v="0"/>
  </r>
  <r>
    <x v="437"/>
    <x v="1"/>
  </r>
  <r>
    <x v="645"/>
    <x v="0"/>
  </r>
  <r>
    <x v="576"/>
    <x v="1"/>
  </r>
  <r>
    <x v="420"/>
    <x v="0"/>
  </r>
  <r>
    <x v="817"/>
    <x v="0"/>
  </r>
  <r>
    <x v="489"/>
    <x v="1"/>
  </r>
  <r>
    <x v="439"/>
    <x v="0"/>
  </r>
  <r>
    <x v="967"/>
    <x v="0"/>
  </r>
  <r>
    <x v="663"/>
    <x v="0"/>
  </r>
  <r>
    <x v="583"/>
    <x v="0"/>
  </r>
  <r>
    <x v="225"/>
    <x v="0"/>
  </r>
  <r>
    <x v="688"/>
    <x v="1"/>
  </r>
  <r>
    <x v="939"/>
    <x v="1"/>
  </r>
  <r>
    <x v="854"/>
    <x v="0"/>
  </r>
  <r>
    <x v="506"/>
    <x v="0"/>
  </r>
  <r>
    <x v="618"/>
    <x v="0"/>
  </r>
  <r>
    <x v="893"/>
    <x v="1"/>
  </r>
  <r>
    <x v="355"/>
    <x v="1"/>
  </r>
  <r>
    <x v="246"/>
    <x v="0"/>
  </r>
  <r>
    <x v="865"/>
    <x v="0"/>
  </r>
  <r>
    <x v="389"/>
    <x v="0"/>
  </r>
  <r>
    <x v="647"/>
    <x v="0"/>
  </r>
  <r>
    <x v="792"/>
    <x v="1"/>
  </r>
  <r>
    <x v="166"/>
    <x v="1"/>
  </r>
  <r>
    <x v="501"/>
    <x v="0"/>
  </r>
  <r>
    <x v="505"/>
    <x v="1"/>
  </r>
  <r>
    <x v="923"/>
    <x v="1"/>
  </r>
  <r>
    <x v="373"/>
    <x v="0"/>
  </r>
  <r>
    <x v="967"/>
    <x v="1"/>
  </r>
  <r>
    <x v="195"/>
    <x v="0"/>
  </r>
  <r>
    <x v="245"/>
    <x v="1"/>
  </r>
  <r>
    <x v="414"/>
    <x v="0"/>
  </r>
  <r>
    <x v="541"/>
    <x v="0"/>
  </r>
  <r>
    <x v="886"/>
    <x v="1"/>
  </r>
  <r>
    <x v="96"/>
    <x v="0"/>
  </r>
  <r>
    <x v="675"/>
    <x v="1"/>
  </r>
  <r>
    <x v="484"/>
    <x v="1"/>
  </r>
  <r>
    <x v="216"/>
    <x v="1"/>
  </r>
  <r>
    <x v="719"/>
    <x v="0"/>
  </r>
  <r>
    <x v="264"/>
    <x v="0"/>
  </r>
  <r>
    <x v="744"/>
    <x v="0"/>
  </r>
  <r>
    <x v="133"/>
    <x v="1"/>
  </r>
  <r>
    <x v="482"/>
    <x v="0"/>
  </r>
  <r>
    <x v="806"/>
    <x v="0"/>
  </r>
  <r>
    <x v="502"/>
    <x v="0"/>
  </r>
  <r>
    <x v="328"/>
    <x v="1"/>
  </r>
  <r>
    <x v="845"/>
    <x v="0"/>
  </r>
  <r>
    <x v="20"/>
    <x v="1"/>
  </r>
  <r>
    <x v="665"/>
    <x v="1"/>
  </r>
  <r>
    <x v="62"/>
    <x v="0"/>
  </r>
  <r>
    <x v="871"/>
    <x v="0"/>
  </r>
  <r>
    <x v="477"/>
    <x v="1"/>
  </r>
  <r>
    <x v="882"/>
    <x v="0"/>
  </r>
  <r>
    <x v="150"/>
    <x v="1"/>
  </r>
  <r>
    <x v="272"/>
    <x v="1"/>
  </r>
  <r>
    <x v="452"/>
    <x v="0"/>
  </r>
  <r>
    <x v="137"/>
    <x v="1"/>
  </r>
  <r>
    <x v="44"/>
    <x v="0"/>
  </r>
  <r>
    <x v="175"/>
    <x v="1"/>
  </r>
  <r>
    <x v="441"/>
    <x v="0"/>
  </r>
  <r>
    <x v="938"/>
    <x v="0"/>
  </r>
  <r>
    <x v="905"/>
    <x v="0"/>
  </r>
  <r>
    <x v="425"/>
    <x v="1"/>
  </r>
  <r>
    <x v="926"/>
    <x v="1"/>
  </r>
  <r>
    <x v="770"/>
    <x v="0"/>
  </r>
  <r>
    <x v="862"/>
    <x v="0"/>
  </r>
  <r>
    <x v="713"/>
    <x v="0"/>
  </r>
  <r>
    <x v="150"/>
    <x v="0"/>
  </r>
  <r>
    <x v="468"/>
    <x v="1"/>
  </r>
  <r>
    <x v="868"/>
    <x v="0"/>
  </r>
  <r>
    <x v="377"/>
    <x v="1"/>
  </r>
  <r>
    <x v="166"/>
    <x v="0"/>
  </r>
  <r>
    <x v="59"/>
    <x v="1"/>
  </r>
  <r>
    <x v="271"/>
    <x v="0"/>
  </r>
  <r>
    <x v="698"/>
    <x v="0"/>
  </r>
  <r>
    <x v="640"/>
    <x v="1"/>
  </r>
  <r>
    <x v="669"/>
    <x v="1"/>
  </r>
  <r>
    <x v="982"/>
    <x v="0"/>
  </r>
  <r>
    <x v="895"/>
    <x v="0"/>
  </r>
  <r>
    <x v="627"/>
    <x v="1"/>
  </r>
  <r>
    <x v="371"/>
    <x v="0"/>
  </r>
  <r>
    <x v="338"/>
    <x v="0"/>
  </r>
  <r>
    <x v="54"/>
    <x v="0"/>
  </r>
  <r>
    <x v="40"/>
    <x v="0"/>
  </r>
  <r>
    <x v="494"/>
    <x v="1"/>
  </r>
  <r>
    <x v="772"/>
    <x v="0"/>
  </r>
  <r>
    <x v="922"/>
    <x v="0"/>
  </r>
  <r>
    <x v="983"/>
    <x v="1"/>
  </r>
  <r>
    <x v="816"/>
    <x v="0"/>
  </r>
  <r>
    <x v="102"/>
    <x v="0"/>
  </r>
  <r>
    <x v="75"/>
    <x v="1"/>
  </r>
  <r>
    <x v="481"/>
    <x v="0"/>
  </r>
  <r>
    <x v="302"/>
    <x v="0"/>
  </r>
  <r>
    <x v="135"/>
    <x v="0"/>
  </r>
  <r>
    <x v="210"/>
    <x v="1"/>
  </r>
  <r>
    <x v="587"/>
    <x v="0"/>
  </r>
  <r>
    <x v="612"/>
    <x v="1"/>
  </r>
  <r>
    <x v="578"/>
    <x v="0"/>
  </r>
  <r>
    <x v="947"/>
    <x v="0"/>
  </r>
  <r>
    <x v="344"/>
    <x v="0"/>
  </r>
  <r>
    <x v="166"/>
    <x v="0"/>
  </r>
  <r>
    <x v="351"/>
    <x v="0"/>
  </r>
  <r>
    <x v="925"/>
    <x v="1"/>
  </r>
  <r>
    <x v="955"/>
    <x v="0"/>
  </r>
  <r>
    <x v="967"/>
    <x v="0"/>
  </r>
  <r>
    <x v="791"/>
    <x v="0"/>
  </r>
  <r>
    <x v="108"/>
    <x v="0"/>
  </r>
  <r>
    <x v="133"/>
    <x v="0"/>
  </r>
  <r>
    <x v="41"/>
    <x v="0"/>
  </r>
  <r>
    <x v="984"/>
    <x v="0"/>
  </r>
  <r>
    <x v="766"/>
    <x v="1"/>
  </r>
  <r>
    <x v="430"/>
    <x v="1"/>
  </r>
  <r>
    <x v="862"/>
    <x v="1"/>
  </r>
  <r>
    <x v="184"/>
    <x v="1"/>
  </r>
  <r>
    <x v="231"/>
    <x v="1"/>
  </r>
  <r>
    <x v="129"/>
    <x v="0"/>
  </r>
  <r>
    <x v="867"/>
    <x v="1"/>
  </r>
  <r>
    <x v="125"/>
    <x v="0"/>
  </r>
  <r>
    <x v="695"/>
    <x v="0"/>
  </r>
  <r>
    <x v="83"/>
    <x v="1"/>
  </r>
  <r>
    <x v="340"/>
    <x v="1"/>
  </r>
  <r>
    <x v="132"/>
    <x v="1"/>
  </r>
  <r>
    <x v="749"/>
    <x v="1"/>
  </r>
  <r>
    <x v="650"/>
    <x v="1"/>
  </r>
  <r>
    <x v="273"/>
    <x v="0"/>
  </r>
  <r>
    <x v="950"/>
    <x v="0"/>
  </r>
  <r>
    <x v="506"/>
    <x v="0"/>
  </r>
  <r>
    <x v="482"/>
    <x v="0"/>
  </r>
  <r>
    <x v="985"/>
    <x v="1"/>
  </r>
  <r>
    <x v="5"/>
    <x v="0"/>
  </r>
  <r>
    <x v="99"/>
    <x v="1"/>
  </r>
  <r>
    <x v="246"/>
    <x v="1"/>
  </r>
  <r>
    <x v="221"/>
    <x v="0"/>
  </r>
  <r>
    <x v="142"/>
    <x v="1"/>
  </r>
  <r>
    <x v="121"/>
    <x v="0"/>
  </r>
  <r>
    <x v="638"/>
    <x v="1"/>
  </r>
  <r>
    <x v="91"/>
    <x v="0"/>
  </r>
  <r>
    <x v="582"/>
    <x v="0"/>
  </r>
  <r>
    <x v="349"/>
    <x v="0"/>
  </r>
  <r>
    <x v="614"/>
    <x v="0"/>
  </r>
  <r>
    <x v="151"/>
    <x v="0"/>
  </r>
  <r>
    <x v="974"/>
    <x v="0"/>
  </r>
  <r>
    <x v="465"/>
    <x v="0"/>
  </r>
  <r>
    <x v="963"/>
    <x v="0"/>
  </r>
  <r>
    <x v="546"/>
    <x v="0"/>
  </r>
  <r>
    <x v="560"/>
    <x v="0"/>
  </r>
  <r>
    <x v="805"/>
    <x v="0"/>
  </r>
  <r>
    <x v="474"/>
    <x v="1"/>
  </r>
  <r>
    <x v="636"/>
    <x v="0"/>
  </r>
  <r>
    <x v="619"/>
    <x v="1"/>
  </r>
  <r>
    <x v="403"/>
    <x v="1"/>
  </r>
  <r>
    <x v="409"/>
    <x v="0"/>
  </r>
  <r>
    <x v="409"/>
    <x v="0"/>
  </r>
  <r>
    <x v="834"/>
    <x v="1"/>
  </r>
  <r>
    <x v="499"/>
    <x v="0"/>
  </r>
  <r>
    <x v="949"/>
    <x v="0"/>
  </r>
  <r>
    <x v="611"/>
    <x v="0"/>
  </r>
  <r>
    <x v="297"/>
    <x v="0"/>
  </r>
  <r>
    <x v="732"/>
    <x v="0"/>
  </r>
  <r>
    <x v="127"/>
    <x v="1"/>
  </r>
  <r>
    <x v="183"/>
    <x v="1"/>
  </r>
  <r>
    <x v="527"/>
    <x v="1"/>
  </r>
  <r>
    <x v="105"/>
    <x v="0"/>
  </r>
  <r>
    <x v="434"/>
    <x v="0"/>
  </r>
  <r>
    <x v="783"/>
    <x v="0"/>
  </r>
  <r>
    <x v="844"/>
    <x v="1"/>
  </r>
  <r>
    <x v="331"/>
    <x v="1"/>
  </r>
  <r>
    <x v="369"/>
    <x v="0"/>
  </r>
  <r>
    <x v="733"/>
    <x v="1"/>
  </r>
  <r>
    <x v="605"/>
    <x v="0"/>
  </r>
  <r>
    <x v="678"/>
    <x v="1"/>
  </r>
  <r>
    <x v="103"/>
    <x v="1"/>
  </r>
  <r>
    <x v="68"/>
    <x v="1"/>
  </r>
  <r>
    <x v="817"/>
    <x v="1"/>
  </r>
  <r>
    <x v="360"/>
    <x v="0"/>
  </r>
  <r>
    <x v="803"/>
    <x v="1"/>
  </r>
  <r>
    <x v="787"/>
    <x v="0"/>
  </r>
  <r>
    <x v="81"/>
    <x v="0"/>
  </r>
  <r>
    <x v="919"/>
    <x v="0"/>
  </r>
  <r>
    <x v="821"/>
    <x v="0"/>
  </r>
  <r>
    <x v="727"/>
    <x v="1"/>
  </r>
  <r>
    <x v="442"/>
    <x v="1"/>
  </r>
  <r>
    <x v="17"/>
    <x v="0"/>
  </r>
  <r>
    <x v="318"/>
    <x v="1"/>
  </r>
  <r>
    <x v="582"/>
    <x v="1"/>
  </r>
  <r>
    <x v="678"/>
    <x v="0"/>
  </r>
  <r>
    <x v="758"/>
    <x v="0"/>
  </r>
  <r>
    <x v="775"/>
    <x v="0"/>
  </r>
  <r>
    <x v="840"/>
    <x v="1"/>
  </r>
  <r>
    <x v="375"/>
    <x v="0"/>
  </r>
  <r>
    <x v="487"/>
    <x v="1"/>
  </r>
  <r>
    <x v="598"/>
    <x v="1"/>
  </r>
  <r>
    <x v="47"/>
    <x v="0"/>
  </r>
  <r>
    <x v="39"/>
    <x v="0"/>
  </r>
  <r>
    <x v="706"/>
    <x v="0"/>
  </r>
  <r>
    <x v="900"/>
    <x v="1"/>
  </r>
  <r>
    <x v="936"/>
    <x v="0"/>
  </r>
  <r>
    <x v="520"/>
    <x v="0"/>
  </r>
  <r>
    <x v="694"/>
    <x v="1"/>
  </r>
  <r>
    <x v="727"/>
    <x v="1"/>
  </r>
  <r>
    <x v="162"/>
    <x v="0"/>
  </r>
  <r>
    <x v="498"/>
    <x v="0"/>
  </r>
  <r>
    <x v="110"/>
    <x v="0"/>
  </r>
  <r>
    <x v="593"/>
    <x v="0"/>
  </r>
  <r>
    <x v="349"/>
    <x v="1"/>
  </r>
  <r>
    <x v="527"/>
    <x v="1"/>
  </r>
  <r>
    <x v="7"/>
    <x v="0"/>
  </r>
  <r>
    <x v="273"/>
    <x v="0"/>
  </r>
  <r>
    <x v="423"/>
    <x v="1"/>
  </r>
  <r>
    <x v="963"/>
    <x v="1"/>
  </r>
  <r>
    <x v="925"/>
    <x v="1"/>
  </r>
  <r>
    <x v="848"/>
    <x v="0"/>
  </r>
  <r>
    <x v="941"/>
    <x v="0"/>
  </r>
  <r>
    <x v="308"/>
    <x v="1"/>
  </r>
  <r>
    <x v="564"/>
    <x v="1"/>
  </r>
  <r>
    <x v="195"/>
    <x v="1"/>
  </r>
  <r>
    <x v="169"/>
    <x v="1"/>
  </r>
  <r>
    <x v="747"/>
    <x v="0"/>
  </r>
  <r>
    <x v="754"/>
    <x v="1"/>
  </r>
  <r>
    <x v="296"/>
    <x v="0"/>
  </r>
  <r>
    <x v="986"/>
    <x v="1"/>
  </r>
  <r>
    <x v="494"/>
    <x v="1"/>
  </r>
  <r>
    <x v="405"/>
    <x v="0"/>
  </r>
  <r>
    <x v="718"/>
    <x v="1"/>
  </r>
  <r>
    <x v="928"/>
    <x v="1"/>
  </r>
  <r>
    <x v="577"/>
    <x v="0"/>
  </r>
  <r>
    <x v="972"/>
    <x v="0"/>
  </r>
  <r>
    <x v="338"/>
    <x v="1"/>
  </r>
  <r>
    <x v="353"/>
    <x v="0"/>
  </r>
  <r>
    <x v="694"/>
    <x v="1"/>
  </r>
  <r>
    <x v="959"/>
    <x v="0"/>
  </r>
  <r>
    <x v="62"/>
    <x v="0"/>
  </r>
  <r>
    <x v="648"/>
    <x v="1"/>
  </r>
  <r>
    <x v="671"/>
    <x v="1"/>
  </r>
  <r>
    <x v="792"/>
    <x v="0"/>
  </r>
  <r>
    <x v="490"/>
    <x v="0"/>
  </r>
  <r>
    <x v="241"/>
    <x v="1"/>
  </r>
  <r>
    <x v="806"/>
    <x v="0"/>
  </r>
  <r>
    <x v="205"/>
    <x v="0"/>
  </r>
  <r>
    <x v="132"/>
    <x v="0"/>
  </r>
  <r>
    <x v="839"/>
    <x v="1"/>
  </r>
  <r>
    <x v="634"/>
    <x v="0"/>
  </r>
  <r>
    <x v="632"/>
    <x v="1"/>
  </r>
  <r>
    <x v="927"/>
    <x v="1"/>
  </r>
  <r>
    <x v="704"/>
    <x v="0"/>
  </r>
  <r>
    <x v="272"/>
    <x v="1"/>
  </r>
  <r>
    <x v="792"/>
    <x v="0"/>
  </r>
  <r>
    <x v="370"/>
    <x v="1"/>
  </r>
  <r>
    <x v="922"/>
    <x v="0"/>
  </r>
  <r>
    <x v="506"/>
    <x v="1"/>
  </r>
  <r>
    <x v="967"/>
    <x v="1"/>
  </r>
  <r>
    <x v="618"/>
    <x v="1"/>
  </r>
  <r>
    <x v="45"/>
    <x v="0"/>
  </r>
  <r>
    <x v="590"/>
    <x v="0"/>
  </r>
  <r>
    <x v="808"/>
    <x v="0"/>
  </r>
  <r>
    <x v="364"/>
    <x v="0"/>
  </r>
  <r>
    <x v="222"/>
    <x v="0"/>
  </r>
  <r>
    <x v="171"/>
    <x v="1"/>
  </r>
  <r>
    <x v="233"/>
    <x v="0"/>
  </r>
  <r>
    <x v="44"/>
    <x v="0"/>
  </r>
  <r>
    <x v="138"/>
    <x v="1"/>
  </r>
  <r>
    <x v="789"/>
    <x v="0"/>
  </r>
  <r>
    <x v="849"/>
    <x v="0"/>
  </r>
  <r>
    <x v="345"/>
    <x v="0"/>
  </r>
  <r>
    <x v="767"/>
    <x v="0"/>
  </r>
  <r>
    <x v="474"/>
    <x v="0"/>
  </r>
  <r>
    <x v="950"/>
    <x v="1"/>
  </r>
  <r>
    <x v="477"/>
    <x v="0"/>
  </r>
  <r>
    <x v="159"/>
    <x v="0"/>
  </r>
  <r>
    <x v="555"/>
    <x v="0"/>
  </r>
  <r>
    <x v="954"/>
    <x v="1"/>
  </r>
  <r>
    <x v="841"/>
    <x v="0"/>
  </r>
  <r>
    <x v="614"/>
    <x v="0"/>
  </r>
  <r>
    <x v="327"/>
    <x v="1"/>
  </r>
  <r>
    <x v="617"/>
    <x v="0"/>
  </r>
  <r>
    <x v="914"/>
    <x v="1"/>
  </r>
  <r>
    <x v="976"/>
    <x v="0"/>
  </r>
  <r>
    <x v="51"/>
    <x v="1"/>
  </r>
  <r>
    <x v="692"/>
    <x v="1"/>
  </r>
  <r>
    <x v="718"/>
    <x v="0"/>
  </r>
  <r>
    <x v="881"/>
    <x v="0"/>
  </r>
  <r>
    <x v="919"/>
    <x v="1"/>
  </r>
  <r>
    <x v="673"/>
    <x v="0"/>
  </r>
  <r>
    <x v="803"/>
    <x v="0"/>
  </r>
  <r>
    <x v="690"/>
    <x v="0"/>
  </r>
  <r>
    <x v="147"/>
    <x v="0"/>
  </r>
  <r>
    <x v="31"/>
    <x v="1"/>
  </r>
  <r>
    <x v="196"/>
    <x v="0"/>
  </r>
  <r>
    <x v="56"/>
    <x v="1"/>
  </r>
  <r>
    <x v="176"/>
    <x v="1"/>
  </r>
  <r>
    <x v="115"/>
    <x v="0"/>
  </r>
  <r>
    <x v="554"/>
    <x v="0"/>
  </r>
  <r>
    <x v="512"/>
    <x v="0"/>
  </r>
  <r>
    <x v="221"/>
    <x v="0"/>
  </r>
  <r>
    <x v="643"/>
    <x v="0"/>
  </r>
  <r>
    <x v="293"/>
    <x v="0"/>
  </r>
  <r>
    <x v="793"/>
    <x v="0"/>
  </r>
  <r>
    <x v="583"/>
    <x v="1"/>
  </r>
  <r>
    <x v="987"/>
    <x v="1"/>
  </r>
  <r>
    <x v="806"/>
    <x v="0"/>
  </r>
  <r>
    <x v="775"/>
    <x v="0"/>
  </r>
  <r>
    <x v="165"/>
    <x v="1"/>
  </r>
  <r>
    <x v="645"/>
    <x v="0"/>
  </r>
  <r>
    <x v="855"/>
    <x v="1"/>
  </r>
  <r>
    <x v="248"/>
    <x v="0"/>
  </r>
  <r>
    <x v="340"/>
    <x v="0"/>
  </r>
  <r>
    <x v="160"/>
    <x v="0"/>
  </r>
  <r>
    <x v="550"/>
    <x v="0"/>
  </r>
  <r>
    <x v="459"/>
    <x v="0"/>
  </r>
  <r>
    <x v="952"/>
    <x v="0"/>
  </r>
  <r>
    <x v="419"/>
    <x v="1"/>
  </r>
  <r>
    <x v="560"/>
    <x v="0"/>
  </r>
  <r>
    <x v="49"/>
    <x v="1"/>
  </r>
  <r>
    <x v="65"/>
    <x v="0"/>
  </r>
  <r>
    <x v="273"/>
    <x v="1"/>
  </r>
  <r>
    <x v="182"/>
    <x v="0"/>
  </r>
  <r>
    <x v="928"/>
    <x v="1"/>
  </r>
  <r>
    <x v="897"/>
    <x v="1"/>
  </r>
  <r>
    <x v="878"/>
    <x v="0"/>
  </r>
  <r>
    <x v="843"/>
    <x v="1"/>
  </r>
  <r>
    <x v="829"/>
    <x v="1"/>
  </r>
  <r>
    <x v="759"/>
    <x v="1"/>
  </r>
  <r>
    <x v="382"/>
    <x v="1"/>
  </r>
  <r>
    <x v="398"/>
    <x v="1"/>
  </r>
  <r>
    <x v="894"/>
    <x v="1"/>
  </r>
  <r>
    <x v="453"/>
    <x v="1"/>
  </r>
  <r>
    <x v="927"/>
    <x v="0"/>
  </r>
  <r>
    <x v="233"/>
    <x v="0"/>
  </r>
  <r>
    <x v="402"/>
    <x v="0"/>
  </r>
  <r>
    <x v="836"/>
    <x v="0"/>
  </r>
  <r>
    <x v="964"/>
    <x v="1"/>
  </r>
  <r>
    <x v="838"/>
    <x v="1"/>
  </r>
  <r>
    <x v="116"/>
    <x v="0"/>
  </r>
  <r>
    <x v="486"/>
    <x v="0"/>
  </r>
  <r>
    <x v="70"/>
    <x v="1"/>
  </r>
  <r>
    <x v="565"/>
    <x v="0"/>
  </r>
  <r>
    <x v="61"/>
    <x v="1"/>
  </r>
  <r>
    <x v="850"/>
    <x v="0"/>
  </r>
  <r>
    <x v="780"/>
    <x v="0"/>
  </r>
  <r>
    <x v="657"/>
    <x v="0"/>
  </r>
  <r>
    <x v="491"/>
    <x v="1"/>
  </r>
  <r>
    <x v="945"/>
    <x v="0"/>
  </r>
  <r>
    <x v="296"/>
    <x v="1"/>
  </r>
  <r>
    <x v="967"/>
    <x v="1"/>
  </r>
  <r>
    <x v="21"/>
    <x v="0"/>
  </r>
  <r>
    <x v="745"/>
    <x v="0"/>
  </r>
  <r>
    <x v="907"/>
    <x v="0"/>
  </r>
  <r>
    <x v="162"/>
    <x v="1"/>
  </r>
  <r>
    <x v="112"/>
    <x v="1"/>
  </r>
  <r>
    <x v="791"/>
    <x v="1"/>
  </r>
  <r>
    <x v="650"/>
    <x v="0"/>
  </r>
  <r>
    <x v="249"/>
    <x v="0"/>
  </r>
  <r>
    <x v="29"/>
    <x v="1"/>
  </r>
  <r>
    <x v="457"/>
    <x v="0"/>
  </r>
  <r>
    <x v="837"/>
    <x v="0"/>
  </r>
  <r>
    <x v="461"/>
    <x v="0"/>
  </r>
  <r>
    <x v="25"/>
    <x v="1"/>
  </r>
  <r>
    <x v="21"/>
    <x v="1"/>
  </r>
  <r>
    <x v="840"/>
    <x v="0"/>
  </r>
  <r>
    <x v="520"/>
    <x v="0"/>
  </r>
  <r>
    <x v="612"/>
    <x v="1"/>
  </r>
  <r>
    <x v="59"/>
    <x v="0"/>
  </r>
  <r>
    <x v="438"/>
    <x v="0"/>
  </r>
  <r>
    <x v="915"/>
    <x v="0"/>
  </r>
  <r>
    <x v="938"/>
    <x v="1"/>
  </r>
  <r>
    <x v="615"/>
    <x v="0"/>
  </r>
  <r>
    <x v="281"/>
    <x v="0"/>
  </r>
  <r>
    <x v="559"/>
    <x v="0"/>
  </r>
  <r>
    <x v="548"/>
    <x v="0"/>
  </r>
  <r>
    <x v="436"/>
    <x v="1"/>
  </r>
  <r>
    <x v="973"/>
    <x v="0"/>
  </r>
  <r>
    <x v="935"/>
    <x v="1"/>
  </r>
  <r>
    <x v="547"/>
    <x v="0"/>
  </r>
  <r>
    <x v="575"/>
    <x v="0"/>
  </r>
  <r>
    <x v="82"/>
    <x v="0"/>
  </r>
  <r>
    <x v="806"/>
    <x v="0"/>
  </r>
  <r>
    <x v="568"/>
    <x v="0"/>
  </r>
  <r>
    <x v="626"/>
    <x v="0"/>
  </r>
  <r>
    <x v="650"/>
    <x v="1"/>
  </r>
  <r>
    <x v="922"/>
    <x v="0"/>
  </r>
  <r>
    <x v="586"/>
    <x v="1"/>
  </r>
  <r>
    <x v="155"/>
    <x v="0"/>
  </r>
  <r>
    <x v="690"/>
    <x v="0"/>
  </r>
  <r>
    <x v="505"/>
    <x v="0"/>
  </r>
  <r>
    <x v="228"/>
    <x v="0"/>
  </r>
  <r>
    <x v="727"/>
    <x v="0"/>
  </r>
  <r>
    <x v="725"/>
    <x v="1"/>
  </r>
  <r>
    <x v="118"/>
    <x v="1"/>
  </r>
  <r>
    <x v="717"/>
    <x v="1"/>
  </r>
  <r>
    <x v="432"/>
    <x v="0"/>
  </r>
  <r>
    <x v="59"/>
    <x v="0"/>
  </r>
  <r>
    <x v="770"/>
    <x v="0"/>
  </r>
  <r>
    <x v="374"/>
    <x v="0"/>
  </r>
  <r>
    <x v="796"/>
    <x v="0"/>
  </r>
  <r>
    <x v="23"/>
    <x v="0"/>
  </r>
  <r>
    <x v="344"/>
    <x v="1"/>
  </r>
  <r>
    <x v="337"/>
    <x v="0"/>
  </r>
  <r>
    <x v="387"/>
    <x v="1"/>
  </r>
  <r>
    <x v="293"/>
    <x v="0"/>
  </r>
  <r>
    <x v="481"/>
    <x v="1"/>
  </r>
  <r>
    <x v="139"/>
    <x v="0"/>
  </r>
  <r>
    <x v="505"/>
    <x v="0"/>
  </r>
  <r>
    <x v="206"/>
    <x v="1"/>
  </r>
  <r>
    <x v="598"/>
    <x v="0"/>
  </r>
  <r>
    <x v="448"/>
    <x v="0"/>
  </r>
  <r>
    <x v="183"/>
    <x v="1"/>
  </r>
  <r>
    <x v="605"/>
    <x v="0"/>
  </r>
  <r>
    <x v="313"/>
    <x v="0"/>
  </r>
  <r>
    <x v="955"/>
    <x v="1"/>
  </r>
  <r>
    <x v="469"/>
    <x v="0"/>
  </r>
  <r>
    <x v="43"/>
    <x v="1"/>
  </r>
  <r>
    <x v="666"/>
    <x v="0"/>
  </r>
  <r>
    <x v="482"/>
    <x v="1"/>
  </r>
  <r>
    <x v="484"/>
    <x v="0"/>
  </r>
  <r>
    <x v="636"/>
    <x v="1"/>
  </r>
  <r>
    <x v="332"/>
    <x v="1"/>
  </r>
  <r>
    <x v="468"/>
    <x v="1"/>
  </r>
  <r>
    <x v="368"/>
    <x v="1"/>
  </r>
  <r>
    <x v="971"/>
    <x v="1"/>
  </r>
  <r>
    <x v="796"/>
    <x v="0"/>
  </r>
  <r>
    <x v="589"/>
    <x v="1"/>
  </r>
  <r>
    <x v="424"/>
    <x v="0"/>
  </r>
  <r>
    <x v="315"/>
    <x v="1"/>
  </r>
  <r>
    <x v="352"/>
    <x v="0"/>
  </r>
  <r>
    <x v="877"/>
    <x v="0"/>
  </r>
  <r>
    <x v="205"/>
    <x v="0"/>
  </r>
  <r>
    <x v="92"/>
    <x v="1"/>
  </r>
  <r>
    <x v="597"/>
    <x v="1"/>
  </r>
  <r>
    <x v="690"/>
    <x v="0"/>
  </r>
  <r>
    <x v="474"/>
    <x v="1"/>
  </r>
  <r>
    <x v="228"/>
    <x v="0"/>
  </r>
  <r>
    <x v="438"/>
    <x v="0"/>
  </r>
  <r>
    <x v="707"/>
    <x v="0"/>
  </r>
  <r>
    <x v="331"/>
    <x v="0"/>
  </r>
  <r>
    <x v="518"/>
    <x v="1"/>
  </r>
  <r>
    <x v="185"/>
    <x v="1"/>
  </r>
  <r>
    <x v="424"/>
    <x v="1"/>
  </r>
  <r>
    <x v="514"/>
    <x v="1"/>
  </r>
  <r>
    <x v="609"/>
    <x v="0"/>
  </r>
  <r>
    <x v="634"/>
    <x v="1"/>
  </r>
  <r>
    <x v="24"/>
    <x v="0"/>
  </r>
  <r>
    <x v="566"/>
    <x v="1"/>
  </r>
  <r>
    <x v="448"/>
    <x v="1"/>
  </r>
  <r>
    <x v="452"/>
    <x v="0"/>
  </r>
  <r>
    <x v="195"/>
    <x v="0"/>
  </r>
  <r>
    <x v="740"/>
    <x v="1"/>
  </r>
  <r>
    <x v="402"/>
    <x v="0"/>
  </r>
  <r>
    <x v="259"/>
    <x v="1"/>
  </r>
  <r>
    <x v="463"/>
    <x v="1"/>
  </r>
  <r>
    <x v="341"/>
    <x v="0"/>
  </r>
  <r>
    <x v="263"/>
    <x v="0"/>
  </r>
  <r>
    <x v="777"/>
    <x v="1"/>
  </r>
  <r>
    <x v="860"/>
    <x v="1"/>
  </r>
  <r>
    <x v="285"/>
    <x v="1"/>
  </r>
  <r>
    <x v="509"/>
    <x v="0"/>
  </r>
  <r>
    <x v="716"/>
    <x v="1"/>
  </r>
  <r>
    <x v="43"/>
    <x v="1"/>
  </r>
  <r>
    <x v="562"/>
    <x v="1"/>
  </r>
  <r>
    <x v="631"/>
    <x v="0"/>
  </r>
  <r>
    <x v="89"/>
    <x v="1"/>
  </r>
  <r>
    <x v="856"/>
    <x v="0"/>
  </r>
  <r>
    <x v="472"/>
    <x v="1"/>
  </r>
  <r>
    <x v="312"/>
    <x v="0"/>
  </r>
  <r>
    <x v="893"/>
    <x v="0"/>
  </r>
  <r>
    <x v="600"/>
    <x v="0"/>
  </r>
  <r>
    <x v="921"/>
    <x v="1"/>
  </r>
  <r>
    <x v="866"/>
    <x v="0"/>
  </r>
  <r>
    <x v="392"/>
    <x v="1"/>
  </r>
  <r>
    <x v="611"/>
    <x v="1"/>
  </r>
  <r>
    <x v="744"/>
    <x v="1"/>
  </r>
  <r>
    <x v="955"/>
    <x v="0"/>
  </r>
  <r>
    <x v="720"/>
    <x v="0"/>
  </r>
  <r>
    <x v="229"/>
    <x v="1"/>
  </r>
  <r>
    <x v="533"/>
    <x v="0"/>
  </r>
  <r>
    <x v="299"/>
    <x v="1"/>
  </r>
  <r>
    <x v="238"/>
    <x v="1"/>
  </r>
  <r>
    <x v="390"/>
    <x v="0"/>
  </r>
  <r>
    <x v="788"/>
    <x v="0"/>
  </r>
  <r>
    <x v="489"/>
    <x v="0"/>
  </r>
  <r>
    <x v="495"/>
    <x v="1"/>
  </r>
  <r>
    <x v="246"/>
    <x v="0"/>
  </r>
  <r>
    <x v="283"/>
    <x v="0"/>
  </r>
  <r>
    <x v="161"/>
    <x v="1"/>
  </r>
  <r>
    <x v="129"/>
    <x v="0"/>
  </r>
  <r>
    <x v="149"/>
    <x v="0"/>
  </r>
  <r>
    <x v="378"/>
    <x v="0"/>
  </r>
  <r>
    <x v="678"/>
    <x v="0"/>
  </r>
  <r>
    <x v="12"/>
    <x v="0"/>
  </r>
  <r>
    <x v="399"/>
    <x v="1"/>
  </r>
  <r>
    <x v="66"/>
    <x v="0"/>
  </r>
  <r>
    <x v="988"/>
    <x v="1"/>
  </r>
  <r>
    <x v="696"/>
    <x v="1"/>
  </r>
  <r>
    <x v="801"/>
    <x v="1"/>
  </r>
  <r>
    <x v="754"/>
    <x v="0"/>
  </r>
  <r>
    <x v="240"/>
    <x v="0"/>
  </r>
  <r>
    <x v="489"/>
    <x v="1"/>
  </r>
  <r>
    <x v="89"/>
    <x v="1"/>
  </r>
  <r>
    <x v="267"/>
    <x v="0"/>
  </r>
  <r>
    <x v="822"/>
    <x v="0"/>
  </r>
  <r>
    <x v="601"/>
    <x v="0"/>
  </r>
  <r>
    <x v="878"/>
    <x v="0"/>
  </r>
  <r>
    <x v="476"/>
    <x v="0"/>
  </r>
  <r>
    <x v="833"/>
    <x v="0"/>
  </r>
  <r>
    <x v="162"/>
    <x v="0"/>
  </r>
  <r>
    <x v="880"/>
    <x v="0"/>
  </r>
  <r>
    <x v="270"/>
    <x v="0"/>
  </r>
  <r>
    <x v="18"/>
    <x v="1"/>
  </r>
  <r>
    <x v="98"/>
    <x v="0"/>
  </r>
  <r>
    <x v="227"/>
    <x v="0"/>
  </r>
  <r>
    <x v="116"/>
    <x v="0"/>
  </r>
  <r>
    <x v="463"/>
    <x v="1"/>
  </r>
  <r>
    <x v="534"/>
    <x v="1"/>
  </r>
  <r>
    <x v="447"/>
    <x v="1"/>
  </r>
  <r>
    <x v="881"/>
    <x v="0"/>
  </r>
  <r>
    <x v="795"/>
    <x v="1"/>
  </r>
  <r>
    <x v="372"/>
    <x v="0"/>
  </r>
  <r>
    <x v="98"/>
    <x v="0"/>
  </r>
  <r>
    <x v="702"/>
    <x v="0"/>
  </r>
  <r>
    <x v="377"/>
    <x v="1"/>
  </r>
  <r>
    <x v="68"/>
    <x v="0"/>
  </r>
  <r>
    <x v="768"/>
    <x v="1"/>
  </r>
  <r>
    <x v="789"/>
    <x v="0"/>
  </r>
  <r>
    <x v="389"/>
    <x v="1"/>
  </r>
  <r>
    <x v="74"/>
    <x v="1"/>
  </r>
  <r>
    <x v="132"/>
    <x v="0"/>
  </r>
  <r>
    <x v="111"/>
    <x v="1"/>
  </r>
  <r>
    <x v="433"/>
    <x v="0"/>
  </r>
  <r>
    <x v="954"/>
    <x v="0"/>
  </r>
  <r>
    <x v="967"/>
    <x v="0"/>
  </r>
  <r>
    <x v="477"/>
    <x v="0"/>
  </r>
  <r>
    <x v="268"/>
    <x v="1"/>
  </r>
  <r>
    <x v="424"/>
    <x v="0"/>
  </r>
  <r>
    <x v="576"/>
    <x v="1"/>
  </r>
  <r>
    <x v="322"/>
    <x v="1"/>
  </r>
  <r>
    <x v="125"/>
    <x v="1"/>
  </r>
  <r>
    <x v="617"/>
    <x v="1"/>
  </r>
  <r>
    <x v="124"/>
    <x v="0"/>
  </r>
  <r>
    <x v="751"/>
    <x v="1"/>
  </r>
  <r>
    <x v="43"/>
    <x v="1"/>
  </r>
  <r>
    <x v="107"/>
    <x v="1"/>
  </r>
  <r>
    <x v="794"/>
    <x v="1"/>
  </r>
  <r>
    <x v="48"/>
    <x v="1"/>
  </r>
  <r>
    <x v="311"/>
    <x v="1"/>
  </r>
  <r>
    <x v="723"/>
    <x v="0"/>
  </r>
  <r>
    <x v="914"/>
    <x v="0"/>
  </r>
  <r>
    <x v="437"/>
    <x v="0"/>
  </r>
  <r>
    <x v="808"/>
    <x v="0"/>
  </r>
  <r>
    <x v="691"/>
    <x v="1"/>
  </r>
  <r>
    <x v="444"/>
    <x v="1"/>
  </r>
  <r>
    <x v="89"/>
    <x v="1"/>
  </r>
  <r>
    <x v="747"/>
    <x v="0"/>
  </r>
  <r>
    <x v="36"/>
    <x v="0"/>
  </r>
  <r>
    <x v="101"/>
    <x v="0"/>
  </r>
  <r>
    <x v="42"/>
    <x v="0"/>
  </r>
  <r>
    <x v="210"/>
    <x v="0"/>
  </r>
  <r>
    <x v="802"/>
    <x v="1"/>
  </r>
  <r>
    <x v="15"/>
    <x v="1"/>
  </r>
  <r>
    <x v="823"/>
    <x v="0"/>
  </r>
  <r>
    <x v="224"/>
    <x v="0"/>
  </r>
  <r>
    <x v="717"/>
    <x v="1"/>
  </r>
  <r>
    <x v="85"/>
    <x v="0"/>
  </r>
  <r>
    <x v="345"/>
    <x v="0"/>
  </r>
  <r>
    <x v="567"/>
    <x v="1"/>
  </r>
  <r>
    <x v="436"/>
    <x v="0"/>
  </r>
  <r>
    <x v="565"/>
    <x v="0"/>
  </r>
  <r>
    <x v="340"/>
    <x v="0"/>
  </r>
  <r>
    <x v="635"/>
    <x v="0"/>
  </r>
  <r>
    <x v="70"/>
    <x v="1"/>
  </r>
  <r>
    <x v="967"/>
    <x v="0"/>
  </r>
  <r>
    <x v="443"/>
    <x v="1"/>
  </r>
  <r>
    <x v="894"/>
    <x v="0"/>
  </r>
  <r>
    <x v="346"/>
    <x v="0"/>
  </r>
  <r>
    <x v="978"/>
    <x v="0"/>
  </r>
  <r>
    <x v="563"/>
    <x v="1"/>
  </r>
  <r>
    <x v="969"/>
    <x v="1"/>
  </r>
  <r>
    <x v="627"/>
    <x v="0"/>
  </r>
  <r>
    <x v="938"/>
    <x v="1"/>
  </r>
  <r>
    <x v="690"/>
    <x v="0"/>
  </r>
  <r>
    <x v="151"/>
    <x v="1"/>
  </r>
  <r>
    <x v="142"/>
    <x v="1"/>
  </r>
  <r>
    <x v="436"/>
    <x v="1"/>
  </r>
  <r>
    <x v="572"/>
    <x v="0"/>
  </r>
  <r>
    <x v="38"/>
    <x v="0"/>
  </r>
  <r>
    <x v="583"/>
    <x v="0"/>
  </r>
  <r>
    <x v="952"/>
    <x v="0"/>
  </r>
  <r>
    <x v="959"/>
    <x v="0"/>
  </r>
  <r>
    <x v="384"/>
    <x v="1"/>
  </r>
  <r>
    <x v="273"/>
    <x v="1"/>
  </r>
  <r>
    <x v="801"/>
    <x v="0"/>
  </r>
  <r>
    <x v="409"/>
    <x v="0"/>
  </r>
  <r>
    <x v="136"/>
    <x v="0"/>
  </r>
  <r>
    <x v="82"/>
    <x v="0"/>
  </r>
  <r>
    <x v="988"/>
    <x v="0"/>
  </r>
  <r>
    <x v="241"/>
    <x v="0"/>
  </r>
  <r>
    <x v="101"/>
    <x v="1"/>
  </r>
  <r>
    <x v="865"/>
    <x v="1"/>
  </r>
  <r>
    <x v="245"/>
    <x v="0"/>
  </r>
  <r>
    <x v="166"/>
    <x v="0"/>
  </r>
  <r>
    <x v="626"/>
    <x v="0"/>
  </r>
  <r>
    <x v="303"/>
    <x v="1"/>
  </r>
  <r>
    <x v="700"/>
    <x v="0"/>
  </r>
  <r>
    <x v="169"/>
    <x v="0"/>
  </r>
  <r>
    <x v="458"/>
    <x v="0"/>
  </r>
  <r>
    <x v="509"/>
    <x v="0"/>
  </r>
  <r>
    <x v="420"/>
    <x v="1"/>
  </r>
  <r>
    <x v="767"/>
    <x v="0"/>
  </r>
  <r>
    <x v="572"/>
    <x v="0"/>
  </r>
  <r>
    <x v="807"/>
    <x v="0"/>
  </r>
  <r>
    <x v="20"/>
    <x v="1"/>
  </r>
  <r>
    <x v="298"/>
    <x v="0"/>
  </r>
  <r>
    <x v="287"/>
    <x v="0"/>
  </r>
  <r>
    <x v="252"/>
    <x v="0"/>
  </r>
  <r>
    <x v="737"/>
    <x v="0"/>
  </r>
  <r>
    <x v="298"/>
    <x v="0"/>
  </r>
  <r>
    <x v="697"/>
    <x v="0"/>
  </r>
  <r>
    <x v="656"/>
    <x v="1"/>
  </r>
  <r>
    <x v="956"/>
    <x v="0"/>
  </r>
  <r>
    <x v="954"/>
    <x v="0"/>
  </r>
  <r>
    <x v="81"/>
    <x v="0"/>
  </r>
  <r>
    <x v="91"/>
    <x v="1"/>
  </r>
  <r>
    <x v="565"/>
    <x v="0"/>
  </r>
  <r>
    <x v="282"/>
    <x v="1"/>
  </r>
  <r>
    <x v="455"/>
    <x v="0"/>
  </r>
  <r>
    <x v="858"/>
    <x v="0"/>
  </r>
  <r>
    <x v="602"/>
    <x v="1"/>
  </r>
  <r>
    <x v="711"/>
    <x v="0"/>
  </r>
  <r>
    <x v="512"/>
    <x v="1"/>
  </r>
  <r>
    <x v="910"/>
    <x v="1"/>
  </r>
  <r>
    <x v="569"/>
    <x v="0"/>
  </r>
  <r>
    <x v="726"/>
    <x v="0"/>
  </r>
  <r>
    <x v="920"/>
    <x v="1"/>
  </r>
  <r>
    <x v="367"/>
    <x v="1"/>
  </r>
  <r>
    <x v="838"/>
    <x v="1"/>
  </r>
  <r>
    <x v="359"/>
    <x v="0"/>
  </r>
  <r>
    <x v="929"/>
    <x v="1"/>
  </r>
  <r>
    <x v="16"/>
    <x v="1"/>
  </r>
  <r>
    <x v="847"/>
    <x v="0"/>
  </r>
  <r>
    <x v="393"/>
    <x v="0"/>
  </r>
  <r>
    <x v="852"/>
    <x v="0"/>
  </r>
  <r>
    <x v="826"/>
    <x v="0"/>
  </r>
  <r>
    <x v="42"/>
    <x v="1"/>
  </r>
  <r>
    <x v="169"/>
    <x v="0"/>
  </r>
  <r>
    <x v="816"/>
    <x v="0"/>
  </r>
  <r>
    <x v="530"/>
    <x v="0"/>
  </r>
  <r>
    <x v="161"/>
    <x v="0"/>
  </r>
  <r>
    <x v="516"/>
    <x v="0"/>
  </r>
  <r>
    <x v="463"/>
    <x v="0"/>
  </r>
  <r>
    <x v="694"/>
    <x v="0"/>
  </r>
  <r>
    <x v="132"/>
    <x v="1"/>
  </r>
  <r>
    <x v="208"/>
    <x v="0"/>
  </r>
  <r>
    <x v="388"/>
    <x v="0"/>
  </r>
  <r>
    <x v="664"/>
    <x v="1"/>
  </r>
  <r>
    <x v="388"/>
    <x v="0"/>
  </r>
  <r>
    <x v="584"/>
    <x v="0"/>
  </r>
  <r>
    <x v="906"/>
    <x v="0"/>
  </r>
  <r>
    <x v="894"/>
    <x v="0"/>
  </r>
  <r>
    <x v="863"/>
    <x v="0"/>
  </r>
  <r>
    <x v="197"/>
    <x v="0"/>
  </r>
  <r>
    <x v="26"/>
    <x v="0"/>
  </r>
  <r>
    <x v="900"/>
    <x v="0"/>
  </r>
  <r>
    <x v="637"/>
    <x v="1"/>
  </r>
  <r>
    <x v="473"/>
    <x v="0"/>
  </r>
  <r>
    <x v="345"/>
    <x v="1"/>
  </r>
  <r>
    <x v="75"/>
    <x v="1"/>
  </r>
  <r>
    <x v="610"/>
    <x v="0"/>
  </r>
  <r>
    <x v="915"/>
    <x v="1"/>
  </r>
  <r>
    <x v="347"/>
    <x v="1"/>
  </r>
  <r>
    <x v="332"/>
    <x v="0"/>
  </r>
  <r>
    <x v="989"/>
    <x v="0"/>
  </r>
  <r>
    <x v="93"/>
    <x v="0"/>
  </r>
  <r>
    <x v="811"/>
    <x v="0"/>
  </r>
  <r>
    <x v="205"/>
    <x v="1"/>
  </r>
  <r>
    <x v="954"/>
    <x v="0"/>
  </r>
  <r>
    <x v="556"/>
    <x v="1"/>
  </r>
  <r>
    <x v="460"/>
    <x v="1"/>
  </r>
  <r>
    <x v="760"/>
    <x v="0"/>
  </r>
  <r>
    <x v="22"/>
    <x v="1"/>
  </r>
  <r>
    <x v="937"/>
    <x v="1"/>
  </r>
  <r>
    <x v="475"/>
    <x v="1"/>
  </r>
  <r>
    <x v="152"/>
    <x v="1"/>
  </r>
  <r>
    <x v="252"/>
    <x v="0"/>
  </r>
  <r>
    <x v="62"/>
    <x v="0"/>
  </r>
  <r>
    <x v="220"/>
    <x v="0"/>
  </r>
  <r>
    <x v="119"/>
    <x v="1"/>
  </r>
  <r>
    <x v="158"/>
    <x v="0"/>
  </r>
  <r>
    <x v="522"/>
    <x v="0"/>
  </r>
  <r>
    <x v="190"/>
    <x v="0"/>
  </r>
  <r>
    <x v="399"/>
    <x v="0"/>
  </r>
  <r>
    <x v="609"/>
    <x v="0"/>
  </r>
  <r>
    <x v="536"/>
    <x v="0"/>
  </r>
  <r>
    <x v="941"/>
    <x v="1"/>
  </r>
  <r>
    <x v="282"/>
    <x v="1"/>
  </r>
  <r>
    <x v="348"/>
    <x v="0"/>
  </r>
  <r>
    <x v="916"/>
    <x v="0"/>
  </r>
  <r>
    <x v="458"/>
    <x v="0"/>
  </r>
  <r>
    <x v="263"/>
    <x v="1"/>
  </r>
  <r>
    <x v="304"/>
    <x v="1"/>
  </r>
  <r>
    <x v="452"/>
    <x v="1"/>
  </r>
  <r>
    <x v="628"/>
    <x v="0"/>
  </r>
  <r>
    <x v="377"/>
    <x v="1"/>
  </r>
  <r>
    <x v="98"/>
    <x v="0"/>
  </r>
  <r>
    <x v="656"/>
    <x v="0"/>
  </r>
  <r>
    <x v="36"/>
    <x v="0"/>
  </r>
  <r>
    <x v="765"/>
    <x v="0"/>
  </r>
  <r>
    <x v="284"/>
    <x v="0"/>
  </r>
  <r>
    <x v="260"/>
    <x v="1"/>
  </r>
  <r>
    <x v="354"/>
    <x v="1"/>
  </r>
  <r>
    <x v="176"/>
    <x v="1"/>
  </r>
  <r>
    <x v="277"/>
    <x v="0"/>
  </r>
  <r>
    <x v="537"/>
    <x v="1"/>
  </r>
  <r>
    <x v="564"/>
    <x v="0"/>
  </r>
  <r>
    <x v="248"/>
    <x v="0"/>
  </r>
  <r>
    <x v="795"/>
    <x v="1"/>
  </r>
  <r>
    <x v="407"/>
    <x v="1"/>
  </r>
  <r>
    <x v="973"/>
    <x v="0"/>
  </r>
  <r>
    <x v="461"/>
    <x v="0"/>
  </r>
  <r>
    <x v="649"/>
    <x v="0"/>
  </r>
  <r>
    <x v="305"/>
    <x v="0"/>
  </r>
  <r>
    <x v="573"/>
    <x v="1"/>
  </r>
  <r>
    <x v="77"/>
    <x v="0"/>
  </r>
  <r>
    <x v="788"/>
    <x v="1"/>
  </r>
  <r>
    <x v="875"/>
    <x v="0"/>
  </r>
  <r>
    <x v="847"/>
    <x v="1"/>
  </r>
  <r>
    <x v="11"/>
    <x v="0"/>
  </r>
  <r>
    <x v="898"/>
    <x v="0"/>
  </r>
  <r>
    <x v="936"/>
    <x v="1"/>
  </r>
  <r>
    <x v="333"/>
    <x v="1"/>
  </r>
  <r>
    <x v="7"/>
    <x v="0"/>
  </r>
  <r>
    <x v="256"/>
    <x v="1"/>
  </r>
  <r>
    <x v="237"/>
    <x v="0"/>
  </r>
  <r>
    <x v="510"/>
    <x v="1"/>
  </r>
  <r>
    <x v="553"/>
    <x v="0"/>
  </r>
  <r>
    <x v="805"/>
    <x v="0"/>
  </r>
  <r>
    <x v="796"/>
    <x v="1"/>
  </r>
  <r>
    <x v="417"/>
    <x v="1"/>
  </r>
  <r>
    <x v="942"/>
    <x v="0"/>
  </r>
  <r>
    <x v="70"/>
    <x v="1"/>
  </r>
  <r>
    <x v="787"/>
    <x v="1"/>
  </r>
  <r>
    <x v="176"/>
    <x v="1"/>
  </r>
  <r>
    <x v="786"/>
    <x v="0"/>
  </r>
  <r>
    <x v="560"/>
    <x v="0"/>
  </r>
  <r>
    <x v="288"/>
    <x v="1"/>
  </r>
  <r>
    <x v="708"/>
    <x v="0"/>
  </r>
  <r>
    <x v="927"/>
    <x v="0"/>
  </r>
  <r>
    <x v="970"/>
    <x v="1"/>
  </r>
  <r>
    <x v="615"/>
    <x v="0"/>
  </r>
  <r>
    <x v="254"/>
    <x v="0"/>
  </r>
  <r>
    <x v="874"/>
    <x v="1"/>
  </r>
  <r>
    <x v="773"/>
    <x v="1"/>
  </r>
  <r>
    <x v="832"/>
    <x v="0"/>
  </r>
  <r>
    <x v="439"/>
    <x v="1"/>
  </r>
  <r>
    <x v="841"/>
    <x v="1"/>
  </r>
  <r>
    <x v="284"/>
    <x v="0"/>
  </r>
  <r>
    <x v="547"/>
    <x v="1"/>
  </r>
  <r>
    <x v="297"/>
    <x v="0"/>
  </r>
  <r>
    <x v="662"/>
    <x v="1"/>
  </r>
  <r>
    <x v="582"/>
    <x v="0"/>
  </r>
  <r>
    <x v="877"/>
    <x v="0"/>
  </r>
  <r>
    <x v="646"/>
    <x v="0"/>
  </r>
  <r>
    <x v="792"/>
    <x v="1"/>
  </r>
  <r>
    <x v="684"/>
    <x v="0"/>
  </r>
  <r>
    <x v="610"/>
    <x v="0"/>
  </r>
  <r>
    <x v="498"/>
    <x v="0"/>
  </r>
  <r>
    <x v="874"/>
    <x v="0"/>
  </r>
  <r>
    <x v="704"/>
    <x v="1"/>
  </r>
  <r>
    <x v="92"/>
    <x v="1"/>
  </r>
  <r>
    <x v="622"/>
    <x v="0"/>
  </r>
  <r>
    <x v="902"/>
    <x v="0"/>
  </r>
  <r>
    <x v="954"/>
    <x v="0"/>
  </r>
  <r>
    <x v="541"/>
    <x v="1"/>
  </r>
  <r>
    <x v="957"/>
    <x v="1"/>
  </r>
  <r>
    <x v="715"/>
    <x v="1"/>
  </r>
  <r>
    <x v="550"/>
    <x v="1"/>
  </r>
  <r>
    <x v="340"/>
    <x v="0"/>
  </r>
  <r>
    <x v="959"/>
    <x v="0"/>
  </r>
  <r>
    <x v="248"/>
    <x v="0"/>
  </r>
  <r>
    <x v="484"/>
    <x v="0"/>
  </r>
  <r>
    <x v="778"/>
    <x v="1"/>
  </r>
  <r>
    <x v="43"/>
    <x v="1"/>
  </r>
  <r>
    <x v="833"/>
    <x v="1"/>
  </r>
  <r>
    <x v="959"/>
    <x v="0"/>
  </r>
  <r>
    <x v="726"/>
    <x v="0"/>
  </r>
  <r>
    <x v="420"/>
    <x v="0"/>
  </r>
  <r>
    <x v="313"/>
    <x v="0"/>
  </r>
  <r>
    <x v="441"/>
    <x v="0"/>
  </r>
  <r>
    <x v="147"/>
    <x v="0"/>
  </r>
  <r>
    <x v="760"/>
    <x v="0"/>
  </r>
  <r>
    <x v="366"/>
    <x v="1"/>
  </r>
  <r>
    <x v="38"/>
    <x v="0"/>
  </r>
  <r>
    <x v="634"/>
    <x v="1"/>
  </r>
  <r>
    <x v="650"/>
    <x v="1"/>
  </r>
  <r>
    <x v="425"/>
    <x v="0"/>
  </r>
  <r>
    <x v="695"/>
    <x v="0"/>
  </r>
  <r>
    <x v="482"/>
    <x v="0"/>
  </r>
  <r>
    <x v="320"/>
    <x v="0"/>
  </r>
  <r>
    <x v="947"/>
    <x v="0"/>
  </r>
  <r>
    <x v="184"/>
    <x v="1"/>
  </r>
  <r>
    <x v="212"/>
    <x v="0"/>
  </r>
  <r>
    <x v="880"/>
    <x v="1"/>
  </r>
  <r>
    <x v="306"/>
    <x v="0"/>
  </r>
  <r>
    <x v="307"/>
    <x v="0"/>
  </r>
  <r>
    <x v="421"/>
    <x v="0"/>
  </r>
  <r>
    <x v="102"/>
    <x v="0"/>
  </r>
  <r>
    <x v="508"/>
    <x v="0"/>
  </r>
  <r>
    <x v="726"/>
    <x v="0"/>
  </r>
  <r>
    <x v="98"/>
    <x v="0"/>
  </r>
  <r>
    <x v="294"/>
    <x v="1"/>
  </r>
  <r>
    <x v="330"/>
    <x v="0"/>
  </r>
  <r>
    <x v="937"/>
    <x v="1"/>
  </r>
  <r>
    <x v="52"/>
    <x v="0"/>
  </r>
  <r>
    <x v="788"/>
    <x v="0"/>
  </r>
  <r>
    <x v="868"/>
    <x v="0"/>
  </r>
  <r>
    <x v="793"/>
    <x v="0"/>
  </r>
  <r>
    <x v="437"/>
    <x v="0"/>
  </r>
  <r>
    <x v="817"/>
    <x v="1"/>
  </r>
  <r>
    <x v="400"/>
    <x v="0"/>
  </r>
  <r>
    <x v="951"/>
    <x v="0"/>
  </r>
  <r>
    <x v="672"/>
    <x v="0"/>
  </r>
  <r>
    <x v="610"/>
    <x v="1"/>
  </r>
  <r>
    <x v="724"/>
    <x v="0"/>
  </r>
  <r>
    <x v="927"/>
    <x v="1"/>
  </r>
  <r>
    <x v="58"/>
    <x v="0"/>
  </r>
  <r>
    <x v="399"/>
    <x v="0"/>
  </r>
  <r>
    <x v="652"/>
    <x v="0"/>
  </r>
  <r>
    <x v="229"/>
    <x v="1"/>
  </r>
  <r>
    <x v="40"/>
    <x v="0"/>
  </r>
  <r>
    <x v="95"/>
    <x v="0"/>
  </r>
  <r>
    <x v="449"/>
    <x v="0"/>
  </r>
  <r>
    <x v="529"/>
    <x v="1"/>
  </r>
  <r>
    <x v="900"/>
    <x v="0"/>
  </r>
  <r>
    <x v="428"/>
    <x v="1"/>
  </r>
  <r>
    <x v="92"/>
    <x v="0"/>
  </r>
  <r>
    <x v="265"/>
    <x v="0"/>
  </r>
  <r>
    <x v="534"/>
    <x v="0"/>
  </r>
  <r>
    <x v="235"/>
    <x v="1"/>
  </r>
  <r>
    <x v="909"/>
    <x v="0"/>
  </r>
  <r>
    <x v="381"/>
    <x v="1"/>
  </r>
  <r>
    <x v="789"/>
    <x v="1"/>
  </r>
  <r>
    <x v="20"/>
    <x v="0"/>
  </r>
  <r>
    <x v="901"/>
    <x v="0"/>
  </r>
  <r>
    <x v="929"/>
    <x v="1"/>
  </r>
  <r>
    <x v="838"/>
    <x v="1"/>
  </r>
  <r>
    <x v="654"/>
    <x v="1"/>
  </r>
  <r>
    <x v="763"/>
    <x v="0"/>
  </r>
  <r>
    <x v="613"/>
    <x v="0"/>
  </r>
  <r>
    <x v="768"/>
    <x v="1"/>
  </r>
  <r>
    <x v="955"/>
    <x v="0"/>
  </r>
  <r>
    <x v="39"/>
    <x v="0"/>
  </r>
  <r>
    <x v="453"/>
    <x v="0"/>
  </r>
  <r>
    <x v="584"/>
    <x v="1"/>
  </r>
  <r>
    <x v="873"/>
    <x v="1"/>
  </r>
  <r>
    <x v="188"/>
    <x v="0"/>
  </r>
  <r>
    <x v="290"/>
    <x v="0"/>
  </r>
  <r>
    <x v="223"/>
    <x v="1"/>
  </r>
  <r>
    <x v="187"/>
    <x v="1"/>
  </r>
  <r>
    <x v="71"/>
    <x v="1"/>
  </r>
  <r>
    <x v="493"/>
    <x v="0"/>
  </r>
  <r>
    <x v="879"/>
    <x v="0"/>
  </r>
  <r>
    <x v="385"/>
    <x v="0"/>
  </r>
  <r>
    <x v="208"/>
    <x v="1"/>
  </r>
  <r>
    <x v="324"/>
    <x v="0"/>
  </r>
  <r>
    <x v="659"/>
    <x v="1"/>
  </r>
  <r>
    <x v="106"/>
    <x v="0"/>
  </r>
  <r>
    <x v="815"/>
    <x v="0"/>
  </r>
  <r>
    <x v="481"/>
    <x v="1"/>
  </r>
  <r>
    <x v="895"/>
    <x v="0"/>
  </r>
  <r>
    <x v="677"/>
    <x v="1"/>
  </r>
  <r>
    <x v="631"/>
    <x v="0"/>
  </r>
  <r>
    <x v="378"/>
    <x v="0"/>
  </r>
  <r>
    <x v="302"/>
    <x v="0"/>
  </r>
  <r>
    <x v="389"/>
    <x v="0"/>
  </r>
  <r>
    <x v="751"/>
    <x v="1"/>
  </r>
  <r>
    <x v="195"/>
    <x v="0"/>
  </r>
  <r>
    <x v="151"/>
    <x v="1"/>
  </r>
  <r>
    <x v="331"/>
    <x v="1"/>
  </r>
  <r>
    <x v="844"/>
    <x v="1"/>
  </r>
  <r>
    <x v="325"/>
    <x v="0"/>
  </r>
  <r>
    <x v="593"/>
    <x v="0"/>
  </r>
  <r>
    <x v="987"/>
    <x v="0"/>
  </r>
  <r>
    <x v="297"/>
    <x v="0"/>
  </r>
  <r>
    <x v="266"/>
    <x v="0"/>
  </r>
  <r>
    <x v="379"/>
    <x v="1"/>
  </r>
  <r>
    <x v="554"/>
    <x v="0"/>
  </r>
  <r>
    <x v="883"/>
    <x v="0"/>
  </r>
  <r>
    <x v="824"/>
    <x v="0"/>
  </r>
  <r>
    <x v="521"/>
    <x v="1"/>
  </r>
  <r>
    <x v="706"/>
    <x v="1"/>
  </r>
  <r>
    <x v="302"/>
    <x v="0"/>
  </r>
  <r>
    <x v="915"/>
    <x v="0"/>
  </r>
  <r>
    <x v="822"/>
    <x v="0"/>
  </r>
  <r>
    <x v="232"/>
    <x v="0"/>
  </r>
  <r>
    <x v="215"/>
    <x v="0"/>
  </r>
  <r>
    <x v="683"/>
    <x v="0"/>
  </r>
  <r>
    <x v="275"/>
    <x v="0"/>
  </r>
  <r>
    <x v="611"/>
    <x v="0"/>
  </r>
  <r>
    <x v="387"/>
    <x v="0"/>
  </r>
  <r>
    <x v="179"/>
    <x v="0"/>
  </r>
  <r>
    <x v="480"/>
    <x v="1"/>
  </r>
  <r>
    <x v="532"/>
    <x v="0"/>
  </r>
  <r>
    <x v="14"/>
    <x v="0"/>
  </r>
  <r>
    <x v="836"/>
    <x v="1"/>
  </r>
  <r>
    <x v="15"/>
    <x v="1"/>
  </r>
  <r>
    <x v="129"/>
    <x v="0"/>
  </r>
  <r>
    <x v="297"/>
    <x v="1"/>
  </r>
  <r>
    <x v="520"/>
    <x v="1"/>
  </r>
  <r>
    <x v="775"/>
    <x v="1"/>
  </r>
  <r>
    <x v="958"/>
    <x v="1"/>
  </r>
  <r>
    <x v="596"/>
    <x v="0"/>
  </r>
  <r>
    <x v="53"/>
    <x v="0"/>
  </r>
  <r>
    <x v="465"/>
    <x v="1"/>
  </r>
  <r>
    <x v="510"/>
    <x v="0"/>
  </r>
  <r>
    <x v="86"/>
    <x v="0"/>
  </r>
  <r>
    <x v="319"/>
    <x v="0"/>
  </r>
  <r>
    <x v="44"/>
    <x v="1"/>
  </r>
  <r>
    <x v="121"/>
    <x v="0"/>
  </r>
  <r>
    <x v="678"/>
    <x v="1"/>
  </r>
  <r>
    <x v="976"/>
    <x v="0"/>
  </r>
  <r>
    <x v="393"/>
    <x v="0"/>
  </r>
  <r>
    <x v="422"/>
    <x v="1"/>
  </r>
  <r>
    <x v="904"/>
    <x v="0"/>
  </r>
  <r>
    <x v="163"/>
    <x v="1"/>
  </r>
  <r>
    <x v="825"/>
    <x v="1"/>
  </r>
  <r>
    <x v="647"/>
    <x v="0"/>
  </r>
  <r>
    <x v="128"/>
    <x v="0"/>
  </r>
  <r>
    <x v="103"/>
    <x v="1"/>
  </r>
  <r>
    <x v="266"/>
    <x v="0"/>
  </r>
  <r>
    <x v="232"/>
    <x v="1"/>
  </r>
  <r>
    <x v="8"/>
    <x v="0"/>
  </r>
  <r>
    <x v="686"/>
    <x v="0"/>
  </r>
  <r>
    <x v="922"/>
    <x v="1"/>
  </r>
  <r>
    <x v="478"/>
    <x v="0"/>
  </r>
  <r>
    <x v="718"/>
    <x v="0"/>
  </r>
  <r>
    <x v="29"/>
    <x v="0"/>
  </r>
  <r>
    <x v="835"/>
    <x v="1"/>
  </r>
  <r>
    <x v="381"/>
    <x v="1"/>
  </r>
  <r>
    <x v="63"/>
    <x v="0"/>
  </r>
  <r>
    <x v="902"/>
    <x v="0"/>
  </r>
  <r>
    <x v="152"/>
    <x v="0"/>
  </r>
  <r>
    <x v="548"/>
    <x v="0"/>
  </r>
  <r>
    <x v="983"/>
    <x v="0"/>
  </r>
  <r>
    <x v="647"/>
    <x v="1"/>
  </r>
  <r>
    <x v="215"/>
    <x v="0"/>
  </r>
  <r>
    <x v="208"/>
    <x v="1"/>
  </r>
  <r>
    <x v="266"/>
    <x v="1"/>
  </r>
  <r>
    <x v="364"/>
    <x v="0"/>
  </r>
  <r>
    <x v="520"/>
    <x v="1"/>
  </r>
  <r>
    <x v="898"/>
    <x v="1"/>
  </r>
  <r>
    <x v="937"/>
    <x v="0"/>
  </r>
  <r>
    <x v="380"/>
    <x v="0"/>
  </r>
  <r>
    <x v="413"/>
    <x v="1"/>
  </r>
  <r>
    <x v="843"/>
    <x v="0"/>
  </r>
  <r>
    <x v="987"/>
    <x v="1"/>
  </r>
  <r>
    <x v="163"/>
    <x v="0"/>
  </r>
  <r>
    <x v="899"/>
    <x v="0"/>
  </r>
  <r>
    <x v="209"/>
    <x v="1"/>
  </r>
  <r>
    <x v="125"/>
    <x v="0"/>
  </r>
  <r>
    <x v="41"/>
    <x v="0"/>
  </r>
  <r>
    <x v="152"/>
    <x v="0"/>
  </r>
  <r>
    <x v="470"/>
    <x v="0"/>
  </r>
  <r>
    <x v="962"/>
    <x v="1"/>
  </r>
  <r>
    <x v="525"/>
    <x v="1"/>
  </r>
  <r>
    <x v="609"/>
    <x v="0"/>
  </r>
  <r>
    <x v="575"/>
    <x v="1"/>
  </r>
  <r>
    <x v="889"/>
    <x v="1"/>
  </r>
  <r>
    <x v="476"/>
    <x v="0"/>
  </r>
  <r>
    <x v="48"/>
    <x v="0"/>
  </r>
  <r>
    <x v="157"/>
    <x v="0"/>
  </r>
  <r>
    <x v="430"/>
    <x v="1"/>
  </r>
  <r>
    <x v="528"/>
    <x v="0"/>
  </r>
  <r>
    <x v="904"/>
    <x v="1"/>
  </r>
  <r>
    <x v="829"/>
    <x v="0"/>
  </r>
  <r>
    <x v="655"/>
    <x v="0"/>
  </r>
  <r>
    <x v="913"/>
    <x v="0"/>
  </r>
  <r>
    <x v="161"/>
    <x v="0"/>
  </r>
  <r>
    <x v="277"/>
    <x v="0"/>
  </r>
  <r>
    <x v="498"/>
    <x v="1"/>
  </r>
  <r>
    <x v="369"/>
    <x v="0"/>
  </r>
  <r>
    <x v="459"/>
    <x v="1"/>
  </r>
  <r>
    <x v="75"/>
    <x v="1"/>
  </r>
  <r>
    <x v="513"/>
    <x v="1"/>
  </r>
  <r>
    <x v="258"/>
    <x v="0"/>
  </r>
  <r>
    <x v="597"/>
    <x v="0"/>
  </r>
  <r>
    <x v="76"/>
    <x v="0"/>
  </r>
  <r>
    <x v="118"/>
    <x v="0"/>
  </r>
  <r>
    <x v="887"/>
    <x v="0"/>
  </r>
  <r>
    <x v="56"/>
    <x v="1"/>
  </r>
  <r>
    <x v="267"/>
    <x v="1"/>
  </r>
  <r>
    <x v="607"/>
    <x v="0"/>
  </r>
  <r>
    <x v="350"/>
    <x v="1"/>
  </r>
  <r>
    <x v="474"/>
    <x v="0"/>
  </r>
  <r>
    <x v="232"/>
    <x v="0"/>
  </r>
  <r>
    <x v="917"/>
    <x v="1"/>
  </r>
  <r>
    <x v="351"/>
    <x v="0"/>
  </r>
  <r>
    <x v="391"/>
    <x v="0"/>
  </r>
  <r>
    <x v="502"/>
    <x v="0"/>
  </r>
  <r>
    <x v="40"/>
    <x v="0"/>
  </r>
  <r>
    <x v="478"/>
    <x v="0"/>
  </r>
  <r>
    <x v="93"/>
    <x v="0"/>
  </r>
  <r>
    <x v="697"/>
    <x v="1"/>
  </r>
  <r>
    <x v="162"/>
    <x v="0"/>
  </r>
  <r>
    <x v="10"/>
    <x v="0"/>
  </r>
  <r>
    <x v="990"/>
    <x v="1"/>
  </r>
  <r>
    <x v="937"/>
    <x v="1"/>
  </r>
  <r>
    <x v="402"/>
    <x v="1"/>
  </r>
  <r>
    <x v="590"/>
    <x v="0"/>
  </r>
  <r>
    <x v="139"/>
    <x v="0"/>
  </r>
  <r>
    <x v="455"/>
    <x v="0"/>
  </r>
  <r>
    <x v="551"/>
    <x v="1"/>
  </r>
  <r>
    <x v="85"/>
    <x v="1"/>
  </r>
  <r>
    <x v="593"/>
    <x v="0"/>
  </r>
  <r>
    <x v="410"/>
    <x v="0"/>
  </r>
  <r>
    <x v="231"/>
    <x v="1"/>
  </r>
  <r>
    <x v="384"/>
    <x v="0"/>
  </r>
  <r>
    <x v="459"/>
    <x v="0"/>
  </r>
  <r>
    <x v="667"/>
    <x v="1"/>
  </r>
  <r>
    <x v="634"/>
    <x v="0"/>
  </r>
  <r>
    <x v="37"/>
    <x v="0"/>
  </r>
  <r>
    <x v="498"/>
    <x v="1"/>
  </r>
  <r>
    <x v="452"/>
    <x v="1"/>
  </r>
  <r>
    <x v="456"/>
    <x v="0"/>
  </r>
  <r>
    <x v="934"/>
    <x v="1"/>
  </r>
  <r>
    <x v="114"/>
    <x v="0"/>
  </r>
  <r>
    <x v="327"/>
    <x v="1"/>
  </r>
  <r>
    <x v="718"/>
    <x v="1"/>
  </r>
  <r>
    <x v="377"/>
    <x v="1"/>
  </r>
  <r>
    <x v="662"/>
    <x v="1"/>
  </r>
  <r>
    <x v="419"/>
    <x v="0"/>
  </r>
  <r>
    <x v="217"/>
    <x v="1"/>
  </r>
  <r>
    <x v="879"/>
    <x v="0"/>
  </r>
  <r>
    <x v="883"/>
    <x v="1"/>
  </r>
  <r>
    <x v="226"/>
    <x v="0"/>
  </r>
  <r>
    <x v="424"/>
    <x v="0"/>
  </r>
  <r>
    <x v="965"/>
    <x v="1"/>
  </r>
  <r>
    <x v="844"/>
    <x v="1"/>
  </r>
  <r>
    <x v="626"/>
    <x v="0"/>
  </r>
  <r>
    <x v="82"/>
    <x v="1"/>
  </r>
  <r>
    <x v="149"/>
    <x v="0"/>
  </r>
  <r>
    <x v="772"/>
    <x v="0"/>
  </r>
  <r>
    <x v="10"/>
    <x v="0"/>
  </r>
  <r>
    <x v="182"/>
    <x v="0"/>
  </r>
  <r>
    <x v="175"/>
    <x v="0"/>
  </r>
  <r>
    <x v="690"/>
    <x v="1"/>
  </r>
  <r>
    <x v="271"/>
    <x v="1"/>
  </r>
  <r>
    <x v="731"/>
    <x v="0"/>
  </r>
  <r>
    <x v="647"/>
    <x v="0"/>
  </r>
  <r>
    <x v="449"/>
    <x v="1"/>
  </r>
  <r>
    <x v="117"/>
    <x v="1"/>
  </r>
  <r>
    <x v="665"/>
    <x v="1"/>
  </r>
  <r>
    <x v="661"/>
    <x v="0"/>
  </r>
  <r>
    <x v="252"/>
    <x v="0"/>
  </r>
  <r>
    <x v="172"/>
    <x v="0"/>
  </r>
  <r>
    <x v="26"/>
    <x v="0"/>
  </r>
  <r>
    <x v="631"/>
    <x v="0"/>
  </r>
  <r>
    <x v="286"/>
    <x v="0"/>
  </r>
  <r>
    <x v="592"/>
    <x v="0"/>
  </r>
  <r>
    <x v="103"/>
    <x v="0"/>
  </r>
  <r>
    <x v="714"/>
    <x v="0"/>
  </r>
  <r>
    <x v="258"/>
    <x v="1"/>
  </r>
  <r>
    <x v="266"/>
    <x v="0"/>
  </r>
  <r>
    <x v="56"/>
    <x v="1"/>
  </r>
  <r>
    <x v="10"/>
    <x v="0"/>
  </r>
  <r>
    <x v="795"/>
    <x v="0"/>
  </r>
  <r>
    <x v="846"/>
    <x v="0"/>
  </r>
  <r>
    <x v="140"/>
    <x v="1"/>
  </r>
  <r>
    <x v="199"/>
    <x v="0"/>
  </r>
  <r>
    <x v="731"/>
    <x v="0"/>
  </r>
  <r>
    <x v="823"/>
    <x v="0"/>
  </r>
  <r>
    <x v="860"/>
    <x v="0"/>
  </r>
  <r>
    <x v="235"/>
    <x v="1"/>
  </r>
  <r>
    <x v="114"/>
    <x v="0"/>
  </r>
  <r>
    <x v="972"/>
    <x v="1"/>
  </r>
  <r>
    <x v="732"/>
    <x v="1"/>
  </r>
  <r>
    <x v="23"/>
    <x v="1"/>
  </r>
  <r>
    <x v="728"/>
    <x v="1"/>
  </r>
  <r>
    <x v="671"/>
    <x v="0"/>
  </r>
  <r>
    <x v="36"/>
    <x v="1"/>
  </r>
  <r>
    <x v="731"/>
    <x v="0"/>
  </r>
  <r>
    <x v="136"/>
    <x v="0"/>
  </r>
  <r>
    <x v="165"/>
    <x v="0"/>
  </r>
  <r>
    <x v="462"/>
    <x v="0"/>
  </r>
  <r>
    <x v="49"/>
    <x v="0"/>
  </r>
  <r>
    <x v="494"/>
    <x v="0"/>
  </r>
  <r>
    <x v="954"/>
    <x v="1"/>
  </r>
  <r>
    <x v="961"/>
    <x v="0"/>
  </r>
  <r>
    <x v="175"/>
    <x v="1"/>
  </r>
  <r>
    <x v="436"/>
    <x v="0"/>
  </r>
  <r>
    <x v="795"/>
    <x v="1"/>
  </r>
  <r>
    <x v="542"/>
    <x v="0"/>
  </r>
  <r>
    <x v="509"/>
    <x v="1"/>
  </r>
  <r>
    <x v="288"/>
    <x v="0"/>
  </r>
  <r>
    <x v="214"/>
    <x v="1"/>
  </r>
  <r>
    <x v="334"/>
    <x v="0"/>
  </r>
  <r>
    <x v="525"/>
    <x v="1"/>
  </r>
  <r>
    <x v="671"/>
    <x v="0"/>
  </r>
  <r>
    <x v="975"/>
    <x v="0"/>
  </r>
  <r>
    <x v="271"/>
    <x v="0"/>
  </r>
  <r>
    <x v="410"/>
    <x v="1"/>
  </r>
  <r>
    <x v="74"/>
    <x v="0"/>
  </r>
  <r>
    <x v="345"/>
    <x v="1"/>
  </r>
  <r>
    <x v="17"/>
    <x v="1"/>
  </r>
  <r>
    <x v="315"/>
    <x v="1"/>
  </r>
  <r>
    <x v="224"/>
    <x v="1"/>
  </r>
  <r>
    <x v="400"/>
    <x v="0"/>
  </r>
  <r>
    <x v="947"/>
    <x v="0"/>
  </r>
  <r>
    <x v="602"/>
    <x v="0"/>
  </r>
  <r>
    <x v="973"/>
    <x v="1"/>
  </r>
  <r>
    <x v="795"/>
    <x v="1"/>
  </r>
  <r>
    <x v="449"/>
    <x v="0"/>
  </r>
  <r>
    <x v="429"/>
    <x v="0"/>
  </r>
  <r>
    <x v="512"/>
    <x v="0"/>
  </r>
  <r>
    <x v="143"/>
    <x v="0"/>
  </r>
  <r>
    <x v="285"/>
    <x v="1"/>
  </r>
  <r>
    <x v="543"/>
    <x v="0"/>
  </r>
  <r>
    <x v="113"/>
    <x v="0"/>
  </r>
  <r>
    <x v="416"/>
    <x v="0"/>
  </r>
  <r>
    <x v="487"/>
    <x v="0"/>
  </r>
  <r>
    <x v="956"/>
    <x v="1"/>
  </r>
  <r>
    <x v="966"/>
    <x v="0"/>
  </r>
  <r>
    <x v="409"/>
    <x v="0"/>
  </r>
  <r>
    <x v="91"/>
    <x v="1"/>
  </r>
  <r>
    <x v="528"/>
    <x v="1"/>
  </r>
  <r>
    <x v="122"/>
    <x v="0"/>
  </r>
  <r>
    <x v="709"/>
    <x v="1"/>
  </r>
  <r>
    <x v="382"/>
    <x v="1"/>
  </r>
  <r>
    <x v="294"/>
    <x v="1"/>
  </r>
  <r>
    <x v="176"/>
    <x v="0"/>
  </r>
  <r>
    <x v="97"/>
    <x v="1"/>
  </r>
  <r>
    <x v="872"/>
    <x v="0"/>
  </r>
  <r>
    <x v="577"/>
    <x v="0"/>
  </r>
  <r>
    <x v="584"/>
    <x v="0"/>
  </r>
  <r>
    <x v="616"/>
    <x v="1"/>
  </r>
  <r>
    <x v="788"/>
    <x v="0"/>
  </r>
  <r>
    <x v="764"/>
    <x v="0"/>
  </r>
  <r>
    <x v="384"/>
    <x v="1"/>
  </r>
  <r>
    <x v="742"/>
    <x v="0"/>
  </r>
  <r>
    <x v="458"/>
    <x v="0"/>
  </r>
  <r>
    <x v="859"/>
    <x v="0"/>
  </r>
  <r>
    <x v="442"/>
    <x v="1"/>
  </r>
  <r>
    <x v="446"/>
    <x v="0"/>
  </r>
  <r>
    <x v="515"/>
    <x v="0"/>
  </r>
  <r>
    <x v="471"/>
    <x v="0"/>
  </r>
  <r>
    <x v="699"/>
    <x v="0"/>
  </r>
  <r>
    <x v="619"/>
    <x v="0"/>
  </r>
  <r>
    <x v="830"/>
    <x v="0"/>
  </r>
  <r>
    <x v="620"/>
    <x v="0"/>
  </r>
  <r>
    <x v="847"/>
    <x v="1"/>
  </r>
  <r>
    <x v="887"/>
    <x v="0"/>
  </r>
  <r>
    <x v="571"/>
    <x v="0"/>
  </r>
  <r>
    <x v="572"/>
    <x v="0"/>
  </r>
  <r>
    <x v="879"/>
    <x v="1"/>
  </r>
  <r>
    <x v="409"/>
    <x v="1"/>
  </r>
  <r>
    <x v="789"/>
    <x v="0"/>
  </r>
  <r>
    <x v="391"/>
    <x v="0"/>
  </r>
  <r>
    <x v="263"/>
    <x v="1"/>
  </r>
  <r>
    <x v="106"/>
    <x v="0"/>
  </r>
  <r>
    <x v="444"/>
    <x v="0"/>
  </r>
  <r>
    <x v="435"/>
    <x v="0"/>
  </r>
  <r>
    <x v="864"/>
    <x v="0"/>
  </r>
  <r>
    <x v="108"/>
    <x v="0"/>
  </r>
  <r>
    <x v="227"/>
    <x v="0"/>
  </r>
  <r>
    <x v="579"/>
    <x v="1"/>
  </r>
  <r>
    <x v="420"/>
    <x v="0"/>
  </r>
  <r>
    <x v="367"/>
    <x v="0"/>
  </r>
  <r>
    <x v="459"/>
    <x v="1"/>
  </r>
  <r>
    <x v="497"/>
    <x v="1"/>
  </r>
  <r>
    <x v="605"/>
    <x v="0"/>
  </r>
  <r>
    <x v="222"/>
    <x v="0"/>
  </r>
  <r>
    <x v="161"/>
    <x v="0"/>
  </r>
  <r>
    <x v="112"/>
    <x v="0"/>
  </r>
  <r>
    <x v="799"/>
    <x v="1"/>
  </r>
  <r>
    <x v="813"/>
    <x v="0"/>
  </r>
  <r>
    <x v="991"/>
    <x v="0"/>
  </r>
  <r>
    <x v="985"/>
    <x v="0"/>
  </r>
  <r>
    <x v="519"/>
    <x v="0"/>
  </r>
  <r>
    <x v="33"/>
    <x v="1"/>
  </r>
  <r>
    <x v="808"/>
    <x v="0"/>
  </r>
  <r>
    <x v="662"/>
    <x v="0"/>
  </r>
  <r>
    <x v="644"/>
    <x v="0"/>
  </r>
  <r>
    <x v="26"/>
    <x v="0"/>
  </r>
  <r>
    <x v="550"/>
    <x v="0"/>
  </r>
  <r>
    <x v="540"/>
    <x v="1"/>
  </r>
  <r>
    <x v="739"/>
    <x v="1"/>
  </r>
  <r>
    <x v="992"/>
    <x v="0"/>
  </r>
  <r>
    <x v="516"/>
    <x v="0"/>
  </r>
  <r>
    <x v="140"/>
    <x v="1"/>
  </r>
  <r>
    <x v="639"/>
    <x v="0"/>
  </r>
  <r>
    <x v="398"/>
    <x v="1"/>
  </r>
  <r>
    <x v="103"/>
    <x v="0"/>
  </r>
  <r>
    <x v="89"/>
    <x v="1"/>
  </r>
  <r>
    <x v="747"/>
    <x v="0"/>
  </r>
  <r>
    <x v="565"/>
    <x v="0"/>
  </r>
  <r>
    <x v="529"/>
    <x v="0"/>
  </r>
  <r>
    <x v="901"/>
    <x v="0"/>
  </r>
  <r>
    <x v="230"/>
    <x v="1"/>
  </r>
  <r>
    <x v="216"/>
    <x v="0"/>
  </r>
  <r>
    <x v="546"/>
    <x v="1"/>
  </r>
  <r>
    <x v="174"/>
    <x v="0"/>
  </r>
  <r>
    <x v="864"/>
    <x v="1"/>
  </r>
  <r>
    <x v="325"/>
    <x v="0"/>
  </r>
  <r>
    <x v="571"/>
    <x v="0"/>
  </r>
  <r>
    <x v="712"/>
    <x v="0"/>
  </r>
  <r>
    <x v="361"/>
    <x v="0"/>
  </r>
  <r>
    <x v="742"/>
    <x v="0"/>
  </r>
  <r>
    <x v="711"/>
    <x v="0"/>
  </r>
  <r>
    <x v="533"/>
    <x v="1"/>
  </r>
  <r>
    <x v="992"/>
    <x v="1"/>
  </r>
  <r>
    <x v="206"/>
    <x v="1"/>
  </r>
  <r>
    <x v="613"/>
    <x v="0"/>
  </r>
  <r>
    <x v="993"/>
    <x v="1"/>
  </r>
  <r>
    <x v="325"/>
    <x v="0"/>
  </r>
  <r>
    <x v="46"/>
    <x v="0"/>
  </r>
  <r>
    <x v="882"/>
    <x v="0"/>
  </r>
  <r>
    <x v="668"/>
    <x v="0"/>
  </r>
  <r>
    <x v="677"/>
    <x v="0"/>
  </r>
  <r>
    <x v="487"/>
    <x v="0"/>
  </r>
  <r>
    <x v="462"/>
    <x v="0"/>
  </r>
  <r>
    <x v="746"/>
    <x v="1"/>
  </r>
  <r>
    <x v="482"/>
    <x v="0"/>
  </r>
  <r>
    <x v="417"/>
    <x v="1"/>
  </r>
  <r>
    <x v="510"/>
    <x v="1"/>
  </r>
  <r>
    <x v="540"/>
    <x v="0"/>
  </r>
  <r>
    <x v="388"/>
    <x v="0"/>
  </r>
  <r>
    <x v="50"/>
    <x v="0"/>
  </r>
  <r>
    <x v="188"/>
    <x v="0"/>
  </r>
  <r>
    <x v="737"/>
    <x v="0"/>
  </r>
  <r>
    <x v="618"/>
    <x v="0"/>
  </r>
  <r>
    <x v="613"/>
    <x v="0"/>
  </r>
  <r>
    <x v="647"/>
    <x v="0"/>
  </r>
  <r>
    <x v="538"/>
    <x v="1"/>
  </r>
  <r>
    <x v="492"/>
    <x v="0"/>
  </r>
  <r>
    <x v="840"/>
    <x v="0"/>
  </r>
  <r>
    <x v="44"/>
    <x v="0"/>
  </r>
  <r>
    <x v="679"/>
    <x v="0"/>
  </r>
  <r>
    <x v="433"/>
    <x v="0"/>
  </r>
  <r>
    <x v="605"/>
    <x v="1"/>
  </r>
  <r>
    <x v="68"/>
    <x v="0"/>
  </r>
  <r>
    <x v="667"/>
    <x v="0"/>
  </r>
  <r>
    <x v="763"/>
    <x v="1"/>
  </r>
  <r>
    <x v="139"/>
    <x v="0"/>
  </r>
  <r>
    <x v="488"/>
    <x v="1"/>
  </r>
  <r>
    <x v="993"/>
    <x v="0"/>
  </r>
  <r>
    <x v="54"/>
    <x v="0"/>
  </r>
  <r>
    <x v="814"/>
    <x v="0"/>
  </r>
  <r>
    <x v="851"/>
    <x v="0"/>
  </r>
  <r>
    <x v="209"/>
    <x v="1"/>
  </r>
  <r>
    <x v="171"/>
    <x v="0"/>
  </r>
  <r>
    <x v="899"/>
    <x v="0"/>
  </r>
  <r>
    <x v="43"/>
    <x v="0"/>
  </r>
  <r>
    <x v="167"/>
    <x v="1"/>
  </r>
  <r>
    <x v="598"/>
    <x v="1"/>
  </r>
  <r>
    <x v="155"/>
    <x v="0"/>
  </r>
  <r>
    <x v="498"/>
    <x v="1"/>
  </r>
  <r>
    <x v="48"/>
    <x v="1"/>
  </r>
  <r>
    <x v="116"/>
    <x v="1"/>
  </r>
  <r>
    <x v="431"/>
    <x v="0"/>
  </r>
  <r>
    <x v="755"/>
    <x v="0"/>
  </r>
  <r>
    <x v="186"/>
    <x v="0"/>
  </r>
  <r>
    <x v="552"/>
    <x v="0"/>
  </r>
  <r>
    <x v="218"/>
    <x v="0"/>
  </r>
  <r>
    <x v="34"/>
    <x v="0"/>
  </r>
  <r>
    <x v="175"/>
    <x v="0"/>
  </r>
  <r>
    <x v="74"/>
    <x v="1"/>
  </r>
  <r>
    <x v="813"/>
    <x v="0"/>
  </r>
  <r>
    <x v="640"/>
    <x v="1"/>
  </r>
  <r>
    <x v="99"/>
    <x v="1"/>
  </r>
  <r>
    <x v="139"/>
    <x v="1"/>
  </r>
  <r>
    <x v="226"/>
    <x v="0"/>
  </r>
  <r>
    <x v="7"/>
    <x v="1"/>
  </r>
  <r>
    <x v="687"/>
    <x v="1"/>
  </r>
  <r>
    <x v="231"/>
    <x v="0"/>
  </r>
  <r>
    <x v="704"/>
    <x v="0"/>
  </r>
  <r>
    <x v="162"/>
    <x v="0"/>
  </r>
  <r>
    <x v="733"/>
    <x v="1"/>
  </r>
  <r>
    <x v="250"/>
    <x v="0"/>
  </r>
  <r>
    <x v="367"/>
    <x v="1"/>
  </r>
  <r>
    <x v="583"/>
    <x v="0"/>
  </r>
  <r>
    <x v="167"/>
    <x v="1"/>
  </r>
  <r>
    <x v="46"/>
    <x v="0"/>
  </r>
  <r>
    <x v="129"/>
    <x v="0"/>
  </r>
  <r>
    <x v="474"/>
    <x v="0"/>
  </r>
  <r>
    <x v="253"/>
    <x v="0"/>
  </r>
  <r>
    <x v="876"/>
    <x v="0"/>
  </r>
  <r>
    <x v="994"/>
    <x v="1"/>
  </r>
  <r>
    <x v="756"/>
    <x v="1"/>
  </r>
  <r>
    <x v="277"/>
    <x v="0"/>
  </r>
  <r>
    <x v="675"/>
    <x v="0"/>
  </r>
  <r>
    <x v="456"/>
    <x v="1"/>
  </r>
  <r>
    <x v="20"/>
    <x v="1"/>
  </r>
  <r>
    <x v="594"/>
    <x v="0"/>
  </r>
  <r>
    <x v="682"/>
    <x v="0"/>
  </r>
  <r>
    <x v="239"/>
    <x v="1"/>
  </r>
  <r>
    <x v="929"/>
    <x v="0"/>
  </r>
  <r>
    <x v="57"/>
    <x v="1"/>
  </r>
  <r>
    <x v="875"/>
    <x v="1"/>
  </r>
  <r>
    <x v="253"/>
    <x v="1"/>
  </r>
  <r>
    <x v="859"/>
    <x v="0"/>
  </r>
  <r>
    <x v="362"/>
    <x v="1"/>
  </r>
  <r>
    <x v="811"/>
    <x v="0"/>
  </r>
  <r>
    <x v="25"/>
    <x v="0"/>
  </r>
  <r>
    <x v="579"/>
    <x v="0"/>
  </r>
  <r>
    <x v="681"/>
    <x v="0"/>
  </r>
  <r>
    <x v="917"/>
    <x v="0"/>
  </r>
  <r>
    <x v="292"/>
    <x v="0"/>
  </r>
  <r>
    <x v="885"/>
    <x v="0"/>
  </r>
  <r>
    <x v="154"/>
    <x v="0"/>
  </r>
  <r>
    <x v="768"/>
    <x v="1"/>
  </r>
  <r>
    <x v="873"/>
    <x v="0"/>
  </r>
  <r>
    <x v="187"/>
    <x v="1"/>
  </r>
  <r>
    <x v="987"/>
    <x v="0"/>
  </r>
  <r>
    <x v="800"/>
    <x v="1"/>
  </r>
  <r>
    <x v="903"/>
    <x v="0"/>
  </r>
  <r>
    <x v="474"/>
    <x v="1"/>
  </r>
  <r>
    <x v="922"/>
    <x v="1"/>
  </r>
  <r>
    <x v="762"/>
    <x v="0"/>
  </r>
  <r>
    <x v="751"/>
    <x v="1"/>
  </r>
  <r>
    <x v="932"/>
    <x v="0"/>
  </r>
  <r>
    <x v="678"/>
    <x v="0"/>
  </r>
  <r>
    <x v="665"/>
    <x v="1"/>
  </r>
  <r>
    <x v="721"/>
    <x v="0"/>
  </r>
  <r>
    <x v="851"/>
    <x v="0"/>
  </r>
  <r>
    <x v="270"/>
    <x v="0"/>
  </r>
  <r>
    <x v="571"/>
    <x v="1"/>
  </r>
  <r>
    <x v="872"/>
    <x v="1"/>
  </r>
  <r>
    <x v="896"/>
    <x v="0"/>
  </r>
  <r>
    <x v="284"/>
    <x v="0"/>
  </r>
  <r>
    <x v="230"/>
    <x v="1"/>
  </r>
  <r>
    <x v="304"/>
    <x v="0"/>
  </r>
  <r>
    <x v="267"/>
    <x v="0"/>
  </r>
  <r>
    <x v="405"/>
    <x v="1"/>
  </r>
  <r>
    <x v="645"/>
    <x v="0"/>
  </r>
  <r>
    <x v="411"/>
    <x v="0"/>
  </r>
  <r>
    <x v="805"/>
    <x v="0"/>
  </r>
  <r>
    <x v="893"/>
    <x v="1"/>
  </r>
  <r>
    <x v="501"/>
    <x v="1"/>
  </r>
  <r>
    <x v="511"/>
    <x v="0"/>
  </r>
  <r>
    <x v="723"/>
    <x v="1"/>
  </r>
  <r>
    <x v="579"/>
    <x v="0"/>
  </r>
  <r>
    <x v="313"/>
    <x v="0"/>
  </r>
  <r>
    <x v="293"/>
    <x v="0"/>
  </r>
  <r>
    <x v="80"/>
    <x v="0"/>
  </r>
  <r>
    <x v="591"/>
    <x v="0"/>
  </r>
  <r>
    <x v="663"/>
    <x v="1"/>
  </r>
  <r>
    <x v="899"/>
    <x v="0"/>
  </r>
  <r>
    <x v="356"/>
    <x v="0"/>
  </r>
  <r>
    <x v="86"/>
    <x v="1"/>
  </r>
  <r>
    <x v="784"/>
    <x v="0"/>
  </r>
  <r>
    <x v="272"/>
    <x v="1"/>
  </r>
  <r>
    <x v="437"/>
    <x v="0"/>
  </r>
  <r>
    <x v="525"/>
    <x v="1"/>
  </r>
  <r>
    <x v="684"/>
    <x v="1"/>
  </r>
  <r>
    <x v="154"/>
    <x v="0"/>
  </r>
  <r>
    <x v="217"/>
    <x v="0"/>
  </r>
  <r>
    <x v="267"/>
    <x v="1"/>
  </r>
  <r>
    <x v="693"/>
    <x v="0"/>
  </r>
  <r>
    <x v="838"/>
    <x v="0"/>
  </r>
  <r>
    <x v="163"/>
    <x v="0"/>
  </r>
  <r>
    <x v="273"/>
    <x v="0"/>
  </r>
  <r>
    <x v="456"/>
    <x v="0"/>
  </r>
  <r>
    <x v="272"/>
    <x v="0"/>
  </r>
  <r>
    <x v="74"/>
    <x v="0"/>
  </r>
  <r>
    <x v="801"/>
    <x v="1"/>
  </r>
  <r>
    <x v="459"/>
    <x v="1"/>
  </r>
  <r>
    <x v="744"/>
    <x v="1"/>
  </r>
  <r>
    <x v="943"/>
    <x v="0"/>
  </r>
  <r>
    <x v="711"/>
    <x v="1"/>
  </r>
  <r>
    <x v="526"/>
    <x v="0"/>
  </r>
  <r>
    <x v="558"/>
    <x v="1"/>
  </r>
  <r>
    <x v="418"/>
    <x v="0"/>
  </r>
  <r>
    <x v="419"/>
    <x v="1"/>
  </r>
  <r>
    <x v="13"/>
    <x v="0"/>
  </r>
  <r>
    <x v="419"/>
    <x v="1"/>
  </r>
  <r>
    <x v="590"/>
    <x v="0"/>
  </r>
  <r>
    <x v="361"/>
    <x v="0"/>
  </r>
  <r>
    <x v="148"/>
    <x v="0"/>
  </r>
  <r>
    <x v="451"/>
    <x v="0"/>
  </r>
  <r>
    <x v="144"/>
    <x v="1"/>
  </r>
  <r>
    <x v="544"/>
    <x v="0"/>
  </r>
  <r>
    <x v="904"/>
    <x v="0"/>
  </r>
  <r>
    <x v="827"/>
    <x v="0"/>
  </r>
  <r>
    <x v="668"/>
    <x v="1"/>
  </r>
  <r>
    <x v="203"/>
    <x v="0"/>
  </r>
  <r>
    <x v="635"/>
    <x v="1"/>
  </r>
  <r>
    <x v="417"/>
    <x v="0"/>
  </r>
  <r>
    <x v="781"/>
    <x v="0"/>
  </r>
  <r>
    <x v="921"/>
    <x v="1"/>
  </r>
  <r>
    <x v="373"/>
    <x v="0"/>
  </r>
  <r>
    <x v="189"/>
    <x v="1"/>
  </r>
  <r>
    <x v="563"/>
    <x v="0"/>
  </r>
  <r>
    <x v="418"/>
    <x v="1"/>
  </r>
  <r>
    <x v="719"/>
    <x v="0"/>
  </r>
  <r>
    <x v="172"/>
    <x v="0"/>
  </r>
  <r>
    <x v="12"/>
    <x v="0"/>
  </r>
  <r>
    <x v="73"/>
    <x v="0"/>
  </r>
  <r>
    <x v="738"/>
    <x v="0"/>
  </r>
  <r>
    <x v="73"/>
    <x v="0"/>
  </r>
  <r>
    <x v="303"/>
    <x v="1"/>
  </r>
  <r>
    <x v="183"/>
    <x v="1"/>
  </r>
  <r>
    <x v="268"/>
    <x v="0"/>
  </r>
  <r>
    <x v="690"/>
    <x v="0"/>
  </r>
  <r>
    <x v="663"/>
    <x v="0"/>
  </r>
  <r>
    <x v="800"/>
    <x v="1"/>
  </r>
  <r>
    <x v="390"/>
    <x v="0"/>
  </r>
  <r>
    <x v="513"/>
    <x v="0"/>
  </r>
  <r>
    <x v="460"/>
    <x v="0"/>
  </r>
  <r>
    <x v="167"/>
    <x v="1"/>
  </r>
  <r>
    <x v="376"/>
    <x v="1"/>
  </r>
  <r>
    <x v="919"/>
    <x v="0"/>
  </r>
  <r>
    <x v="259"/>
    <x v="1"/>
  </r>
  <r>
    <x v="167"/>
    <x v="0"/>
  </r>
  <r>
    <x v="820"/>
    <x v="1"/>
  </r>
  <r>
    <x v="610"/>
    <x v="0"/>
  </r>
  <r>
    <x v="222"/>
    <x v="0"/>
  </r>
  <r>
    <x v="685"/>
    <x v="0"/>
  </r>
  <r>
    <x v="402"/>
    <x v="0"/>
  </r>
  <r>
    <x v="576"/>
    <x v="1"/>
  </r>
  <r>
    <x v="987"/>
    <x v="0"/>
  </r>
  <r>
    <x v="718"/>
    <x v="0"/>
  </r>
  <r>
    <x v="934"/>
    <x v="1"/>
  </r>
  <r>
    <x v="403"/>
    <x v="0"/>
  </r>
  <r>
    <x v="170"/>
    <x v="0"/>
  </r>
  <r>
    <x v="225"/>
    <x v="1"/>
  </r>
  <r>
    <x v="624"/>
    <x v="1"/>
  </r>
  <r>
    <x v="381"/>
    <x v="1"/>
  </r>
  <r>
    <x v="640"/>
    <x v="0"/>
  </r>
  <r>
    <x v="755"/>
    <x v="0"/>
  </r>
  <r>
    <x v="125"/>
    <x v="1"/>
  </r>
  <r>
    <x v="636"/>
    <x v="1"/>
  </r>
  <r>
    <x v="818"/>
    <x v="1"/>
  </r>
  <r>
    <x v="983"/>
    <x v="0"/>
  </r>
  <r>
    <x v="868"/>
    <x v="0"/>
  </r>
  <r>
    <x v="137"/>
    <x v="1"/>
  </r>
  <r>
    <x v="993"/>
    <x v="0"/>
  </r>
  <r>
    <x v="202"/>
    <x v="0"/>
  </r>
  <r>
    <x v="688"/>
    <x v="1"/>
  </r>
  <r>
    <x v="214"/>
    <x v="0"/>
  </r>
  <r>
    <x v="730"/>
    <x v="0"/>
  </r>
  <r>
    <x v="456"/>
    <x v="0"/>
  </r>
  <r>
    <x v="443"/>
    <x v="1"/>
  </r>
  <r>
    <x v="76"/>
    <x v="1"/>
  </r>
  <r>
    <x v="686"/>
    <x v="1"/>
  </r>
  <r>
    <x v="893"/>
    <x v="1"/>
  </r>
  <r>
    <x v="509"/>
    <x v="0"/>
  </r>
  <r>
    <x v="948"/>
    <x v="0"/>
  </r>
  <r>
    <x v="769"/>
    <x v="0"/>
  </r>
  <r>
    <x v="234"/>
    <x v="0"/>
  </r>
  <r>
    <x v="623"/>
    <x v="0"/>
  </r>
  <r>
    <x v="317"/>
    <x v="0"/>
  </r>
  <r>
    <x v="10"/>
    <x v="0"/>
  </r>
  <r>
    <x v="680"/>
    <x v="1"/>
  </r>
  <r>
    <x v="623"/>
    <x v="1"/>
  </r>
  <r>
    <x v="0"/>
    <x v="1"/>
  </r>
  <r>
    <x v="307"/>
    <x v="0"/>
  </r>
  <r>
    <x v="912"/>
    <x v="1"/>
  </r>
  <r>
    <x v="374"/>
    <x v="1"/>
  </r>
  <r>
    <x v="759"/>
    <x v="1"/>
  </r>
  <r>
    <x v="245"/>
    <x v="0"/>
  </r>
  <r>
    <x v="433"/>
    <x v="0"/>
  </r>
  <r>
    <x v="316"/>
    <x v="1"/>
  </r>
  <r>
    <x v="972"/>
    <x v="1"/>
  </r>
  <r>
    <x v="904"/>
    <x v="0"/>
  </r>
  <r>
    <x v="444"/>
    <x v="0"/>
  </r>
  <r>
    <x v="515"/>
    <x v="0"/>
  </r>
  <r>
    <x v="80"/>
    <x v="1"/>
  </r>
  <r>
    <x v="66"/>
    <x v="0"/>
  </r>
  <r>
    <x v="267"/>
    <x v="1"/>
  </r>
  <r>
    <x v="9"/>
    <x v="0"/>
  </r>
  <r>
    <x v="834"/>
    <x v="1"/>
  </r>
  <r>
    <x v="312"/>
    <x v="0"/>
  </r>
  <r>
    <x v="590"/>
    <x v="1"/>
  </r>
  <r>
    <x v="347"/>
    <x v="1"/>
  </r>
  <r>
    <x v="360"/>
    <x v="0"/>
  </r>
  <r>
    <x v="695"/>
    <x v="0"/>
  </r>
  <r>
    <x v="321"/>
    <x v="0"/>
  </r>
  <r>
    <x v="890"/>
    <x v="1"/>
  </r>
  <r>
    <x v="556"/>
    <x v="1"/>
  </r>
  <r>
    <x v="599"/>
    <x v="1"/>
  </r>
  <r>
    <x v="610"/>
    <x v="0"/>
  </r>
  <r>
    <x v="272"/>
    <x v="0"/>
  </r>
  <r>
    <x v="916"/>
    <x v="0"/>
  </r>
  <r>
    <x v="807"/>
    <x v="0"/>
  </r>
  <r>
    <x v="394"/>
    <x v="0"/>
  </r>
  <r>
    <x v="0"/>
    <x v="1"/>
  </r>
  <r>
    <x v="526"/>
    <x v="1"/>
  </r>
  <r>
    <x v="399"/>
    <x v="0"/>
  </r>
  <r>
    <x v="610"/>
    <x v="1"/>
  </r>
  <r>
    <x v="759"/>
    <x v="0"/>
  </r>
  <r>
    <x v="768"/>
    <x v="0"/>
  </r>
  <r>
    <x v="761"/>
    <x v="1"/>
  </r>
  <r>
    <x v="67"/>
    <x v="0"/>
  </r>
  <r>
    <x v="776"/>
    <x v="0"/>
  </r>
  <r>
    <x v="995"/>
    <x v="0"/>
  </r>
  <r>
    <x v="140"/>
    <x v="0"/>
  </r>
  <r>
    <x v="154"/>
    <x v="1"/>
  </r>
  <r>
    <x v="355"/>
    <x v="0"/>
  </r>
  <r>
    <x v="647"/>
    <x v="0"/>
  </r>
  <r>
    <x v="197"/>
    <x v="1"/>
  </r>
  <r>
    <x v="37"/>
    <x v="0"/>
  </r>
  <r>
    <x v="899"/>
    <x v="0"/>
  </r>
  <r>
    <x v="708"/>
    <x v="0"/>
  </r>
  <r>
    <x v="962"/>
    <x v="1"/>
  </r>
  <r>
    <x v="86"/>
    <x v="0"/>
  </r>
  <r>
    <x v="167"/>
    <x v="0"/>
  </r>
  <r>
    <x v="51"/>
    <x v="0"/>
  </r>
  <r>
    <x v="60"/>
    <x v="0"/>
  </r>
  <r>
    <x v="93"/>
    <x v="1"/>
  </r>
  <r>
    <x v="245"/>
    <x v="0"/>
  </r>
  <r>
    <x v="985"/>
    <x v="1"/>
  </r>
  <r>
    <x v="713"/>
    <x v="0"/>
  </r>
  <r>
    <x v="83"/>
    <x v="0"/>
  </r>
  <r>
    <x v="898"/>
    <x v="1"/>
  </r>
  <r>
    <x v="908"/>
    <x v="0"/>
  </r>
  <r>
    <x v="522"/>
    <x v="0"/>
  </r>
  <r>
    <x v="864"/>
    <x v="1"/>
  </r>
  <r>
    <x v="341"/>
    <x v="1"/>
  </r>
  <r>
    <x v="599"/>
    <x v="0"/>
  </r>
  <r>
    <x v="834"/>
    <x v="0"/>
  </r>
  <r>
    <x v="352"/>
    <x v="0"/>
  </r>
  <r>
    <x v="400"/>
    <x v="0"/>
  </r>
  <r>
    <x v="252"/>
    <x v="0"/>
  </r>
  <r>
    <x v="156"/>
    <x v="0"/>
  </r>
  <r>
    <x v="916"/>
    <x v="0"/>
  </r>
  <r>
    <x v="996"/>
    <x v="0"/>
  </r>
  <r>
    <x v="38"/>
    <x v="0"/>
  </r>
  <r>
    <x v="828"/>
    <x v="1"/>
  </r>
  <r>
    <x v="962"/>
    <x v="1"/>
  </r>
  <r>
    <x v="737"/>
    <x v="0"/>
  </r>
  <r>
    <x v="169"/>
    <x v="1"/>
  </r>
  <r>
    <x v="791"/>
    <x v="1"/>
  </r>
  <r>
    <x v="42"/>
    <x v="0"/>
  </r>
  <r>
    <x v="55"/>
    <x v="0"/>
  </r>
  <r>
    <x v="421"/>
    <x v="1"/>
  </r>
  <r>
    <x v="135"/>
    <x v="1"/>
  </r>
  <r>
    <x v="427"/>
    <x v="0"/>
  </r>
  <r>
    <x v="31"/>
    <x v="1"/>
  </r>
  <r>
    <x v="412"/>
    <x v="0"/>
  </r>
  <r>
    <x v="294"/>
    <x v="1"/>
  </r>
  <r>
    <x v="356"/>
    <x v="0"/>
  </r>
  <r>
    <x v="882"/>
    <x v="1"/>
  </r>
  <r>
    <x v="601"/>
    <x v="0"/>
  </r>
  <r>
    <x v="388"/>
    <x v="1"/>
  </r>
  <r>
    <x v="881"/>
    <x v="0"/>
  </r>
  <r>
    <x v="326"/>
    <x v="0"/>
  </r>
  <r>
    <x v="907"/>
    <x v="0"/>
  </r>
  <r>
    <x v="795"/>
    <x v="1"/>
  </r>
  <r>
    <x v="44"/>
    <x v="0"/>
  </r>
  <r>
    <x v="490"/>
    <x v="0"/>
  </r>
  <r>
    <x v="807"/>
    <x v="0"/>
  </r>
  <r>
    <x v="229"/>
    <x v="1"/>
  </r>
  <r>
    <x v="870"/>
    <x v="1"/>
  </r>
  <r>
    <x v="842"/>
    <x v="1"/>
  </r>
  <r>
    <x v="918"/>
    <x v="0"/>
  </r>
  <r>
    <x v="308"/>
    <x v="1"/>
  </r>
  <r>
    <x v="480"/>
    <x v="1"/>
  </r>
  <r>
    <x v="350"/>
    <x v="0"/>
  </r>
  <r>
    <x v="357"/>
    <x v="0"/>
  </r>
  <r>
    <x v="479"/>
    <x v="1"/>
  </r>
  <r>
    <x v="831"/>
    <x v="0"/>
  </r>
  <r>
    <x v="988"/>
    <x v="1"/>
  </r>
  <r>
    <x v="217"/>
    <x v="1"/>
  </r>
  <r>
    <x v="184"/>
    <x v="1"/>
  </r>
  <r>
    <x v="126"/>
    <x v="1"/>
  </r>
  <r>
    <x v="708"/>
    <x v="0"/>
  </r>
  <r>
    <x v="256"/>
    <x v="0"/>
  </r>
  <r>
    <x v="829"/>
    <x v="0"/>
  </r>
  <r>
    <x v="719"/>
    <x v="0"/>
  </r>
  <r>
    <x v="245"/>
    <x v="0"/>
  </r>
  <r>
    <x v="503"/>
    <x v="1"/>
  </r>
  <r>
    <x v="175"/>
    <x v="1"/>
  </r>
  <r>
    <x v="578"/>
    <x v="1"/>
  </r>
  <r>
    <x v="266"/>
    <x v="0"/>
  </r>
  <r>
    <x v="549"/>
    <x v="1"/>
  </r>
  <r>
    <x v="426"/>
    <x v="0"/>
  </r>
  <r>
    <x v="32"/>
    <x v="0"/>
  </r>
  <r>
    <x v="966"/>
    <x v="0"/>
  </r>
  <r>
    <x v="379"/>
    <x v="0"/>
  </r>
  <r>
    <x v="924"/>
    <x v="0"/>
  </r>
  <r>
    <x v="598"/>
    <x v="1"/>
  </r>
  <r>
    <x v="895"/>
    <x v="1"/>
  </r>
  <r>
    <x v="831"/>
    <x v="0"/>
  </r>
  <r>
    <x v="197"/>
    <x v="0"/>
  </r>
  <r>
    <x v="134"/>
    <x v="0"/>
  </r>
  <r>
    <x v="7"/>
    <x v="0"/>
  </r>
  <r>
    <x v="201"/>
    <x v="1"/>
  </r>
  <r>
    <x v="678"/>
    <x v="1"/>
  </r>
  <r>
    <x v="842"/>
    <x v="0"/>
  </r>
  <r>
    <x v="991"/>
    <x v="1"/>
  </r>
  <r>
    <x v="168"/>
    <x v="0"/>
  </r>
  <r>
    <x v="664"/>
    <x v="0"/>
  </r>
  <r>
    <x v="850"/>
    <x v="0"/>
  </r>
  <r>
    <x v="256"/>
    <x v="0"/>
  </r>
  <r>
    <x v="333"/>
    <x v="0"/>
  </r>
  <r>
    <x v="850"/>
    <x v="0"/>
  </r>
  <r>
    <x v="717"/>
    <x v="0"/>
  </r>
  <r>
    <x v="675"/>
    <x v="0"/>
  </r>
  <r>
    <x v="216"/>
    <x v="0"/>
  </r>
  <r>
    <x v="185"/>
    <x v="0"/>
  </r>
  <r>
    <x v="235"/>
    <x v="1"/>
  </r>
  <r>
    <x v="421"/>
    <x v="0"/>
  </r>
  <r>
    <x v="470"/>
    <x v="0"/>
  </r>
  <r>
    <x v="43"/>
    <x v="1"/>
  </r>
  <r>
    <x v="127"/>
    <x v="0"/>
  </r>
  <r>
    <x v="748"/>
    <x v="0"/>
  </r>
  <r>
    <x v="407"/>
    <x v="1"/>
  </r>
  <r>
    <x v="529"/>
    <x v="1"/>
  </r>
  <r>
    <x v="787"/>
    <x v="0"/>
  </r>
  <r>
    <x v="458"/>
    <x v="0"/>
  </r>
  <r>
    <x v="339"/>
    <x v="0"/>
  </r>
  <r>
    <x v="662"/>
    <x v="1"/>
  </r>
  <r>
    <x v="300"/>
    <x v="1"/>
  </r>
  <r>
    <x v="45"/>
    <x v="0"/>
  </r>
  <r>
    <x v="191"/>
    <x v="0"/>
  </r>
  <r>
    <x v="543"/>
    <x v="1"/>
  </r>
  <r>
    <x v="852"/>
    <x v="0"/>
  </r>
  <r>
    <x v="817"/>
    <x v="0"/>
  </r>
  <r>
    <x v="107"/>
    <x v="1"/>
  </r>
  <r>
    <x v="196"/>
    <x v="1"/>
  </r>
  <r>
    <x v="173"/>
    <x v="0"/>
  </r>
  <r>
    <x v="153"/>
    <x v="1"/>
  </r>
  <r>
    <x v="136"/>
    <x v="0"/>
  </r>
  <r>
    <x v="828"/>
    <x v="0"/>
  </r>
  <r>
    <x v="387"/>
    <x v="0"/>
  </r>
  <r>
    <x v="962"/>
    <x v="1"/>
  </r>
  <r>
    <x v="170"/>
    <x v="1"/>
  </r>
  <r>
    <x v="153"/>
    <x v="0"/>
  </r>
  <r>
    <x v="18"/>
    <x v="0"/>
  </r>
  <r>
    <x v="501"/>
    <x v="0"/>
  </r>
  <r>
    <x v="804"/>
    <x v="1"/>
  </r>
  <r>
    <x v="688"/>
    <x v="1"/>
  </r>
  <r>
    <x v="109"/>
    <x v="1"/>
  </r>
  <r>
    <x v="871"/>
    <x v="0"/>
  </r>
  <r>
    <x v="781"/>
    <x v="1"/>
  </r>
  <r>
    <x v="926"/>
    <x v="1"/>
  </r>
  <r>
    <x v="430"/>
    <x v="1"/>
  </r>
  <r>
    <x v="43"/>
    <x v="0"/>
  </r>
  <r>
    <x v="508"/>
    <x v="0"/>
  </r>
  <r>
    <x v="236"/>
    <x v="1"/>
  </r>
  <r>
    <x v="539"/>
    <x v="1"/>
  </r>
  <r>
    <x v="137"/>
    <x v="1"/>
  </r>
  <r>
    <x v="381"/>
    <x v="1"/>
  </r>
  <r>
    <x v="945"/>
    <x v="1"/>
  </r>
  <r>
    <x v="330"/>
    <x v="0"/>
  </r>
  <r>
    <x v="760"/>
    <x v="0"/>
  </r>
  <r>
    <x v="845"/>
    <x v="0"/>
  </r>
  <r>
    <x v="405"/>
    <x v="1"/>
  </r>
  <r>
    <x v="277"/>
    <x v="1"/>
  </r>
  <r>
    <x v="168"/>
    <x v="0"/>
  </r>
  <r>
    <x v="773"/>
    <x v="1"/>
  </r>
  <r>
    <x v="429"/>
    <x v="1"/>
  </r>
  <r>
    <x v="84"/>
    <x v="0"/>
  </r>
  <r>
    <x v="792"/>
    <x v="0"/>
  </r>
  <r>
    <x v="899"/>
    <x v="0"/>
  </r>
  <r>
    <x v="231"/>
    <x v="1"/>
  </r>
  <r>
    <x v="369"/>
    <x v="0"/>
  </r>
  <r>
    <x v="550"/>
    <x v="1"/>
  </r>
  <r>
    <x v="735"/>
    <x v="0"/>
  </r>
  <r>
    <x v="633"/>
    <x v="1"/>
  </r>
  <r>
    <x v="894"/>
    <x v="0"/>
  </r>
  <r>
    <x v="751"/>
    <x v="0"/>
  </r>
  <r>
    <x v="419"/>
    <x v="0"/>
  </r>
  <r>
    <x v="701"/>
    <x v="1"/>
  </r>
  <r>
    <x v="784"/>
    <x v="1"/>
  </r>
  <r>
    <x v="810"/>
    <x v="1"/>
  </r>
  <r>
    <x v="910"/>
    <x v="0"/>
  </r>
  <r>
    <x v="267"/>
    <x v="0"/>
  </r>
  <r>
    <x v="455"/>
    <x v="0"/>
  </r>
  <r>
    <x v="878"/>
    <x v="0"/>
  </r>
  <r>
    <x v="830"/>
    <x v="1"/>
  </r>
  <r>
    <x v="760"/>
    <x v="0"/>
  </r>
  <r>
    <x v="752"/>
    <x v="0"/>
  </r>
  <r>
    <x v="711"/>
    <x v="0"/>
  </r>
  <r>
    <x v="331"/>
    <x v="0"/>
  </r>
  <r>
    <x v="563"/>
    <x v="1"/>
  </r>
  <r>
    <x v="924"/>
    <x v="0"/>
  </r>
  <r>
    <x v="712"/>
    <x v="1"/>
  </r>
  <r>
    <x v="876"/>
    <x v="0"/>
  </r>
  <r>
    <x v="31"/>
    <x v="1"/>
  </r>
  <r>
    <x v="714"/>
    <x v="0"/>
  </r>
  <r>
    <x v="474"/>
    <x v="0"/>
  </r>
  <r>
    <x v="92"/>
    <x v="1"/>
  </r>
  <r>
    <x v="502"/>
    <x v="1"/>
  </r>
  <r>
    <x v="489"/>
    <x v="0"/>
  </r>
  <r>
    <x v="997"/>
    <x v="0"/>
  </r>
  <r>
    <x v="237"/>
    <x v="0"/>
  </r>
  <r>
    <x v="66"/>
    <x v="1"/>
  </r>
  <r>
    <x v="773"/>
    <x v="1"/>
  </r>
  <r>
    <x v="308"/>
    <x v="0"/>
  </r>
  <r>
    <x v="135"/>
    <x v="0"/>
  </r>
  <r>
    <x v="132"/>
    <x v="0"/>
  </r>
  <r>
    <x v="652"/>
    <x v="0"/>
  </r>
  <r>
    <x v="263"/>
    <x v="1"/>
  </r>
  <r>
    <x v="219"/>
    <x v="0"/>
  </r>
  <r>
    <x v="110"/>
    <x v="0"/>
  </r>
  <r>
    <x v="847"/>
    <x v="1"/>
  </r>
  <r>
    <x v="899"/>
    <x v="0"/>
  </r>
  <r>
    <x v="291"/>
    <x v="1"/>
  </r>
  <r>
    <x v="765"/>
    <x v="1"/>
  </r>
  <r>
    <x v="733"/>
    <x v="0"/>
  </r>
  <r>
    <x v="197"/>
    <x v="1"/>
  </r>
  <r>
    <x v="474"/>
    <x v="0"/>
  </r>
  <r>
    <x v="37"/>
    <x v="0"/>
  </r>
  <r>
    <x v="236"/>
    <x v="1"/>
  </r>
  <r>
    <x v="468"/>
    <x v="1"/>
  </r>
  <r>
    <x v="836"/>
    <x v="0"/>
  </r>
  <r>
    <x v="847"/>
    <x v="1"/>
  </r>
  <r>
    <x v="724"/>
    <x v="0"/>
  </r>
  <r>
    <x v="536"/>
    <x v="1"/>
  </r>
  <r>
    <x v="623"/>
    <x v="1"/>
  </r>
  <r>
    <x v="364"/>
    <x v="1"/>
  </r>
  <r>
    <x v="950"/>
    <x v="0"/>
  </r>
  <r>
    <x v="64"/>
    <x v="0"/>
  </r>
  <r>
    <x v="242"/>
    <x v="0"/>
  </r>
  <r>
    <x v="911"/>
    <x v="0"/>
  </r>
  <r>
    <x v="398"/>
    <x v="1"/>
  </r>
  <r>
    <x v="653"/>
    <x v="0"/>
  </r>
  <r>
    <x v="568"/>
    <x v="1"/>
  </r>
  <r>
    <x v="487"/>
    <x v="0"/>
  </r>
  <r>
    <x v="812"/>
    <x v="1"/>
  </r>
  <r>
    <x v="981"/>
    <x v="0"/>
  </r>
  <r>
    <x v="153"/>
    <x v="1"/>
  </r>
  <r>
    <x v="501"/>
    <x v="0"/>
  </r>
  <r>
    <x v="454"/>
    <x v="1"/>
  </r>
  <r>
    <x v="800"/>
    <x v="1"/>
  </r>
  <r>
    <x v="629"/>
    <x v="1"/>
  </r>
  <r>
    <x v="907"/>
    <x v="0"/>
  </r>
  <r>
    <x v="768"/>
    <x v="0"/>
  </r>
  <r>
    <x v="456"/>
    <x v="1"/>
  </r>
  <r>
    <x v="65"/>
    <x v="0"/>
  </r>
  <r>
    <x v="185"/>
    <x v="0"/>
  </r>
  <r>
    <x v="689"/>
    <x v="0"/>
  </r>
  <r>
    <x v="458"/>
    <x v="1"/>
  </r>
  <r>
    <x v="837"/>
    <x v="0"/>
  </r>
  <r>
    <x v="584"/>
    <x v="1"/>
  </r>
  <r>
    <x v="305"/>
    <x v="0"/>
  </r>
  <r>
    <x v="863"/>
    <x v="0"/>
  </r>
  <r>
    <x v="160"/>
    <x v="0"/>
  </r>
  <r>
    <x v="91"/>
    <x v="1"/>
  </r>
  <r>
    <x v="514"/>
    <x v="0"/>
  </r>
  <r>
    <x v="416"/>
    <x v="0"/>
  </r>
  <r>
    <x v="558"/>
    <x v="0"/>
  </r>
  <r>
    <x v="983"/>
    <x v="0"/>
  </r>
  <r>
    <x v="75"/>
    <x v="1"/>
  </r>
  <r>
    <x v="612"/>
    <x v="1"/>
  </r>
  <r>
    <x v="703"/>
    <x v="0"/>
  </r>
  <r>
    <x v="95"/>
    <x v="1"/>
  </r>
  <r>
    <x v="29"/>
    <x v="0"/>
  </r>
  <r>
    <x v="5"/>
    <x v="0"/>
  </r>
  <r>
    <x v="166"/>
    <x v="1"/>
  </r>
  <r>
    <x v="880"/>
    <x v="0"/>
  </r>
  <r>
    <x v="878"/>
    <x v="0"/>
  </r>
  <r>
    <x v="771"/>
    <x v="0"/>
  </r>
  <r>
    <x v="778"/>
    <x v="0"/>
  </r>
  <r>
    <x v="743"/>
    <x v="1"/>
  </r>
  <r>
    <x v="908"/>
    <x v="0"/>
  </r>
  <r>
    <x v="558"/>
    <x v="0"/>
  </r>
  <r>
    <x v="747"/>
    <x v="1"/>
  </r>
  <r>
    <x v="131"/>
    <x v="1"/>
  </r>
  <r>
    <x v="418"/>
    <x v="1"/>
  </r>
  <r>
    <x v="763"/>
    <x v="0"/>
  </r>
  <r>
    <x v="300"/>
    <x v="0"/>
  </r>
  <r>
    <x v="88"/>
    <x v="0"/>
  </r>
  <r>
    <x v="103"/>
    <x v="1"/>
  </r>
  <r>
    <x v="786"/>
    <x v="0"/>
  </r>
  <r>
    <x v="499"/>
    <x v="0"/>
  </r>
  <r>
    <x v="834"/>
    <x v="0"/>
  </r>
  <r>
    <x v="947"/>
    <x v="1"/>
  </r>
  <r>
    <x v="457"/>
    <x v="1"/>
  </r>
  <r>
    <x v="390"/>
    <x v="1"/>
  </r>
  <r>
    <x v="472"/>
    <x v="0"/>
  </r>
  <r>
    <x v="50"/>
    <x v="0"/>
  </r>
  <r>
    <x v="691"/>
    <x v="0"/>
  </r>
  <r>
    <x v="843"/>
    <x v="0"/>
  </r>
  <r>
    <x v="706"/>
    <x v="1"/>
  </r>
  <r>
    <x v="116"/>
    <x v="0"/>
  </r>
  <r>
    <x v="211"/>
    <x v="0"/>
  </r>
  <r>
    <x v="702"/>
    <x v="1"/>
  </r>
  <r>
    <x v="158"/>
    <x v="0"/>
  </r>
  <r>
    <x v="405"/>
    <x v="1"/>
  </r>
  <r>
    <x v="518"/>
    <x v="0"/>
  </r>
  <r>
    <x v="1"/>
    <x v="1"/>
  </r>
  <r>
    <x v="732"/>
    <x v="0"/>
  </r>
  <r>
    <x v="907"/>
    <x v="1"/>
  </r>
  <r>
    <x v="963"/>
    <x v="1"/>
  </r>
  <r>
    <x v="492"/>
    <x v="0"/>
  </r>
  <r>
    <x v="918"/>
    <x v="1"/>
  </r>
  <r>
    <x v="658"/>
    <x v="0"/>
  </r>
  <r>
    <x v="181"/>
    <x v="0"/>
  </r>
  <r>
    <x v="368"/>
    <x v="1"/>
  </r>
  <r>
    <x v="377"/>
    <x v="0"/>
  </r>
  <r>
    <x v="4"/>
    <x v="1"/>
  </r>
  <r>
    <x v="632"/>
    <x v="1"/>
  </r>
  <r>
    <x v="247"/>
    <x v="0"/>
  </r>
  <r>
    <x v="314"/>
    <x v="0"/>
  </r>
  <r>
    <x v="975"/>
    <x v="0"/>
  </r>
  <r>
    <x v="583"/>
    <x v="0"/>
  </r>
  <r>
    <x v="585"/>
    <x v="0"/>
  </r>
  <r>
    <x v="510"/>
    <x v="0"/>
  </r>
  <r>
    <x v="177"/>
    <x v="0"/>
  </r>
  <r>
    <x v="942"/>
    <x v="0"/>
  </r>
  <r>
    <x v="583"/>
    <x v="0"/>
  </r>
  <r>
    <x v="439"/>
    <x v="1"/>
  </r>
  <r>
    <x v="611"/>
    <x v="0"/>
  </r>
  <r>
    <x v="883"/>
    <x v="0"/>
  </r>
  <r>
    <x v="92"/>
    <x v="0"/>
  </r>
  <r>
    <x v="71"/>
    <x v="1"/>
  </r>
  <r>
    <x v="869"/>
    <x v="0"/>
  </r>
  <r>
    <x v="634"/>
    <x v="1"/>
  </r>
  <r>
    <x v="489"/>
    <x v="0"/>
  </r>
  <r>
    <x v="77"/>
    <x v="0"/>
  </r>
  <r>
    <x v="227"/>
    <x v="1"/>
  </r>
  <r>
    <x v="59"/>
    <x v="1"/>
  </r>
  <r>
    <x v="792"/>
    <x v="0"/>
  </r>
  <r>
    <x v="921"/>
    <x v="0"/>
  </r>
  <r>
    <x v="232"/>
    <x v="1"/>
  </r>
  <r>
    <x v="458"/>
    <x v="1"/>
  </r>
  <r>
    <x v="622"/>
    <x v="0"/>
  </r>
  <r>
    <x v="203"/>
    <x v="0"/>
  </r>
  <r>
    <x v="220"/>
    <x v="0"/>
  </r>
  <r>
    <x v="598"/>
    <x v="0"/>
  </r>
  <r>
    <x v="967"/>
    <x v="1"/>
  </r>
  <r>
    <x v="70"/>
    <x v="1"/>
  </r>
  <r>
    <x v="382"/>
    <x v="0"/>
  </r>
  <r>
    <x v="95"/>
    <x v="0"/>
  </r>
  <r>
    <x v="985"/>
    <x v="0"/>
  </r>
  <r>
    <x v="635"/>
    <x v="1"/>
  </r>
  <r>
    <x v="602"/>
    <x v="1"/>
  </r>
  <r>
    <x v="521"/>
    <x v="0"/>
  </r>
  <r>
    <x v="92"/>
    <x v="1"/>
  </r>
  <r>
    <x v="441"/>
    <x v="0"/>
  </r>
  <r>
    <x v="127"/>
    <x v="0"/>
  </r>
  <r>
    <x v="424"/>
    <x v="1"/>
  </r>
  <r>
    <x v="260"/>
    <x v="0"/>
  </r>
  <r>
    <x v="450"/>
    <x v="0"/>
  </r>
  <r>
    <x v="191"/>
    <x v="1"/>
  </r>
  <r>
    <x v="444"/>
    <x v="0"/>
  </r>
  <r>
    <x v="98"/>
    <x v="0"/>
  </r>
  <r>
    <x v="44"/>
    <x v="0"/>
  </r>
  <r>
    <x v="745"/>
    <x v="1"/>
  </r>
  <r>
    <x v="498"/>
    <x v="0"/>
  </r>
  <r>
    <x v="166"/>
    <x v="0"/>
  </r>
  <r>
    <x v="983"/>
    <x v="1"/>
  </r>
  <r>
    <x v="970"/>
    <x v="0"/>
  </r>
  <r>
    <x v="614"/>
    <x v="1"/>
  </r>
  <r>
    <x v="122"/>
    <x v="0"/>
  </r>
  <r>
    <x v="85"/>
    <x v="0"/>
  </r>
  <r>
    <x v="134"/>
    <x v="0"/>
  </r>
  <r>
    <x v="485"/>
    <x v="0"/>
  </r>
  <r>
    <x v="713"/>
    <x v="0"/>
  </r>
  <r>
    <x v="982"/>
    <x v="0"/>
  </r>
  <r>
    <x v="210"/>
    <x v="0"/>
  </r>
  <r>
    <x v="296"/>
    <x v="1"/>
  </r>
  <r>
    <x v="211"/>
    <x v="0"/>
  </r>
  <r>
    <x v="820"/>
    <x v="0"/>
  </r>
  <r>
    <x v="327"/>
    <x v="1"/>
  </r>
  <r>
    <x v="355"/>
    <x v="1"/>
  </r>
  <r>
    <x v="950"/>
    <x v="1"/>
  </r>
  <r>
    <x v="33"/>
    <x v="1"/>
  </r>
  <r>
    <x v="885"/>
    <x v="1"/>
  </r>
  <r>
    <x v="373"/>
    <x v="0"/>
  </r>
  <r>
    <x v="590"/>
    <x v="0"/>
  </r>
  <r>
    <x v="901"/>
    <x v="1"/>
  </r>
  <r>
    <x v="487"/>
    <x v="0"/>
  </r>
  <r>
    <x v="3"/>
    <x v="1"/>
  </r>
  <r>
    <x v="594"/>
    <x v="1"/>
  </r>
  <r>
    <x v="834"/>
    <x v="1"/>
  </r>
  <r>
    <x v="18"/>
    <x v="1"/>
  </r>
  <r>
    <x v="524"/>
    <x v="0"/>
  </r>
  <r>
    <x v="578"/>
    <x v="0"/>
  </r>
  <r>
    <x v="331"/>
    <x v="0"/>
  </r>
  <r>
    <x v="690"/>
    <x v="0"/>
  </r>
  <r>
    <x v="152"/>
    <x v="1"/>
  </r>
  <r>
    <x v="815"/>
    <x v="0"/>
  </r>
  <r>
    <x v="767"/>
    <x v="0"/>
  </r>
  <r>
    <x v="107"/>
    <x v="0"/>
  </r>
  <r>
    <x v="991"/>
    <x v="1"/>
  </r>
  <r>
    <x v="72"/>
    <x v="0"/>
  </r>
  <r>
    <x v="271"/>
    <x v="1"/>
  </r>
  <r>
    <x v="569"/>
    <x v="1"/>
  </r>
  <r>
    <x v="547"/>
    <x v="0"/>
  </r>
  <r>
    <x v="357"/>
    <x v="0"/>
  </r>
  <r>
    <x v="443"/>
    <x v="1"/>
  </r>
  <r>
    <x v="797"/>
    <x v="0"/>
  </r>
  <r>
    <x v="791"/>
    <x v="1"/>
  </r>
  <r>
    <x v="169"/>
    <x v="0"/>
  </r>
  <r>
    <x v="467"/>
    <x v="0"/>
  </r>
  <r>
    <x v="508"/>
    <x v="1"/>
  </r>
  <r>
    <x v="651"/>
    <x v="1"/>
  </r>
  <r>
    <x v="285"/>
    <x v="1"/>
  </r>
  <r>
    <x v="956"/>
    <x v="0"/>
  </r>
  <r>
    <x v="865"/>
    <x v="0"/>
  </r>
  <r>
    <x v="646"/>
    <x v="1"/>
  </r>
  <r>
    <x v="306"/>
    <x v="0"/>
  </r>
  <r>
    <x v="641"/>
    <x v="0"/>
  </r>
  <r>
    <x v="7"/>
    <x v="0"/>
  </r>
  <r>
    <x v="289"/>
    <x v="1"/>
  </r>
  <r>
    <x v="791"/>
    <x v="0"/>
  </r>
  <r>
    <x v="671"/>
    <x v="0"/>
  </r>
  <r>
    <x v="333"/>
    <x v="1"/>
  </r>
  <r>
    <x v="712"/>
    <x v="0"/>
  </r>
  <r>
    <x v="426"/>
    <x v="1"/>
  </r>
  <r>
    <x v="479"/>
    <x v="0"/>
  </r>
  <r>
    <x v="359"/>
    <x v="0"/>
  </r>
  <r>
    <x v="641"/>
    <x v="0"/>
  </r>
  <r>
    <x v="690"/>
    <x v="0"/>
  </r>
  <r>
    <x v="644"/>
    <x v="0"/>
  </r>
  <r>
    <x v="388"/>
    <x v="0"/>
  </r>
  <r>
    <x v="745"/>
    <x v="0"/>
  </r>
  <r>
    <x v="356"/>
    <x v="0"/>
  </r>
  <r>
    <x v="567"/>
    <x v="0"/>
  </r>
  <r>
    <x v="828"/>
    <x v="0"/>
  </r>
  <r>
    <x v="735"/>
    <x v="0"/>
  </r>
  <r>
    <x v="66"/>
    <x v="0"/>
  </r>
  <r>
    <x v="95"/>
    <x v="0"/>
  </r>
  <r>
    <x v="389"/>
    <x v="0"/>
  </r>
  <r>
    <x v="197"/>
    <x v="1"/>
  </r>
  <r>
    <x v="562"/>
    <x v="1"/>
  </r>
  <r>
    <x v="235"/>
    <x v="0"/>
  </r>
  <r>
    <x v="986"/>
    <x v="0"/>
  </r>
  <r>
    <x v="140"/>
    <x v="0"/>
  </r>
  <r>
    <x v="978"/>
    <x v="0"/>
  </r>
  <r>
    <x v="28"/>
    <x v="0"/>
  </r>
  <r>
    <x v="620"/>
    <x v="0"/>
  </r>
  <r>
    <x v="897"/>
    <x v="0"/>
  </r>
  <r>
    <x v="738"/>
    <x v="0"/>
  </r>
  <r>
    <x v="71"/>
    <x v="0"/>
  </r>
  <r>
    <x v="350"/>
    <x v="1"/>
  </r>
  <r>
    <x v="592"/>
    <x v="0"/>
  </r>
  <r>
    <x v="658"/>
    <x v="1"/>
  </r>
  <r>
    <x v="970"/>
    <x v="1"/>
  </r>
  <r>
    <x v="219"/>
    <x v="1"/>
  </r>
  <r>
    <x v="261"/>
    <x v="1"/>
  </r>
  <r>
    <x v="798"/>
    <x v="1"/>
  </r>
  <r>
    <x v="780"/>
    <x v="1"/>
  </r>
  <r>
    <x v="184"/>
    <x v="0"/>
  </r>
  <r>
    <x v="618"/>
    <x v="1"/>
  </r>
  <r>
    <x v="812"/>
    <x v="1"/>
  </r>
  <r>
    <x v="920"/>
    <x v="1"/>
  </r>
  <r>
    <x v="716"/>
    <x v="0"/>
  </r>
  <r>
    <x v="11"/>
    <x v="1"/>
  </r>
  <r>
    <x v="740"/>
    <x v="1"/>
  </r>
  <r>
    <x v="409"/>
    <x v="0"/>
  </r>
  <r>
    <x v="32"/>
    <x v="0"/>
  </r>
  <r>
    <x v="843"/>
    <x v="0"/>
  </r>
  <r>
    <x v="719"/>
    <x v="0"/>
  </r>
  <r>
    <x v="273"/>
    <x v="0"/>
  </r>
  <r>
    <x v="391"/>
    <x v="0"/>
  </r>
  <r>
    <x v="158"/>
    <x v="1"/>
  </r>
  <r>
    <x v="294"/>
    <x v="1"/>
  </r>
  <r>
    <x v="895"/>
    <x v="0"/>
  </r>
  <r>
    <x v="648"/>
    <x v="0"/>
  </r>
  <r>
    <x v="669"/>
    <x v="1"/>
  </r>
  <r>
    <x v="80"/>
    <x v="0"/>
  </r>
  <r>
    <x v="479"/>
    <x v="1"/>
  </r>
  <r>
    <x v="810"/>
    <x v="1"/>
  </r>
  <r>
    <x v="995"/>
    <x v="1"/>
  </r>
  <r>
    <x v="743"/>
    <x v="0"/>
  </r>
  <r>
    <x v="29"/>
    <x v="0"/>
  </r>
  <r>
    <x v="807"/>
    <x v="0"/>
  </r>
  <r>
    <x v="262"/>
    <x v="0"/>
  </r>
  <r>
    <x v="530"/>
    <x v="0"/>
  </r>
  <r>
    <x v="12"/>
    <x v="0"/>
  </r>
  <r>
    <x v="550"/>
    <x v="1"/>
  </r>
  <r>
    <x v="139"/>
    <x v="0"/>
  </r>
  <r>
    <x v="727"/>
    <x v="1"/>
  </r>
  <r>
    <x v="148"/>
    <x v="1"/>
  </r>
  <r>
    <x v="427"/>
    <x v="0"/>
  </r>
  <r>
    <x v="228"/>
    <x v="0"/>
  </r>
  <r>
    <x v="169"/>
    <x v="0"/>
  </r>
  <r>
    <x v="768"/>
    <x v="0"/>
  </r>
  <r>
    <x v="64"/>
    <x v="1"/>
  </r>
  <r>
    <x v="575"/>
    <x v="0"/>
  </r>
  <r>
    <x v="203"/>
    <x v="0"/>
  </r>
  <r>
    <x v="476"/>
    <x v="1"/>
  </r>
  <r>
    <x v="148"/>
    <x v="1"/>
  </r>
  <r>
    <x v="985"/>
    <x v="1"/>
  </r>
  <r>
    <x v="861"/>
    <x v="0"/>
  </r>
  <r>
    <x v="702"/>
    <x v="0"/>
  </r>
  <r>
    <x v="926"/>
    <x v="0"/>
  </r>
  <r>
    <x v="845"/>
    <x v="0"/>
  </r>
  <r>
    <x v="280"/>
    <x v="0"/>
  </r>
  <r>
    <x v="975"/>
    <x v="0"/>
  </r>
  <r>
    <x v="620"/>
    <x v="0"/>
  </r>
  <r>
    <x v="104"/>
    <x v="0"/>
  </r>
  <r>
    <x v="783"/>
    <x v="0"/>
  </r>
  <r>
    <x v="776"/>
    <x v="0"/>
  </r>
  <r>
    <x v="984"/>
    <x v="0"/>
  </r>
  <r>
    <x v="637"/>
    <x v="1"/>
  </r>
  <r>
    <x v="95"/>
    <x v="0"/>
  </r>
  <r>
    <x v="395"/>
    <x v="0"/>
  </r>
  <r>
    <x v="610"/>
    <x v="1"/>
  </r>
  <r>
    <x v="356"/>
    <x v="0"/>
  </r>
  <r>
    <x v="729"/>
    <x v="1"/>
  </r>
  <r>
    <x v="418"/>
    <x v="0"/>
  </r>
  <r>
    <x v="128"/>
    <x v="1"/>
  </r>
  <r>
    <x v="115"/>
    <x v="0"/>
  </r>
  <r>
    <x v="250"/>
    <x v="1"/>
  </r>
  <r>
    <x v="2"/>
    <x v="1"/>
  </r>
  <r>
    <x v="145"/>
    <x v="0"/>
  </r>
  <r>
    <x v="875"/>
    <x v="0"/>
  </r>
  <r>
    <x v="304"/>
    <x v="0"/>
  </r>
  <r>
    <x v="813"/>
    <x v="1"/>
  </r>
  <r>
    <x v="825"/>
    <x v="1"/>
  </r>
  <r>
    <x v="981"/>
    <x v="0"/>
  </r>
  <r>
    <x v="41"/>
    <x v="0"/>
  </r>
  <r>
    <x v="603"/>
    <x v="0"/>
  </r>
  <r>
    <x v="980"/>
    <x v="1"/>
  </r>
  <r>
    <x v="988"/>
    <x v="0"/>
  </r>
  <r>
    <x v="909"/>
    <x v="0"/>
  </r>
  <r>
    <x v="589"/>
    <x v="0"/>
  </r>
  <r>
    <x v="205"/>
    <x v="0"/>
  </r>
  <r>
    <x v="883"/>
    <x v="0"/>
  </r>
  <r>
    <x v="60"/>
    <x v="1"/>
  </r>
  <r>
    <x v="732"/>
    <x v="0"/>
  </r>
  <r>
    <x v="498"/>
    <x v="0"/>
  </r>
  <r>
    <x v="283"/>
    <x v="1"/>
  </r>
  <r>
    <x v="387"/>
    <x v="0"/>
  </r>
  <r>
    <x v="131"/>
    <x v="1"/>
  </r>
  <r>
    <x v="44"/>
    <x v="0"/>
  </r>
  <r>
    <x v="178"/>
    <x v="0"/>
  </r>
  <r>
    <x v="773"/>
    <x v="1"/>
  </r>
  <r>
    <x v="69"/>
    <x v="0"/>
  </r>
  <r>
    <x v="847"/>
    <x v="1"/>
  </r>
  <r>
    <x v="73"/>
    <x v="0"/>
  </r>
  <r>
    <x v="221"/>
    <x v="0"/>
  </r>
  <r>
    <x v="36"/>
    <x v="0"/>
  </r>
  <r>
    <x v="277"/>
    <x v="0"/>
  </r>
  <r>
    <x v="40"/>
    <x v="0"/>
  </r>
  <r>
    <x v="47"/>
    <x v="0"/>
  </r>
  <r>
    <x v="780"/>
    <x v="0"/>
  </r>
  <r>
    <x v="97"/>
    <x v="0"/>
  </r>
  <r>
    <x v="824"/>
    <x v="1"/>
  </r>
  <r>
    <x v="184"/>
    <x v="1"/>
  </r>
  <r>
    <x v="964"/>
    <x v="0"/>
  </r>
  <r>
    <x v="227"/>
    <x v="1"/>
  </r>
  <r>
    <x v="10"/>
    <x v="0"/>
  </r>
  <r>
    <x v="759"/>
    <x v="0"/>
  </r>
  <r>
    <x v="125"/>
    <x v="1"/>
  </r>
  <r>
    <x v="367"/>
    <x v="0"/>
  </r>
  <r>
    <x v="191"/>
    <x v="0"/>
  </r>
  <r>
    <x v="302"/>
    <x v="0"/>
  </r>
  <r>
    <x v="93"/>
    <x v="0"/>
  </r>
  <r>
    <x v="878"/>
    <x v="1"/>
  </r>
  <r>
    <x v="460"/>
    <x v="0"/>
  </r>
  <r>
    <x v="127"/>
    <x v="0"/>
  </r>
  <r>
    <x v="290"/>
    <x v="1"/>
  </r>
  <r>
    <x v="239"/>
    <x v="0"/>
  </r>
  <r>
    <x v="901"/>
    <x v="0"/>
  </r>
  <r>
    <x v="38"/>
    <x v="0"/>
  </r>
  <r>
    <x v="873"/>
    <x v="0"/>
  </r>
  <r>
    <x v="546"/>
    <x v="0"/>
  </r>
  <r>
    <x v="120"/>
    <x v="1"/>
  </r>
  <r>
    <x v="967"/>
    <x v="0"/>
  </r>
  <r>
    <x v="683"/>
    <x v="0"/>
  </r>
  <r>
    <x v="922"/>
    <x v="1"/>
  </r>
  <r>
    <x v="753"/>
    <x v="1"/>
  </r>
  <r>
    <x v="481"/>
    <x v="1"/>
  </r>
  <r>
    <x v="425"/>
    <x v="1"/>
  </r>
  <r>
    <x v="550"/>
    <x v="0"/>
  </r>
  <r>
    <x v="190"/>
    <x v="0"/>
  </r>
  <r>
    <x v="948"/>
    <x v="0"/>
  </r>
  <r>
    <x v="755"/>
    <x v="0"/>
  </r>
  <r>
    <x v="947"/>
    <x v="0"/>
  </r>
  <r>
    <x v="207"/>
    <x v="0"/>
  </r>
  <r>
    <x v="910"/>
    <x v="1"/>
  </r>
  <r>
    <x v="773"/>
    <x v="1"/>
  </r>
  <r>
    <x v="53"/>
    <x v="1"/>
  </r>
  <r>
    <x v="105"/>
    <x v="0"/>
  </r>
  <r>
    <x v="230"/>
    <x v="1"/>
  </r>
  <r>
    <x v="541"/>
    <x v="1"/>
  </r>
  <r>
    <x v="53"/>
    <x v="1"/>
  </r>
  <r>
    <x v="877"/>
    <x v="0"/>
  </r>
  <r>
    <x v="494"/>
    <x v="0"/>
  </r>
  <r>
    <x v="174"/>
    <x v="0"/>
  </r>
  <r>
    <x v="748"/>
    <x v="0"/>
  </r>
  <r>
    <x v="409"/>
    <x v="1"/>
  </r>
  <r>
    <x v="478"/>
    <x v="1"/>
  </r>
  <r>
    <x v="41"/>
    <x v="1"/>
  </r>
  <r>
    <x v="136"/>
    <x v="0"/>
  </r>
  <r>
    <x v="309"/>
    <x v="1"/>
  </r>
  <r>
    <x v="936"/>
    <x v="0"/>
  </r>
  <r>
    <x v="75"/>
    <x v="0"/>
  </r>
  <r>
    <x v="819"/>
    <x v="0"/>
  </r>
  <r>
    <x v="966"/>
    <x v="1"/>
  </r>
  <r>
    <x v="941"/>
    <x v="0"/>
  </r>
  <r>
    <x v="388"/>
    <x v="0"/>
  </r>
  <r>
    <x v="224"/>
    <x v="0"/>
  </r>
  <r>
    <x v="915"/>
    <x v="1"/>
  </r>
  <r>
    <x v="158"/>
    <x v="1"/>
  </r>
  <r>
    <x v="297"/>
    <x v="0"/>
  </r>
  <r>
    <x v="971"/>
    <x v="1"/>
  </r>
  <r>
    <x v="745"/>
    <x v="0"/>
  </r>
  <r>
    <x v="974"/>
    <x v="0"/>
  </r>
  <r>
    <x v="107"/>
    <x v="0"/>
  </r>
  <r>
    <x v="946"/>
    <x v="1"/>
  </r>
  <r>
    <x v="314"/>
    <x v="0"/>
  </r>
  <r>
    <x v="166"/>
    <x v="1"/>
  </r>
  <r>
    <x v="231"/>
    <x v="0"/>
  </r>
  <r>
    <x v="705"/>
    <x v="0"/>
  </r>
  <r>
    <x v="369"/>
    <x v="0"/>
  </r>
  <r>
    <x v="574"/>
    <x v="1"/>
  </r>
  <r>
    <x v="692"/>
    <x v="0"/>
  </r>
  <r>
    <x v="578"/>
    <x v="1"/>
  </r>
  <r>
    <x v="965"/>
    <x v="1"/>
  </r>
  <r>
    <x v="283"/>
    <x v="0"/>
  </r>
  <r>
    <x v="60"/>
    <x v="0"/>
  </r>
  <r>
    <x v="955"/>
    <x v="0"/>
  </r>
  <r>
    <x v="985"/>
    <x v="0"/>
  </r>
  <r>
    <x v="426"/>
    <x v="1"/>
  </r>
  <r>
    <x v="251"/>
    <x v="1"/>
  </r>
  <r>
    <x v="378"/>
    <x v="0"/>
  </r>
  <r>
    <x v="338"/>
    <x v="0"/>
  </r>
  <r>
    <x v="695"/>
    <x v="0"/>
  </r>
  <r>
    <x v="621"/>
    <x v="1"/>
  </r>
  <r>
    <x v="433"/>
    <x v="0"/>
  </r>
  <r>
    <x v="531"/>
    <x v="0"/>
  </r>
  <r>
    <x v="167"/>
    <x v="0"/>
  </r>
  <r>
    <x v="257"/>
    <x v="1"/>
  </r>
  <r>
    <x v="642"/>
    <x v="0"/>
  </r>
  <r>
    <x v="257"/>
    <x v="1"/>
  </r>
  <r>
    <x v="635"/>
    <x v="0"/>
  </r>
  <r>
    <x v="555"/>
    <x v="0"/>
  </r>
  <r>
    <x v="86"/>
    <x v="1"/>
  </r>
  <r>
    <x v="618"/>
    <x v="0"/>
  </r>
  <r>
    <x v="564"/>
    <x v="0"/>
  </r>
  <r>
    <x v="479"/>
    <x v="0"/>
  </r>
  <r>
    <x v="508"/>
    <x v="1"/>
  </r>
  <r>
    <x v="10"/>
    <x v="1"/>
  </r>
  <r>
    <x v="631"/>
    <x v="0"/>
  </r>
  <r>
    <x v="186"/>
    <x v="0"/>
  </r>
  <r>
    <x v="157"/>
    <x v="0"/>
  </r>
  <r>
    <x v="991"/>
    <x v="0"/>
  </r>
  <r>
    <x v="301"/>
    <x v="1"/>
  </r>
  <r>
    <x v="816"/>
    <x v="0"/>
  </r>
  <r>
    <x v="301"/>
    <x v="0"/>
  </r>
  <r>
    <x v="90"/>
    <x v="0"/>
  </r>
  <r>
    <x v="534"/>
    <x v="0"/>
  </r>
  <r>
    <x v="988"/>
    <x v="1"/>
  </r>
  <r>
    <x v="299"/>
    <x v="0"/>
  </r>
  <r>
    <x v="148"/>
    <x v="0"/>
  </r>
  <r>
    <x v="478"/>
    <x v="1"/>
  </r>
  <r>
    <x v="688"/>
    <x v="0"/>
  </r>
  <r>
    <x v="120"/>
    <x v="1"/>
  </r>
  <r>
    <x v="934"/>
    <x v="0"/>
  </r>
  <r>
    <x v="426"/>
    <x v="1"/>
  </r>
  <r>
    <x v="740"/>
    <x v="0"/>
  </r>
  <r>
    <x v="217"/>
    <x v="0"/>
  </r>
  <r>
    <x v="627"/>
    <x v="1"/>
  </r>
  <r>
    <x v="800"/>
    <x v="1"/>
  </r>
  <r>
    <x v="708"/>
    <x v="1"/>
  </r>
  <r>
    <x v="824"/>
    <x v="1"/>
  </r>
  <r>
    <x v="643"/>
    <x v="0"/>
  </r>
  <r>
    <x v="794"/>
    <x v="0"/>
  </r>
  <r>
    <x v="219"/>
    <x v="1"/>
  </r>
  <r>
    <x v="382"/>
    <x v="0"/>
  </r>
  <r>
    <x v="351"/>
    <x v="0"/>
  </r>
  <r>
    <x v="382"/>
    <x v="1"/>
  </r>
  <r>
    <x v="405"/>
    <x v="0"/>
  </r>
  <r>
    <x v="437"/>
    <x v="0"/>
  </r>
  <r>
    <x v="328"/>
    <x v="1"/>
  </r>
  <r>
    <x v="583"/>
    <x v="0"/>
  </r>
  <r>
    <x v="929"/>
    <x v="0"/>
  </r>
  <r>
    <x v="101"/>
    <x v="1"/>
  </r>
  <r>
    <x v="281"/>
    <x v="0"/>
  </r>
  <r>
    <x v="223"/>
    <x v="0"/>
  </r>
  <r>
    <x v="988"/>
    <x v="0"/>
  </r>
  <r>
    <x v="336"/>
    <x v="0"/>
  </r>
  <r>
    <x v="703"/>
    <x v="0"/>
  </r>
  <r>
    <x v="246"/>
    <x v="1"/>
  </r>
  <r>
    <x v="272"/>
    <x v="1"/>
  </r>
  <r>
    <x v="638"/>
    <x v="1"/>
  </r>
  <r>
    <x v="232"/>
    <x v="0"/>
  </r>
  <r>
    <x v="530"/>
    <x v="0"/>
  </r>
  <r>
    <x v="299"/>
    <x v="1"/>
  </r>
  <r>
    <x v="903"/>
    <x v="0"/>
  </r>
  <r>
    <x v="318"/>
    <x v="0"/>
  </r>
  <r>
    <x v="312"/>
    <x v="1"/>
  </r>
  <r>
    <x v="379"/>
    <x v="0"/>
  </r>
  <r>
    <x v="433"/>
    <x v="1"/>
  </r>
  <r>
    <x v="276"/>
    <x v="0"/>
  </r>
  <r>
    <x v="212"/>
    <x v="0"/>
  </r>
  <r>
    <x v="608"/>
    <x v="0"/>
  </r>
  <r>
    <x v="747"/>
    <x v="1"/>
  </r>
  <r>
    <x v="95"/>
    <x v="1"/>
  </r>
  <r>
    <x v="271"/>
    <x v="0"/>
  </r>
  <r>
    <x v="21"/>
    <x v="0"/>
  </r>
  <r>
    <x v="877"/>
    <x v="0"/>
  </r>
  <r>
    <x v="45"/>
    <x v="0"/>
  </r>
  <r>
    <x v="715"/>
    <x v="1"/>
  </r>
  <r>
    <x v="195"/>
    <x v="0"/>
  </r>
  <r>
    <x v="658"/>
    <x v="1"/>
  </r>
  <r>
    <x v="25"/>
    <x v="1"/>
  </r>
  <r>
    <x v="925"/>
    <x v="0"/>
  </r>
  <r>
    <x v="240"/>
    <x v="1"/>
  </r>
  <r>
    <x v="676"/>
    <x v="1"/>
  </r>
  <r>
    <x v="147"/>
    <x v="0"/>
  </r>
  <r>
    <x v="108"/>
    <x v="0"/>
  </r>
  <r>
    <x v="525"/>
    <x v="1"/>
  </r>
  <r>
    <x v="461"/>
    <x v="0"/>
  </r>
  <r>
    <x v="295"/>
    <x v="0"/>
  </r>
  <r>
    <x v="797"/>
    <x v="1"/>
  </r>
  <r>
    <x v="772"/>
    <x v="0"/>
  </r>
  <r>
    <x v="303"/>
    <x v="1"/>
  </r>
  <r>
    <x v="790"/>
    <x v="0"/>
  </r>
  <r>
    <x v="252"/>
    <x v="0"/>
  </r>
  <r>
    <x v="910"/>
    <x v="1"/>
  </r>
  <r>
    <x v="238"/>
    <x v="1"/>
  </r>
  <r>
    <x v="998"/>
    <x v="0"/>
  </r>
  <r>
    <x v="134"/>
    <x v="1"/>
  </r>
  <r>
    <x v="47"/>
    <x v="0"/>
  </r>
  <r>
    <x v="117"/>
    <x v="0"/>
  </r>
  <r>
    <x v="976"/>
    <x v="1"/>
  </r>
  <r>
    <x v="113"/>
    <x v="1"/>
  </r>
  <r>
    <x v="858"/>
    <x v="0"/>
  </r>
  <r>
    <x v="215"/>
    <x v="0"/>
  </r>
  <r>
    <x v="649"/>
    <x v="0"/>
  </r>
  <r>
    <x v="108"/>
    <x v="0"/>
  </r>
  <r>
    <x v="860"/>
    <x v="0"/>
  </r>
  <r>
    <x v="775"/>
    <x v="1"/>
  </r>
  <r>
    <x v="711"/>
    <x v="0"/>
  </r>
  <r>
    <x v="541"/>
    <x v="0"/>
  </r>
  <r>
    <x v="959"/>
    <x v="0"/>
  </r>
  <r>
    <x v="645"/>
    <x v="0"/>
  </r>
  <r>
    <x v="373"/>
    <x v="0"/>
  </r>
  <r>
    <x v="436"/>
    <x v="0"/>
  </r>
  <r>
    <x v="613"/>
    <x v="0"/>
  </r>
  <r>
    <x v="254"/>
    <x v="0"/>
  </r>
  <r>
    <x v="171"/>
    <x v="0"/>
  </r>
  <r>
    <x v="351"/>
    <x v="1"/>
  </r>
  <r>
    <x v="91"/>
    <x v="1"/>
  </r>
  <r>
    <x v="447"/>
    <x v="0"/>
  </r>
  <r>
    <x v="906"/>
    <x v="0"/>
  </r>
  <r>
    <x v="8"/>
    <x v="0"/>
  </r>
  <r>
    <x v="596"/>
    <x v="1"/>
  </r>
  <r>
    <x v="422"/>
    <x v="0"/>
  </r>
  <r>
    <x v="365"/>
    <x v="0"/>
  </r>
  <r>
    <x v="828"/>
    <x v="0"/>
  </r>
  <r>
    <x v="437"/>
    <x v="0"/>
  </r>
  <r>
    <x v="490"/>
    <x v="1"/>
  </r>
  <r>
    <x v="275"/>
    <x v="1"/>
  </r>
  <r>
    <x v="346"/>
    <x v="0"/>
  </r>
  <r>
    <x v="761"/>
    <x v="0"/>
  </r>
  <r>
    <x v="933"/>
    <x v="1"/>
  </r>
  <r>
    <x v="583"/>
    <x v="0"/>
  </r>
  <r>
    <x v="803"/>
    <x v="1"/>
  </r>
  <r>
    <x v="900"/>
    <x v="0"/>
  </r>
  <r>
    <x v="260"/>
    <x v="0"/>
  </r>
  <r>
    <x v="144"/>
    <x v="0"/>
  </r>
  <r>
    <x v="69"/>
    <x v="1"/>
  </r>
  <r>
    <x v="945"/>
    <x v="1"/>
  </r>
  <r>
    <x v="353"/>
    <x v="0"/>
  </r>
  <r>
    <x v="223"/>
    <x v="0"/>
  </r>
  <r>
    <x v="972"/>
    <x v="0"/>
  </r>
  <r>
    <x v="262"/>
    <x v="0"/>
  </r>
  <r>
    <x v="265"/>
    <x v="0"/>
  </r>
  <r>
    <x v="520"/>
    <x v="0"/>
  </r>
  <r>
    <x v="277"/>
    <x v="0"/>
  </r>
  <r>
    <x v="244"/>
    <x v="1"/>
  </r>
  <r>
    <x v="272"/>
    <x v="0"/>
  </r>
  <r>
    <x v="335"/>
    <x v="1"/>
  </r>
  <r>
    <x v="154"/>
    <x v="0"/>
  </r>
  <r>
    <x v="737"/>
    <x v="0"/>
  </r>
  <r>
    <x v="138"/>
    <x v="1"/>
  </r>
  <r>
    <x v="782"/>
    <x v="1"/>
  </r>
  <r>
    <x v="308"/>
    <x v="1"/>
  </r>
  <r>
    <x v="398"/>
    <x v="0"/>
  </r>
  <r>
    <x v="430"/>
    <x v="1"/>
  </r>
  <r>
    <x v="209"/>
    <x v="0"/>
  </r>
  <r>
    <x v="666"/>
    <x v="0"/>
  </r>
  <r>
    <x v="679"/>
    <x v="0"/>
  </r>
  <r>
    <x v="258"/>
    <x v="1"/>
  </r>
  <r>
    <x v="210"/>
    <x v="1"/>
  </r>
  <r>
    <x v="429"/>
    <x v="1"/>
  </r>
  <r>
    <x v="39"/>
    <x v="0"/>
  </r>
  <r>
    <x v="958"/>
    <x v="0"/>
  </r>
  <r>
    <x v="819"/>
    <x v="1"/>
  </r>
  <r>
    <x v="90"/>
    <x v="1"/>
  </r>
  <r>
    <x v="447"/>
    <x v="1"/>
  </r>
  <r>
    <x v="902"/>
    <x v="0"/>
  </r>
  <r>
    <x v="706"/>
    <x v="0"/>
  </r>
  <r>
    <x v="521"/>
    <x v="0"/>
  </r>
  <r>
    <x v="115"/>
    <x v="0"/>
  </r>
  <r>
    <x v="289"/>
    <x v="0"/>
  </r>
  <r>
    <x v="47"/>
    <x v="0"/>
  </r>
  <r>
    <x v="641"/>
    <x v="1"/>
  </r>
  <r>
    <x v="965"/>
    <x v="0"/>
  </r>
  <r>
    <x v="33"/>
    <x v="1"/>
  </r>
  <r>
    <x v="554"/>
    <x v="0"/>
  </r>
  <r>
    <x v="731"/>
    <x v="1"/>
  </r>
  <r>
    <x v="814"/>
    <x v="0"/>
  </r>
  <r>
    <x v="768"/>
    <x v="0"/>
  </r>
  <r>
    <x v="995"/>
    <x v="1"/>
  </r>
  <r>
    <x v="706"/>
    <x v="1"/>
  </r>
  <r>
    <x v="88"/>
    <x v="0"/>
  </r>
  <r>
    <x v="5"/>
    <x v="0"/>
  </r>
  <r>
    <x v="288"/>
    <x v="1"/>
  </r>
  <r>
    <x v="475"/>
    <x v="0"/>
  </r>
  <r>
    <x v="84"/>
    <x v="0"/>
  </r>
  <r>
    <x v="816"/>
    <x v="0"/>
  </r>
  <r>
    <x v="533"/>
    <x v="0"/>
  </r>
  <r>
    <x v="521"/>
    <x v="1"/>
  </r>
  <r>
    <x v="79"/>
    <x v="1"/>
  </r>
  <r>
    <x v="425"/>
    <x v="0"/>
  </r>
  <r>
    <x v="405"/>
    <x v="0"/>
  </r>
  <r>
    <x v="364"/>
    <x v="0"/>
  </r>
  <r>
    <x v="857"/>
    <x v="0"/>
  </r>
  <r>
    <x v="990"/>
    <x v="0"/>
  </r>
  <r>
    <x v="545"/>
    <x v="0"/>
  </r>
  <r>
    <x v="640"/>
    <x v="0"/>
  </r>
  <r>
    <x v="437"/>
    <x v="1"/>
  </r>
  <r>
    <x v="357"/>
    <x v="0"/>
  </r>
  <r>
    <x v="810"/>
    <x v="1"/>
  </r>
  <r>
    <x v="697"/>
    <x v="1"/>
  </r>
  <r>
    <x v="710"/>
    <x v="0"/>
  </r>
  <r>
    <x v="289"/>
    <x v="0"/>
  </r>
  <r>
    <x v="779"/>
    <x v="1"/>
  </r>
  <r>
    <x v="124"/>
    <x v="0"/>
  </r>
  <r>
    <x v="657"/>
    <x v="1"/>
  </r>
  <r>
    <x v="948"/>
    <x v="1"/>
  </r>
  <r>
    <x v="761"/>
    <x v="0"/>
  </r>
  <r>
    <x v="986"/>
    <x v="1"/>
  </r>
  <r>
    <x v="241"/>
    <x v="1"/>
  </r>
  <r>
    <x v="602"/>
    <x v="1"/>
  </r>
  <r>
    <x v="434"/>
    <x v="1"/>
  </r>
  <r>
    <x v="810"/>
    <x v="1"/>
  </r>
  <r>
    <x v="186"/>
    <x v="0"/>
  </r>
  <r>
    <x v="5"/>
    <x v="0"/>
  </r>
  <r>
    <x v="446"/>
    <x v="1"/>
  </r>
  <r>
    <x v="410"/>
    <x v="1"/>
  </r>
  <r>
    <x v="612"/>
    <x v="0"/>
  </r>
  <r>
    <x v="967"/>
    <x v="0"/>
  </r>
  <r>
    <x v="787"/>
    <x v="1"/>
  </r>
  <r>
    <x v="156"/>
    <x v="0"/>
  </r>
  <r>
    <x v="961"/>
    <x v="0"/>
  </r>
  <r>
    <x v="103"/>
    <x v="1"/>
  </r>
  <r>
    <x v="178"/>
    <x v="1"/>
  </r>
  <r>
    <x v="402"/>
    <x v="0"/>
  </r>
  <r>
    <x v="730"/>
    <x v="0"/>
  </r>
  <r>
    <x v="812"/>
    <x v="0"/>
  </r>
  <r>
    <x v="483"/>
    <x v="0"/>
  </r>
  <r>
    <x v="767"/>
    <x v="1"/>
  </r>
  <r>
    <x v="909"/>
    <x v="0"/>
  </r>
  <r>
    <x v="898"/>
    <x v="0"/>
  </r>
  <r>
    <x v="277"/>
    <x v="0"/>
  </r>
  <r>
    <x v="328"/>
    <x v="0"/>
  </r>
  <r>
    <x v="770"/>
    <x v="1"/>
  </r>
  <r>
    <x v="89"/>
    <x v="1"/>
  </r>
  <r>
    <x v="116"/>
    <x v="0"/>
  </r>
  <r>
    <x v="79"/>
    <x v="0"/>
  </r>
  <r>
    <x v="156"/>
    <x v="0"/>
  </r>
  <r>
    <x v="485"/>
    <x v="0"/>
  </r>
  <r>
    <x v="131"/>
    <x v="1"/>
  </r>
  <r>
    <x v="657"/>
    <x v="0"/>
  </r>
  <r>
    <x v="745"/>
    <x v="0"/>
  </r>
  <r>
    <x v="981"/>
    <x v="0"/>
  </r>
  <r>
    <x v="439"/>
    <x v="1"/>
  </r>
  <r>
    <x v="377"/>
    <x v="0"/>
  </r>
  <r>
    <x v="766"/>
    <x v="0"/>
  </r>
  <r>
    <x v="601"/>
    <x v="0"/>
  </r>
  <r>
    <x v="879"/>
    <x v="1"/>
  </r>
  <r>
    <x v="471"/>
    <x v="1"/>
  </r>
  <r>
    <x v="171"/>
    <x v="1"/>
  </r>
  <r>
    <x v="75"/>
    <x v="1"/>
  </r>
  <r>
    <x v="165"/>
    <x v="0"/>
  </r>
  <r>
    <x v="806"/>
    <x v="0"/>
  </r>
  <r>
    <x v="293"/>
    <x v="0"/>
  </r>
  <r>
    <x v="383"/>
    <x v="0"/>
  </r>
  <r>
    <x v="924"/>
    <x v="1"/>
  </r>
  <r>
    <x v="933"/>
    <x v="0"/>
  </r>
  <r>
    <x v="557"/>
    <x v="0"/>
  </r>
  <r>
    <x v="285"/>
    <x v="0"/>
  </r>
  <r>
    <x v="81"/>
    <x v="0"/>
  </r>
  <r>
    <x v="121"/>
    <x v="0"/>
  </r>
  <r>
    <x v="1"/>
    <x v="1"/>
  </r>
  <r>
    <x v="326"/>
    <x v="0"/>
  </r>
  <r>
    <x v="603"/>
    <x v="0"/>
  </r>
  <r>
    <x v="308"/>
    <x v="0"/>
  </r>
  <r>
    <x v="296"/>
    <x v="1"/>
  </r>
  <r>
    <x v="681"/>
    <x v="1"/>
  </r>
  <r>
    <x v="768"/>
    <x v="0"/>
  </r>
  <r>
    <x v="780"/>
    <x v="0"/>
  </r>
  <r>
    <x v="467"/>
    <x v="0"/>
  </r>
  <r>
    <x v="739"/>
    <x v="1"/>
  </r>
  <r>
    <x v="997"/>
    <x v="0"/>
  </r>
  <r>
    <x v="821"/>
    <x v="1"/>
  </r>
  <r>
    <x v="874"/>
    <x v="0"/>
  </r>
  <r>
    <x v="907"/>
    <x v="1"/>
  </r>
  <r>
    <x v="557"/>
    <x v="0"/>
  </r>
  <r>
    <x v="160"/>
    <x v="1"/>
  </r>
  <r>
    <x v="339"/>
    <x v="1"/>
  </r>
  <r>
    <x v="225"/>
    <x v="0"/>
  </r>
  <r>
    <x v="984"/>
    <x v="0"/>
  </r>
  <r>
    <x v="278"/>
    <x v="0"/>
  </r>
  <r>
    <x v="118"/>
    <x v="0"/>
  </r>
  <r>
    <x v="523"/>
    <x v="0"/>
  </r>
  <r>
    <x v="850"/>
    <x v="1"/>
  </r>
  <r>
    <x v="858"/>
    <x v="0"/>
  </r>
  <r>
    <x v="339"/>
    <x v="0"/>
  </r>
  <r>
    <x v="715"/>
    <x v="1"/>
  </r>
  <r>
    <x v="41"/>
    <x v="0"/>
  </r>
  <r>
    <x v="233"/>
    <x v="0"/>
  </r>
  <r>
    <x v="532"/>
    <x v="1"/>
  </r>
  <r>
    <x v="779"/>
    <x v="0"/>
  </r>
  <r>
    <x v="103"/>
    <x v="1"/>
  </r>
  <r>
    <x v="546"/>
    <x v="0"/>
  </r>
  <r>
    <x v="808"/>
    <x v="1"/>
  </r>
  <r>
    <x v="228"/>
    <x v="0"/>
  </r>
  <r>
    <x v="848"/>
    <x v="0"/>
  </r>
  <r>
    <x v="911"/>
    <x v="1"/>
  </r>
  <r>
    <x v="882"/>
    <x v="1"/>
  </r>
  <r>
    <x v="248"/>
    <x v="0"/>
  </r>
  <r>
    <x v="669"/>
    <x v="0"/>
  </r>
  <r>
    <x v="725"/>
    <x v="1"/>
  </r>
  <r>
    <x v="256"/>
    <x v="0"/>
  </r>
  <r>
    <x v="148"/>
    <x v="1"/>
  </r>
  <r>
    <x v="805"/>
    <x v="0"/>
  </r>
  <r>
    <x v="230"/>
    <x v="1"/>
  </r>
  <r>
    <x v="915"/>
    <x v="1"/>
  </r>
  <r>
    <x v="444"/>
    <x v="1"/>
  </r>
  <r>
    <x v="810"/>
    <x v="1"/>
  </r>
  <r>
    <x v="382"/>
    <x v="0"/>
  </r>
  <r>
    <x v="890"/>
    <x v="0"/>
  </r>
  <r>
    <x v="34"/>
    <x v="0"/>
  </r>
  <r>
    <x v="179"/>
    <x v="1"/>
  </r>
  <r>
    <x v="419"/>
    <x v="0"/>
  </r>
  <r>
    <x v="931"/>
    <x v="0"/>
  </r>
  <r>
    <x v="559"/>
    <x v="0"/>
  </r>
  <r>
    <x v="954"/>
    <x v="0"/>
  </r>
  <r>
    <x v="556"/>
    <x v="1"/>
  </r>
  <r>
    <x v="345"/>
    <x v="0"/>
  </r>
  <r>
    <x v="932"/>
    <x v="0"/>
  </r>
  <r>
    <x v="564"/>
    <x v="1"/>
  </r>
  <r>
    <x v="91"/>
    <x v="1"/>
  </r>
  <r>
    <x v="994"/>
    <x v="1"/>
  </r>
  <r>
    <x v="356"/>
    <x v="0"/>
  </r>
  <r>
    <x v="36"/>
    <x v="1"/>
  </r>
  <r>
    <x v="537"/>
    <x v="1"/>
  </r>
  <r>
    <x v="926"/>
    <x v="0"/>
  </r>
  <r>
    <x v="802"/>
    <x v="0"/>
  </r>
  <r>
    <x v="251"/>
    <x v="0"/>
  </r>
  <r>
    <x v="609"/>
    <x v="1"/>
  </r>
  <r>
    <x v="50"/>
    <x v="1"/>
  </r>
  <r>
    <x v="378"/>
    <x v="0"/>
  </r>
  <r>
    <x v="655"/>
    <x v="1"/>
  </r>
  <r>
    <x v="875"/>
    <x v="0"/>
  </r>
  <r>
    <x v="349"/>
    <x v="1"/>
  </r>
  <r>
    <x v="761"/>
    <x v="0"/>
  </r>
  <r>
    <x v="631"/>
    <x v="0"/>
  </r>
  <r>
    <x v="641"/>
    <x v="1"/>
  </r>
  <r>
    <x v="549"/>
    <x v="0"/>
  </r>
  <r>
    <x v="7"/>
    <x v="1"/>
  </r>
  <r>
    <x v="774"/>
    <x v="1"/>
  </r>
  <r>
    <x v="571"/>
    <x v="0"/>
  </r>
  <r>
    <x v="811"/>
    <x v="1"/>
  </r>
  <r>
    <x v="343"/>
    <x v="0"/>
  </r>
  <r>
    <x v="193"/>
    <x v="0"/>
  </r>
  <r>
    <x v="585"/>
    <x v="0"/>
  </r>
  <r>
    <x v="33"/>
    <x v="0"/>
  </r>
  <r>
    <x v="275"/>
    <x v="1"/>
  </r>
  <r>
    <x v="250"/>
    <x v="1"/>
  </r>
  <r>
    <x v="706"/>
    <x v="1"/>
  </r>
  <r>
    <x v="655"/>
    <x v="0"/>
  </r>
  <r>
    <x v="866"/>
    <x v="1"/>
  </r>
  <r>
    <x v="800"/>
    <x v="1"/>
  </r>
  <r>
    <x v="469"/>
    <x v="0"/>
  </r>
  <r>
    <x v="199"/>
    <x v="0"/>
  </r>
  <r>
    <x v="444"/>
    <x v="1"/>
  </r>
  <r>
    <x v="833"/>
    <x v="0"/>
  </r>
  <r>
    <x v="79"/>
    <x v="0"/>
  </r>
  <r>
    <x v="380"/>
    <x v="0"/>
  </r>
  <r>
    <x v="258"/>
    <x v="0"/>
  </r>
  <r>
    <x v="684"/>
    <x v="0"/>
  </r>
  <r>
    <x v="858"/>
    <x v="1"/>
  </r>
  <r>
    <x v="336"/>
    <x v="0"/>
  </r>
  <r>
    <x v="805"/>
    <x v="0"/>
  </r>
  <r>
    <x v="191"/>
    <x v="0"/>
  </r>
  <r>
    <x v="788"/>
    <x v="0"/>
  </r>
  <r>
    <x v="805"/>
    <x v="0"/>
  </r>
  <r>
    <x v="321"/>
    <x v="1"/>
  </r>
  <r>
    <x v="866"/>
    <x v="1"/>
  </r>
  <r>
    <x v="719"/>
    <x v="0"/>
  </r>
  <r>
    <x v="417"/>
    <x v="1"/>
  </r>
  <r>
    <x v="375"/>
    <x v="1"/>
  </r>
  <r>
    <x v="915"/>
    <x v="1"/>
  </r>
  <r>
    <x v="74"/>
    <x v="0"/>
  </r>
  <r>
    <x v="889"/>
    <x v="1"/>
  </r>
  <r>
    <x v="628"/>
    <x v="0"/>
  </r>
  <r>
    <x v="702"/>
    <x v="1"/>
  </r>
  <r>
    <x v="784"/>
    <x v="1"/>
  </r>
  <r>
    <x v="659"/>
    <x v="1"/>
  </r>
  <r>
    <x v="446"/>
    <x v="0"/>
  </r>
  <r>
    <x v="476"/>
    <x v="0"/>
  </r>
  <r>
    <x v="773"/>
    <x v="1"/>
  </r>
  <r>
    <x v="62"/>
    <x v="0"/>
  </r>
  <r>
    <x v="987"/>
    <x v="0"/>
  </r>
  <r>
    <x v="775"/>
    <x v="1"/>
  </r>
  <r>
    <x v="141"/>
    <x v="1"/>
  </r>
  <r>
    <x v="446"/>
    <x v="1"/>
  </r>
  <r>
    <x v="827"/>
    <x v="1"/>
  </r>
  <r>
    <x v="227"/>
    <x v="0"/>
  </r>
  <r>
    <x v="185"/>
    <x v="1"/>
  </r>
  <r>
    <x v="413"/>
    <x v="0"/>
  </r>
  <r>
    <x v="513"/>
    <x v="0"/>
  </r>
  <r>
    <x v="919"/>
    <x v="1"/>
  </r>
  <r>
    <x v="155"/>
    <x v="0"/>
  </r>
  <r>
    <x v="10"/>
    <x v="0"/>
  </r>
  <r>
    <x v="908"/>
    <x v="1"/>
  </r>
  <r>
    <x v="553"/>
    <x v="0"/>
  </r>
  <r>
    <x v="535"/>
    <x v="0"/>
  </r>
  <r>
    <x v="488"/>
    <x v="1"/>
  </r>
  <r>
    <x v="177"/>
    <x v="0"/>
  </r>
  <r>
    <x v="615"/>
    <x v="1"/>
  </r>
  <r>
    <x v="874"/>
    <x v="1"/>
  </r>
  <r>
    <x v="968"/>
    <x v="0"/>
  </r>
  <r>
    <x v="755"/>
    <x v="1"/>
  </r>
  <r>
    <x v="739"/>
    <x v="0"/>
  </r>
  <r>
    <x v="461"/>
    <x v="0"/>
  </r>
  <r>
    <x v="131"/>
    <x v="0"/>
  </r>
  <r>
    <x v="119"/>
    <x v="0"/>
  </r>
  <r>
    <x v="545"/>
    <x v="0"/>
  </r>
  <r>
    <x v="586"/>
    <x v="0"/>
  </r>
  <r>
    <x v="396"/>
    <x v="1"/>
  </r>
  <r>
    <x v="343"/>
    <x v="0"/>
  </r>
  <r>
    <x v="679"/>
    <x v="0"/>
  </r>
  <r>
    <x v="620"/>
    <x v="0"/>
  </r>
  <r>
    <x v="593"/>
    <x v="0"/>
  </r>
  <r>
    <x v="867"/>
    <x v="0"/>
  </r>
  <r>
    <x v="616"/>
    <x v="1"/>
  </r>
  <r>
    <x v="282"/>
    <x v="0"/>
  </r>
  <r>
    <x v="579"/>
    <x v="0"/>
  </r>
  <r>
    <x v="694"/>
    <x v="0"/>
  </r>
  <r>
    <x v="567"/>
    <x v="0"/>
  </r>
  <r>
    <x v="227"/>
    <x v="0"/>
  </r>
  <r>
    <x v="300"/>
    <x v="1"/>
  </r>
  <r>
    <x v="121"/>
    <x v="0"/>
  </r>
  <r>
    <x v="767"/>
    <x v="0"/>
  </r>
  <r>
    <x v="162"/>
    <x v="0"/>
  </r>
  <r>
    <x v="517"/>
    <x v="1"/>
  </r>
  <r>
    <x v="948"/>
    <x v="1"/>
  </r>
  <r>
    <x v="546"/>
    <x v="0"/>
  </r>
  <r>
    <x v="494"/>
    <x v="1"/>
  </r>
  <r>
    <x v="152"/>
    <x v="1"/>
  </r>
  <r>
    <x v="786"/>
    <x v="0"/>
  </r>
  <r>
    <x v="134"/>
    <x v="1"/>
  </r>
  <r>
    <x v="57"/>
    <x v="0"/>
  </r>
  <r>
    <x v="211"/>
    <x v="0"/>
  </r>
  <r>
    <x v="593"/>
    <x v="0"/>
  </r>
  <r>
    <x v="149"/>
    <x v="1"/>
  </r>
  <r>
    <x v="698"/>
    <x v="0"/>
  </r>
  <r>
    <x v="904"/>
    <x v="0"/>
  </r>
  <r>
    <x v="954"/>
    <x v="1"/>
  </r>
  <r>
    <x v="336"/>
    <x v="0"/>
  </r>
  <r>
    <x v="751"/>
    <x v="1"/>
  </r>
  <r>
    <x v="645"/>
    <x v="0"/>
  </r>
  <r>
    <x v="486"/>
    <x v="0"/>
  </r>
  <r>
    <x v="145"/>
    <x v="1"/>
  </r>
  <r>
    <x v="193"/>
    <x v="0"/>
  </r>
  <r>
    <x v="440"/>
    <x v="0"/>
  </r>
  <r>
    <x v="370"/>
    <x v="0"/>
  </r>
  <r>
    <x v="475"/>
    <x v="1"/>
  </r>
  <r>
    <x v="350"/>
    <x v="1"/>
  </r>
  <r>
    <x v="440"/>
    <x v="0"/>
  </r>
  <r>
    <x v="922"/>
    <x v="0"/>
  </r>
  <r>
    <x v="962"/>
    <x v="0"/>
  </r>
  <r>
    <x v="142"/>
    <x v="0"/>
  </r>
  <r>
    <x v="923"/>
    <x v="1"/>
  </r>
  <r>
    <x v="831"/>
    <x v="0"/>
  </r>
  <r>
    <x v="723"/>
    <x v="0"/>
  </r>
  <r>
    <x v="522"/>
    <x v="1"/>
  </r>
  <r>
    <x v="44"/>
    <x v="0"/>
  </r>
  <r>
    <x v="713"/>
    <x v="0"/>
  </r>
  <r>
    <x v="898"/>
    <x v="0"/>
  </r>
  <r>
    <x v="124"/>
    <x v="0"/>
  </r>
  <r>
    <x v="486"/>
    <x v="0"/>
  </r>
  <r>
    <x v="183"/>
    <x v="0"/>
  </r>
  <r>
    <x v="965"/>
    <x v="0"/>
  </r>
  <r>
    <x v="241"/>
    <x v="0"/>
  </r>
  <r>
    <x v="294"/>
    <x v="0"/>
  </r>
  <r>
    <x v="778"/>
    <x v="1"/>
  </r>
  <r>
    <x v="660"/>
    <x v="0"/>
  </r>
  <r>
    <x v="395"/>
    <x v="1"/>
  </r>
  <r>
    <x v="869"/>
    <x v="0"/>
  </r>
  <r>
    <x v="384"/>
    <x v="0"/>
  </r>
  <r>
    <x v="129"/>
    <x v="0"/>
  </r>
  <r>
    <x v="980"/>
    <x v="0"/>
  </r>
  <r>
    <x v="457"/>
    <x v="1"/>
  </r>
  <r>
    <x v="465"/>
    <x v="1"/>
  </r>
  <r>
    <x v="797"/>
    <x v="1"/>
  </r>
  <r>
    <x v="287"/>
    <x v="0"/>
  </r>
  <r>
    <x v="645"/>
    <x v="0"/>
  </r>
  <r>
    <x v="417"/>
    <x v="0"/>
  </r>
  <r>
    <x v="962"/>
    <x v="0"/>
  </r>
  <r>
    <x v="656"/>
    <x v="0"/>
  </r>
  <r>
    <x v="740"/>
    <x v="1"/>
  </r>
  <r>
    <x v="602"/>
    <x v="1"/>
  </r>
  <r>
    <x v="420"/>
    <x v="1"/>
  </r>
  <r>
    <x v="506"/>
    <x v="0"/>
  </r>
  <r>
    <x v="830"/>
    <x v="1"/>
  </r>
  <r>
    <x v="80"/>
    <x v="1"/>
  </r>
  <r>
    <x v="744"/>
    <x v="1"/>
  </r>
  <r>
    <x v="377"/>
    <x v="0"/>
  </r>
  <r>
    <x v="314"/>
    <x v="0"/>
  </r>
  <r>
    <x v="761"/>
    <x v="0"/>
  </r>
  <r>
    <x v="877"/>
    <x v="0"/>
  </r>
  <r>
    <x v="33"/>
    <x v="0"/>
  </r>
  <r>
    <x v="868"/>
    <x v="1"/>
  </r>
  <r>
    <x v="206"/>
    <x v="0"/>
  </r>
  <r>
    <x v="356"/>
    <x v="0"/>
  </r>
  <r>
    <x v="15"/>
    <x v="1"/>
  </r>
  <r>
    <x v="637"/>
    <x v="0"/>
  </r>
  <r>
    <x v="546"/>
    <x v="0"/>
  </r>
  <r>
    <x v="722"/>
    <x v="1"/>
  </r>
  <r>
    <x v="498"/>
    <x v="1"/>
  </r>
  <r>
    <x v="620"/>
    <x v="0"/>
  </r>
  <r>
    <x v="525"/>
    <x v="1"/>
  </r>
  <r>
    <x v="370"/>
    <x v="0"/>
  </r>
  <r>
    <x v="83"/>
    <x v="1"/>
  </r>
  <r>
    <x v="34"/>
    <x v="0"/>
  </r>
  <r>
    <x v="122"/>
    <x v="0"/>
  </r>
  <r>
    <x v="597"/>
    <x v="0"/>
  </r>
  <r>
    <x v="204"/>
    <x v="1"/>
  </r>
  <r>
    <x v="955"/>
    <x v="1"/>
  </r>
  <r>
    <x v="676"/>
    <x v="0"/>
  </r>
  <r>
    <x v="493"/>
    <x v="0"/>
  </r>
  <r>
    <x v="18"/>
    <x v="0"/>
  </r>
  <r>
    <x v="392"/>
    <x v="1"/>
  </r>
  <r>
    <x v="947"/>
    <x v="0"/>
  </r>
  <r>
    <x v="944"/>
    <x v="0"/>
  </r>
  <r>
    <x v="135"/>
    <x v="0"/>
  </r>
  <r>
    <x v="671"/>
    <x v="0"/>
  </r>
  <r>
    <x v="198"/>
    <x v="0"/>
  </r>
  <r>
    <x v="825"/>
    <x v="0"/>
  </r>
  <r>
    <x v="786"/>
    <x v="0"/>
  </r>
  <r>
    <x v="745"/>
    <x v="1"/>
  </r>
  <r>
    <x v="295"/>
    <x v="1"/>
  </r>
  <r>
    <x v="919"/>
    <x v="0"/>
  </r>
  <r>
    <x v="221"/>
    <x v="1"/>
  </r>
  <r>
    <x v="427"/>
    <x v="0"/>
  </r>
  <r>
    <x v="501"/>
    <x v="0"/>
  </r>
  <r>
    <x v="410"/>
    <x v="0"/>
  </r>
  <r>
    <x v="483"/>
    <x v="0"/>
  </r>
  <r>
    <x v="371"/>
    <x v="0"/>
  </r>
  <r>
    <x v="275"/>
    <x v="0"/>
  </r>
  <r>
    <x v="473"/>
    <x v="0"/>
  </r>
  <r>
    <x v="853"/>
    <x v="0"/>
  </r>
  <r>
    <x v="265"/>
    <x v="1"/>
  </r>
  <r>
    <x v="939"/>
    <x v="0"/>
  </r>
  <r>
    <x v="256"/>
    <x v="0"/>
  </r>
  <r>
    <x v="287"/>
    <x v="0"/>
  </r>
  <r>
    <x v="331"/>
    <x v="1"/>
  </r>
  <r>
    <x v="608"/>
    <x v="0"/>
  </r>
  <r>
    <x v="665"/>
    <x v="1"/>
  </r>
  <r>
    <x v="786"/>
    <x v="0"/>
  </r>
  <r>
    <x v="612"/>
    <x v="0"/>
  </r>
  <r>
    <x v="109"/>
    <x v="0"/>
  </r>
  <r>
    <x v="574"/>
    <x v="0"/>
  </r>
  <r>
    <x v="193"/>
    <x v="0"/>
  </r>
  <r>
    <x v="658"/>
    <x v="0"/>
  </r>
  <r>
    <x v="380"/>
    <x v="0"/>
  </r>
  <r>
    <x v="936"/>
    <x v="1"/>
  </r>
  <r>
    <x v="793"/>
    <x v="1"/>
  </r>
  <r>
    <x v="109"/>
    <x v="0"/>
  </r>
  <r>
    <x v="143"/>
    <x v="1"/>
  </r>
  <r>
    <x v="114"/>
    <x v="1"/>
  </r>
  <r>
    <x v="502"/>
    <x v="0"/>
  </r>
  <r>
    <x v="254"/>
    <x v="0"/>
  </r>
  <r>
    <x v="662"/>
    <x v="1"/>
  </r>
  <r>
    <x v="346"/>
    <x v="0"/>
  </r>
  <r>
    <x v="612"/>
    <x v="1"/>
  </r>
  <r>
    <x v="534"/>
    <x v="0"/>
  </r>
  <r>
    <x v="623"/>
    <x v="0"/>
  </r>
  <r>
    <x v="285"/>
    <x v="1"/>
  </r>
  <r>
    <x v="622"/>
    <x v="1"/>
  </r>
  <r>
    <x v="789"/>
    <x v="0"/>
  </r>
  <r>
    <x v="312"/>
    <x v="1"/>
  </r>
  <r>
    <x v="236"/>
    <x v="0"/>
  </r>
  <r>
    <x v="763"/>
    <x v="0"/>
  </r>
  <r>
    <x v="726"/>
    <x v="0"/>
  </r>
  <r>
    <x v="551"/>
    <x v="1"/>
  </r>
  <r>
    <x v="574"/>
    <x v="0"/>
  </r>
  <r>
    <x v="150"/>
    <x v="0"/>
  </r>
  <r>
    <x v="167"/>
    <x v="0"/>
  </r>
  <r>
    <x v="948"/>
    <x v="0"/>
  </r>
  <r>
    <x v="459"/>
    <x v="0"/>
  </r>
  <r>
    <x v="716"/>
    <x v="1"/>
  </r>
  <r>
    <x v="110"/>
    <x v="0"/>
  </r>
  <r>
    <x v="450"/>
    <x v="0"/>
  </r>
  <r>
    <x v="284"/>
    <x v="0"/>
  </r>
  <r>
    <x v="459"/>
    <x v="1"/>
  </r>
  <r>
    <x v="283"/>
    <x v="0"/>
  </r>
  <r>
    <x v="125"/>
    <x v="0"/>
  </r>
  <r>
    <x v="303"/>
    <x v="1"/>
  </r>
  <r>
    <x v="811"/>
    <x v="1"/>
  </r>
  <r>
    <x v="216"/>
    <x v="0"/>
  </r>
  <r>
    <x v="120"/>
    <x v="1"/>
  </r>
  <r>
    <x v="263"/>
    <x v="0"/>
  </r>
  <r>
    <x v="459"/>
    <x v="0"/>
  </r>
  <r>
    <x v="838"/>
    <x v="1"/>
  </r>
  <r>
    <x v="943"/>
    <x v="0"/>
  </r>
  <r>
    <x v="155"/>
    <x v="0"/>
  </r>
  <r>
    <x v="479"/>
    <x v="1"/>
  </r>
  <r>
    <x v="246"/>
    <x v="1"/>
  </r>
  <r>
    <x v="47"/>
    <x v="1"/>
  </r>
  <r>
    <x v="981"/>
    <x v="1"/>
  </r>
  <r>
    <x v="421"/>
    <x v="1"/>
  </r>
  <r>
    <x v="718"/>
    <x v="1"/>
  </r>
  <r>
    <x v="945"/>
    <x v="0"/>
  </r>
  <r>
    <x v="159"/>
    <x v="0"/>
  </r>
  <r>
    <x v="733"/>
    <x v="0"/>
  </r>
  <r>
    <x v="851"/>
    <x v="1"/>
  </r>
  <r>
    <x v="153"/>
    <x v="0"/>
  </r>
  <r>
    <x v="478"/>
    <x v="1"/>
  </r>
  <r>
    <x v="423"/>
    <x v="1"/>
  </r>
  <r>
    <x v="332"/>
    <x v="0"/>
  </r>
  <r>
    <x v="237"/>
    <x v="0"/>
  </r>
  <r>
    <x v="202"/>
    <x v="1"/>
  </r>
  <r>
    <x v="995"/>
    <x v="0"/>
  </r>
  <r>
    <x v="146"/>
    <x v="1"/>
  </r>
  <r>
    <x v="470"/>
    <x v="1"/>
  </r>
  <r>
    <x v="927"/>
    <x v="0"/>
  </r>
  <r>
    <x v="922"/>
    <x v="0"/>
  </r>
  <r>
    <x v="319"/>
    <x v="0"/>
  </r>
  <r>
    <x v="973"/>
    <x v="1"/>
  </r>
  <r>
    <x v="596"/>
    <x v="0"/>
  </r>
  <r>
    <x v="929"/>
    <x v="0"/>
  </r>
  <r>
    <x v="808"/>
    <x v="0"/>
  </r>
  <r>
    <x v="229"/>
    <x v="0"/>
  </r>
  <r>
    <x v="868"/>
    <x v="0"/>
  </r>
  <r>
    <x v="136"/>
    <x v="0"/>
  </r>
  <r>
    <x v="484"/>
    <x v="1"/>
  </r>
  <r>
    <x v="291"/>
    <x v="0"/>
  </r>
  <r>
    <x v="699"/>
    <x v="0"/>
  </r>
  <r>
    <x v="866"/>
    <x v="0"/>
  </r>
  <r>
    <x v="610"/>
    <x v="1"/>
  </r>
  <r>
    <x v="320"/>
    <x v="1"/>
  </r>
  <r>
    <x v="561"/>
    <x v="0"/>
  </r>
  <r>
    <x v="457"/>
    <x v="1"/>
  </r>
  <r>
    <x v="157"/>
    <x v="0"/>
  </r>
  <r>
    <x v="631"/>
    <x v="0"/>
  </r>
  <r>
    <x v="905"/>
    <x v="0"/>
  </r>
  <r>
    <x v="779"/>
    <x v="0"/>
  </r>
  <r>
    <x v="672"/>
    <x v="0"/>
  </r>
  <r>
    <x v="781"/>
    <x v="1"/>
  </r>
  <r>
    <x v="582"/>
    <x v="0"/>
  </r>
  <r>
    <x v="298"/>
    <x v="0"/>
  </r>
  <r>
    <x v="652"/>
    <x v="0"/>
  </r>
  <r>
    <x v="640"/>
    <x v="0"/>
  </r>
  <r>
    <x v="454"/>
    <x v="1"/>
  </r>
  <r>
    <x v="898"/>
    <x v="0"/>
  </r>
  <r>
    <x v="11"/>
    <x v="0"/>
  </r>
  <r>
    <x v="364"/>
    <x v="0"/>
  </r>
  <r>
    <x v="302"/>
    <x v="0"/>
  </r>
  <r>
    <x v="841"/>
    <x v="0"/>
  </r>
  <r>
    <x v="975"/>
    <x v="0"/>
  </r>
  <r>
    <x v="832"/>
    <x v="1"/>
  </r>
  <r>
    <x v="766"/>
    <x v="1"/>
  </r>
  <r>
    <x v="313"/>
    <x v="1"/>
  </r>
  <r>
    <x v="682"/>
    <x v="1"/>
  </r>
  <r>
    <x v="109"/>
    <x v="0"/>
  </r>
  <r>
    <x v="390"/>
    <x v="0"/>
  </r>
  <r>
    <x v="689"/>
    <x v="1"/>
  </r>
  <r>
    <x v="410"/>
    <x v="0"/>
  </r>
  <r>
    <x v="109"/>
    <x v="1"/>
  </r>
  <r>
    <x v="829"/>
    <x v="0"/>
  </r>
  <r>
    <x v="347"/>
    <x v="1"/>
  </r>
  <r>
    <x v="260"/>
    <x v="0"/>
  </r>
  <r>
    <x v="293"/>
    <x v="0"/>
  </r>
  <r>
    <x v="322"/>
    <x v="0"/>
  </r>
  <r>
    <x v="611"/>
    <x v="0"/>
  </r>
  <r>
    <x v="683"/>
    <x v="1"/>
  </r>
  <r>
    <x v="619"/>
    <x v="1"/>
  </r>
  <r>
    <x v="68"/>
    <x v="1"/>
  </r>
  <r>
    <x v="204"/>
    <x v="0"/>
  </r>
  <r>
    <x v="560"/>
    <x v="0"/>
  </r>
  <r>
    <x v="288"/>
    <x v="0"/>
  </r>
  <r>
    <x v="897"/>
    <x v="0"/>
  </r>
  <r>
    <x v="411"/>
    <x v="1"/>
  </r>
  <r>
    <x v="330"/>
    <x v="1"/>
  </r>
  <r>
    <x v="399"/>
    <x v="0"/>
  </r>
  <r>
    <x v="336"/>
    <x v="0"/>
  </r>
  <r>
    <x v="454"/>
    <x v="1"/>
  </r>
  <r>
    <x v="641"/>
    <x v="0"/>
  </r>
  <r>
    <x v="145"/>
    <x v="0"/>
  </r>
  <r>
    <x v="553"/>
    <x v="0"/>
  </r>
  <r>
    <x v="95"/>
    <x v="0"/>
  </r>
  <r>
    <x v="371"/>
    <x v="0"/>
  </r>
  <r>
    <x v="646"/>
    <x v="0"/>
  </r>
  <r>
    <x v="20"/>
    <x v="1"/>
  </r>
  <r>
    <x v="18"/>
    <x v="0"/>
  </r>
  <r>
    <x v="158"/>
    <x v="1"/>
  </r>
  <r>
    <x v="269"/>
    <x v="1"/>
  </r>
  <r>
    <x v="728"/>
    <x v="1"/>
  </r>
  <r>
    <x v="951"/>
    <x v="0"/>
  </r>
  <r>
    <x v="824"/>
    <x v="1"/>
  </r>
  <r>
    <x v="505"/>
    <x v="1"/>
  </r>
  <r>
    <x v="829"/>
    <x v="0"/>
  </r>
  <r>
    <x v="492"/>
    <x v="0"/>
  </r>
  <r>
    <x v="204"/>
    <x v="0"/>
  </r>
  <r>
    <x v="369"/>
    <x v="1"/>
  </r>
  <r>
    <x v="467"/>
    <x v="0"/>
  </r>
  <r>
    <x v="341"/>
    <x v="0"/>
  </r>
  <r>
    <x v="581"/>
    <x v="0"/>
  </r>
  <r>
    <x v="454"/>
    <x v="1"/>
  </r>
  <r>
    <x v="506"/>
    <x v="0"/>
  </r>
  <r>
    <x v="632"/>
    <x v="1"/>
  </r>
  <r>
    <x v="550"/>
    <x v="1"/>
  </r>
  <r>
    <x v="944"/>
    <x v="0"/>
  </r>
  <r>
    <x v="953"/>
    <x v="0"/>
  </r>
  <r>
    <x v="837"/>
    <x v="1"/>
  </r>
  <r>
    <x v="546"/>
    <x v="1"/>
  </r>
  <r>
    <x v="738"/>
    <x v="0"/>
  </r>
  <r>
    <x v="320"/>
    <x v="1"/>
  </r>
  <r>
    <x v="453"/>
    <x v="1"/>
  </r>
  <r>
    <x v="592"/>
    <x v="0"/>
  </r>
  <r>
    <x v="240"/>
    <x v="1"/>
  </r>
  <r>
    <x v="400"/>
    <x v="1"/>
  </r>
  <r>
    <x v="523"/>
    <x v="1"/>
  </r>
  <r>
    <x v="38"/>
    <x v="1"/>
  </r>
  <r>
    <x v="766"/>
    <x v="0"/>
  </r>
  <r>
    <x v="733"/>
    <x v="0"/>
  </r>
  <r>
    <x v="318"/>
    <x v="0"/>
  </r>
  <r>
    <x v="675"/>
    <x v="0"/>
  </r>
  <r>
    <x v="859"/>
    <x v="1"/>
  </r>
  <r>
    <x v="770"/>
    <x v="0"/>
  </r>
  <r>
    <x v="788"/>
    <x v="0"/>
  </r>
  <r>
    <x v="752"/>
    <x v="0"/>
  </r>
  <r>
    <x v="692"/>
    <x v="0"/>
  </r>
  <r>
    <x v="278"/>
    <x v="1"/>
  </r>
  <r>
    <x v="360"/>
    <x v="1"/>
  </r>
  <r>
    <x v="422"/>
    <x v="0"/>
  </r>
  <r>
    <x v="409"/>
    <x v="0"/>
  </r>
  <r>
    <x v="429"/>
    <x v="0"/>
  </r>
  <r>
    <x v="993"/>
    <x v="0"/>
  </r>
  <r>
    <x v="709"/>
    <x v="1"/>
  </r>
  <r>
    <x v="976"/>
    <x v="1"/>
  </r>
  <r>
    <x v="217"/>
    <x v="0"/>
  </r>
  <r>
    <x v="549"/>
    <x v="0"/>
  </r>
  <r>
    <x v="766"/>
    <x v="1"/>
  </r>
  <r>
    <x v="302"/>
    <x v="0"/>
  </r>
  <r>
    <x v="845"/>
    <x v="0"/>
  </r>
  <r>
    <x v="376"/>
    <x v="1"/>
  </r>
  <r>
    <x v="296"/>
    <x v="0"/>
  </r>
  <r>
    <x v="928"/>
    <x v="1"/>
  </r>
  <r>
    <x v="748"/>
    <x v="0"/>
  </r>
  <r>
    <x v="427"/>
    <x v="0"/>
  </r>
  <r>
    <x v="896"/>
    <x v="1"/>
  </r>
  <r>
    <x v="716"/>
    <x v="0"/>
  </r>
  <r>
    <x v="549"/>
    <x v="0"/>
  </r>
  <r>
    <x v="163"/>
    <x v="1"/>
  </r>
  <r>
    <x v="871"/>
    <x v="1"/>
  </r>
  <r>
    <x v="186"/>
    <x v="0"/>
  </r>
  <r>
    <x v="199"/>
    <x v="0"/>
  </r>
  <r>
    <x v="856"/>
    <x v="0"/>
  </r>
  <r>
    <x v="495"/>
    <x v="0"/>
  </r>
  <r>
    <x v="709"/>
    <x v="0"/>
  </r>
  <r>
    <x v="953"/>
    <x v="1"/>
  </r>
  <r>
    <x v="800"/>
    <x v="1"/>
  </r>
  <r>
    <x v="680"/>
    <x v="1"/>
  </r>
  <r>
    <x v="493"/>
    <x v="0"/>
  </r>
  <r>
    <x v="431"/>
    <x v="0"/>
  </r>
  <r>
    <x v="589"/>
    <x v="1"/>
  </r>
  <r>
    <x v="701"/>
    <x v="0"/>
  </r>
  <r>
    <x v="973"/>
    <x v="0"/>
  </r>
  <r>
    <x v="652"/>
    <x v="0"/>
  </r>
  <r>
    <x v="918"/>
    <x v="0"/>
  </r>
  <r>
    <x v="501"/>
    <x v="0"/>
  </r>
  <r>
    <x v="351"/>
    <x v="0"/>
  </r>
  <r>
    <x v="576"/>
    <x v="0"/>
  </r>
  <r>
    <x v="10"/>
    <x v="0"/>
  </r>
  <r>
    <x v="764"/>
    <x v="1"/>
  </r>
  <r>
    <x v="842"/>
    <x v="1"/>
  </r>
  <r>
    <x v="740"/>
    <x v="0"/>
  </r>
  <r>
    <x v="560"/>
    <x v="0"/>
  </r>
  <r>
    <x v="723"/>
    <x v="0"/>
  </r>
  <r>
    <x v="798"/>
    <x v="1"/>
  </r>
  <r>
    <x v="535"/>
    <x v="0"/>
  </r>
  <r>
    <x v="551"/>
    <x v="1"/>
  </r>
  <r>
    <x v="835"/>
    <x v="1"/>
  </r>
  <r>
    <x v="558"/>
    <x v="0"/>
  </r>
  <r>
    <x v="276"/>
    <x v="0"/>
  </r>
  <r>
    <x v="328"/>
    <x v="0"/>
  </r>
  <r>
    <x v="330"/>
    <x v="0"/>
  </r>
  <r>
    <x v="17"/>
    <x v="1"/>
  </r>
  <r>
    <x v="353"/>
    <x v="0"/>
  </r>
  <r>
    <x v="324"/>
    <x v="0"/>
  </r>
  <r>
    <x v="512"/>
    <x v="1"/>
  </r>
  <r>
    <x v="419"/>
    <x v="0"/>
  </r>
  <r>
    <x v="385"/>
    <x v="0"/>
  </r>
  <r>
    <x v="817"/>
    <x v="0"/>
  </r>
  <r>
    <x v="859"/>
    <x v="1"/>
  </r>
  <r>
    <x v="110"/>
    <x v="0"/>
  </r>
  <r>
    <x v="298"/>
    <x v="0"/>
  </r>
  <r>
    <x v="899"/>
    <x v="0"/>
  </r>
  <r>
    <x v="362"/>
    <x v="1"/>
  </r>
  <r>
    <x v="36"/>
    <x v="0"/>
  </r>
  <r>
    <x v="56"/>
    <x v="0"/>
  </r>
  <r>
    <x v="146"/>
    <x v="1"/>
  </r>
  <r>
    <x v="549"/>
    <x v="0"/>
  </r>
  <r>
    <x v="429"/>
    <x v="0"/>
  </r>
  <r>
    <x v="26"/>
    <x v="0"/>
  </r>
  <r>
    <x v="108"/>
    <x v="0"/>
  </r>
  <r>
    <x v="386"/>
    <x v="0"/>
  </r>
  <r>
    <x v="148"/>
    <x v="0"/>
  </r>
  <r>
    <x v="676"/>
    <x v="0"/>
  </r>
  <r>
    <x v="774"/>
    <x v="1"/>
  </r>
  <r>
    <x v="542"/>
    <x v="0"/>
  </r>
  <r>
    <x v="126"/>
    <x v="0"/>
  </r>
  <r>
    <x v="128"/>
    <x v="0"/>
  </r>
  <r>
    <x v="268"/>
    <x v="1"/>
  </r>
  <r>
    <x v="541"/>
    <x v="0"/>
  </r>
  <r>
    <x v="8"/>
    <x v="0"/>
  </r>
  <r>
    <x v="869"/>
    <x v="0"/>
  </r>
  <r>
    <x v="760"/>
    <x v="0"/>
  </r>
  <r>
    <x v="812"/>
    <x v="0"/>
  </r>
  <r>
    <x v="459"/>
    <x v="0"/>
  </r>
  <r>
    <x v="733"/>
    <x v="1"/>
  </r>
  <r>
    <x v="113"/>
    <x v="0"/>
  </r>
  <r>
    <x v="698"/>
    <x v="1"/>
  </r>
  <r>
    <x v="318"/>
    <x v="1"/>
  </r>
  <r>
    <x v="283"/>
    <x v="0"/>
  </r>
  <r>
    <x v="619"/>
    <x v="1"/>
  </r>
  <r>
    <x v="921"/>
    <x v="1"/>
  </r>
  <r>
    <x v="651"/>
    <x v="0"/>
  </r>
  <r>
    <x v="239"/>
    <x v="1"/>
  </r>
  <r>
    <x v="2"/>
    <x v="0"/>
  </r>
  <r>
    <x v="766"/>
    <x v="0"/>
  </r>
  <r>
    <x v="965"/>
    <x v="1"/>
  </r>
  <r>
    <x v="914"/>
    <x v="1"/>
  </r>
  <r>
    <x v="19"/>
    <x v="1"/>
  </r>
  <r>
    <x v="865"/>
    <x v="1"/>
  </r>
  <r>
    <x v="890"/>
    <x v="1"/>
  </r>
  <r>
    <x v="698"/>
    <x v="0"/>
  </r>
  <r>
    <x v="345"/>
    <x v="0"/>
  </r>
  <r>
    <x v="764"/>
    <x v="1"/>
  </r>
  <r>
    <x v="677"/>
    <x v="0"/>
  </r>
  <r>
    <x v="499"/>
    <x v="0"/>
  </r>
  <r>
    <x v="154"/>
    <x v="0"/>
  </r>
  <r>
    <x v="933"/>
    <x v="1"/>
  </r>
  <r>
    <x v="274"/>
    <x v="0"/>
  </r>
  <r>
    <x v="426"/>
    <x v="0"/>
  </r>
  <r>
    <x v="199"/>
    <x v="0"/>
  </r>
  <r>
    <x v="74"/>
    <x v="0"/>
  </r>
  <r>
    <x v="29"/>
    <x v="0"/>
  </r>
  <r>
    <x v="818"/>
    <x v="1"/>
  </r>
  <r>
    <x v="512"/>
    <x v="0"/>
  </r>
  <r>
    <x v="287"/>
    <x v="1"/>
  </r>
  <r>
    <x v="189"/>
    <x v="0"/>
  </r>
  <r>
    <x v="791"/>
    <x v="0"/>
  </r>
  <r>
    <x v="823"/>
    <x v="1"/>
  </r>
  <r>
    <x v="357"/>
    <x v="1"/>
  </r>
  <r>
    <x v="758"/>
    <x v="1"/>
  </r>
  <r>
    <x v="366"/>
    <x v="0"/>
  </r>
  <r>
    <x v="444"/>
    <x v="1"/>
  </r>
  <r>
    <x v="987"/>
    <x v="0"/>
  </r>
  <r>
    <x v="382"/>
    <x v="0"/>
  </r>
  <r>
    <x v="278"/>
    <x v="0"/>
  </r>
  <r>
    <x v="700"/>
    <x v="1"/>
  </r>
  <r>
    <x v="990"/>
    <x v="0"/>
  </r>
  <r>
    <x v="842"/>
    <x v="0"/>
  </r>
  <r>
    <x v="991"/>
    <x v="1"/>
  </r>
  <r>
    <x v="202"/>
    <x v="0"/>
  </r>
  <r>
    <x v="386"/>
    <x v="1"/>
  </r>
  <r>
    <x v="436"/>
    <x v="1"/>
  </r>
  <r>
    <x v="685"/>
    <x v="1"/>
  </r>
  <r>
    <x v="814"/>
    <x v="0"/>
  </r>
  <r>
    <x v="850"/>
    <x v="0"/>
  </r>
  <r>
    <x v="595"/>
    <x v="1"/>
  </r>
  <r>
    <x v="492"/>
    <x v="1"/>
  </r>
  <r>
    <x v="333"/>
    <x v="1"/>
  </r>
  <r>
    <x v="24"/>
    <x v="0"/>
  </r>
  <r>
    <x v="878"/>
    <x v="0"/>
  </r>
  <r>
    <x v="532"/>
    <x v="1"/>
  </r>
  <r>
    <x v="248"/>
    <x v="0"/>
  </r>
  <r>
    <x v="731"/>
    <x v="0"/>
  </r>
  <r>
    <x v="819"/>
    <x v="0"/>
  </r>
  <r>
    <x v="985"/>
    <x v="1"/>
  </r>
  <r>
    <x v="306"/>
    <x v="0"/>
  </r>
  <r>
    <x v="213"/>
    <x v="1"/>
  </r>
  <r>
    <x v="912"/>
    <x v="0"/>
  </r>
  <r>
    <x v="941"/>
    <x v="0"/>
  </r>
  <r>
    <x v="802"/>
    <x v="1"/>
  </r>
  <r>
    <x v="687"/>
    <x v="1"/>
  </r>
  <r>
    <x v="157"/>
    <x v="0"/>
  </r>
  <r>
    <x v="50"/>
    <x v="1"/>
  </r>
  <r>
    <x v="505"/>
    <x v="0"/>
  </r>
  <r>
    <x v="211"/>
    <x v="0"/>
  </r>
  <r>
    <x v="528"/>
    <x v="1"/>
  </r>
  <r>
    <x v="451"/>
    <x v="0"/>
  </r>
  <r>
    <x v="237"/>
    <x v="0"/>
  </r>
  <r>
    <x v="871"/>
    <x v="0"/>
  </r>
  <r>
    <x v="4"/>
    <x v="0"/>
  </r>
  <r>
    <x v="895"/>
    <x v="0"/>
  </r>
  <r>
    <x v="785"/>
    <x v="0"/>
  </r>
  <r>
    <x v="848"/>
    <x v="0"/>
  </r>
  <r>
    <x v="337"/>
    <x v="1"/>
  </r>
  <r>
    <x v="693"/>
    <x v="0"/>
  </r>
  <r>
    <x v="735"/>
    <x v="0"/>
  </r>
  <r>
    <x v="28"/>
    <x v="0"/>
  </r>
  <r>
    <x v="887"/>
    <x v="0"/>
  </r>
  <r>
    <x v="542"/>
    <x v="0"/>
  </r>
  <r>
    <x v="534"/>
    <x v="0"/>
  </r>
  <r>
    <x v="448"/>
    <x v="1"/>
  </r>
  <r>
    <x v="335"/>
    <x v="0"/>
  </r>
  <r>
    <x v="246"/>
    <x v="0"/>
  </r>
  <r>
    <x v="412"/>
    <x v="0"/>
  </r>
  <r>
    <x v="764"/>
    <x v="1"/>
  </r>
  <r>
    <x v="559"/>
    <x v="1"/>
  </r>
  <r>
    <x v="872"/>
    <x v="1"/>
  </r>
  <r>
    <x v="8"/>
    <x v="0"/>
  </r>
  <r>
    <x v="396"/>
    <x v="0"/>
  </r>
  <r>
    <x v="881"/>
    <x v="0"/>
  </r>
  <r>
    <x v="825"/>
    <x v="0"/>
  </r>
  <r>
    <x v="519"/>
    <x v="1"/>
  </r>
  <r>
    <x v="675"/>
    <x v="0"/>
  </r>
  <r>
    <x v="419"/>
    <x v="0"/>
  </r>
  <r>
    <x v="113"/>
    <x v="1"/>
  </r>
  <r>
    <x v="897"/>
    <x v="0"/>
  </r>
  <r>
    <x v="494"/>
    <x v="1"/>
  </r>
  <r>
    <x v="194"/>
    <x v="0"/>
  </r>
  <r>
    <x v="410"/>
    <x v="0"/>
  </r>
  <r>
    <x v="795"/>
    <x v="0"/>
  </r>
  <r>
    <x v="458"/>
    <x v="0"/>
  </r>
  <r>
    <x v="443"/>
    <x v="0"/>
  </r>
  <r>
    <x v="738"/>
    <x v="1"/>
  </r>
  <r>
    <x v="19"/>
    <x v="0"/>
  </r>
  <r>
    <x v="819"/>
    <x v="0"/>
  </r>
  <r>
    <x v="639"/>
    <x v="0"/>
  </r>
  <r>
    <x v="805"/>
    <x v="1"/>
  </r>
  <r>
    <x v="267"/>
    <x v="0"/>
  </r>
  <r>
    <x v="797"/>
    <x v="1"/>
  </r>
  <r>
    <x v="580"/>
    <x v="0"/>
  </r>
  <r>
    <x v="187"/>
    <x v="0"/>
  </r>
  <r>
    <x v="702"/>
    <x v="0"/>
  </r>
  <r>
    <x v="70"/>
    <x v="1"/>
  </r>
  <r>
    <x v="64"/>
    <x v="0"/>
  </r>
  <r>
    <x v="789"/>
    <x v="0"/>
  </r>
  <r>
    <x v="255"/>
    <x v="0"/>
  </r>
  <r>
    <x v="7"/>
    <x v="0"/>
  </r>
  <r>
    <x v="189"/>
    <x v="1"/>
  </r>
  <r>
    <x v="39"/>
    <x v="0"/>
  </r>
  <r>
    <x v="563"/>
    <x v="1"/>
  </r>
  <r>
    <x v="134"/>
    <x v="1"/>
  </r>
  <r>
    <x v="124"/>
    <x v="0"/>
  </r>
  <r>
    <x v="376"/>
    <x v="0"/>
  </r>
  <r>
    <x v="482"/>
    <x v="0"/>
  </r>
  <r>
    <x v="47"/>
    <x v="0"/>
  </r>
  <r>
    <x v="938"/>
    <x v="1"/>
  </r>
  <r>
    <x v="724"/>
    <x v="0"/>
  </r>
  <r>
    <x v="383"/>
    <x v="0"/>
  </r>
  <r>
    <x v="848"/>
    <x v="0"/>
  </r>
  <r>
    <x v="685"/>
    <x v="0"/>
  </r>
  <r>
    <x v="151"/>
    <x v="1"/>
  </r>
  <r>
    <x v="47"/>
    <x v="0"/>
  </r>
  <r>
    <x v="473"/>
    <x v="0"/>
  </r>
  <r>
    <x v="231"/>
    <x v="1"/>
  </r>
  <r>
    <x v="763"/>
    <x v="0"/>
  </r>
  <r>
    <x v="57"/>
    <x v="0"/>
  </r>
  <r>
    <x v="395"/>
    <x v="0"/>
  </r>
  <r>
    <x v="822"/>
    <x v="1"/>
  </r>
  <r>
    <x v="341"/>
    <x v="0"/>
  </r>
  <r>
    <x v="312"/>
    <x v="0"/>
  </r>
  <r>
    <x v="498"/>
    <x v="0"/>
  </r>
  <r>
    <x v="880"/>
    <x v="0"/>
  </r>
  <r>
    <x v="741"/>
    <x v="0"/>
  </r>
  <r>
    <x v="488"/>
    <x v="1"/>
  </r>
  <r>
    <x v="40"/>
    <x v="0"/>
  </r>
  <r>
    <x v="674"/>
    <x v="1"/>
  </r>
  <r>
    <x v="447"/>
    <x v="1"/>
  </r>
  <r>
    <x v="29"/>
    <x v="1"/>
  </r>
  <r>
    <x v="684"/>
    <x v="0"/>
  </r>
  <r>
    <x v="791"/>
    <x v="0"/>
  </r>
  <r>
    <x v="424"/>
    <x v="0"/>
  </r>
  <r>
    <x v="42"/>
    <x v="1"/>
  </r>
  <r>
    <x v="498"/>
    <x v="0"/>
  </r>
  <r>
    <x v="324"/>
    <x v="1"/>
  </r>
  <r>
    <x v="555"/>
    <x v="0"/>
  </r>
  <r>
    <x v="149"/>
    <x v="0"/>
  </r>
  <r>
    <x v="278"/>
    <x v="0"/>
  </r>
  <r>
    <x v="292"/>
    <x v="0"/>
  </r>
  <r>
    <x v="640"/>
    <x v="1"/>
  </r>
  <r>
    <x v="408"/>
    <x v="0"/>
  </r>
  <r>
    <x v="584"/>
    <x v="1"/>
  </r>
  <r>
    <x v="724"/>
    <x v="0"/>
  </r>
  <r>
    <x v="493"/>
    <x v="1"/>
  </r>
  <r>
    <x v="770"/>
    <x v="0"/>
  </r>
  <r>
    <x v="835"/>
    <x v="1"/>
  </r>
  <r>
    <x v="399"/>
    <x v="0"/>
  </r>
  <r>
    <x v="64"/>
    <x v="1"/>
  </r>
  <r>
    <x v="441"/>
    <x v="1"/>
  </r>
  <r>
    <x v="762"/>
    <x v="0"/>
  </r>
  <r>
    <x v="77"/>
    <x v="0"/>
  </r>
  <r>
    <x v="567"/>
    <x v="1"/>
  </r>
  <r>
    <x v="266"/>
    <x v="0"/>
  </r>
  <r>
    <x v="342"/>
    <x v="1"/>
  </r>
  <r>
    <x v="908"/>
    <x v="1"/>
  </r>
  <r>
    <x v="414"/>
    <x v="0"/>
  </r>
  <r>
    <x v="273"/>
    <x v="0"/>
  </r>
  <r>
    <x v="304"/>
    <x v="0"/>
  </r>
  <r>
    <x v="68"/>
    <x v="0"/>
  </r>
  <r>
    <x v="181"/>
    <x v="1"/>
  </r>
  <r>
    <x v="558"/>
    <x v="1"/>
  </r>
  <r>
    <x v="911"/>
    <x v="0"/>
  </r>
  <r>
    <x v="437"/>
    <x v="0"/>
  </r>
  <r>
    <x v="878"/>
    <x v="0"/>
  </r>
  <r>
    <x v="928"/>
    <x v="0"/>
  </r>
  <r>
    <x v="821"/>
    <x v="0"/>
  </r>
  <r>
    <x v="336"/>
    <x v="0"/>
  </r>
  <r>
    <x v="15"/>
    <x v="1"/>
  </r>
  <r>
    <x v="104"/>
    <x v="0"/>
  </r>
  <r>
    <x v="665"/>
    <x v="1"/>
  </r>
  <r>
    <x v="441"/>
    <x v="0"/>
  </r>
  <r>
    <x v="846"/>
    <x v="1"/>
  </r>
  <r>
    <x v="470"/>
    <x v="1"/>
  </r>
  <r>
    <x v="418"/>
    <x v="0"/>
  </r>
  <r>
    <x v="521"/>
    <x v="0"/>
  </r>
  <r>
    <x v="259"/>
    <x v="0"/>
  </r>
  <r>
    <x v="368"/>
    <x v="0"/>
  </r>
  <r>
    <x v="931"/>
    <x v="0"/>
  </r>
  <r>
    <x v="830"/>
    <x v="0"/>
  </r>
  <r>
    <x v="445"/>
    <x v="1"/>
  </r>
  <r>
    <x v="272"/>
    <x v="0"/>
  </r>
  <r>
    <x v="304"/>
    <x v="0"/>
  </r>
  <r>
    <x v="829"/>
    <x v="0"/>
  </r>
  <r>
    <x v="380"/>
    <x v="0"/>
  </r>
  <r>
    <x v="336"/>
    <x v="1"/>
  </r>
  <r>
    <x v="982"/>
    <x v="0"/>
  </r>
  <r>
    <x v="781"/>
    <x v="0"/>
  </r>
  <r>
    <x v="149"/>
    <x v="0"/>
  </r>
  <r>
    <x v="436"/>
    <x v="1"/>
  </r>
  <r>
    <x v="564"/>
    <x v="0"/>
  </r>
  <r>
    <x v="92"/>
    <x v="0"/>
  </r>
  <r>
    <x v="880"/>
    <x v="0"/>
  </r>
  <r>
    <x v="511"/>
    <x v="0"/>
  </r>
  <r>
    <x v="862"/>
    <x v="1"/>
  </r>
  <r>
    <x v="779"/>
    <x v="0"/>
  </r>
  <r>
    <x v="650"/>
    <x v="1"/>
  </r>
  <r>
    <x v="165"/>
    <x v="1"/>
  </r>
  <r>
    <x v="844"/>
    <x v="1"/>
  </r>
  <r>
    <x v="424"/>
    <x v="0"/>
  </r>
  <r>
    <x v="667"/>
    <x v="0"/>
  </r>
  <r>
    <x v="255"/>
    <x v="0"/>
  </r>
  <r>
    <x v="425"/>
    <x v="0"/>
  </r>
  <r>
    <x v="927"/>
    <x v="1"/>
  </r>
  <r>
    <x v="73"/>
    <x v="0"/>
  </r>
  <r>
    <x v="263"/>
    <x v="1"/>
  </r>
  <r>
    <x v="448"/>
    <x v="1"/>
  </r>
  <r>
    <x v="353"/>
    <x v="1"/>
  </r>
  <r>
    <x v="577"/>
    <x v="0"/>
  </r>
  <r>
    <x v="631"/>
    <x v="1"/>
  </r>
  <r>
    <x v="455"/>
    <x v="0"/>
  </r>
  <r>
    <x v="611"/>
    <x v="0"/>
  </r>
  <r>
    <x v="641"/>
    <x v="1"/>
  </r>
  <r>
    <x v="93"/>
    <x v="0"/>
  </r>
  <r>
    <x v="553"/>
    <x v="1"/>
  </r>
  <r>
    <x v="131"/>
    <x v="0"/>
  </r>
  <r>
    <x v="585"/>
    <x v="0"/>
  </r>
  <r>
    <x v="416"/>
    <x v="0"/>
  </r>
  <r>
    <x v="451"/>
    <x v="1"/>
  </r>
  <r>
    <x v="976"/>
    <x v="1"/>
  </r>
  <r>
    <x v="353"/>
    <x v="0"/>
  </r>
  <r>
    <x v="292"/>
    <x v="1"/>
  </r>
  <r>
    <x v="581"/>
    <x v="1"/>
  </r>
  <r>
    <x v="129"/>
    <x v="0"/>
  </r>
  <r>
    <x v="941"/>
    <x v="1"/>
  </r>
  <r>
    <x v="371"/>
    <x v="0"/>
  </r>
  <r>
    <x v="797"/>
    <x v="1"/>
  </r>
  <r>
    <x v="552"/>
    <x v="1"/>
  </r>
  <r>
    <x v="861"/>
    <x v="0"/>
  </r>
  <r>
    <x v="126"/>
    <x v="1"/>
  </r>
  <r>
    <x v="719"/>
    <x v="1"/>
  </r>
  <r>
    <x v="241"/>
    <x v="0"/>
  </r>
  <r>
    <x v="295"/>
    <x v="0"/>
  </r>
  <r>
    <x v="996"/>
    <x v="1"/>
  </r>
  <r>
    <x v="64"/>
    <x v="1"/>
  </r>
  <r>
    <x v="447"/>
    <x v="0"/>
  </r>
  <r>
    <x v="613"/>
    <x v="0"/>
  </r>
  <r>
    <x v="524"/>
    <x v="0"/>
  </r>
  <r>
    <x v="564"/>
    <x v="0"/>
  </r>
  <r>
    <x v="470"/>
    <x v="0"/>
  </r>
  <r>
    <x v="730"/>
    <x v="1"/>
  </r>
  <r>
    <x v="612"/>
    <x v="0"/>
  </r>
  <r>
    <x v="347"/>
    <x v="0"/>
  </r>
  <r>
    <x v="662"/>
    <x v="1"/>
  </r>
  <r>
    <x v="781"/>
    <x v="1"/>
  </r>
  <r>
    <x v="601"/>
    <x v="1"/>
  </r>
  <r>
    <x v="755"/>
    <x v="0"/>
  </r>
  <r>
    <x v="40"/>
    <x v="0"/>
  </r>
  <r>
    <x v="970"/>
    <x v="0"/>
  </r>
  <r>
    <x v="886"/>
    <x v="0"/>
  </r>
  <r>
    <x v="652"/>
    <x v="1"/>
  </r>
  <r>
    <x v="851"/>
    <x v="0"/>
  </r>
  <r>
    <x v="338"/>
    <x v="0"/>
  </r>
  <r>
    <x v="551"/>
    <x v="1"/>
  </r>
  <r>
    <x v="38"/>
    <x v="1"/>
  </r>
  <r>
    <x v="634"/>
    <x v="0"/>
  </r>
  <r>
    <x v="880"/>
    <x v="0"/>
  </r>
  <r>
    <x v="864"/>
    <x v="1"/>
  </r>
  <r>
    <x v="262"/>
    <x v="0"/>
  </r>
  <r>
    <x v="101"/>
    <x v="0"/>
  </r>
  <r>
    <x v="670"/>
    <x v="0"/>
  </r>
  <r>
    <x v="919"/>
    <x v="0"/>
  </r>
  <r>
    <x v="471"/>
    <x v="0"/>
  </r>
  <r>
    <x v="724"/>
    <x v="1"/>
  </r>
  <r>
    <x v="250"/>
    <x v="1"/>
  </r>
  <r>
    <x v="266"/>
    <x v="1"/>
  </r>
  <r>
    <x v="87"/>
    <x v="0"/>
  </r>
  <r>
    <x v="975"/>
    <x v="1"/>
  </r>
  <r>
    <x v="706"/>
    <x v="0"/>
  </r>
  <r>
    <x v="770"/>
    <x v="1"/>
  </r>
  <r>
    <x v="842"/>
    <x v="0"/>
  </r>
  <r>
    <x v="319"/>
    <x v="1"/>
  </r>
  <r>
    <x v="940"/>
    <x v="0"/>
  </r>
  <r>
    <x v="690"/>
    <x v="0"/>
  </r>
  <r>
    <x v="461"/>
    <x v="0"/>
  </r>
  <r>
    <x v="758"/>
    <x v="0"/>
  </r>
  <r>
    <x v="271"/>
    <x v="0"/>
  </r>
  <r>
    <x v="158"/>
    <x v="0"/>
  </r>
  <r>
    <x v="611"/>
    <x v="0"/>
  </r>
  <r>
    <x v="902"/>
    <x v="0"/>
  </r>
  <r>
    <x v="382"/>
    <x v="0"/>
  </r>
  <r>
    <x v="370"/>
    <x v="0"/>
  </r>
  <r>
    <x v="848"/>
    <x v="0"/>
  </r>
  <r>
    <x v="330"/>
    <x v="1"/>
  </r>
  <r>
    <x v="433"/>
    <x v="1"/>
  </r>
  <r>
    <x v="317"/>
    <x v="1"/>
  </r>
  <r>
    <x v="68"/>
    <x v="1"/>
  </r>
  <r>
    <x v="227"/>
    <x v="1"/>
  </r>
  <r>
    <x v="591"/>
    <x v="0"/>
  </r>
  <r>
    <x v="768"/>
    <x v="0"/>
  </r>
  <r>
    <x v="790"/>
    <x v="0"/>
  </r>
  <r>
    <x v="575"/>
    <x v="0"/>
  </r>
  <r>
    <x v="996"/>
    <x v="0"/>
  </r>
  <r>
    <x v="644"/>
    <x v="0"/>
  </r>
  <r>
    <x v="35"/>
    <x v="1"/>
  </r>
  <r>
    <x v="5"/>
    <x v="1"/>
  </r>
  <r>
    <x v="690"/>
    <x v="0"/>
  </r>
  <r>
    <x v="478"/>
    <x v="1"/>
  </r>
  <r>
    <x v="753"/>
    <x v="1"/>
  </r>
  <r>
    <x v="286"/>
    <x v="0"/>
  </r>
  <r>
    <x v="551"/>
    <x v="0"/>
  </r>
  <r>
    <x v="421"/>
    <x v="0"/>
  </r>
  <r>
    <x v="303"/>
    <x v="1"/>
  </r>
  <r>
    <x v="783"/>
    <x v="0"/>
  </r>
  <r>
    <x v="844"/>
    <x v="0"/>
  </r>
  <r>
    <x v="317"/>
    <x v="0"/>
  </r>
  <r>
    <x v="834"/>
    <x v="1"/>
  </r>
  <r>
    <x v="608"/>
    <x v="0"/>
  </r>
  <r>
    <x v="164"/>
    <x v="0"/>
  </r>
  <r>
    <x v="501"/>
    <x v="0"/>
  </r>
  <r>
    <x v="995"/>
    <x v="0"/>
  </r>
  <r>
    <x v="114"/>
    <x v="0"/>
  </r>
  <r>
    <x v="16"/>
    <x v="0"/>
  </r>
  <r>
    <x v="115"/>
    <x v="0"/>
  </r>
  <r>
    <x v="24"/>
    <x v="0"/>
  </r>
  <r>
    <x v="147"/>
    <x v="0"/>
  </r>
  <r>
    <x v="98"/>
    <x v="1"/>
  </r>
  <r>
    <x v="93"/>
    <x v="0"/>
  </r>
  <r>
    <x v="656"/>
    <x v="1"/>
  </r>
  <r>
    <x v="55"/>
    <x v="0"/>
  </r>
  <r>
    <x v="914"/>
    <x v="1"/>
  </r>
  <r>
    <x v="512"/>
    <x v="0"/>
  </r>
  <r>
    <x v="25"/>
    <x v="0"/>
  </r>
  <r>
    <x v="956"/>
    <x v="0"/>
  </r>
  <r>
    <x v="426"/>
    <x v="1"/>
  </r>
  <r>
    <x v="100"/>
    <x v="1"/>
  </r>
  <r>
    <x v="990"/>
    <x v="1"/>
  </r>
  <r>
    <x v="744"/>
    <x v="0"/>
  </r>
  <r>
    <x v="528"/>
    <x v="0"/>
  </r>
  <r>
    <x v="367"/>
    <x v="1"/>
  </r>
  <r>
    <x v="136"/>
    <x v="0"/>
  </r>
  <r>
    <x v="457"/>
    <x v="1"/>
  </r>
  <r>
    <x v="355"/>
    <x v="0"/>
  </r>
  <r>
    <x v="838"/>
    <x v="1"/>
  </r>
  <r>
    <x v="200"/>
    <x v="1"/>
  </r>
  <r>
    <x v="501"/>
    <x v="1"/>
  </r>
  <r>
    <x v="18"/>
    <x v="1"/>
  </r>
  <r>
    <x v="324"/>
    <x v="0"/>
  </r>
  <r>
    <x v="376"/>
    <x v="1"/>
  </r>
  <r>
    <x v="536"/>
    <x v="0"/>
  </r>
  <r>
    <x v="835"/>
    <x v="0"/>
  </r>
  <r>
    <x v="788"/>
    <x v="1"/>
  </r>
  <r>
    <x v="387"/>
    <x v="0"/>
  </r>
  <r>
    <x v="863"/>
    <x v="0"/>
  </r>
  <r>
    <x v="575"/>
    <x v="0"/>
  </r>
  <r>
    <x v="252"/>
    <x v="1"/>
  </r>
  <r>
    <x v="518"/>
    <x v="0"/>
  </r>
  <r>
    <x v="181"/>
    <x v="0"/>
  </r>
  <r>
    <x v="564"/>
    <x v="0"/>
  </r>
  <r>
    <x v="619"/>
    <x v="0"/>
  </r>
  <r>
    <x v="514"/>
    <x v="0"/>
  </r>
  <r>
    <x v="575"/>
    <x v="1"/>
  </r>
  <r>
    <x v="935"/>
    <x v="1"/>
  </r>
  <r>
    <x v="841"/>
    <x v="1"/>
  </r>
  <r>
    <x v="722"/>
    <x v="0"/>
  </r>
  <r>
    <x v="944"/>
    <x v="0"/>
  </r>
  <r>
    <x v="61"/>
    <x v="0"/>
  </r>
  <r>
    <x v="821"/>
    <x v="0"/>
  </r>
  <r>
    <x v="645"/>
    <x v="0"/>
  </r>
  <r>
    <x v="430"/>
    <x v="0"/>
  </r>
  <r>
    <x v="975"/>
    <x v="0"/>
  </r>
  <r>
    <x v="398"/>
    <x v="0"/>
  </r>
  <r>
    <x v="247"/>
    <x v="1"/>
  </r>
  <r>
    <x v="493"/>
    <x v="1"/>
  </r>
  <r>
    <x v="468"/>
    <x v="1"/>
  </r>
  <r>
    <x v="136"/>
    <x v="0"/>
  </r>
  <r>
    <x v="907"/>
    <x v="0"/>
  </r>
  <r>
    <x v="458"/>
    <x v="0"/>
  </r>
  <r>
    <x v="488"/>
    <x v="0"/>
  </r>
  <r>
    <x v="597"/>
    <x v="0"/>
  </r>
  <r>
    <x v="542"/>
    <x v="1"/>
  </r>
  <r>
    <x v="175"/>
    <x v="0"/>
  </r>
  <r>
    <x v="53"/>
    <x v="0"/>
  </r>
  <r>
    <x v="116"/>
    <x v="0"/>
  </r>
  <r>
    <x v="169"/>
    <x v="0"/>
  </r>
  <r>
    <x v="696"/>
    <x v="0"/>
  </r>
  <r>
    <x v="29"/>
    <x v="1"/>
  </r>
  <r>
    <x v="498"/>
    <x v="0"/>
  </r>
  <r>
    <x v="276"/>
    <x v="0"/>
  </r>
  <r>
    <x v="727"/>
    <x v="0"/>
  </r>
  <r>
    <x v="259"/>
    <x v="0"/>
  </r>
  <r>
    <x v="441"/>
    <x v="0"/>
  </r>
  <r>
    <x v="800"/>
    <x v="1"/>
  </r>
  <r>
    <x v="951"/>
    <x v="1"/>
  </r>
  <r>
    <x v="801"/>
    <x v="0"/>
  </r>
  <r>
    <x v="768"/>
    <x v="1"/>
  </r>
  <r>
    <x v="599"/>
    <x v="0"/>
  </r>
  <r>
    <x v="87"/>
    <x v="1"/>
  </r>
  <r>
    <x v="178"/>
    <x v="0"/>
  </r>
  <r>
    <x v="682"/>
    <x v="1"/>
  </r>
  <r>
    <x v="227"/>
    <x v="0"/>
  </r>
  <r>
    <x v="563"/>
    <x v="0"/>
  </r>
  <r>
    <x v="857"/>
    <x v="0"/>
  </r>
  <r>
    <x v="55"/>
    <x v="0"/>
  </r>
  <r>
    <x v="21"/>
    <x v="1"/>
  </r>
  <r>
    <x v="987"/>
    <x v="0"/>
  </r>
  <r>
    <x v="500"/>
    <x v="0"/>
  </r>
  <r>
    <x v="271"/>
    <x v="0"/>
  </r>
  <r>
    <x v="438"/>
    <x v="0"/>
  </r>
  <r>
    <x v="576"/>
    <x v="1"/>
  </r>
  <r>
    <x v="605"/>
    <x v="1"/>
  </r>
  <r>
    <x v="459"/>
    <x v="0"/>
  </r>
  <r>
    <x v="430"/>
    <x v="1"/>
  </r>
  <r>
    <x v="456"/>
    <x v="0"/>
  </r>
  <r>
    <x v="273"/>
    <x v="0"/>
  </r>
  <r>
    <x v="572"/>
    <x v="0"/>
  </r>
  <r>
    <x v="571"/>
    <x v="1"/>
  </r>
  <r>
    <x v="41"/>
    <x v="0"/>
  </r>
  <r>
    <x v="183"/>
    <x v="0"/>
  </r>
  <r>
    <x v="230"/>
    <x v="1"/>
  </r>
  <r>
    <x v="655"/>
    <x v="0"/>
  </r>
  <r>
    <x v="429"/>
    <x v="1"/>
  </r>
  <r>
    <x v="931"/>
    <x v="1"/>
  </r>
  <r>
    <x v="72"/>
    <x v="0"/>
  </r>
  <r>
    <x v="313"/>
    <x v="0"/>
  </r>
  <r>
    <x v="822"/>
    <x v="1"/>
  </r>
  <r>
    <x v="321"/>
    <x v="1"/>
  </r>
  <r>
    <x v="211"/>
    <x v="0"/>
  </r>
  <r>
    <x v="718"/>
    <x v="0"/>
  </r>
  <r>
    <x v="507"/>
    <x v="1"/>
  </r>
  <r>
    <x v="794"/>
    <x v="1"/>
  </r>
  <r>
    <x v="931"/>
    <x v="1"/>
  </r>
  <r>
    <x v="110"/>
    <x v="1"/>
  </r>
  <r>
    <x v="713"/>
    <x v="0"/>
  </r>
  <r>
    <x v="858"/>
    <x v="0"/>
  </r>
  <r>
    <x v="358"/>
    <x v="0"/>
  </r>
  <r>
    <x v="382"/>
    <x v="1"/>
  </r>
  <r>
    <x v="654"/>
    <x v="0"/>
  </r>
  <r>
    <x v="668"/>
    <x v="1"/>
  </r>
  <r>
    <x v="778"/>
    <x v="1"/>
  </r>
  <r>
    <x v="889"/>
    <x v="0"/>
  </r>
  <r>
    <x v="554"/>
    <x v="1"/>
  </r>
  <r>
    <x v="205"/>
    <x v="0"/>
  </r>
  <r>
    <x v="0"/>
    <x v="0"/>
  </r>
  <r>
    <x v="250"/>
    <x v="1"/>
  </r>
  <r>
    <x v="740"/>
    <x v="1"/>
  </r>
  <r>
    <x v="711"/>
    <x v="0"/>
  </r>
  <r>
    <x v="237"/>
    <x v="1"/>
  </r>
  <r>
    <x v="996"/>
    <x v="0"/>
  </r>
  <r>
    <x v="963"/>
    <x v="1"/>
  </r>
  <r>
    <x v="783"/>
    <x v="1"/>
  </r>
  <r>
    <x v="171"/>
    <x v="0"/>
  </r>
  <r>
    <x v="75"/>
    <x v="0"/>
  </r>
  <r>
    <x v="244"/>
    <x v="1"/>
  </r>
  <r>
    <x v="741"/>
    <x v="0"/>
  </r>
  <r>
    <x v="532"/>
    <x v="0"/>
  </r>
  <r>
    <x v="719"/>
    <x v="1"/>
  </r>
  <r>
    <x v="911"/>
    <x v="1"/>
  </r>
  <r>
    <x v="555"/>
    <x v="0"/>
  </r>
  <r>
    <x v="843"/>
    <x v="0"/>
  </r>
  <r>
    <x v="325"/>
    <x v="0"/>
  </r>
  <r>
    <x v="552"/>
    <x v="1"/>
  </r>
  <r>
    <x v="597"/>
    <x v="1"/>
  </r>
  <r>
    <x v="446"/>
    <x v="0"/>
  </r>
  <r>
    <x v="722"/>
    <x v="0"/>
  </r>
  <r>
    <x v="509"/>
    <x v="1"/>
  </r>
  <r>
    <x v="729"/>
    <x v="0"/>
  </r>
  <r>
    <x v="303"/>
    <x v="1"/>
  </r>
  <r>
    <x v="545"/>
    <x v="0"/>
  </r>
  <r>
    <x v="910"/>
    <x v="1"/>
  </r>
  <r>
    <x v="440"/>
    <x v="1"/>
  </r>
  <r>
    <x v="814"/>
    <x v="0"/>
  </r>
  <r>
    <x v="227"/>
    <x v="1"/>
  </r>
  <r>
    <x v="148"/>
    <x v="0"/>
  </r>
  <r>
    <x v="244"/>
    <x v="1"/>
  </r>
  <r>
    <x v="93"/>
    <x v="0"/>
  </r>
  <r>
    <x v="222"/>
    <x v="0"/>
  </r>
  <r>
    <x v="442"/>
    <x v="0"/>
  </r>
  <r>
    <x v="475"/>
    <x v="0"/>
  </r>
  <r>
    <x v="617"/>
    <x v="1"/>
  </r>
  <r>
    <x v="122"/>
    <x v="0"/>
  </r>
  <r>
    <x v="989"/>
    <x v="1"/>
  </r>
  <r>
    <x v="329"/>
    <x v="0"/>
  </r>
  <r>
    <x v="934"/>
    <x v="1"/>
  </r>
  <r>
    <x v="815"/>
    <x v="1"/>
  </r>
  <r>
    <x v="618"/>
    <x v="1"/>
  </r>
  <r>
    <x v="206"/>
    <x v="0"/>
  </r>
  <r>
    <x v="510"/>
    <x v="1"/>
  </r>
  <r>
    <x v="233"/>
    <x v="1"/>
  </r>
  <r>
    <x v="25"/>
    <x v="1"/>
  </r>
  <r>
    <x v="624"/>
    <x v="0"/>
  </r>
  <r>
    <x v="228"/>
    <x v="1"/>
  </r>
  <r>
    <x v="94"/>
    <x v="0"/>
  </r>
  <r>
    <x v="285"/>
    <x v="0"/>
  </r>
  <r>
    <x v="400"/>
    <x v="1"/>
  </r>
  <r>
    <x v="313"/>
    <x v="0"/>
  </r>
  <r>
    <x v="971"/>
    <x v="0"/>
  </r>
  <r>
    <x v="286"/>
    <x v="1"/>
  </r>
  <r>
    <x v="622"/>
    <x v="0"/>
  </r>
  <r>
    <x v="730"/>
    <x v="0"/>
  </r>
  <r>
    <x v="67"/>
    <x v="0"/>
  </r>
  <r>
    <x v="446"/>
    <x v="0"/>
  </r>
  <r>
    <x v="555"/>
    <x v="0"/>
  </r>
  <r>
    <x v="512"/>
    <x v="1"/>
  </r>
  <r>
    <x v="493"/>
    <x v="1"/>
  </r>
  <r>
    <x v="678"/>
    <x v="1"/>
  </r>
  <r>
    <x v="213"/>
    <x v="1"/>
  </r>
  <r>
    <x v="732"/>
    <x v="0"/>
  </r>
  <r>
    <x v="796"/>
    <x v="1"/>
  </r>
  <r>
    <x v="974"/>
    <x v="0"/>
  </r>
  <r>
    <x v="28"/>
    <x v="0"/>
  </r>
  <r>
    <x v="165"/>
    <x v="1"/>
  </r>
  <r>
    <x v="371"/>
    <x v="1"/>
  </r>
  <r>
    <x v="756"/>
    <x v="1"/>
  </r>
  <r>
    <x v="922"/>
    <x v="0"/>
  </r>
  <r>
    <x v="450"/>
    <x v="0"/>
  </r>
  <r>
    <x v="857"/>
    <x v="0"/>
  </r>
  <r>
    <x v="267"/>
    <x v="0"/>
  </r>
  <r>
    <x v="273"/>
    <x v="0"/>
  </r>
  <r>
    <x v="46"/>
    <x v="1"/>
  </r>
  <r>
    <x v="953"/>
    <x v="0"/>
  </r>
  <r>
    <x v="997"/>
    <x v="1"/>
  </r>
  <r>
    <x v="872"/>
    <x v="0"/>
  </r>
  <r>
    <x v="990"/>
    <x v="0"/>
  </r>
  <r>
    <x v="867"/>
    <x v="1"/>
  </r>
  <r>
    <x v="715"/>
    <x v="1"/>
  </r>
  <r>
    <x v="223"/>
    <x v="0"/>
  </r>
  <r>
    <x v="531"/>
    <x v="0"/>
  </r>
  <r>
    <x v="831"/>
    <x v="0"/>
  </r>
  <r>
    <x v="318"/>
    <x v="1"/>
  </r>
  <r>
    <x v="807"/>
    <x v="0"/>
  </r>
  <r>
    <x v="155"/>
    <x v="0"/>
  </r>
  <r>
    <x v="79"/>
    <x v="1"/>
  </r>
  <r>
    <x v="6"/>
    <x v="0"/>
  </r>
  <r>
    <x v="58"/>
    <x v="0"/>
  </r>
  <r>
    <x v="164"/>
    <x v="1"/>
  </r>
  <r>
    <x v="142"/>
    <x v="1"/>
  </r>
  <r>
    <x v="226"/>
    <x v="1"/>
  </r>
  <r>
    <x v="537"/>
    <x v="1"/>
  </r>
  <r>
    <x v="979"/>
    <x v="0"/>
  </r>
  <r>
    <x v="407"/>
    <x v="0"/>
  </r>
  <r>
    <x v="995"/>
    <x v="0"/>
  </r>
  <r>
    <x v="325"/>
    <x v="1"/>
  </r>
  <r>
    <x v="365"/>
    <x v="1"/>
  </r>
  <r>
    <x v="343"/>
    <x v="0"/>
  </r>
  <r>
    <x v="721"/>
    <x v="0"/>
  </r>
  <r>
    <x v="615"/>
    <x v="0"/>
  </r>
  <r>
    <x v="187"/>
    <x v="1"/>
  </r>
  <r>
    <x v="697"/>
    <x v="1"/>
  </r>
  <r>
    <x v="122"/>
    <x v="0"/>
  </r>
  <r>
    <x v="158"/>
    <x v="1"/>
  </r>
  <r>
    <x v="315"/>
    <x v="1"/>
  </r>
  <r>
    <x v="222"/>
    <x v="0"/>
  </r>
  <r>
    <x v="863"/>
    <x v="0"/>
  </r>
  <r>
    <x v="922"/>
    <x v="0"/>
  </r>
  <r>
    <x v="407"/>
    <x v="0"/>
  </r>
  <r>
    <x v="715"/>
    <x v="0"/>
  </r>
  <r>
    <x v="90"/>
    <x v="1"/>
  </r>
  <r>
    <x v="575"/>
    <x v="0"/>
  </r>
  <r>
    <x v="811"/>
    <x v="0"/>
  </r>
  <r>
    <x v="953"/>
    <x v="1"/>
  </r>
  <r>
    <x v="620"/>
    <x v="0"/>
  </r>
  <r>
    <x v="340"/>
    <x v="0"/>
  </r>
  <r>
    <x v="192"/>
    <x v="0"/>
  </r>
  <r>
    <x v="185"/>
    <x v="1"/>
  </r>
  <r>
    <x v="48"/>
    <x v="0"/>
  </r>
  <r>
    <x v="535"/>
    <x v="0"/>
  </r>
  <r>
    <x v="130"/>
    <x v="0"/>
  </r>
  <r>
    <x v="198"/>
    <x v="0"/>
  </r>
  <r>
    <x v="322"/>
    <x v="1"/>
  </r>
  <r>
    <x v="573"/>
    <x v="0"/>
  </r>
  <r>
    <x v="535"/>
    <x v="0"/>
  </r>
  <r>
    <x v="221"/>
    <x v="0"/>
  </r>
  <r>
    <x v="20"/>
    <x v="1"/>
  </r>
  <r>
    <x v="6"/>
    <x v="0"/>
  </r>
  <r>
    <x v="160"/>
    <x v="0"/>
  </r>
  <r>
    <x v="312"/>
    <x v="0"/>
  </r>
  <r>
    <x v="15"/>
    <x v="1"/>
  </r>
  <r>
    <x v="295"/>
    <x v="1"/>
  </r>
  <r>
    <x v="0"/>
    <x v="0"/>
  </r>
  <r>
    <x v="829"/>
    <x v="1"/>
  </r>
  <r>
    <x v="463"/>
    <x v="1"/>
  </r>
  <r>
    <x v="549"/>
    <x v="0"/>
  </r>
  <r>
    <x v="721"/>
    <x v="0"/>
  </r>
  <r>
    <x v="837"/>
    <x v="0"/>
  </r>
  <r>
    <x v="304"/>
    <x v="0"/>
  </r>
  <r>
    <x v="993"/>
    <x v="1"/>
  </r>
  <r>
    <x v="138"/>
    <x v="0"/>
  </r>
  <r>
    <x v="994"/>
    <x v="0"/>
  </r>
  <r>
    <x v="558"/>
    <x v="1"/>
  </r>
  <r>
    <x v="934"/>
    <x v="1"/>
  </r>
  <r>
    <x v="653"/>
    <x v="0"/>
  </r>
  <r>
    <x v="721"/>
    <x v="0"/>
  </r>
  <r>
    <x v="235"/>
    <x v="0"/>
  </r>
  <r>
    <x v="718"/>
    <x v="1"/>
  </r>
  <r>
    <x v="2"/>
    <x v="1"/>
  </r>
  <r>
    <x v="324"/>
    <x v="1"/>
  </r>
  <r>
    <x v="32"/>
    <x v="0"/>
  </r>
  <r>
    <x v="724"/>
    <x v="0"/>
  </r>
  <r>
    <x v="763"/>
    <x v="0"/>
  </r>
  <r>
    <x v="877"/>
    <x v="0"/>
  </r>
  <r>
    <x v="470"/>
    <x v="0"/>
  </r>
  <r>
    <x v="509"/>
    <x v="1"/>
  </r>
  <r>
    <x v="551"/>
    <x v="1"/>
  </r>
  <r>
    <x v="110"/>
    <x v="1"/>
  </r>
  <r>
    <x v="41"/>
    <x v="0"/>
  </r>
  <r>
    <x v="375"/>
    <x v="0"/>
  </r>
  <r>
    <x v="84"/>
    <x v="1"/>
  </r>
  <r>
    <x v="343"/>
    <x v="0"/>
  </r>
  <r>
    <x v="952"/>
    <x v="1"/>
  </r>
  <r>
    <x v="118"/>
    <x v="0"/>
  </r>
  <r>
    <x v="567"/>
    <x v="0"/>
  </r>
  <r>
    <x v="58"/>
    <x v="1"/>
  </r>
  <r>
    <x v="851"/>
    <x v="1"/>
  </r>
  <r>
    <x v="836"/>
    <x v="1"/>
  </r>
  <r>
    <x v="902"/>
    <x v="0"/>
  </r>
  <r>
    <x v="71"/>
    <x v="1"/>
  </r>
  <r>
    <x v="207"/>
    <x v="0"/>
  </r>
  <r>
    <x v="390"/>
    <x v="0"/>
  </r>
  <r>
    <x v="136"/>
    <x v="1"/>
  </r>
  <r>
    <x v="79"/>
    <x v="0"/>
  </r>
  <r>
    <x v="214"/>
    <x v="1"/>
  </r>
  <r>
    <x v="57"/>
    <x v="0"/>
  </r>
  <r>
    <x v="800"/>
    <x v="1"/>
  </r>
  <r>
    <x v="204"/>
    <x v="1"/>
  </r>
  <r>
    <x v="544"/>
    <x v="1"/>
  </r>
  <r>
    <x v="547"/>
    <x v="0"/>
  </r>
  <r>
    <x v="202"/>
    <x v="0"/>
  </r>
  <r>
    <x v="419"/>
    <x v="1"/>
  </r>
  <r>
    <x v="788"/>
    <x v="0"/>
  </r>
  <r>
    <x v="396"/>
    <x v="0"/>
  </r>
  <r>
    <x v="394"/>
    <x v="0"/>
  </r>
  <r>
    <x v="538"/>
    <x v="1"/>
  </r>
  <r>
    <x v="207"/>
    <x v="0"/>
  </r>
  <r>
    <x v="394"/>
    <x v="0"/>
  </r>
  <r>
    <x v="382"/>
    <x v="0"/>
  </r>
  <r>
    <x v="985"/>
    <x v="1"/>
  </r>
  <r>
    <x v="742"/>
    <x v="1"/>
  </r>
  <r>
    <x v="577"/>
    <x v="0"/>
  </r>
  <r>
    <x v="845"/>
    <x v="0"/>
  </r>
  <r>
    <x v="800"/>
    <x v="0"/>
  </r>
  <r>
    <x v="310"/>
    <x v="0"/>
  </r>
  <r>
    <x v="674"/>
    <x v="0"/>
  </r>
  <r>
    <x v="740"/>
    <x v="1"/>
  </r>
  <r>
    <x v="635"/>
    <x v="0"/>
  </r>
  <r>
    <x v="28"/>
    <x v="0"/>
  </r>
  <r>
    <x v="528"/>
    <x v="0"/>
  </r>
  <r>
    <x v="945"/>
    <x v="0"/>
  </r>
  <r>
    <x v="579"/>
    <x v="0"/>
  </r>
  <r>
    <x v="169"/>
    <x v="0"/>
  </r>
  <r>
    <x v="407"/>
    <x v="1"/>
  </r>
  <r>
    <x v="86"/>
    <x v="1"/>
  </r>
  <r>
    <x v="445"/>
    <x v="1"/>
  </r>
  <r>
    <x v="754"/>
    <x v="1"/>
  </r>
  <r>
    <x v="527"/>
    <x v="1"/>
  </r>
  <r>
    <x v="879"/>
    <x v="0"/>
  </r>
  <r>
    <x v="99"/>
    <x v="1"/>
  </r>
  <r>
    <x v="681"/>
    <x v="0"/>
  </r>
  <r>
    <x v="752"/>
    <x v="1"/>
  </r>
  <r>
    <x v="853"/>
    <x v="1"/>
  </r>
  <r>
    <x v="984"/>
    <x v="1"/>
  </r>
  <r>
    <x v="582"/>
    <x v="0"/>
  </r>
  <r>
    <x v="573"/>
    <x v="1"/>
  </r>
  <r>
    <x v="339"/>
    <x v="0"/>
  </r>
  <r>
    <x v="639"/>
    <x v="1"/>
  </r>
  <r>
    <x v="365"/>
    <x v="1"/>
  </r>
  <r>
    <x v="377"/>
    <x v="0"/>
  </r>
  <r>
    <x v="526"/>
    <x v="0"/>
  </r>
  <r>
    <x v="606"/>
    <x v="1"/>
  </r>
  <r>
    <x v="847"/>
    <x v="0"/>
  </r>
  <r>
    <x v="72"/>
    <x v="1"/>
  </r>
  <r>
    <x v="787"/>
    <x v="0"/>
  </r>
  <r>
    <x v="437"/>
    <x v="0"/>
  </r>
  <r>
    <x v="612"/>
    <x v="0"/>
  </r>
  <r>
    <x v="105"/>
    <x v="0"/>
  </r>
  <r>
    <x v="689"/>
    <x v="1"/>
  </r>
  <r>
    <x v="63"/>
    <x v="0"/>
  </r>
  <r>
    <x v="726"/>
    <x v="1"/>
  </r>
  <r>
    <x v="764"/>
    <x v="0"/>
  </r>
  <r>
    <x v="584"/>
    <x v="0"/>
  </r>
  <r>
    <x v="586"/>
    <x v="0"/>
  </r>
  <r>
    <x v="110"/>
    <x v="0"/>
  </r>
  <r>
    <x v="84"/>
    <x v="1"/>
  </r>
  <r>
    <x v="185"/>
    <x v="1"/>
  </r>
  <r>
    <x v="194"/>
    <x v="0"/>
  </r>
  <r>
    <x v="429"/>
    <x v="0"/>
  </r>
  <r>
    <x v="968"/>
    <x v="0"/>
  </r>
  <r>
    <x v="657"/>
    <x v="1"/>
  </r>
  <r>
    <x v="971"/>
    <x v="1"/>
  </r>
  <r>
    <x v="463"/>
    <x v="1"/>
  </r>
  <r>
    <x v="313"/>
    <x v="0"/>
  </r>
  <r>
    <x v="176"/>
    <x v="1"/>
  </r>
  <r>
    <x v="982"/>
    <x v="0"/>
  </r>
  <r>
    <x v="903"/>
    <x v="1"/>
  </r>
  <r>
    <x v="736"/>
    <x v="0"/>
  </r>
  <r>
    <x v="219"/>
    <x v="0"/>
  </r>
  <r>
    <x v="969"/>
    <x v="0"/>
  </r>
  <r>
    <x v="842"/>
    <x v="0"/>
  </r>
  <r>
    <x v="78"/>
    <x v="0"/>
  </r>
  <r>
    <x v="220"/>
    <x v="0"/>
  </r>
  <r>
    <x v="304"/>
    <x v="0"/>
  </r>
  <r>
    <x v="401"/>
    <x v="0"/>
  </r>
  <r>
    <x v="314"/>
    <x v="0"/>
  </r>
  <r>
    <x v="955"/>
    <x v="0"/>
  </r>
  <r>
    <x v="988"/>
    <x v="0"/>
  </r>
  <r>
    <x v="766"/>
    <x v="1"/>
  </r>
  <r>
    <x v="292"/>
    <x v="0"/>
  </r>
  <r>
    <x v="915"/>
    <x v="0"/>
  </r>
  <r>
    <x v="259"/>
    <x v="0"/>
  </r>
  <r>
    <x v="244"/>
    <x v="0"/>
  </r>
  <r>
    <x v="745"/>
    <x v="0"/>
  </r>
  <r>
    <x v="923"/>
    <x v="0"/>
  </r>
  <r>
    <x v="877"/>
    <x v="1"/>
  </r>
  <r>
    <x v="1"/>
    <x v="0"/>
  </r>
  <r>
    <x v="862"/>
    <x v="0"/>
  </r>
  <r>
    <x v="96"/>
    <x v="0"/>
  </r>
  <r>
    <x v="720"/>
    <x v="0"/>
  </r>
  <r>
    <x v="911"/>
    <x v="0"/>
  </r>
  <r>
    <x v="42"/>
    <x v="1"/>
  </r>
  <r>
    <x v="350"/>
    <x v="1"/>
  </r>
  <r>
    <x v="930"/>
    <x v="0"/>
  </r>
  <r>
    <x v="591"/>
    <x v="0"/>
  </r>
  <r>
    <x v="888"/>
    <x v="1"/>
  </r>
  <r>
    <x v="103"/>
    <x v="1"/>
  </r>
  <r>
    <x v="889"/>
    <x v="1"/>
  </r>
  <r>
    <x v="326"/>
    <x v="0"/>
  </r>
  <r>
    <x v="248"/>
    <x v="0"/>
  </r>
  <r>
    <x v="770"/>
    <x v="1"/>
  </r>
  <r>
    <x v="200"/>
    <x v="1"/>
  </r>
  <r>
    <x v="937"/>
    <x v="0"/>
  </r>
  <r>
    <x v="616"/>
    <x v="1"/>
  </r>
  <r>
    <x v="584"/>
    <x v="0"/>
  </r>
  <r>
    <x v="633"/>
    <x v="0"/>
  </r>
  <r>
    <x v="731"/>
    <x v="1"/>
  </r>
  <r>
    <x v="945"/>
    <x v="1"/>
  </r>
  <r>
    <x v="10"/>
    <x v="0"/>
  </r>
  <r>
    <x v="882"/>
    <x v="1"/>
  </r>
  <r>
    <x v="141"/>
    <x v="0"/>
  </r>
  <r>
    <x v="388"/>
    <x v="0"/>
  </r>
  <r>
    <x v="564"/>
    <x v="1"/>
  </r>
  <r>
    <x v="66"/>
    <x v="1"/>
  </r>
  <r>
    <x v="210"/>
    <x v="0"/>
  </r>
  <r>
    <x v="845"/>
    <x v="0"/>
  </r>
  <r>
    <x v="714"/>
    <x v="0"/>
  </r>
  <r>
    <x v="302"/>
    <x v="0"/>
  </r>
  <r>
    <x v="425"/>
    <x v="1"/>
  </r>
  <r>
    <x v="189"/>
    <x v="1"/>
  </r>
  <r>
    <x v="107"/>
    <x v="1"/>
  </r>
  <r>
    <x v="702"/>
    <x v="1"/>
  </r>
  <r>
    <x v="559"/>
    <x v="0"/>
  </r>
  <r>
    <x v="752"/>
    <x v="1"/>
  </r>
  <r>
    <x v="842"/>
    <x v="0"/>
  </r>
  <r>
    <x v="771"/>
    <x v="1"/>
  </r>
  <r>
    <x v="910"/>
    <x v="1"/>
  </r>
  <r>
    <x v="466"/>
    <x v="1"/>
  </r>
  <r>
    <x v="209"/>
    <x v="0"/>
  </r>
  <r>
    <x v="66"/>
    <x v="0"/>
  </r>
  <r>
    <x v="94"/>
    <x v="0"/>
  </r>
  <r>
    <x v="313"/>
    <x v="0"/>
  </r>
  <r>
    <x v="849"/>
    <x v="0"/>
  </r>
  <r>
    <x v="530"/>
    <x v="0"/>
  </r>
  <r>
    <x v="454"/>
    <x v="1"/>
  </r>
  <r>
    <x v="565"/>
    <x v="0"/>
  </r>
  <r>
    <x v="59"/>
    <x v="1"/>
  </r>
  <r>
    <x v="747"/>
    <x v="0"/>
  </r>
  <r>
    <x v="689"/>
    <x v="0"/>
  </r>
  <r>
    <x v="52"/>
    <x v="1"/>
  </r>
  <r>
    <x v="862"/>
    <x v="0"/>
  </r>
  <r>
    <x v="910"/>
    <x v="0"/>
  </r>
  <r>
    <x v="200"/>
    <x v="1"/>
  </r>
  <r>
    <x v="973"/>
    <x v="0"/>
  </r>
  <r>
    <x v="86"/>
    <x v="0"/>
  </r>
  <r>
    <x v="228"/>
    <x v="1"/>
  </r>
  <r>
    <x v="410"/>
    <x v="1"/>
  </r>
  <r>
    <x v="300"/>
    <x v="0"/>
  </r>
  <r>
    <x v="491"/>
    <x v="0"/>
  </r>
  <r>
    <x v="935"/>
    <x v="0"/>
  </r>
  <r>
    <x v="784"/>
    <x v="0"/>
  </r>
  <r>
    <x v="651"/>
    <x v="0"/>
  </r>
  <r>
    <x v="446"/>
    <x v="1"/>
  </r>
  <r>
    <x v="460"/>
    <x v="0"/>
  </r>
  <r>
    <x v="68"/>
    <x v="0"/>
  </r>
  <r>
    <x v="805"/>
    <x v="1"/>
  </r>
  <r>
    <x v="777"/>
    <x v="0"/>
  </r>
  <r>
    <x v="148"/>
    <x v="0"/>
  </r>
  <r>
    <x v="774"/>
    <x v="1"/>
  </r>
  <r>
    <x v="109"/>
    <x v="0"/>
  </r>
  <r>
    <x v="871"/>
    <x v="0"/>
  </r>
  <r>
    <x v="889"/>
    <x v="1"/>
  </r>
  <r>
    <x v="524"/>
    <x v="0"/>
  </r>
  <r>
    <x v="236"/>
    <x v="0"/>
  </r>
  <r>
    <x v="578"/>
    <x v="0"/>
  </r>
  <r>
    <x v="473"/>
    <x v="1"/>
  </r>
  <r>
    <x v="704"/>
    <x v="0"/>
  </r>
  <r>
    <x v="120"/>
    <x v="1"/>
  </r>
  <r>
    <x v="882"/>
    <x v="0"/>
  </r>
  <r>
    <x v="255"/>
    <x v="1"/>
  </r>
  <r>
    <x v="836"/>
    <x v="1"/>
  </r>
  <r>
    <x v="78"/>
    <x v="0"/>
  </r>
  <r>
    <x v="835"/>
    <x v="0"/>
  </r>
  <r>
    <x v="172"/>
    <x v="1"/>
  </r>
  <r>
    <x v="335"/>
    <x v="1"/>
  </r>
  <r>
    <x v="521"/>
    <x v="0"/>
  </r>
  <r>
    <x v="304"/>
    <x v="1"/>
  </r>
  <r>
    <x v="36"/>
    <x v="1"/>
  </r>
  <r>
    <x v="87"/>
    <x v="0"/>
  </r>
  <r>
    <x v="487"/>
    <x v="0"/>
  </r>
  <r>
    <x v="698"/>
    <x v="0"/>
  </r>
  <r>
    <x v="581"/>
    <x v="1"/>
  </r>
  <r>
    <x v="746"/>
    <x v="1"/>
  </r>
  <r>
    <x v="333"/>
    <x v="0"/>
  </r>
  <r>
    <x v="208"/>
    <x v="0"/>
  </r>
  <r>
    <x v="132"/>
    <x v="1"/>
  </r>
  <r>
    <x v="497"/>
    <x v="1"/>
  </r>
  <r>
    <x v="835"/>
    <x v="0"/>
  </r>
  <r>
    <x v="764"/>
    <x v="1"/>
  </r>
  <r>
    <x v="699"/>
    <x v="1"/>
  </r>
  <r>
    <x v="682"/>
    <x v="1"/>
  </r>
  <r>
    <x v="582"/>
    <x v="1"/>
  </r>
  <r>
    <x v="867"/>
    <x v="1"/>
  </r>
  <r>
    <x v="484"/>
    <x v="0"/>
  </r>
  <r>
    <x v="938"/>
    <x v="0"/>
  </r>
  <r>
    <x v="713"/>
    <x v="1"/>
  </r>
  <r>
    <x v="546"/>
    <x v="0"/>
  </r>
  <r>
    <x v="789"/>
    <x v="0"/>
  </r>
  <r>
    <x v="452"/>
    <x v="0"/>
  </r>
  <r>
    <x v="38"/>
    <x v="0"/>
  </r>
  <r>
    <x v="874"/>
    <x v="1"/>
  </r>
  <r>
    <x v="831"/>
    <x v="0"/>
  </r>
  <r>
    <x v="301"/>
    <x v="0"/>
  </r>
  <r>
    <x v="107"/>
    <x v="1"/>
  </r>
  <r>
    <x v="85"/>
    <x v="1"/>
  </r>
  <r>
    <x v="992"/>
    <x v="0"/>
  </r>
  <r>
    <x v="237"/>
    <x v="1"/>
  </r>
  <r>
    <x v="963"/>
    <x v="0"/>
  </r>
  <r>
    <x v="65"/>
    <x v="1"/>
  </r>
  <r>
    <x v="603"/>
    <x v="0"/>
  </r>
  <r>
    <x v="702"/>
    <x v="0"/>
  </r>
  <r>
    <x v="456"/>
    <x v="0"/>
  </r>
  <r>
    <x v="956"/>
    <x v="0"/>
  </r>
  <r>
    <x v="247"/>
    <x v="0"/>
  </r>
  <r>
    <x v="149"/>
    <x v="0"/>
  </r>
  <r>
    <x v="18"/>
    <x v="0"/>
  </r>
  <r>
    <x v="427"/>
    <x v="0"/>
  </r>
  <r>
    <x v="390"/>
    <x v="1"/>
  </r>
  <r>
    <x v="88"/>
    <x v="1"/>
  </r>
  <r>
    <x v="377"/>
    <x v="0"/>
  </r>
  <r>
    <x v="413"/>
    <x v="0"/>
  </r>
  <r>
    <x v="856"/>
    <x v="0"/>
  </r>
  <r>
    <x v="898"/>
    <x v="0"/>
  </r>
  <r>
    <x v="137"/>
    <x v="1"/>
  </r>
  <r>
    <x v="471"/>
    <x v="1"/>
  </r>
  <r>
    <x v="270"/>
    <x v="0"/>
  </r>
  <r>
    <x v="919"/>
    <x v="1"/>
  </r>
  <r>
    <x v="727"/>
    <x v="0"/>
  </r>
  <r>
    <x v="667"/>
    <x v="1"/>
  </r>
  <r>
    <x v="485"/>
    <x v="0"/>
  </r>
  <r>
    <x v="541"/>
    <x v="1"/>
  </r>
  <r>
    <x v="782"/>
    <x v="0"/>
  </r>
  <r>
    <x v="191"/>
    <x v="1"/>
  </r>
  <r>
    <x v="426"/>
    <x v="1"/>
  </r>
  <r>
    <x v="560"/>
    <x v="0"/>
  </r>
  <r>
    <x v="388"/>
    <x v="1"/>
  </r>
  <r>
    <x v="836"/>
    <x v="0"/>
  </r>
  <r>
    <x v="540"/>
    <x v="0"/>
  </r>
  <r>
    <x v="149"/>
    <x v="0"/>
  </r>
  <r>
    <x v="649"/>
    <x v="0"/>
  </r>
  <r>
    <x v="584"/>
    <x v="0"/>
  </r>
  <r>
    <x v="174"/>
    <x v="0"/>
  </r>
  <r>
    <x v="329"/>
    <x v="0"/>
  </r>
  <r>
    <x v="555"/>
    <x v="0"/>
  </r>
  <r>
    <x v="790"/>
    <x v="1"/>
  </r>
  <r>
    <x v="734"/>
    <x v="0"/>
  </r>
  <r>
    <x v="28"/>
    <x v="0"/>
  </r>
  <r>
    <x v="827"/>
    <x v="0"/>
  </r>
  <r>
    <x v="128"/>
    <x v="0"/>
  </r>
  <r>
    <x v="943"/>
    <x v="0"/>
  </r>
  <r>
    <x v="949"/>
    <x v="0"/>
  </r>
  <r>
    <x v="269"/>
    <x v="0"/>
  </r>
  <r>
    <x v="713"/>
    <x v="0"/>
  </r>
  <r>
    <x v="264"/>
    <x v="0"/>
  </r>
  <r>
    <x v="108"/>
    <x v="0"/>
  </r>
  <r>
    <x v="867"/>
    <x v="1"/>
  </r>
  <r>
    <x v="556"/>
    <x v="0"/>
  </r>
  <r>
    <x v="180"/>
    <x v="0"/>
  </r>
  <r>
    <x v="875"/>
    <x v="0"/>
  </r>
  <r>
    <x v="321"/>
    <x v="0"/>
  </r>
  <r>
    <x v="793"/>
    <x v="0"/>
  </r>
  <r>
    <x v="829"/>
    <x v="0"/>
  </r>
  <r>
    <x v="541"/>
    <x v="1"/>
  </r>
  <r>
    <x v="804"/>
    <x v="1"/>
  </r>
  <r>
    <x v="6"/>
    <x v="0"/>
  </r>
  <r>
    <x v="494"/>
    <x v="0"/>
  </r>
  <r>
    <x v="99"/>
    <x v="0"/>
  </r>
  <r>
    <x v="851"/>
    <x v="0"/>
  </r>
  <r>
    <x v="909"/>
    <x v="1"/>
  </r>
  <r>
    <x v="78"/>
    <x v="0"/>
  </r>
  <r>
    <x v="158"/>
    <x v="1"/>
  </r>
  <r>
    <x v="370"/>
    <x v="1"/>
  </r>
  <r>
    <x v="970"/>
    <x v="0"/>
  </r>
  <r>
    <x v="868"/>
    <x v="0"/>
  </r>
  <r>
    <x v="631"/>
    <x v="0"/>
  </r>
  <r>
    <x v="348"/>
    <x v="0"/>
  </r>
  <r>
    <x v="93"/>
    <x v="0"/>
  </r>
  <r>
    <x v="89"/>
    <x v="1"/>
  </r>
  <r>
    <x v="771"/>
    <x v="1"/>
  </r>
  <r>
    <x v="700"/>
    <x v="1"/>
  </r>
  <r>
    <x v="756"/>
    <x v="1"/>
  </r>
  <r>
    <x v="601"/>
    <x v="1"/>
  </r>
  <r>
    <x v="866"/>
    <x v="0"/>
  </r>
  <r>
    <x v="492"/>
    <x v="1"/>
  </r>
  <r>
    <x v="923"/>
    <x v="1"/>
  </r>
  <r>
    <x v="898"/>
    <x v="0"/>
  </r>
  <r>
    <x v="289"/>
    <x v="0"/>
  </r>
  <r>
    <x v="721"/>
    <x v="0"/>
  </r>
  <r>
    <x v="506"/>
    <x v="1"/>
  </r>
  <r>
    <x v="840"/>
    <x v="1"/>
  </r>
  <r>
    <x v="979"/>
    <x v="1"/>
  </r>
  <r>
    <x v="958"/>
    <x v="0"/>
  </r>
  <r>
    <x v="919"/>
    <x v="0"/>
  </r>
  <r>
    <x v="127"/>
    <x v="1"/>
  </r>
  <r>
    <x v="149"/>
    <x v="0"/>
  </r>
  <r>
    <x v="131"/>
    <x v="0"/>
  </r>
  <r>
    <x v="346"/>
    <x v="1"/>
  </r>
  <r>
    <x v="473"/>
    <x v="0"/>
  </r>
  <r>
    <x v="468"/>
    <x v="1"/>
  </r>
  <r>
    <x v="116"/>
    <x v="0"/>
  </r>
  <r>
    <x v="30"/>
    <x v="0"/>
  </r>
  <r>
    <x v="91"/>
    <x v="1"/>
  </r>
  <r>
    <x v="3"/>
    <x v="1"/>
  </r>
  <r>
    <x v="331"/>
    <x v="0"/>
  </r>
  <r>
    <x v="610"/>
    <x v="1"/>
  </r>
  <r>
    <x v="962"/>
    <x v="0"/>
  </r>
  <r>
    <x v="666"/>
    <x v="0"/>
  </r>
  <r>
    <x v="132"/>
    <x v="0"/>
  </r>
  <r>
    <x v="163"/>
    <x v="1"/>
  </r>
  <r>
    <x v="536"/>
    <x v="0"/>
  </r>
  <r>
    <x v="415"/>
    <x v="1"/>
  </r>
  <r>
    <x v="851"/>
    <x v="0"/>
  </r>
  <r>
    <x v="303"/>
    <x v="0"/>
  </r>
  <r>
    <x v="685"/>
    <x v="0"/>
  </r>
  <r>
    <x v="747"/>
    <x v="0"/>
  </r>
  <r>
    <x v="371"/>
    <x v="0"/>
  </r>
  <r>
    <x v="969"/>
    <x v="0"/>
  </r>
  <r>
    <x v="514"/>
    <x v="1"/>
  </r>
  <r>
    <x v="7"/>
    <x v="1"/>
  </r>
  <r>
    <x v="16"/>
    <x v="1"/>
  </r>
  <r>
    <x v="448"/>
    <x v="0"/>
  </r>
  <r>
    <x v="321"/>
    <x v="1"/>
  </r>
  <r>
    <x v="317"/>
    <x v="1"/>
  </r>
  <r>
    <x v="363"/>
    <x v="0"/>
  </r>
  <r>
    <x v="782"/>
    <x v="0"/>
  </r>
  <r>
    <x v="864"/>
    <x v="1"/>
  </r>
  <r>
    <x v="655"/>
    <x v="0"/>
  </r>
  <r>
    <x v="983"/>
    <x v="0"/>
  </r>
  <r>
    <x v="38"/>
    <x v="1"/>
  </r>
  <r>
    <x v="556"/>
    <x v="0"/>
  </r>
  <r>
    <x v="670"/>
    <x v="1"/>
  </r>
  <r>
    <x v="829"/>
    <x v="0"/>
  </r>
  <r>
    <x v="852"/>
    <x v="1"/>
  </r>
  <r>
    <x v="730"/>
    <x v="1"/>
  </r>
  <r>
    <x v="950"/>
    <x v="0"/>
  </r>
  <r>
    <x v="727"/>
    <x v="0"/>
  </r>
  <r>
    <x v="385"/>
    <x v="1"/>
  </r>
  <r>
    <x v="61"/>
    <x v="1"/>
  </r>
  <r>
    <x v="285"/>
    <x v="1"/>
  </r>
  <r>
    <x v="466"/>
    <x v="1"/>
  </r>
  <r>
    <x v="899"/>
    <x v="0"/>
  </r>
  <r>
    <x v="704"/>
    <x v="1"/>
  </r>
  <r>
    <x v="849"/>
    <x v="1"/>
  </r>
  <r>
    <x v="994"/>
    <x v="0"/>
  </r>
  <r>
    <x v="821"/>
    <x v="1"/>
  </r>
  <r>
    <x v="145"/>
    <x v="1"/>
  </r>
  <r>
    <x v="125"/>
    <x v="1"/>
  </r>
  <r>
    <x v="841"/>
    <x v="0"/>
  </r>
  <r>
    <x v="291"/>
    <x v="0"/>
  </r>
  <r>
    <x v="638"/>
    <x v="0"/>
  </r>
  <r>
    <x v="732"/>
    <x v="1"/>
  </r>
  <r>
    <x v="496"/>
    <x v="1"/>
  </r>
  <r>
    <x v="970"/>
    <x v="1"/>
  </r>
  <r>
    <x v="494"/>
    <x v="0"/>
  </r>
  <r>
    <x v="365"/>
    <x v="1"/>
  </r>
  <r>
    <x v="738"/>
    <x v="0"/>
  </r>
  <r>
    <x v="297"/>
    <x v="1"/>
  </r>
  <r>
    <x v="637"/>
    <x v="1"/>
  </r>
  <r>
    <x v="228"/>
    <x v="1"/>
  </r>
  <r>
    <x v="56"/>
    <x v="0"/>
  </r>
  <r>
    <x v="183"/>
    <x v="0"/>
  </r>
  <r>
    <x v="711"/>
    <x v="0"/>
  </r>
  <r>
    <x v="668"/>
    <x v="1"/>
  </r>
  <r>
    <x v="205"/>
    <x v="1"/>
  </r>
  <r>
    <x v="894"/>
    <x v="1"/>
  </r>
  <r>
    <x v="633"/>
    <x v="0"/>
  </r>
  <r>
    <x v="503"/>
    <x v="0"/>
  </r>
  <r>
    <x v="711"/>
    <x v="1"/>
  </r>
  <r>
    <x v="134"/>
    <x v="0"/>
  </r>
  <r>
    <x v="613"/>
    <x v="0"/>
  </r>
  <r>
    <x v="1"/>
    <x v="0"/>
  </r>
  <r>
    <x v="393"/>
    <x v="0"/>
  </r>
  <r>
    <x v="414"/>
    <x v="1"/>
  </r>
  <r>
    <x v="566"/>
    <x v="1"/>
  </r>
  <r>
    <x v="465"/>
    <x v="0"/>
  </r>
  <r>
    <x v="77"/>
    <x v="1"/>
  </r>
  <r>
    <x v="538"/>
    <x v="0"/>
  </r>
  <r>
    <x v="479"/>
    <x v="0"/>
  </r>
  <r>
    <x v="293"/>
    <x v="0"/>
  </r>
  <r>
    <x v="847"/>
    <x v="0"/>
  </r>
  <r>
    <x v="84"/>
    <x v="0"/>
  </r>
  <r>
    <x v="196"/>
    <x v="0"/>
  </r>
  <r>
    <x v="391"/>
    <x v="0"/>
  </r>
  <r>
    <x v="417"/>
    <x v="0"/>
  </r>
  <r>
    <x v="480"/>
    <x v="1"/>
  </r>
  <r>
    <x v="2"/>
    <x v="1"/>
  </r>
  <r>
    <x v="879"/>
    <x v="1"/>
  </r>
  <r>
    <x v="184"/>
    <x v="0"/>
  </r>
  <r>
    <x v="968"/>
    <x v="0"/>
  </r>
  <r>
    <x v="73"/>
    <x v="0"/>
  </r>
  <r>
    <x v="519"/>
    <x v="1"/>
  </r>
  <r>
    <x v="312"/>
    <x v="1"/>
  </r>
  <r>
    <x v="355"/>
    <x v="0"/>
  </r>
  <r>
    <x v="775"/>
    <x v="0"/>
  </r>
  <r>
    <x v="717"/>
    <x v="0"/>
  </r>
  <r>
    <x v="482"/>
    <x v="0"/>
  </r>
  <r>
    <x v="659"/>
    <x v="1"/>
  </r>
  <r>
    <x v="453"/>
    <x v="0"/>
  </r>
  <r>
    <x v="724"/>
    <x v="0"/>
  </r>
  <r>
    <x v="664"/>
    <x v="0"/>
  </r>
  <r>
    <x v="774"/>
    <x v="1"/>
  </r>
  <r>
    <x v="581"/>
    <x v="0"/>
  </r>
  <r>
    <x v="267"/>
    <x v="0"/>
  </r>
  <r>
    <x v="772"/>
    <x v="0"/>
  </r>
  <r>
    <x v="762"/>
    <x v="1"/>
  </r>
  <r>
    <x v="968"/>
    <x v="0"/>
  </r>
  <r>
    <x v="944"/>
    <x v="0"/>
  </r>
  <r>
    <x v="364"/>
    <x v="1"/>
  </r>
  <r>
    <x v="286"/>
    <x v="1"/>
  </r>
  <r>
    <x v="55"/>
    <x v="0"/>
  </r>
  <r>
    <x v="927"/>
    <x v="0"/>
  </r>
  <r>
    <x v="852"/>
    <x v="1"/>
  </r>
  <r>
    <x v="754"/>
    <x v="1"/>
  </r>
  <r>
    <x v="182"/>
    <x v="1"/>
  </r>
  <r>
    <x v="291"/>
    <x v="0"/>
  </r>
  <r>
    <x v="361"/>
    <x v="0"/>
  </r>
  <r>
    <x v="844"/>
    <x v="1"/>
  </r>
  <r>
    <x v="371"/>
    <x v="0"/>
  </r>
  <r>
    <x v="898"/>
    <x v="1"/>
  </r>
  <r>
    <x v="539"/>
    <x v="1"/>
  </r>
  <r>
    <x v="45"/>
    <x v="0"/>
  </r>
  <r>
    <x v="868"/>
    <x v="0"/>
  </r>
  <r>
    <x v="706"/>
    <x v="1"/>
  </r>
  <r>
    <x v="540"/>
    <x v="1"/>
  </r>
  <r>
    <x v="439"/>
    <x v="1"/>
  </r>
  <r>
    <x v="609"/>
    <x v="0"/>
  </r>
  <r>
    <x v="101"/>
    <x v="1"/>
  </r>
  <r>
    <x v="497"/>
    <x v="1"/>
  </r>
  <r>
    <x v="636"/>
    <x v="1"/>
  </r>
  <r>
    <x v="106"/>
    <x v="0"/>
  </r>
  <r>
    <x v="551"/>
    <x v="0"/>
  </r>
  <r>
    <x v="989"/>
    <x v="1"/>
  </r>
  <r>
    <x v="751"/>
    <x v="0"/>
  </r>
  <r>
    <x v="11"/>
    <x v="0"/>
  </r>
  <r>
    <x v="225"/>
    <x v="0"/>
  </r>
  <r>
    <x v="782"/>
    <x v="1"/>
  </r>
  <r>
    <x v="731"/>
    <x v="0"/>
  </r>
  <r>
    <x v="911"/>
    <x v="0"/>
  </r>
  <r>
    <x v="376"/>
    <x v="0"/>
  </r>
  <r>
    <x v="444"/>
    <x v="1"/>
  </r>
  <r>
    <x v="224"/>
    <x v="0"/>
  </r>
  <r>
    <x v="712"/>
    <x v="1"/>
  </r>
  <r>
    <x v="38"/>
    <x v="0"/>
  </r>
  <r>
    <x v="239"/>
    <x v="1"/>
  </r>
  <r>
    <x v="70"/>
    <x v="0"/>
  </r>
  <r>
    <x v="274"/>
    <x v="0"/>
  </r>
  <r>
    <x v="790"/>
    <x v="0"/>
  </r>
  <r>
    <x v="362"/>
    <x v="0"/>
  </r>
  <r>
    <x v="855"/>
    <x v="1"/>
  </r>
  <r>
    <x v="581"/>
    <x v="0"/>
  </r>
  <r>
    <x v="238"/>
    <x v="0"/>
  </r>
  <r>
    <x v="498"/>
    <x v="0"/>
  </r>
  <r>
    <x v="285"/>
    <x v="1"/>
  </r>
  <r>
    <x v="629"/>
    <x v="0"/>
  </r>
  <r>
    <x v="317"/>
    <x v="0"/>
  </r>
  <r>
    <x v="622"/>
    <x v="0"/>
  </r>
  <r>
    <x v="406"/>
    <x v="0"/>
  </r>
  <r>
    <x v="951"/>
    <x v="1"/>
  </r>
  <r>
    <x v="246"/>
    <x v="1"/>
  </r>
  <r>
    <x v="625"/>
    <x v="0"/>
  </r>
  <r>
    <x v="497"/>
    <x v="1"/>
  </r>
  <r>
    <x v="229"/>
    <x v="0"/>
  </r>
  <r>
    <x v="372"/>
    <x v="0"/>
  </r>
  <r>
    <x v="721"/>
    <x v="0"/>
  </r>
  <r>
    <x v="526"/>
    <x v="0"/>
  </r>
  <r>
    <x v="621"/>
    <x v="1"/>
  </r>
  <r>
    <x v="328"/>
    <x v="0"/>
  </r>
  <r>
    <x v="392"/>
    <x v="1"/>
  </r>
  <r>
    <x v="814"/>
    <x v="1"/>
  </r>
  <r>
    <x v="432"/>
    <x v="0"/>
  </r>
  <r>
    <x v="101"/>
    <x v="0"/>
  </r>
  <r>
    <x v="531"/>
    <x v="0"/>
  </r>
  <r>
    <x v="104"/>
    <x v="0"/>
  </r>
  <r>
    <x v="976"/>
    <x v="1"/>
  </r>
  <r>
    <x v="32"/>
    <x v="0"/>
  </r>
  <r>
    <x v="385"/>
    <x v="1"/>
  </r>
  <r>
    <x v="169"/>
    <x v="0"/>
  </r>
  <r>
    <x v="854"/>
    <x v="1"/>
  </r>
  <r>
    <x v="632"/>
    <x v="1"/>
  </r>
  <r>
    <x v="842"/>
    <x v="0"/>
  </r>
  <r>
    <x v="236"/>
    <x v="0"/>
  </r>
  <r>
    <x v="470"/>
    <x v="0"/>
  </r>
  <r>
    <x v="749"/>
    <x v="0"/>
  </r>
  <r>
    <x v="181"/>
    <x v="0"/>
  </r>
  <r>
    <x v="592"/>
    <x v="0"/>
  </r>
  <r>
    <x v="342"/>
    <x v="1"/>
  </r>
  <r>
    <x v="968"/>
    <x v="0"/>
  </r>
  <r>
    <x v="654"/>
    <x v="0"/>
  </r>
  <r>
    <x v="96"/>
    <x v="0"/>
  </r>
  <r>
    <x v="264"/>
    <x v="0"/>
  </r>
  <r>
    <x v="392"/>
    <x v="1"/>
  </r>
  <r>
    <x v="968"/>
    <x v="1"/>
  </r>
  <r>
    <x v="330"/>
    <x v="0"/>
  </r>
  <r>
    <x v="866"/>
    <x v="1"/>
  </r>
  <r>
    <x v="677"/>
    <x v="0"/>
  </r>
  <r>
    <x v="761"/>
    <x v="0"/>
  </r>
  <r>
    <x v="998"/>
    <x v="1"/>
  </r>
  <r>
    <x v="346"/>
    <x v="0"/>
  </r>
  <r>
    <x v="758"/>
    <x v="0"/>
  </r>
  <r>
    <x v="896"/>
    <x v="0"/>
  </r>
  <r>
    <x v="440"/>
    <x v="0"/>
  </r>
  <r>
    <x v="347"/>
    <x v="1"/>
  </r>
  <r>
    <x v="76"/>
    <x v="0"/>
  </r>
  <r>
    <x v="908"/>
    <x v="0"/>
  </r>
  <r>
    <x v="814"/>
    <x v="0"/>
  </r>
  <r>
    <x v="213"/>
    <x v="0"/>
  </r>
  <r>
    <x v="599"/>
    <x v="1"/>
  </r>
  <r>
    <x v="92"/>
    <x v="1"/>
  </r>
  <r>
    <x v="500"/>
    <x v="1"/>
  </r>
  <r>
    <x v="582"/>
    <x v="1"/>
  </r>
  <r>
    <x v="932"/>
    <x v="0"/>
  </r>
  <r>
    <x v="77"/>
    <x v="1"/>
  </r>
  <r>
    <x v="380"/>
    <x v="0"/>
  </r>
  <r>
    <x v="611"/>
    <x v="1"/>
  </r>
  <r>
    <x v="999"/>
    <x v="1"/>
  </r>
  <r>
    <x v="768"/>
    <x v="1"/>
  </r>
  <r>
    <x v="515"/>
    <x v="0"/>
  </r>
  <r>
    <x v="461"/>
    <x v="0"/>
  </r>
  <r>
    <x v="889"/>
    <x v="1"/>
  </r>
  <r>
    <x v="448"/>
    <x v="1"/>
  </r>
  <r>
    <x v="720"/>
    <x v="0"/>
  </r>
  <r>
    <x v="281"/>
    <x v="1"/>
  </r>
  <r>
    <x v="88"/>
    <x v="1"/>
  </r>
  <r>
    <x v="321"/>
    <x v="0"/>
  </r>
  <r>
    <x v="378"/>
    <x v="0"/>
  </r>
  <r>
    <x v="25"/>
    <x v="0"/>
  </r>
  <r>
    <x v="846"/>
    <x v="0"/>
  </r>
  <r>
    <x v="946"/>
    <x v="0"/>
  </r>
  <r>
    <x v="398"/>
    <x v="0"/>
  </r>
  <r>
    <x v="111"/>
    <x v="1"/>
  </r>
  <r>
    <x v="720"/>
    <x v="0"/>
  </r>
  <r>
    <x v="142"/>
    <x v="1"/>
  </r>
  <r>
    <x v="287"/>
    <x v="0"/>
  </r>
  <r>
    <x v="382"/>
    <x v="0"/>
  </r>
  <r>
    <x v="616"/>
    <x v="1"/>
  </r>
  <r>
    <x v="447"/>
    <x v="0"/>
  </r>
  <r>
    <x v="186"/>
    <x v="0"/>
  </r>
  <r>
    <x v="553"/>
    <x v="0"/>
  </r>
  <r>
    <x v="3"/>
    <x v="1"/>
  </r>
  <r>
    <x v="196"/>
    <x v="1"/>
  </r>
  <r>
    <x v="346"/>
    <x v="1"/>
  </r>
  <r>
    <x v="848"/>
    <x v="1"/>
  </r>
  <r>
    <x v="602"/>
    <x v="0"/>
  </r>
  <r>
    <x v="975"/>
    <x v="0"/>
  </r>
  <r>
    <x v="623"/>
    <x v="1"/>
  </r>
  <r>
    <x v="728"/>
    <x v="1"/>
  </r>
  <r>
    <x v="108"/>
    <x v="0"/>
  </r>
  <r>
    <x v="759"/>
    <x v="0"/>
  </r>
  <r>
    <x v="350"/>
    <x v="1"/>
  </r>
  <r>
    <x v="820"/>
    <x v="0"/>
  </r>
  <r>
    <x v="928"/>
    <x v="1"/>
  </r>
  <r>
    <x v="251"/>
    <x v="0"/>
  </r>
  <r>
    <x v="963"/>
    <x v="0"/>
  </r>
  <r>
    <x v="496"/>
    <x v="1"/>
  </r>
  <r>
    <x v="635"/>
    <x v="0"/>
  </r>
  <r>
    <x v="377"/>
    <x v="0"/>
  </r>
  <r>
    <x v="441"/>
    <x v="0"/>
  </r>
  <r>
    <x v="579"/>
    <x v="1"/>
  </r>
  <r>
    <x v="193"/>
    <x v="1"/>
  </r>
  <r>
    <x v="1000"/>
    <x v="1"/>
  </r>
  <r>
    <x v="322"/>
    <x v="0"/>
  </r>
  <r>
    <x v="144"/>
    <x v="0"/>
  </r>
  <r>
    <x v="133"/>
    <x v="0"/>
  </r>
  <r>
    <x v="309"/>
    <x v="0"/>
  </r>
  <r>
    <x v="384"/>
    <x v="1"/>
  </r>
  <r>
    <x v="888"/>
    <x v="1"/>
  </r>
  <r>
    <x v="970"/>
    <x v="0"/>
  </r>
  <r>
    <x v="883"/>
    <x v="1"/>
  </r>
  <r>
    <x v="897"/>
    <x v="1"/>
  </r>
  <r>
    <x v="374"/>
    <x v="1"/>
  </r>
  <r>
    <x v="326"/>
    <x v="0"/>
  </r>
  <r>
    <x v="82"/>
    <x v="0"/>
  </r>
  <r>
    <x v="38"/>
    <x v="0"/>
  </r>
  <r>
    <x v="810"/>
    <x v="1"/>
  </r>
  <r>
    <x v="923"/>
    <x v="0"/>
  </r>
  <r>
    <x v="330"/>
    <x v="0"/>
  </r>
  <r>
    <x v="27"/>
    <x v="1"/>
  </r>
  <r>
    <x v="362"/>
    <x v="0"/>
  </r>
  <r>
    <x v="347"/>
    <x v="1"/>
  </r>
  <r>
    <x v="614"/>
    <x v="0"/>
  </r>
  <r>
    <x v="180"/>
    <x v="1"/>
  </r>
  <r>
    <x v="615"/>
    <x v="0"/>
  </r>
  <r>
    <x v="245"/>
    <x v="0"/>
  </r>
  <r>
    <x v="501"/>
    <x v="1"/>
  </r>
  <r>
    <x v="521"/>
    <x v="1"/>
  </r>
  <r>
    <x v="563"/>
    <x v="1"/>
  </r>
  <r>
    <x v="936"/>
    <x v="1"/>
  </r>
  <r>
    <x v="147"/>
    <x v="1"/>
  </r>
  <r>
    <x v="193"/>
    <x v="0"/>
  </r>
  <r>
    <x v="368"/>
    <x v="0"/>
  </r>
  <r>
    <x v="754"/>
    <x v="0"/>
  </r>
  <r>
    <x v="870"/>
    <x v="0"/>
  </r>
  <r>
    <x v="564"/>
    <x v="0"/>
  </r>
  <r>
    <x v="342"/>
    <x v="0"/>
  </r>
  <r>
    <x v="783"/>
    <x v="1"/>
  </r>
  <r>
    <x v="71"/>
    <x v="0"/>
  </r>
  <r>
    <x v="629"/>
    <x v="1"/>
  </r>
  <r>
    <x v="358"/>
    <x v="1"/>
  </r>
  <r>
    <x v="485"/>
    <x v="0"/>
  </r>
  <r>
    <x v="979"/>
    <x v="0"/>
  </r>
  <r>
    <x v="606"/>
    <x v="1"/>
  </r>
  <r>
    <x v="724"/>
    <x v="0"/>
  </r>
  <r>
    <x v="175"/>
    <x v="0"/>
  </r>
  <r>
    <x v="837"/>
    <x v="0"/>
  </r>
  <r>
    <x v="973"/>
    <x v="1"/>
  </r>
  <r>
    <x v="956"/>
    <x v="0"/>
  </r>
  <r>
    <x v="500"/>
    <x v="0"/>
  </r>
  <r>
    <x v="425"/>
    <x v="0"/>
  </r>
  <r>
    <x v="972"/>
    <x v="1"/>
  </r>
  <r>
    <x v="654"/>
    <x v="1"/>
  </r>
  <r>
    <x v="187"/>
    <x v="1"/>
  </r>
  <r>
    <x v="852"/>
    <x v="1"/>
  </r>
  <r>
    <x v="271"/>
    <x v="0"/>
  </r>
  <r>
    <x v="409"/>
    <x v="1"/>
  </r>
  <r>
    <x v="599"/>
    <x v="0"/>
  </r>
  <r>
    <x v="137"/>
    <x v="1"/>
  </r>
  <r>
    <x v="170"/>
    <x v="1"/>
  </r>
  <r>
    <x v="169"/>
    <x v="1"/>
  </r>
  <r>
    <x v="905"/>
    <x v="0"/>
  </r>
  <r>
    <x v="734"/>
    <x v="0"/>
  </r>
  <r>
    <x v="512"/>
    <x v="1"/>
  </r>
  <r>
    <x v="483"/>
    <x v="0"/>
  </r>
  <r>
    <x v="567"/>
    <x v="0"/>
  </r>
  <r>
    <x v="317"/>
    <x v="0"/>
  </r>
  <r>
    <x v="279"/>
    <x v="0"/>
  </r>
  <r>
    <x v="182"/>
    <x v="0"/>
  </r>
  <r>
    <x v="379"/>
    <x v="1"/>
  </r>
  <r>
    <x v="370"/>
    <x v="0"/>
  </r>
  <r>
    <x v="676"/>
    <x v="0"/>
  </r>
  <r>
    <x v="887"/>
    <x v="1"/>
  </r>
  <r>
    <x v="149"/>
    <x v="1"/>
  </r>
  <r>
    <x v="202"/>
    <x v="0"/>
  </r>
  <r>
    <x v="461"/>
    <x v="0"/>
  </r>
  <r>
    <x v="806"/>
    <x v="0"/>
  </r>
  <r>
    <x v="744"/>
    <x v="0"/>
  </r>
  <r>
    <x v="694"/>
    <x v="1"/>
  </r>
  <r>
    <x v="515"/>
    <x v="0"/>
  </r>
  <r>
    <x v="848"/>
    <x v="1"/>
  </r>
  <r>
    <x v="133"/>
    <x v="1"/>
  </r>
  <r>
    <x v="290"/>
    <x v="0"/>
  </r>
  <r>
    <x v="861"/>
    <x v="0"/>
  </r>
  <r>
    <x v="983"/>
    <x v="0"/>
  </r>
  <r>
    <x v="719"/>
    <x v="0"/>
  </r>
  <r>
    <x v="973"/>
    <x v="1"/>
  </r>
  <r>
    <x v="520"/>
    <x v="1"/>
  </r>
  <r>
    <x v="388"/>
    <x v="0"/>
  </r>
  <r>
    <x v="259"/>
    <x v="0"/>
  </r>
  <r>
    <x v="616"/>
    <x v="1"/>
  </r>
  <r>
    <x v="852"/>
    <x v="1"/>
  </r>
  <r>
    <x v="756"/>
    <x v="1"/>
  </r>
  <r>
    <x v="215"/>
    <x v="0"/>
  </r>
  <r>
    <x v="635"/>
    <x v="1"/>
  </r>
  <r>
    <x v="536"/>
    <x v="0"/>
  </r>
  <r>
    <x v="505"/>
    <x v="1"/>
  </r>
  <r>
    <x v="161"/>
    <x v="0"/>
  </r>
  <r>
    <x v="561"/>
    <x v="1"/>
  </r>
  <r>
    <x v="35"/>
    <x v="1"/>
  </r>
  <r>
    <x v="937"/>
    <x v="1"/>
  </r>
  <r>
    <x v="892"/>
    <x v="0"/>
  </r>
  <r>
    <x v="329"/>
    <x v="0"/>
  </r>
  <r>
    <x v="960"/>
    <x v="1"/>
  </r>
  <r>
    <x v="297"/>
    <x v="0"/>
  </r>
  <r>
    <x v="276"/>
    <x v="0"/>
  </r>
  <r>
    <x v="804"/>
    <x v="0"/>
  </r>
  <r>
    <x v="343"/>
    <x v="1"/>
  </r>
  <r>
    <x v="459"/>
    <x v="0"/>
  </r>
  <r>
    <x v="263"/>
    <x v="0"/>
  </r>
  <r>
    <x v="760"/>
    <x v="0"/>
  </r>
  <r>
    <x v="166"/>
    <x v="0"/>
  </r>
  <r>
    <x v="723"/>
    <x v="0"/>
  </r>
  <r>
    <x v="853"/>
    <x v="0"/>
  </r>
  <r>
    <x v="807"/>
    <x v="1"/>
  </r>
  <r>
    <x v="998"/>
    <x v="0"/>
  </r>
  <r>
    <x v="439"/>
    <x v="0"/>
  </r>
  <r>
    <x v="879"/>
    <x v="0"/>
  </r>
  <r>
    <x v="774"/>
    <x v="0"/>
  </r>
  <r>
    <x v="297"/>
    <x v="0"/>
  </r>
  <r>
    <x v="522"/>
    <x v="0"/>
  </r>
  <r>
    <x v="252"/>
    <x v="1"/>
  </r>
  <r>
    <x v="945"/>
    <x v="0"/>
  </r>
  <r>
    <x v="227"/>
    <x v="0"/>
  </r>
  <r>
    <x v="41"/>
    <x v="0"/>
  </r>
  <r>
    <x v="412"/>
    <x v="0"/>
  </r>
  <r>
    <x v="125"/>
    <x v="1"/>
  </r>
  <r>
    <x v="823"/>
    <x v="0"/>
  </r>
  <r>
    <x v="232"/>
    <x v="0"/>
  </r>
  <r>
    <x v="563"/>
    <x v="0"/>
  </r>
  <r>
    <x v="653"/>
    <x v="0"/>
  </r>
  <r>
    <x v="133"/>
    <x v="0"/>
  </r>
  <r>
    <x v="660"/>
    <x v="0"/>
  </r>
  <r>
    <x v="936"/>
    <x v="0"/>
  </r>
  <r>
    <x v="427"/>
    <x v="0"/>
  </r>
  <r>
    <x v="348"/>
    <x v="0"/>
  </r>
  <r>
    <x v="593"/>
    <x v="0"/>
  </r>
  <r>
    <x v="44"/>
    <x v="1"/>
  </r>
  <r>
    <x v="814"/>
    <x v="1"/>
  </r>
  <r>
    <x v="25"/>
    <x v="0"/>
  </r>
  <r>
    <x v="810"/>
    <x v="0"/>
  </r>
  <r>
    <x v="596"/>
    <x v="1"/>
  </r>
  <r>
    <x v="841"/>
    <x v="0"/>
  </r>
  <r>
    <x v="763"/>
    <x v="0"/>
  </r>
  <r>
    <x v="426"/>
    <x v="1"/>
  </r>
  <r>
    <x v="916"/>
    <x v="0"/>
  </r>
  <r>
    <x v="582"/>
    <x v="1"/>
  </r>
  <r>
    <x v="390"/>
    <x v="0"/>
  </r>
  <r>
    <x v="129"/>
    <x v="1"/>
  </r>
  <r>
    <x v="460"/>
    <x v="0"/>
  </r>
  <r>
    <x v="416"/>
    <x v="0"/>
  </r>
  <r>
    <x v="203"/>
    <x v="0"/>
  </r>
  <r>
    <x v="471"/>
    <x v="1"/>
  </r>
  <r>
    <x v="192"/>
    <x v="0"/>
  </r>
  <r>
    <x v="129"/>
    <x v="0"/>
  </r>
  <r>
    <x v="975"/>
    <x v="0"/>
  </r>
  <r>
    <x v="518"/>
    <x v="0"/>
  </r>
  <r>
    <x v="504"/>
    <x v="1"/>
  </r>
  <r>
    <x v="278"/>
    <x v="0"/>
  </r>
  <r>
    <x v="786"/>
    <x v="0"/>
  </r>
  <r>
    <x v="126"/>
    <x v="1"/>
  </r>
  <r>
    <x v="608"/>
    <x v="0"/>
  </r>
  <r>
    <x v="857"/>
    <x v="0"/>
  </r>
  <r>
    <x v="763"/>
    <x v="0"/>
  </r>
  <r>
    <x v="248"/>
    <x v="0"/>
  </r>
  <r>
    <x v="268"/>
    <x v="0"/>
  </r>
  <r>
    <x v="902"/>
    <x v="1"/>
  </r>
  <r>
    <x v="590"/>
    <x v="0"/>
  </r>
  <r>
    <x v="393"/>
    <x v="1"/>
  </r>
  <r>
    <x v="246"/>
    <x v="1"/>
  </r>
  <r>
    <x v="950"/>
    <x v="1"/>
  </r>
  <r>
    <x v="265"/>
    <x v="1"/>
  </r>
  <r>
    <x v="258"/>
    <x v="0"/>
  </r>
  <r>
    <x v="4"/>
    <x v="1"/>
  </r>
  <r>
    <x v="190"/>
    <x v="1"/>
  </r>
  <r>
    <x v="960"/>
    <x v="1"/>
  </r>
  <r>
    <x v="489"/>
    <x v="1"/>
  </r>
  <r>
    <x v="800"/>
    <x v="0"/>
  </r>
  <r>
    <x v="239"/>
    <x v="1"/>
  </r>
  <r>
    <x v="162"/>
    <x v="0"/>
  </r>
  <r>
    <x v="529"/>
    <x v="1"/>
  </r>
  <r>
    <x v="553"/>
    <x v="1"/>
  </r>
  <r>
    <x v="888"/>
    <x v="1"/>
  </r>
  <r>
    <x v="125"/>
    <x v="1"/>
  </r>
  <r>
    <x v="831"/>
    <x v="0"/>
  </r>
  <r>
    <x v="510"/>
    <x v="1"/>
  </r>
  <r>
    <x v="101"/>
    <x v="1"/>
  </r>
  <r>
    <x v="54"/>
    <x v="0"/>
  </r>
  <r>
    <x v="828"/>
    <x v="1"/>
  </r>
  <r>
    <x v="913"/>
    <x v="1"/>
  </r>
  <r>
    <x v="867"/>
    <x v="0"/>
  </r>
  <r>
    <x v="975"/>
    <x v="0"/>
  </r>
  <r>
    <x v="535"/>
    <x v="1"/>
  </r>
  <r>
    <x v="804"/>
    <x v="0"/>
  </r>
  <r>
    <x v="392"/>
    <x v="0"/>
  </r>
  <r>
    <x v="113"/>
    <x v="1"/>
  </r>
  <r>
    <x v="99"/>
    <x v="1"/>
  </r>
  <r>
    <x v="328"/>
    <x v="0"/>
  </r>
  <r>
    <x v="509"/>
    <x v="0"/>
  </r>
  <r>
    <x v="558"/>
    <x v="0"/>
  </r>
  <r>
    <x v="255"/>
    <x v="0"/>
  </r>
  <r>
    <x v="948"/>
    <x v="0"/>
  </r>
  <r>
    <x v="568"/>
    <x v="1"/>
  </r>
  <r>
    <x v="543"/>
    <x v="0"/>
  </r>
  <r>
    <x v="824"/>
    <x v="1"/>
  </r>
  <r>
    <x v="572"/>
    <x v="1"/>
  </r>
  <r>
    <x v="831"/>
    <x v="0"/>
  </r>
  <r>
    <x v="583"/>
    <x v="1"/>
  </r>
  <r>
    <x v="669"/>
    <x v="0"/>
  </r>
  <r>
    <x v="1000"/>
    <x v="0"/>
  </r>
  <r>
    <x v="793"/>
    <x v="0"/>
  </r>
  <r>
    <x v="541"/>
    <x v="0"/>
  </r>
  <r>
    <x v="597"/>
    <x v="0"/>
  </r>
  <r>
    <x v="709"/>
    <x v="1"/>
  </r>
  <r>
    <x v="118"/>
    <x v="0"/>
  </r>
  <r>
    <x v="281"/>
    <x v="1"/>
  </r>
  <r>
    <x v="760"/>
    <x v="0"/>
  </r>
  <r>
    <x v="655"/>
    <x v="0"/>
  </r>
  <r>
    <x v="811"/>
    <x v="0"/>
  </r>
  <r>
    <x v="203"/>
    <x v="0"/>
  </r>
  <r>
    <x v="280"/>
    <x v="1"/>
  </r>
  <r>
    <x v="639"/>
    <x v="0"/>
  </r>
  <r>
    <x v="494"/>
    <x v="1"/>
  </r>
  <r>
    <x v="352"/>
    <x v="0"/>
  </r>
  <r>
    <x v="911"/>
    <x v="0"/>
  </r>
  <r>
    <x v="175"/>
    <x v="1"/>
  </r>
  <r>
    <x v="178"/>
    <x v="0"/>
  </r>
  <r>
    <x v="572"/>
    <x v="1"/>
  </r>
  <r>
    <x v="601"/>
    <x v="0"/>
  </r>
  <r>
    <x v="684"/>
    <x v="1"/>
  </r>
  <r>
    <x v="834"/>
    <x v="1"/>
  </r>
  <r>
    <x v="946"/>
    <x v="0"/>
  </r>
  <r>
    <x v="374"/>
    <x v="1"/>
  </r>
  <r>
    <x v="792"/>
    <x v="1"/>
  </r>
  <r>
    <x v="694"/>
    <x v="0"/>
  </r>
  <r>
    <x v="437"/>
    <x v="0"/>
  </r>
  <r>
    <x v="139"/>
    <x v="1"/>
  </r>
  <r>
    <x v="674"/>
    <x v="0"/>
  </r>
  <r>
    <x v="782"/>
    <x v="1"/>
  </r>
  <r>
    <x v="293"/>
    <x v="0"/>
  </r>
  <r>
    <x v="68"/>
    <x v="0"/>
  </r>
  <r>
    <x v="308"/>
    <x v="0"/>
  </r>
  <r>
    <x v="622"/>
    <x v="0"/>
  </r>
  <r>
    <x v="689"/>
    <x v="0"/>
  </r>
  <r>
    <x v="140"/>
    <x v="0"/>
  </r>
  <r>
    <x v="572"/>
    <x v="1"/>
  </r>
  <r>
    <x v="738"/>
    <x v="0"/>
  </r>
  <r>
    <x v="694"/>
    <x v="0"/>
  </r>
  <r>
    <x v="967"/>
    <x v="1"/>
  </r>
  <r>
    <x v="8"/>
    <x v="0"/>
  </r>
  <r>
    <x v="459"/>
    <x v="1"/>
  </r>
  <r>
    <x v="24"/>
    <x v="1"/>
  </r>
  <r>
    <x v="858"/>
    <x v="0"/>
  </r>
  <r>
    <x v="180"/>
    <x v="0"/>
  </r>
  <r>
    <x v="240"/>
    <x v="1"/>
  </r>
  <r>
    <x v="525"/>
    <x v="0"/>
  </r>
  <r>
    <x v="70"/>
    <x v="0"/>
  </r>
  <r>
    <x v="712"/>
    <x v="0"/>
  </r>
  <r>
    <x v="361"/>
    <x v="0"/>
  </r>
  <r>
    <x v="926"/>
    <x v="0"/>
  </r>
  <r>
    <x v="236"/>
    <x v="0"/>
  </r>
  <r>
    <x v="294"/>
    <x v="1"/>
  </r>
  <r>
    <x v="567"/>
    <x v="1"/>
  </r>
  <r>
    <x v="645"/>
    <x v="0"/>
  </r>
  <r>
    <x v="968"/>
    <x v="1"/>
  </r>
  <r>
    <x v="514"/>
    <x v="0"/>
  </r>
  <r>
    <x v="739"/>
    <x v="1"/>
  </r>
  <r>
    <x v="549"/>
    <x v="0"/>
  </r>
  <r>
    <x v="57"/>
    <x v="0"/>
  </r>
  <r>
    <x v="387"/>
    <x v="0"/>
  </r>
  <r>
    <x v="846"/>
    <x v="0"/>
  </r>
  <r>
    <x v="344"/>
    <x v="0"/>
  </r>
  <r>
    <x v="832"/>
    <x v="0"/>
  </r>
  <r>
    <x v="845"/>
    <x v="0"/>
  </r>
  <r>
    <x v="872"/>
    <x v="1"/>
  </r>
  <r>
    <x v="674"/>
    <x v="0"/>
  </r>
  <r>
    <x v="181"/>
    <x v="0"/>
  </r>
  <r>
    <x v="712"/>
    <x v="0"/>
  </r>
  <r>
    <x v="178"/>
    <x v="0"/>
  </r>
  <r>
    <x v="554"/>
    <x v="1"/>
  </r>
  <r>
    <x v="915"/>
    <x v="0"/>
  </r>
  <r>
    <x v="548"/>
    <x v="0"/>
  </r>
  <r>
    <x v="803"/>
    <x v="1"/>
  </r>
  <r>
    <x v="697"/>
    <x v="1"/>
  </r>
  <r>
    <x v="240"/>
    <x v="1"/>
  </r>
  <r>
    <x v="74"/>
    <x v="0"/>
  </r>
  <r>
    <x v="39"/>
    <x v="0"/>
  </r>
  <r>
    <x v="126"/>
    <x v="0"/>
  </r>
  <r>
    <x v="46"/>
    <x v="0"/>
  </r>
  <r>
    <x v="490"/>
    <x v="1"/>
  </r>
  <r>
    <x v="360"/>
    <x v="0"/>
  </r>
  <r>
    <x v="809"/>
    <x v="0"/>
  </r>
  <r>
    <x v="494"/>
    <x v="1"/>
  </r>
  <r>
    <x v="46"/>
    <x v="0"/>
  </r>
  <r>
    <x v="793"/>
    <x v="0"/>
  </r>
  <r>
    <x v="532"/>
    <x v="0"/>
  </r>
  <r>
    <x v="134"/>
    <x v="0"/>
  </r>
  <r>
    <x v="703"/>
    <x v="1"/>
  </r>
  <r>
    <x v="257"/>
    <x v="0"/>
  </r>
  <r>
    <x v="586"/>
    <x v="0"/>
  </r>
  <r>
    <x v="964"/>
    <x v="0"/>
  </r>
  <r>
    <x v="222"/>
    <x v="0"/>
  </r>
  <r>
    <x v="818"/>
    <x v="0"/>
  </r>
  <r>
    <x v="415"/>
    <x v="0"/>
  </r>
  <r>
    <x v="256"/>
    <x v="1"/>
  </r>
  <r>
    <x v="717"/>
    <x v="0"/>
  </r>
  <r>
    <x v="519"/>
    <x v="1"/>
  </r>
  <r>
    <x v="103"/>
    <x v="0"/>
  </r>
  <r>
    <x v="580"/>
    <x v="0"/>
  </r>
  <r>
    <x v="478"/>
    <x v="0"/>
  </r>
  <r>
    <x v="621"/>
    <x v="0"/>
  </r>
  <r>
    <x v="943"/>
    <x v="0"/>
  </r>
  <r>
    <x v="173"/>
    <x v="1"/>
  </r>
  <r>
    <x v="433"/>
    <x v="1"/>
  </r>
  <r>
    <x v="663"/>
    <x v="1"/>
  </r>
  <r>
    <x v="686"/>
    <x v="0"/>
  </r>
  <r>
    <x v="356"/>
    <x v="0"/>
  </r>
  <r>
    <x v="54"/>
    <x v="0"/>
  </r>
  <r>
    <x v="97"/>
    <x v="0"/>
  </r>
  <r>
    <x v="639"/>
    <x v="0"/>
  </r>
  <r>
    <x v="62"/>
    <x v="0"/>
  </r>
  <r>
    <x v="422"/>
    <x v="1"/>
  </r>
  <r>
    <x v="801"/>
    <x v="0"/>
  </r>
  <r>
    <x v="456"/>
    <x v="0"/>
  </r>
  <r>
    <x v="877"/>
    <x v="0"/>
  </r>
  <r>
    <x v="987"/>
    <x v="1"/>
  </r>
  <r>
    <x v="722"/>
    <x v="1"/>
  </r>
  <r>
    <x v="902"/>
    <x v="0"/>
  </r>
  <r>
    <x v="770"/>
    <x v="0"/>
  </r>
  <r>
    <x v="76"/>
    <x v="1"/>
  </r>
  <r>
    <x v="981"/>
    <x v="0"/>
  </r>
  <r>
    <x v="828"/>
    <x v="1"/>
  </r>
  <r>
    <x v="791"/>
    <x v="0"/>
  </r>
  <r>
    <x v="86"/>
    <x v="0"/>
  </r>
  <r>
    <x v="74"/>
    <x v="0"/>
  </r>
  <r>
    <x v="399"/>
    <x v="1"/>
  </r>
  <r>
    <x v="339"/>
    <x v="1"/>
  </r>
  <r>
    <x v="24"/>
    <x v="0"/>
  </r>
  <r>
    <x v="996"/>
    <x v="0"/>
  </r>
  <r>
    <x v="952"/>
    <x v="0"/>
  </r>
  <r>
    <x v="660"/>
    <x v="1"/>
  </r>
  <r>
    <x v="633"/>
    <x v="1"/>
  </r>
  <r>
    <x v="566"/>
    <x v="0"/>
  </r>
  <r>
    <x v="274"/>
    <x v="1"/>
  </r>
  <r>
    <x v="864"/>
    <x v="1"/>
  </r>
  <r>
    <x v="746"/>
    <x v="1"/>
  </r>
  <r>
    <x v="185"/>
    <x v="0"/>
  </r>
  <r>
    <x v="623"/>
    <x v="1"/>
  </r>
  <r>
    <x v="995"/>
    <x v="1"/>
  </r>
  <r>
    <x v="526"/>
    <x v="1"/>
  </r>
  <r>
    <x v="749"/>
    <x v="1"/>
  </r>
  <r>
    <x v="204"/>
    <x v="0"/>
  </r>
  <r>
    <x v="539"/>
    <x v="1"/>
  </r>
  <r>
    <x v="814"/>
    <x v="0"/>
  </r>
  <r>
    <x v="577"/>
    <x v="0"/>
  </r>
  <r>
    <x v="981"/>
    <x v="1"/>
  </r>
  <r>
    <x v="243"/>
    <x v="0"/>
  </r>
  <r>
    <x v="710"/>
    <x v="0"/>
  </r>
  <r>
    <x v="697"/>
    <x v="0"/>
  </r>
  <r>
    <x v="500"/>
    <x v="0"/>
  </r>
  <r>
    <x v="516"/>
    <x v="0"/>
  </r>
  <r>
    <x v="582"/>
    <x v="0"/>
  </r>
  <r>
    <x v="252"/>
    <x v="0"/>
  </r>
  <r>
    <x v="975"/>
    <x v="0"/>
  </r>
  <r>
    <x v="932"/>
    <x v="0"/>
  </r>
  <r>
    <x v="715"/>
    <x v="1"/>
  </r>
  <r>
    <x v="790"/>
    <x v="1"/>
  </r>
  <r>
    <x v="744"/>
    <x v="1"/>
  </r>
  <r>
    <x v="154"/>
    <x v="1"/>
  </r>
  <r>
    <x v="547"/>
    <x v="0"/>
  </r>
  <r>
    <x v="178"/>
    <x v="0"/>
  </r>
  <r>
    <x v="133"/>
    <x v="0"/>
  </r>
  <r>
    <x v="394"/>
    <x v="1"/>
  </r>
  <r>
    <x v="549"/>
    <x v="0"/>
  </r>
  <r>
    <x v="107"/>
    <x v="0"/>
  </r>
  <r>
    <x v="205"/>
    <x v="0"/>
  </r>
  <r>
    <x v="503"/>
    <x v="0"/>
  </r>
  <r>
    <x v="460"/>
    <x v="1"/>
  </r>
  <r>
    <x v="2"/>
    <x v="0"/>
  </r>
  <r>
    <x v="642"/>
    <x v="1"/>
  </r>
  <r>
    <x v="97"/>
    <x v="0"/>
  </r>
  <r>
    <x v="795"/>
    <x v="0"/>
  </r>
  <r>
    <x v="362"/>
    <x v="0"/>
  </r>
  <r>
    <x v="179"/>
    <x v="1"/>
  </r>
  <r>
    <x v="138"/>
    <x v="0"/>
  </r>
  <r>
    <x v="238"/>
    <x v="1"/>
  </r>
  <r>
    <x v="334"/>
    <x v="0"/>
  </r>
  <r>
    <x v="98"/>
    <x v="0"/>
  </r>
  <r>
    <x v="990"/>
    <x v="0"/>
  </r>
  <r>
    <x v="485"/>
    <x v="1"/>
  </r>
  <r>
    <x v="786"/>
    <x v="0"/>
  </r>
  <r>
    <x v="844"/>
    <x v="1"/>
  </r>
  <r>
    <x v="623"/>
    <x v="1"/>
  </r>
  <r>
    <x v="626"/>
    <x v="0"/>
  </r>
  <r>
    <x v="516"/>
    <x v="0"/>
  </r>
  <r>
    <x v="613"/>
    <x v="0"/>
  </r>
  <r>
    <x v="659"/>
    <x v="0"/>
  </r>
  <r>
    <x v="434"/>
    <x v="0"/>
  </r>
  <r>
    <x v="574"/>
    <x v="0"/>
  </r>
  <r>
    <x v="70"/>
    <x v="1"/>
  </r>
  <r>
    <x v="89"/>
    <x v="0"/>
  </r>
  <r>
    <x v="325"/>
    <x v="0"/>
  </r>
  <r>
    <x v="615"/>
    <x v="1"/>
  </r>
  <r>
    <x v="965"/>
    <x v="1"/>
  </r>
  <r>
    <x v="22"/>
    <x v="0"/>
  </r>
  <r>
    <x v="793"/>
    <x v="0"/>
  </r>
  <r>
    <x v="928"/>
    <x v="0"/>
  </r>
  <r>
    <x v="519"/>
    <x v="1"/>
  </r>
  <r>
    <x v="945"/>
    <x v="0"/>
  </r>
  <r>
    <x v="684"/>
    <x v="1"/>
  </r>
  <r>
    <x v="185"/>
    <x v="1"/>
  </r>
  <r>
    <x v="228"/>
    <x v="0"/>
  </r>
  <r>
    <x v="692"/>
    <x v="0"/>
  </r>
  <r>
    <x v="738"/>
    <x v="1"/>
  </r>
  <r>
    <x v="107"/>
    <x v="1"/>
  </r>
  <r>
    <x v="375"/>
    <x v="1"/>
  </r>
  <r>
    <x v="851"/>
    <x v="1"/>
  </r>
  <r>
    <x v="473"/>
    <x v="1"/>
  </r>
  <r>
    <x v="297"/>
    <x v="0"/>
  </r>
  <r>
    <x v="7"/>
    <x v="1"/>
  </r>
  <r>
    <x v="730"/>
    <x v="0"/>
  </r>
  <r>
    <x v="226"/>
    <x v="0"/>
  </r>
  <r>
    <x v="170"/>
    <x v="0"/>
  </r>
  <r>
    <x v="914"/>
    <x v="1"/>
  </r>
  <r>
    <x v="828"/>
    <x v="0"/>
  </r>
  <r>
    <x v="12"/>
    <x v="1"/>
  </r>
  <r>
    <x v="798"/>
    <x v="0"/>
  </r>
  <r>
    <x v="465"/>
    <x v="0"/>
  </r>
  <r>
    <x v="475"/>
    <x v="0"/>
  </r>
  <r>
    <x v="265"/>
    <x v="1"/>
  </r>
  <r>
    <x v="174"/>
    <x v="0"/>
  </r>
  <r>
    <x v="62"/>
    <x v="0"/>
  </r>
  <r>
    <x v="798"/>
    <x v="0"/>
  </r>
  <r>
    <x v="918"/>
    <x v="0"/>
  </r>
  <r>
    <x v="378"/>
    <x v="1"/>
  </r>
  <r>
    <x v="757"/>
    <x v="1"/>
  </r>
  <r>
    <x v="288"/>
    <x v="1"/>
  </r>
  <r>
    <x v="29"/>
    <x v="0"/>
  </r>
  <r>
    <x v="788"/>
    <x v="0"/>
  </r>
  <r>
    <x v="508"/>
    <x v="1"/>
  </r>
  <r>
    <x v="348"/>
    <x v="0"/>
  </r>
  <r>
    <x v="56"/>
    <x v="0"/>
  </r>
  <r>
    <x v="90"/>
    <x v="1"/>
  </r>
  <r>
    <x v="583"/>
    <x v="0"/>
  </r>
  <r>
    <x v="199"/>
    <x v="1"/>
  </r>
  <r>
    <x v="973"/>
    <x v="1"/>
  </r>
  <r>
    <x v="646"/>
    <x v="1"/>
  </r>
  <r>
    <x v="830"/>
    <x v="0"/>
  </r>
  <r>
    <x v="382"/>
    <x v="0"/>
  </r>
  <r>
    <x v="205"/>
    <x v="0"/>
  </r>
  <r>
    <x v="208"/>
    <x v="1"/>
  </r>
  <r>
    <x v="920"/>
    <x v="0"/>
  </r>
  <r>
    <x v="131"/>
    <x v="0"/>
  </r>
  <r>
    <x v="988"/>
    <x v="0"/>
  </r>
  <r>
    <x v="437"/>
    <x v="1"/>
  </r>
  <r>
    <x v="154"/>
    <x v="0"/>
  </r>
  <r>
    <x v="43"/>
    <x v="1"/>
  </r>
  <r>
    <x v="304"/>
    <x v="0"/>
  </r>
  <r>
    <x v="554"/>
    <x v="0"/>
  </r>
  <r>
    <x v="961"/>
    <x v="1"/>
  </r>
  <r>
    <x v="472"/>
    <x v="1"/>
  </r>
  <r>
    <x v="871"/>
    <x v="1"/>
  </r>
  <r>
    <x v="853"/>
    <x v="0"/>
  </r>
  <r>
    <x v="252"/>
    <x v="0"/>
  </r>
  <r>
    <x v="593"/>
    <x v="1"/>
  </r>
  <r>
    <x v="398"/>
    <x v="0"/>
  </r>
  <r>
    <x v="827"/>
    <x v="0"/>
  </r>
  <r>
    <x v="759"/>
    <x v="0"/>
  </r>
  <r>
    <x v="335"/>
    <x v="0"/>
  </r>
  <r>
    <x v="83"/>
    <x v="1"/>
  </r>
  <r>
    <x v="185"/>
    <x v="0"/>
  </r>
  <r>
    <x v="975"/>
    <x v="0"/>
  </r>
  <r>
    <x v="683"/>
    <x v="0"/>
  </r>
  <r>
    <x v="955"/>
    <x v="0"/>
  </r>
  <r>
    <x v="814"/>
    <x v="0"/>
  </r>
  <r>
    <x v="865"/>
    <x v="0"/>
  </r>
  <r>
    <x v="819"/>
    <x v="0"/>
  </r>
  <r>
    <x v="739"/>
    <x v="1"/>
  </r>
  <r>
    <x v="4"/>
    <x v="0"/>
  </r>
  <r>
    <x v="205"/>
    <x v="0"/>
  </r>
  <r>
    <x v="775"/>
    <x v="1"/>
  </r>
  <r>
    <x v="127"/>
    <x v="0"/>
  </r>
  <r>
    <x v="637"/>
    <x v="0"/>
  </r>
  <r>
    <x v="695"/>
    <x v="0"/>
  </r>
  <r>
    <x v="463"/>
    <x v="0"/>
  </r>
  <r>
    <x v="343"/>
    <x v="1"/>
  </r>
  <r>
    <x v="582"/>
    <x v="0"/>
  </r>
  <r>
    <x v="515"/>
    <x v="0"/>
  </r>
  <r>
    <x v="47"/>
    <x v="0"/>
  </r>
  <r>
    <x v="731"/>
    <x v="1"/>
  </r>
  <r>
    <x v="438"/>
    <x v="0"/>
  </r>
  <r>
    <x v="46"/>
    <x v="0"/>
  </r>
  <r>
    <x v="960"/>
    <x v="1"/>
  </r>
  <r>
    <x v="342"/>
    <x v="0"/>
  </r>
  <r>
    <x v="789"/>
    <x v="0"/>
  </r>
  <r>
    <x v="66"/>
    <x v="1"/>
  </r>
  <r>
    <x v="186"/>
    <x v="0"/>
  </r>
  <r>
    <x v="109"/>
    <x v="1"/>
  </r>
  <r>
    <x v="917"/>
    <x v="0"/>
  </r>
  <r>
    <x v="242"/>
    <x v="0"/>
  </r>
  <r>
    <x v="447"/>
    <x v="1"/>
  </r>
  <r>
    <x v="286"/>
    <x v="0"/>
  </r>
  <r>
    <x v="631"/>
    <x v="1"/>
  </r>
  <r>
    <x v="200"/>
    <x v="1"/>
  </r>
  <r>
    <x v="525"/>
    <x v="0"/>
  </r>
  <r>
    <x v="489"/>
    <x v="0"/>
  </r>
  <r>
    <x v="19"/>
    <x v="1"/>
  </r>
  <r>
    <x v="2"/>
    <x v="1"/>
  </r>
  <r>
    <x v="117"/>
    <x v="0"/>
  </r>
  <r>
    <x v="335"/>
    <x v="1"/>
  </r>
  <r>
    <x v="632"/>
    <x v="1"/>
  </r>
  <r>
    <x v="546"/>
    <x v="1"/>
  </r>
  <r>
    <x v="517"/>
    <x v="0"/>
  </r>
  <r>
    <x v="58"/>
    <x v="0"/>
  </r>
  <r>
    <x v="582"/>
    <x v="1"/>
  </r>
  <r>
    <x v="863"/>
    <x v="0"/>
  </r>
  <r>
    <x v="171"/>
    <x v="1"/>
  </r>
  <r>
    <x v="964"/>
    <x v="0"/>
  </r>
  <r>
    <x v="798"/>
    <x v="0"/>
  </r>
  <r>
    <x v="264"/>
    <x v="0"/>
  </r>
  <r>
    <x v="18"/>
    <x v="0"/>
  </r>
  <r>
    <x v="509"/>
    <x v="0"/>
  </r>
  <r>
    <x v="761"/>
    <x v="0"/>
  </r>
  <r>
    <x v="728"/>
    <x v="0"/>
  </r>
  <r>
    <x v="229"/>
    <x v="1"/>
  </r>
  <r>
    <x v="778"/>
    <x v="1"/>
  </r>
  <r>
    <x v="650"/>
    <x v="0"/>
  </r>
  <r>
    <x v="662"/>
    <x v="1"/>
  </r>
  <r>
    <x v="579"/>
    <x v="0"/>
  </r>
  <r>
    <x v="571"/>
    <x v="0"/>
  </r>
  <r>
    <x v="717"/>
    <x v="1"/>
  </r>
  <r>
    <x v="911"/>
    <x v="1"/>
  </r>
  <r>
    <x v="338"/>
    <x v="0"/>
  </r>
  <r>
    <x v="817"/>
    <x v="1"/>
  </r>
  <r>
    <x v="846"/>
    <x v="0"/>
  </r>
  <r>
    <x v="709"/>
    <x v="1"/>
  </r>
  <r>
    <x v="497"/>
    <x v="0"/>
  </r>
  <r>
    <x v="542"/>
    <x v="0"/>
  </r>
  <r>
    <x v="330"/>
    <x v="0"/>
  </r>
  <r>
    <x v="38"/>
    <x v="1"/>
  </r>
  <r>
    <x v="440"/>
    <x v="0"/>
  </r>
  <r>
    <x v="862"/>
    <x v="0"/>
  </r>
  <r>
    <x v="86"/>
    <x v="0"/>
  </r>
  <r>
    <x v="883"/>
    <x v="1"/>
  </r>
  <r>
    <x v="56"/>
    <x v="1"/>
  </r>
  <r>
    <x v="281"/>
    <x v="1"/>
  </r>
  <r>
    <x v="568"/>
    <x v="1"/>
  </r>
  <r>
    <x v="132"/>
    <x v="0"/>
  </r>
  <r>
    <x v="485"/>
    <x v="1"/>
  </r>
  <r>
    <x v="599"/>
    <x v="0"/>
  </r>
  <r>
    <x v="187"/>
    <x v="0"/>
  </r>
  <r>
    <x v="247"/>
    <x v="1"/>
  </r>
  <r>
    <x v="515"/>
    <x v="0"/>
  </r>
  <r>
    <x v="998"/>
    <x v="1"/>
  </r>
  <r>
    <x v="310"/>
    <x v="0"/>
  </r>
  <r>
    <x v="203"/>
    <x v="0"/>
  </r>
  <r>
    <x v="436"/>
    <x v="1"/>
  </r>
  <r>
    <x v="659"/>
    <x v="1"/>
  </r>
  <r>
    <x v="292"/>
    <x v="1"/>
  </r>
  <r>
    <x v="179"/>
    <x v="0"/>
  </r>
  <r>
    <x v="486"/>
    <x v="0"/>
  </r>
  <r>
    <x v="152"/>
    <x v="0"/>
  </r>
  <r>
    <x v="553"/>
    <x v="1"/>
  </r>
  <r>
    <x v="660"/>
    <x v="1"/>
  </r>
  <r>
    <x v="632"/>
    <x v="1"/>
  </r>
  <r>
    <x v="739"/>
    <x v="1"/>
  </r>
  <r>
    <x v="857"/>
    <x v="0"/>
  </r>
  <r>
    <x v="640"/>
    <x v="0"/>
  </r>
  <r>
    <x v="295"/>
    <x v="0"/>
  </r>
  <r>
    <x v="746"/>
    <x v="0"/>
  </r>
  <r>
    <x v="119"/>
    <x v="1"/>
  </r>
  <r>
    <x v="334"/>
    <x v="0"/>
  </r>
  <r>
    <x v="627"/>
    <x v="1"/>
  </r>
  <r>
    <x v="384"/>
    <x v="1"/>
  </r>
  <r>
    <x v="873"/>
    <x v="0"/>
  </r>
  <r>
    <x v="601"/>
    <x v="1"/>
  </r>
  <r>
    <x v="957"/>
    <x v="1"/>
  </r>
  <r>
    <x v="273"/>
    <x v="0"/>
  </r>
  <r>
    <x v="621"/>
    <x v="0"/>
  </r>
  <r>
    <x v="138"/>
    <x v="1"/>
  </r>
  <r>
    <x v="696"/>
    <x v="0"/>
  </r>
  <r>
    <x v="659"/>
    <x v="1"/>
  </r>
  <r>
    <x v="589"/>
    <x v="1"/>
  </r>
  <r>
    <x v="121"/>
    <x v="0"/>
  </r>
  <r>
    <x v="685"/>
    <x v="0"/>
  </r>
  <r>
    <x v="821"/>
    <x v="0"/>
  </r>
  <r>
    <x v="109"/>
    <x v="0"/>
  </r>
  <r>
    <x v="672"/>
    <x v="0"/>
  </r>
  <r>
    <x v="225"/>
    <x v="1"/>
  </r>
  <r>
    <x v="330"/>
    <x v="0"/>
  </r>
  <r>
    <x v="305"/>
    <x v="0"/>
  </r>
  <r>
    <x v="3"/>
    <x v="0"/>
  </r>
  <r>
    <x v="242"/>
    <x v="0"/>
  </r>
  <r>
    <x v="103"/>
    <x v="0"/>
  </r>
  <r>
    <x v="909"/>
    <x v="0"/>
  </r>
  <r>
    <x v="867"/>
    <x v="1"/>
  </r>
  <r>
    <x v="767"/>
    <x v="0"/>
  </r>
  <r>
    <x v="518"/>
    <x v="0"/>
  </r>
  <r>
    <x v="632"/>
    <x v="1"/>
  </r>
  <r>
    <x v="560"/>
    <x v="1"/>
  </r>
  <r>
    <x v="573"/>
    <x v="1"/>
  </r>
  <r>
    <x v="192"/>
    <x v="0"/>
  </r>
  <r>
    <x v="665"/>
    <x v="0"/>
  </r>
  <r>
    <x v="678"/>
    <x v="0"/>
  </r>
  <r>
    <x v="812"/>
    <x v="1"/>
  </r>
  <r>
    <x v="603"/>
    <x v="1"/>
  </r>
  <r>
    <x v="843"/>
    <x v="0"/>
  </r>
  <r>
    <x v="136"/>
    <x v="0"/>
  </r>
  <r>
    <x v="404"/>
    <x v="0"/>
  </r>
  <r>
    <x v="8"/>
    <x v="0"/>
  </r>
  <r>
    <x v="610"/>
    <x v="1"/>
  </r>
  <r>
    <x v="922"/>
    <x v="0"/>
  </r>
  <r>
    <x v="697"/>
    <x v="0"/>
  </r>
  <r>
    <x v="430"/>
    <x v="1"/>
  </r>
  <r>
    <x v="772"/>
    <x v="1"/>
  </r>
  <r>
    <x v="368"/>
    <x v="0"/>
  </r>
  <r>
    <x v="123"/>
    <x v="0"/>
  </r>
  <r>
    <x v="543"/>
    <x v="0"/>
  </r>
  <r>
    <x v="905"/>
    <x v="0"/>
  </r>
  <r>
    <x v="42"/>
    <x v="1"/>
  </r>
  <r>
    <x v="153"/>
    <x v="1"/>
  </r>
  <r>
    <x v="688"/>
    <x v="1"/>
  </r>
  <r>
    <x v="375"/>
    <x v="0"/>
  </r>
  <r>
    <x v="716"/>
    <x v="0"/>
  </r>
  <r>
    <x v="206"/>
    <x v="1"/>
  </r>
  <r>
    <x v="569"/>
    <x v="0"/>
  </r>
  <r>
    <x v="446"/>
    <x v="1"/>
  </r>
  <r>
    <x v="787"/>
    <x v="0"/>
  </r>
  <r>
    <x v="164"/>
    <x v="0"/>
  </r>
  <r>
    <x v="976"/>
    <x v="1"/>
  </r>
  <r>
    <x v="215"/>
    <x v="0"/>
  </r>
  <r>
    <x v="130"/>
    <x v="0"/>
  </r>
  <r>
    <x v="819"/>
    <x v="0"/>
  </r>
  <r>
    <x v="461"/>
    <x v="1"/>
  </r>
  <r>
    <x v="102"/>
    <x v="1"/>
  </r>
  <r>
    <x v="849"/>
    <x v="0"/>
  </r>
  <r>
    <x v="723"/>
    <x v="0"/>
  </r>
  <r>
    <x v="202"/>
    <x v="0"/>
  </r>
  <r>
    <x v="728"/>
    <x v="1"/>
  </r>
  <r>
    <x v="721"/>
    <x v="1"/>
  </r>
  <r>
    <x v="282"/>
    <x v="0"/>
  </r>
  <r>
    <x v="681"/>
    <x v="1"/>
  </r>
  <r>
    <x v="499"/>
    <x v="0"/>
  </r>
  <r>
    <x v="488"/>
    <x v="1"/>
  </r>
  <r>
    <x v="78"/>
    <x v="1"/>
  </r>
  <r>
    <x v="98"/>
    <x v="0"/>
  </r>
  <r>
    <x v="824"/>
    <x v="0"/>
  </r>
  <r>
    <x v="974"/>
    <x v="0"/>
  </r>
  <r>
    <x v="915"/>
    <x v="1"/>
  </r>
  <r>
    <x v="480"/>
    <x v="1"/>
  </r>
  <r>
    <x v="24"/>
    <x v="1"/>
  </r>
  <r>
    <x v="340"/>
    <x v="0"/>
  </r>
  <r>
    <x v="314"/>
    <x v="0"/>
  </r>
  <r>
    <x v="173"/>
    <x v="1"/>
  </r>
  <r>
    <x v="842"/>
    <x v="0"/>
  </r>
  <r>
    <x v="683"/>
    <x v="0"/>
  </r>
  <r>
    <x v="178"/>
    <x v="0"/>
  </r>
  <r>
    <x v="761"/>
    <x v="0"/>
  </r>
  <r>
    <x v="38"/>
    <x v="0"/>
  </r>
  <r>
    <x v="696"/>
    <x v="1"/>
  </r>
  <r>
    <x v="513"/>
    <x v="0"/>
  </r>
  <r>
    <x v="641"/>
    <x v="1"/>
  </r>
  <r>
    <x v="423"/>
    <x v="0"/>
  </r>
  <r>
    <x v="719"/>
    <x v="0"/>
  </r>
  <r>
    <x v="587"/>
    <x v="0"/>
  </r>
  <r>
    <x v="378"/>
    <x v="0"/>
  </r>
  <r>
    <x v="182"/>
    <x v="0"/>
  </r>
  <r>
    <x v="48"/>
    <x v="0"/>
  </r>
  <r>
    <x v="507"/>
    <x v="0"/>
  </r>
  <r>
    <x v="880"/>
    <x v="1"/>
  </r>
  <r>
    <x v="460"/>
    <x v="0"/>
  </r>
  <r>
    <x v="139"/>
    <x v="0"/>
  </r>
  <r>
    <x v="952"/>
    <x v="0"/>
  </r>
  <r>
    <x v="429"/>
    <x v="1"/>
  </r>
  <r>
    <x v="831"/>
    <x v="0"/>
  </r>
  <r>
    <x v="884"/>
    <x v="0"/>
  </r>
  <r>
    <x v="988"/>
    <x v="1"/>
  </r>
  <r>
    <x v="705"/>
    <x v="1"/>
  </r>
  <r>
    <x v="750"/>
    <x v="1"/>
  </r>
  <r>
    <x v="799"/>
    <x v="1"/>
  </r>
  <r>
    <x v="501"/>
    <x v="0"/>
  </r>
  <r>
    <x v="857"/>
    <x v="0"/>
  </r>
  <r>
    <x v="965"/>
    <x v="0"/>
  </r>
  <r>
    <x v="300"/>
    <x v="1"/>
  </r>
  <r>
    <x v="114"/>
    <x v="1"/>
  </r>
  <r>
    <x v="141"/>
    <x v="1"/>
  </r>
  <r>
    <x v="102"/>
    <x v="1"/>
  </r>
  <r>
    <x v="340"/>
    <x v="0"/>
  </r>
  <r>
    <x v="13"/>
    <x v="0"/>
  </r>
  <r>
    <x v="200"/>
    <x v="1"/>
  </r>
  <r>
    <x v="226"/>
    <x v="1"/>
  </r>
  <r>
    <x v="926"/>
    <x v="0"/>
  </r>
  <r>
    <x v="143"/>
    <x v="0"/>
  </r>
  <r>
    <x v="291"/>
    <x v="1"/>
  </r>
  <r>
    <x v="885"/>
    <x v="1"/>
  </r>
  <r>
    <x v="849"/>
    <x v="0"/>
  </r>
  <r>
    <x v="536"/>
    <x v="0"/>
  </r>
  <r>
    <x v="692"/>
    <x v="1"/>
  </r>
  <r>
    <x v="423"/>
    <x v="1"/>
  </r>
  <r>
    <x v="140"/>
    <x v="1"/>
  </r>
  <r>
    <x v="379"/>
    <x v="0"/>
  </r>
  <r>
    <x v="900"/>
    <x v="0"/>
  </r>
  <r>
    <x v="106"/>
    <x v="0"/>
  </r>
  <r>
    <x v="104"/>
    <x v="0"/>
  </r>
  <r>
    <x v="89"/>
    <x v="0"/>
  </r>
  <r>
    <x v="511"/>
    <x v="0"/>
  </r>
  <r>
    <x v="280"/>
    <x v="0"/>
  </r>
  <r>
    <x v="495"/>
    <x v="1"/>
  </r>
  <r>
    <x v="121"/>
    <x v="0"/>
  </r>
  <r>
    <x v="724"/>
    <x v="0"/>
  </r>
  <r>
    <x v="435"/>
    <x v="0"/>
  </r>
  <r>
    <x v="983"/>
    <x v="1"/>
  </r>
  <r>
    <x v="419"/>
    <x v="0"/>
  </r>
  <r>
    <x v="289"/>
    <x v="0"/>
  </r>
  <r>
    <x v="548"/>
    <x v="1"/>
  </r>
  <r>
    <x v="265"/>
    <x v="0"/>
  </r>
  <r>
    <x v="873"/>
    <x v="0"/>
  </r>
  <r>
    <x v="746"/>
    <x v="0"/>
  </r>
  <r>
    <x v="346"/>
    <x v="0"/>
  </r>
  <r>
    <x v="166"/>
    <x v="0"/>
  </r>
  <r>
    <x v="501"/>
    <x v="0"/>
  </r>
  <r>
    <x v="505"/>
    <x v="0"/>
  </r>
  <r>
    <x v="882"/>
    <x v="0"/>
  </r>
  <r>
    <x v="188"/>
    <x v="0"/>
  </r>
  <r>
    <x v="572"/>
    <x v="0"/>
  </r>
  <r>
    <x v="297"/>
    <x v="0"/>
  </r>
  <r>
    <x v="708"/>
    <x v="0"/>
  </r>
  <r>
    <x v="800"/>
    <x v="1"/>
  </r>
  <r>
    <x v="571"/>
    <x v="0"/>
  </r>
  <r>
    <x v="753"/>
    <x v="0"/>
  </r>
  <r>
    <x v="555"/>
    <x v="0"/>
  </r>
  <r>
    <x v="793"/>
    <x v="1"/>
  </r>
  <r>
    <x v="523"/>
    <x v="0"/>
  </r>
  <r>
    <x v="724"/>
    <x v="0"/>
  </r>
  <r>
    <x v="984"/>
    <x v="0"/>
  </r>
  <r>
    <x v="194"/>
    <x v="1"/>
  </r>
  <r>
    <x v="838"/>
    <x v="1"/>
  </r>
  <r>
    <x v="582"/>
    <x v="0"/>
  </r>
  <r>
    <x v="145"/>
    <x v="1"/>
  </r>
  <r>
    <x v="286"/>
    <x v="0"/>
  </r>
  <r>
    <x v="843"/>
    <x v="0"/>
  </r>
  <r>
    <x v="958"/>
    <x v="0"/>
  </r>
  <r>
    <x v="39"/>
    <x v="0"/>
  </r>
  <r>
    <x v="233"/>
    <x v="0"/>
  </r>
  <r>
    <x v="181"/>
    <x v="1"/>
  </r>
  <r>
    <x v="561"/>
    <x v="0"/>
  </r>
  <r>
    <x v="558"/>
    <x v="0"/>
  </r>
  <r>
    <x v="156"/>
    <x v="1"/>
  </r>
  <r>
    <x v="787"/>
    <x v="0"/>
  </r>
  <r>
    <x v="760"/>
    <x v="0"/>
  </r>
  <r>
    <x v="785"/>
    <x v="0"/>
  </r>
  <r>
    <x v="675"/>
    <x v="0"/>
  </r>
  <r>
    <x v="500"/>
    <x v="0"/>
  </r>
  <r>
    <x v="487"/>
    <x v="1"/>
  </r>
  <r>
    <x v="761"/>
    <x v="0"/>
  </r>
  <r>
    <x v="234"/>
    <x v="1"/>
  </r>
  <r>
    <x v="529"/>
    <x v="1"/>
  </r>
  <r>
    <x v="987"/>
    <x v="0"/>
  </r>
  <r>
    <x v="19"/>
    <x v="1"/>
  </r>
  <r>
    <x v="647"/>
    <x v="0"/>
  </r>
  <r>
    <x v="859"/>
    <x v="0"/>
  </r>
  <r>
    <x v="785"/>
    <x v="1"/>
  </r>
  <r>
    <x v="666"/>
    <x v="0"/>
  </r>
  <r>
    <x v="530"/>
    <x v="1"/>
  </r>
  <r>
    <x v="36"/>
    <x v="1"/>
  </r>
  <r>
    <x v="29"/>
    <x v="0"/>
  </r>
  <r>
    <x v="211"/>
    <x v="0"/>
  </r>
  <r>
    <x v="647"/>
    <x v="0"/>
  </r>
  <r>
    <x v="231"/>
    <x v="1"/>
  </r>
  <r>
    <x v="653"/>
    <x v="0"/>
  </r>
  <r>
    <x v="748"/>
    <x v="0"/>
  </r>
  <r>
    <x v="114"/>
    <x v="1"/>
  </r>
  <r>
    <x v="709"/>
    <x v="1"/>
  </r>
  <r>
    <x v="691"/>
    <x v="1"/>
  </r>
  <r>
    <x v="640"/>
    <x v="1"/>
  </r>
  <r>
    <x v="648"/>
    <x v="1"/>
  </r>
  <r>
    <x v="520"/>
    <x v="1"/>
  </r>
  <r>
    <x v="126"/>
    <x v="1"/>
  </r>
  <r>
    <x v="381"/>
    <x v="0"/>
  </r>
  <r>
    <x v="727"/>
    <x v="0"/>
  </r>
  <r>
    <x v="895"/>
    <x v="0"/>
  </r>
  <r>
    <x v="780"/>
    <x v="0"/>
  </r>
  <r>
    <x v="749"/>
    <x v="0"/>
  </r>
  <r>
    <x v="730"/>
    <x v="0"/>
  </r>
  <r>
    <x v="391"/>
    <x v="1"/>
  </r>
  <r>
    <x v="512"/>
    <x v="0"/>
  </r>
  <r>
    <x v="407"/>
    <x v="0"/>
  </r>
  <r>
    <x v="467"/>
    <x v="1"/>
  </r>
  <r>
    <x v="336"/>
    <x v="0"/>
  </r>
  <r>
    <x v="154"/>
    <x v="0"/>
  </r>
  <r>
    <x v="2"/>
    <x v="0"/>
  </r>
  <r>
    <x v="566"/>
    <x v="0"/>
  </r>
  <r>
    <x v="661"/>
    <x v="1"/>
  </r>
  <r>
    <x v="433"/>
    <x v="0"/>
  </r>
  <r>
    <x v="482"/>
    <x v="1"/>
  </r>
  <r>
    <x v="330"/>
    <x v="0"/>
  </r>
  <r>
    <x v="75"/>
    <x v="1"/>
  </r>
  <r>
    <x v="431"/>
    <x v="0"/>
  </r>
  <r>
    <x v="701"/>
    <x v="0"/>
  </r>
  <r>
    <x v="753"/>
    <x v="1"/>
  </r>
  <r>
    <x v="520"/>
    <x v="1"/>
  </r>
  <r>
    <x v="178"/>
    <x v="0"/>
  </r>
  <r>
    <x v="154"/>
    <x v="0"/>
  </r>
  <r>
    <x v="620"/>
    <x v="1"/>
  </r>
  <r>
    <x v="417"/>
    <x v="0"/>
  </r>
  <r>
    <x v="218"/>
    <x v="1"/>
  </r>
  <r>
    <x v="270"/>
    <x v="0"/>
  </r>
  <r>
    <x v="634"/>
    <x v="1"/>
  </r>
  <r>
    <x v="804"/>
    <x v="1"/>
  </r>
  <r>
    <x v="214"/>
    <x v="0"/>
  </r>
  <r>
    <x v="757"/>
    <x v="1"/>
  </r>
  <r>
    <x v="808"/>
    <x v="0"/>
  </r>
  <r>
    <x v="527"/>
    <x v="1"/>
  </r>
  <r>
    <x v="325"/>
    <x v="0"/>
  </r>
  <r>
    <x v="871"/>
    <x v="0"/>
  </r>
  <r>
    <x v="297"/>
    <x v="0"/>
  </r>
  <r>
    <x v="169"/>
    <x v="0"/>
  </r>
  <r>
    <x v="320"/>
    <x v="0"/>
  </r>
  <r>
    <x v="99"/>
    <x v="0"/>
  </r>
  <r>
    <x v="311"/>
    <x v="0"/>
  </r>
  <r>
    <x v="542"/>
    <x v="0"/>
  </r>
  <r>
    <x v="342"/>
    <x v="0"/>
  </r>
  <r>
    <x v="816"/>
    <x v="0"/>
  </r>
  <r>
    <x v="395"/>
    <x v="0"/>
  </r>
  <r>
    <x v="970"/>
    <x v="0"/>
  </r>
  <r>
    <x v="324"/>
    <x v="0"/>
  </r>
  <r>
    <x v="123"/>
    <x v="1"/>
  </r>
  <r>
    <x v="590"/>
    <x v="1"/>
  </r>
  <r>
    <x v="490"/>
    <x v="0"/>
  </r>
  <r>
    <x v="572"/>
    <x v="0"/>
  </r>
  <r>
    <x v="444"/>
    <x v="1"/>
  </r>
  <r>
    <x v="568"/>
    <x v="1"/>
  </r>
  <r>
    <x v="113"/>
    <x v="1"/>
  </r>
  <r>
    <x v="653"/>
    <x v="0"/>
  </r>
  <r>
    <x v="458"/>
    <x v="0"/>
  </r>
  <r>
    <x v="581"/>
    <x v="0"/>
  </r>
  <r>
    <x v="244"/>
    <x v="1"/>
  </r>
  <r>
    <x v="919"/>
    <x v="0"/>
  </r>
  <r>
    <x v="247"/>
    <x v="0"/>
  </r>
  <r>
    <x v="378"/>
    <x v="0"/>
  </r>
  <r>
    <x v="531"/>
    <x v="0"/>
  </r>
  <r>
    <x v="492"/>
    <x v="1"/>
  </r>
  <r>
    <x v="716"/>
    <x v="0"/>
  </r>
  <r>
    <x v="933"/>
    <x v="0"/>
  </r>
  <r>
    <x v="154"/>
    <x v="0"/>
  </r>
  <r>
    <x v="773"/>
    <x v="1"/>
  </r>
  <r>
    <x v="860"/>
    <x v="0"/>
  </r>
  <r>
    <x v="530"/>
    <x v="1"/>
  </r>
  <r>
    <x v="166"/>
    <x v="0"/>
  </r>
  <r>
    <x v="853"/>
    <x v="1"/>
  </r>
  <r>
    <x v="397"/>
    <x v="0"/>
  </r>
  <r>
    <x v="376"/>
    <x v="0"/>
  </r>
  <r>
    <x v="160"/>
    <x v="0"/>
  </r>
  <r>
    <x v="132"/>
    <x v="0"/>
  </r>
  <r>
    <x v="891"/>
    <x v="1"/>
  </r>
  <r>
    <x v="951"/>
    <x v="0"/>
  </r>
  <r>
    <x v="196"/>
    <x v="1"/>
  </r>
  <r>
    <x v="393"/>
    <x v="0"/>
  </r>
  <r>
    <x v="496"/>
    <x v="1"/>
  </r>
  <r>
    <x v="972"/>
    <x v="1"/>
  </r>
  <r>
    <x v="866"/>
    <x v="0"/>
  </r>
  <r>
    <x v="489"/>
    <x v="0"/>
  </r>
  <r>
    <x v="408"/>
    <x v="0"/>
  </r>
  <r>
    <x v="563"/>
    <x v="1"/>
  </r>
  <r>
    <x v="272"/>
    <x v="0"/>
  </r>
  <r>
    <x v="81"/>
    <x v="1"/>
  </r>
  <r>
    <x v="940"/>
    <x v="1"/>
  </r>
  <r>
    <x v="619"/>
    <x v="1"/>
  </r>
  <r>
    <x v="704"/>
    <x v="0"/>
  </r>
  <r>
    <x v="105"/>
    <x v="1"/>
  </r>
  <r>
    <x v="726"/>
    <x v="0"/>
  </r>
  <r>
    <x v="227"/>
    <x v="0"/>
  </r>
  <r>
    <x v="758"/>
    <x v="0"/>
  </r>
  <r>
    <x v="65"/>
    <x v="0"/>
  </r>
  <r>
    <x v="248"/>
    <x v="1"/>
  </r>
  <r>
    <x v="768"/>
    <x v="0"/>
  </r>
  <r>
    <x v="650"/>
    <x v="1"/>
  </r>
  <r>
    <x v="551"/>
    <x v="0"/>
  </r>
  <r>
    <x v="94"/>
    <x v="0"/>
  </r>
  <r>
    <x v="479"/>
    <x v="0"/>
  </r>
  <r>
    <x v="84"/>
    <x v="1"/>
  </r>
  <r>
    <x v="826"/>
    <x v="0"/>
  </r>
  <r>
    <x v="507"/>
    <x v="0"/>
  </r>
  <r>
    <x v="111"/>
    <x v="0"/>
  </r>
  <r>
    <x v="699"/>
    <x v="0"/>
  </r>
  <r>
    <x v="838"/>
    <x v="1"/>
  </r>
  <r>
    <x v="846"/>
    <x v="0"/>
  </r>
  <r>
    <x v="972"/>
    <x v="1"/>
  </r>
  <r>
    <x v="602"/>
    <x v="1"/>
  </r>
  <r>
    <x v="367"/>
    <x v="1"/>
  </r>
  <r>
    <x v="416"/>
    <x v="1"/>
  </r>
  <r>
    <x v="630"/>
    <x v="1"/>
  </r>
  <r>
    <x v="16"/>
    <x v="0"/>
  </r>
  <r>
    <x v="997"/>
    <x v="0"/>
  </r>
  <r>
    <x v="622"/>
    <x v="0"/>
  </r>
  <r>
    <x v="206"/>
    <x v="0"/>
  </r>
  <r>
    <x v="342"/>
    <x v="1"/>
  </r>
  <r>
    <x v="905"/>
    <x v="0"/>
  </r>
  <r>
    <x v="382"/>
    <x v="0"/>
  </r>
  <r>
    <x v="824"/>
    <x v="1"/>
  </r>
  <r>
    <x v="4"/>
    <x v="0"/>
  </r>
  <r>
    <x v="473"/>
    <x v="0"/>
  </r>
  <r>
    <x v="150"/>
    <x v="1"/>
  </r>
  <r>
    <x v="489"/>
    <x v="0"/>
  </r>
  <r>
    <x v="568"/>
    <x v="0"/>
  </r>
  <r>
    <x v="111"/>
    <x v="1"/>
  </r>
  <r>
    <x v="564"/>
    <x v="1"/>
  </r>
  <r>
    <x v="21"/>
    <x v="1"/>
  </r>
  <r>
    <x v="515"/>
    <x v="0"/>
  </r>
  <r>
    <x v="186"/>
    <x v="0"/>
  </r>
  <r>
    <x v="491"/>
    <x v="1"/>
  </r>
  <r>
    <x v="349"/>
    <x v="1"/>
  </r>
  <r>
    <x v="426"/>
    <x v="0"/>
  </r>
  <r>
    <x v="884"/>
    <x v="1"/>
  </r>
  <r>
    <x v="857"/>
    <x v="0"/>
  </r>
  <r>
    <x v="125"/>
    <x v="1"/>
  </r>
  <r>
    <x v="561"/>
    <x v="0"/>
  </r>
  <r>
    <x v="118"/>
    <x v="0"/>
  </r>
  <r>
    <x v="307"/>
    <x v="0"/>
  </r>
  <r>
    <x v="953"/>
    <x v="0"/>
  </r>
  <r>
    <x v="998"/>
    <x v="0"/>
  </r>
  <r>
    <x v="395"/>
    <x v="0"/>
  </r>
  <r>
    <x v="722"/>
    <x v="1"/>
  </r>
  <r>
    <x v="927"/>
    <x v="0"/>
  </r>
  <r>
    <x v="287"/>
    <x v="1"/>
  </r>
  <r>
    <x v="854"/>
    <x v="1"/>
  </r>
  <r>
    <x v="880"/>
    <x v="0"/>
  </r>
  <r>
    <x v="791"/>
    <x v="0"/>
  </r>
  <r>
    <x v="205"/>
    <x v="0"/>
  </r>
  <r>
    <x v="81"/>
    <x v="0"/>
  </r>
  <r>
    <x v="130"/>
    <x v="0"/>
  </r>
  <r>
    <x v="693"/>
    <x v="1"/>
  </r>
  <r>
    <x v="364"/>
    <x v="1"/>
  </r>
  <r>
    <x v="546"/>
    <x v="0"/>
  </r>
  <r>
    <x v="232"/>
    <x v="0"/>
  </r>
  <r>
    <x v="68"/>
    <x v="0"/>
  </r>
  <r>
    <x v="520"/>
    <x v="1"/>
  </r>
  <r>
    <x v="830"/>
    <x v="0"/>
  </r>
  <r>
    <x v="887"/>
    <x v="0"/>
  </r>
  <r>
    <x v="944"/>
    <x v="0"/>
  </r>
  <r>
    <x v="521"/>
    <x v="1"/>
  </r>
  <r>
    <x v="176"/>
    <x v="1"/>
  </r>
  <r>
    <x v="137"/>
    <x v="1"/>
  </r>
  <r>
    <x v="222"/>
    <x v="0"/>
  </r>
  <r>
    <x v="645"/>
    <x v="0"/>
  </r>
  <r>
    <x v="968"/>
    <x v="1"/>
  </r>
  <r>
    <x v="401"/>
    <x v="0"/>
  </r>
  <r>
    <x v="724"/>
    <x v="0"/>
  </r>
  <r>
    <x v="27"/>
    <x v="0"/>
  </r>
  <r>
    <x v="71"/>
    <x v="1"/>
  </r>
  <r>
    <x v="212"/>
    <x v="0"/>
  </r>
  <r>
    <x v="800"/>
    <x v="1"/>
  </r>
  <r>
    <x v="673"/>
    <x v="0"/>
  </r>
  <r>
    <x v="130"/>
    <x v="1"/>
  </r>
  <r>
    <x v="957"/>
    <x v="1"/>
  </r>
  <r>
    <x v="536"/>
    <x v="0"/>
  </r>
  <r>
    <x v="718"/>
    <x v="0"/>
  </r>
  <r>
    <x v="889"/>
    <x v="0"/>
  </r>
  <r>
    <x v="132"/>
    <x v="0"/>
  </r>
  <r>
    <x v="489"/>
    <x v="0"/>
  </r>
  <r>
    <x v="387"/>
    <x v="0"/>
  </r>
  <r>
    <x v="489"/>
    <x v="0"/>
  </r>
  <r>
    <x v="507"/>
    <x v="0"/>
  </r>
  <r>
    <x v="257"/>
    <x v="0"/>
  </r>
  <r>
    <x v="779"/>
    <x v="0"/>
  </r>
  <r>
    <x v="846"/>
    <x v="0"/>
  </r>
  <r>
    <x v="79"/>
    <x v="0"/>
  </r>
  <r>
    <x v="100"/>
    <x v="0"/>
  </r>
  <r>
    <x v="229"/>
    <x v="1"/>
  </r>
  <r>
    <x v="389"/>
    <x v="0"/>
  </r>
  <r>
    <x v="366"/>
    <x v="0"/>
  </r>
  <r>
    <x v="248"/>
    <x v="0"/>
  </r>
  <r>
    <x v="430"/>
    <x v="1"/>
  </r>
  <r>
    <x v="220"/>
    <x v="0"/>
  </r>
  <r>
    <x v="777"/>
    <x v="0"/>
  </r>
  <r>
    <x v="941"/>
    <x v="1"/>
  </r>
  <r>
    <x v="129"/>
    <x v="0"/>
  </r>
  <r>
    <x v="782"/>
    <x v="1"/>
  </r>
  <r>
    <x v="109"/>
    <x v="0"/>
  </r>
  <r>
    <x v="241"/>
    <x v="1"/>
  </r>
  <r>
    <x v="284"/>
    <x v="0"/>
  </r>
  <r>
    <x v="139"/>
    <x v="0"/>
  </r>
  <r>
    <x v="473"/>
    <x v="0"/>
  </r>
  <r>
    <x v="178"/>
    <x v="0"/>
  </r>
  <r>
    <x v="556"/>
    <x v="0"/>
  </r>
  <r>
    <x v="65"/>
    <x v="0"/>
  </r>
  <r>
    <x v="137"/>
    <x v="0"/>
  </r>
  <r>
    <x v="453"/>
    <x v="1"/>
  </r>
  <r>
    <x v="659"/>
    <x v="1"/>
  </r>
  <r>
    <x v="108"/>
    <x v="0"/>
  </r>
  <r>
    <x v="972"/>
    <x v="1"/>
  </r>
  <r>
    <x v="271"/>
    <x v="0"/>
  </r>
  <r>
    <x v="319"/>
    <x v="0"/>
  </r>
  <r>
    <x v="102"/>
    <x v="0"/>
  </r>
  <r>
    <x v="147"/>
    <x v="0"/>
  </r>
  <r>
    <x v="801"/>
    <x v="0"/>
  </r>
  <r>
    <x v="876"/>
    <x v="0"/>
  </r>
  <r>
    <x v="458"/>
    <x v="0"/>
  </r>
  <r>
    <x v="271"/>
    <x v="1"/>
  </r>
  <r>
    <x v="301"/>
    <x v="0"/>
  </r>
  <r>
    <x v="797"/>
    <x v="1"/>
  </r>
  <r>
    <x v="835"/>
    <x v="0"/>
  </r>
  <r>
    <x v="919"/>
    <x v="1"/>
  </r>
  <r>
    <x v="767"/>
    <x v="0"/>
  </r>
  <r>
    <x v="301"/>
    <x v="1"/>
  </r>
  <r>
    <x v="625"/>
    <x v="0"/>
  </r>
  <r>
    <x v="464"/>
    <x v="1"/>
  </r>
  <r>
    <x v="208"/>
    <x v="0"/>
  </r>
  <r>
    <x v="913"/>
    <x v="0"/>
  </r>
  <r>
    <x v="187"/>
    <x v="0"/>
  </r>
  <r>
    <x v="44"/>
    <x v="0"/>
  </r>
  <r>
    <x v="441"/>
    <x v="0"/>
  </r>
  <r>
    <x v="554"/>
    <x v="0"/>
  </r>
  <r>
    <x v="551"/>
    <x v="1"/>
  </r>
  <r>
    <x v="583"/>
    <x v="0"/>
  </r>
  <r>
    <x v="936"/>
    <x v="1"/>
  </r>
  <r>
    <x v="880"/>
    <x v="0"/>
  </r>
  <r>
    <x v="873"/>
    <x v="0"/>
  </r>
  <r>
    <x v="609"/>
    <x v="0"/>
  </r>
  <r>
    <x v="605"/>
    <x v="0"/>
  </r>
  <r>
    <x v="727"/>
    <x v="0"/>
  </r>
  <r>
    <x v="913"/>
    <x v="1"/>
  </r>
  <r>
    <x v="868"/>
    <x v="0"/>
  </r>
  <r>
    <x v="265"/>
    <x v="0"/>
  </r>
  <r>
    <x v="426"/>
    <x v="1"/>
  </r>
  <r>
    <x v="99"/>
    <x v="1"/>
  </r>
  <r>
    <x v="183"/>
    <x v="1"/>
  </r>
  <r>
    <x v="45"/>
    <x v="0"/>
  </r>
  <r>
    <x v="639"/>
    <x v="1"/>
  </r>
  <r>
    <x v="956"/>
    <x v="0"/>
  </r>
  <r>
    <x v="647"/>
    <x v="0"/>
  </r>
  <r>
    <x v="869"/>
    <x v="0"/>
  </r>
  <r>
    <x v="684"/>
    <x v="0"/>
  </r>
  <r>
    <x v="368"/>
    <x v="0"/>
  </r>
  <r>
    <x v="431"/>
    <x v="0"/>
  </r>
  <r>
    <x v="433"/>
    <x v="1"/>
  </r>
  <r>
    <x v="971"/>
    <x v="0"/>
  </r>
  <r>
    <x v="962"/>
    <x v="1"/>
  </r>
  <r>
    <x v="289"/>
    <x v="0"/>
  </r>
  <r>
    <x v="887"/>
    <x v="0"/>
  </r>
  <r>
    <x v="442"/>
    <x v="0"/>
  </r>
  <r>
    <x v="674"/>
    <x v="1"/>
  </r>
  <r>
    <x v="233"/>
    <x v="0"/>
  </r>
  <r>
    <x v="982"/>
    <x v="1"/>
  </r>
  <r>
    <x v="511"/>
    <x v="1"/>
  </r>
  <r>
    <x v="588"/>
    <x v="0"/>
  </r>
  <r>
    <x v="653"/>
    <x v="1"/>
  </r>
  <r>
    <x v="707"/>
    <x v="0"/>
  </r>
  <r>
    <x v="30"/>
    <x v="0"/>
  </r>
  <r>
    <x v="86"/>
    <x v="0"/>
  </r>
  <r>
    <x v="5"/>
    <x v="1"/>
  </r>
  <r>
    <x v="602"/>
    <x v="1"/>
  </r>
  <r>
    <x v="567"/>
    <x v="1"/>
  </r>
  <r>
    <x v="370"/>
    <x v="0"/>
  </r>
  <r>
    <x v="446"/>
    <x v="0"/>
  </r>
  <r>
    <x v="809"/>
    <x v="0"/>
  </r>
  <r>
    <x v="343"/>
    <x v="0"/>
  </r>
  <r>
    <x v="939"/>
    <x v="0"/>
  </r>
  <r>
    <x v="708"/>
    <x v="1"/>
  </r>
  <r>
    <x v="354"/>
    <x v="1"/>
  </r>
  <r>
    <x v="764"/>
    <x v="0"/>
  </r>
  <r>
    <x v="310"/>
    <x v="0"/>
  </r>
  <r>
    <x v="264"/>
    <x v="0"/>
  </r>
  <r>
    <x v="229"/>
    <x v="0"/>
  </r>
  <r>
    <x v="145"/>
    <x v="0"/>
  </r>
  <r>
    <x v="198"/>
    <x v="1"/>
  </r>
  <r>
    <x v="840"/>
    <x v="0"/>
  </r>
  <r>
    <x v="214"/>
    <x v="0"/>
  </r>
  <r>
    <x v="39"/>
    <x v="1"/>
  </r>
  <r>
    <x v="955"/>
    <x v="1"/>
  </r>
  <r>
    <x v="771"/>
    <x v="1"/>
  </r>
  <r>
    <x v="520"/>
    <x v="0"/>
  </r>
  <r>
    <x v="420"/>
    <x v="0"/>
  </r>
  <r>
    <x v="4"/>
    <x v="0"/>
  </r>
  <r>
    <x v="921"/>
    <x v="1"/>
  </r>
  <r>
    <x v="248"/>
    <x v="0"/>
  </r>
  <r>
    <x v="820"/>
    <x v="1"/>
  </r>
  <r>
    <x v="307"/>
    <x v="0"/>
  </r>
  <r>
    <x v="771"/>
    <x v="1"/>
  </r>
  <r>
    <x v="130"/>
    <x v="1"/>
  </r>
  <r>
    <x v="415"/>
    <x v="1"/>
  </r>
  <r>
    <x v="405"/>
    <x v="0"/>
  </r>
  <r>
    <x v="432"/>
    <x v="0"/>
  </r>
  <r>
    <x v="812"/>
    <x v="0"/>
  </r>
  <r>
    <x v="1000"/>
    <x v="0"/>
  </r>
  <r>
    <x v="406"/>
    <x v="1"/>
  </r>
  <r>
    <x v="777"/>
    <x v="1"/>
  </r>
  <r>
    <x v="390"/>
    <x v="1"/>
  </r>
  <r>
    <x v="757"/>
    <x v="0"/>
  </r>
  <r>
    <x v="287"/>
    <x v="0"/>
  </r>
  <r>
    <x v="574"/>
    <x v="1"/>
  </r>
  <r>
    <x v="661"/>
    <x v="0"/>
  </r>
  <r>
    <x v="534"/>
    <x v="0"/>
  </r>
  <r>
    <x v="333"/>
    <x v="1"/>
  </r>
  <r>
    <x v="860"/>
    <x v="0"/>
  </r>
  <r>
    <x v="17"/>
    <x v="1"/>
  </r>
  <r>
    <x v="911"/>
    <x v="0"/>
  </r>
  <r>
    <x v="304"/>
    <x v="0"/>
  </r>
  <r>
    <x v="785"/>
    <x v="1"/>
  </r>
  <r>
    <x v="665"/>
    <x v="1"/>
  </r>
  <r>
    <x v="133"/>
    <x v="0"/>
  </r>
  <r>
    <x v="93"/>
    <x v="1"/>
  </r>
  <r>
    <x v="270"/>
    <x v="0"/>
  </r>
  <r>
    <x v="277"/>
    <x v="0"/>
  </r>
  <r>
    <x v="252"/>
    <x v="1"/>
  </r>
  <r>
    <x v="434"/>
    <x v="1"/>
  </r>
  <r>
    <x v="957"/>
    <x v="1"/>
  </r>
  <r>
    <x v="388"/>
    <x v="0"/>
  </r>
  <r>
    <x v="786"/>
    <x v="1"/>
  </r>
  <r>
    <x v="478"/>
    <x v="1"/>
  </r>
  <r>
    <x v="591"/>
    <x v="1"/>
  </r>
  <r>
    <x v="141"/>
    <x v="1"/>
  </r>
  <r>
    <x v="790"/>
    <x v="0"/>
  </r>
  <r>
    <x v="955"/>
    <x v="1"/>
  </r>
  <r>
    <x v="73"/>
    <x v="1"/>
  </r>
  <r>
    <x v="1"/>
    <x v="1"/>
  </r>
  <r>
    <x v="881"/>
    <x v="0"/>
  </r>
  <r>
    <x v="647"/>
    <x v="1"/>
  </r>
  <r>
    <x v="430"/>
    <x v="0"/>
  </r>
  <r>
    <x v="901"/>
    <x v="0"/>
  </r>
  <r>
    <x v="776"/>
    <x v="1"/>
  </r>
  <r>
    <x v="544"/>
    <x v="0"/>
  </r>
  <r>
    <x v="778"/>
    <x v="0"/>
  </r>
  <r>
    <x v="523"/>
    <x v="0"/>
  </r>
  <r>
    <x v="243"/>
    <x v="1"/>
  </r>
  <r>
    <x v="800"/>
    <x v="1"/>
  </r>
  <r>
    <x v="636"/>
    <x v="1"/>
  </r>
  <r>
    <x v="965"/>
    <x v="0"/>
  </r>
  <r>
    <x v="334"/>
    <x v="0"/>
  </r>
  <r>
    <x v="853"/>
    <x v="0"/>
  </r>
  <r>
    <x v="451"/>
    <x v="1"/>
  </r>
  <r>
    <x v="1"/>
    <x v="1"/>
  </r>
  <r>
    <x v="77"/>
    <x v="0"/>
  </r>
  <r>
    <x v="217"/>
    <x v="1"/>
  </r>
  <r>
    <x v="283"/>
    <x v="1"/>
  </r>
  <r>
    <x v="660"/>
    <x v="1"/>
  </r>
  <r>
    <x v="898"/>
    <x v="0"/>
  </r>
  <r>
    <x v="548"/>
    <x v="0"/>
  </r>
  <r>
    <x v="867"/>
    <x v="0"/>
  </r>
  <r>
    <x v="321"/>
    <x v="0"/>
  </r>
  <r>
    <x v="22"/>
    <x v="0"/>
  </r>
  <r>
    <x v="453"/>
    <x v="0"/>
  </r>
  <r>
    <x v="472"/>
    <x v="1"/>
  </r>
  <r>
    <x v="32"/>
    <x v="1"/>
  </r>
  <r>
    <x v="596"/>
    <x v="0"/>
  </r>
  <r>
    <x v="314"/>
    <x v="0"/>
  </r>
  <r>
    <x v="295"/>
    <x v="0"/>
  </r>
  <r>
    <x v="655"/>
    <x v="0"/>
  </r>
  <r>
    <x v="412"/>
    <x v="1"/>
  </r>
  <r>
    <x v="878"/>
    <x v="0"/>
  </r>
  <r>
    <x v="239"/>
    <x v="0"/>
  </r>
  <r>
    <x v="771"/>
    <x v="0"/>
  </r>
  <r>
    <x v="39"/>
    <x v="0"/>
  </r>
  <r>
    <x v="930"/>
    <x v="0"/>
  </r>
  <r>
    <x v="664"/>
    <x v="0"/>
  </r>
  <r>
    <x v="897"/>
    <x v="0"/>
  </r>
  <r>
    <x v="551"/>
    <x v="1"/>
  </r>
  <r>
    <x v="141"/>
    <x v="0"/>
  </r>
  <r>
    <x v="202"/>
    <x v="1"/>
  </r>
  <r>
    <x v="736"/>
    <x v="0"/>
  </r>
  <r>
    <x v="634"/>
    <x v="0"/>
  </r>
  <r>
    <x v="905"/>
    <x v="1"/>
  </r>
  <r>
    <x v="489"/>
    <x v="0"/>
  </r>
  <r>
    <x v="557"/>
    <x v="1"/>
  </r>
  <r>
    <x v="214"/>
    <x v="0"/>
  </r>
  <r>
    <x v="98"/>
    <x v="0"/>
  </r>
  <r>
    <x v="980"/>
    <x v="0"/>
  </r>
  <r>
    <x v="797"/>
    <x v="1"/>
  </r>
  <r>
    <x v="349"/>
    <x v="0"/>
  </r>
  <r>
    <x v="374"/>
    <x v="1"/>
  </r>
  <r>
    <x v="157"/>
    <x v="1"/>
  </r>
  <r>
    <x v="801"/>
    <x v="0"/>
  </r>
  <r>
    <x v="281"/>
    <x v="0"/>
  </r>
  <r>
    <x v="640"/>
    <x v="0"/>
  </r>
  <r>
    <x v="990"/>
    <x v="1"/>
  </r>
  <r>
    <x v="824"/>
    <x v="1"/>
  </r>
  <r>
    <x v="540"/>
    <x v="0"/>
  </r>
  <r>
    <x v="24"/>
    <x v="0"/>
  </r>
  <r>
    <x v="227"/>
    <x v="1"/>
  </r>
  <r>
    <x v="861"/>
    <x v="0"/>
  </r>
  <r>
    <x v="975"/>
    <x v="0"/>
  </r>
  <r>
    <x v="838"/>
    <x v="0"/>
  </r>
  <r>
    <x v="772"/>
    <x v="0"/>
  </r>
  <r>
    <x v="412"/>
    <x v="0"/>
  </r>
  <r>
    <x v="843"/>
    <x v="0"/>
  </r>
  <r>
    <x v="569"/>
    <x v="0"/>
  </r>
  <r>
    <x v="531"/>
    <x v="0"/>
  </r>
  <r>
    <x v="672"/>
    <x v="1"/>
  </r>
  <r>
    <x v="53"/>
    <x v="0"/>
  </r>
  <r>
    <x v="382"/>
    <x v="0"/>
  </r>
  <r>
    <x v="110"/>
    <x v="0"/>
  </r>
  <r>
    <x v="124"/>
    <x v="1"/>
  </r>
  <r>
    <x v="957"/>
    <x v="1"/>
  </r>
  <r>
    <x v="425"/>
    <x v="0"/>
  </r>
  <r>
    <x v="66"/>
    <x v="1"/>
  </r>
  <r>
    <x v="710"/>
    <x v="1"/>
  </r>
  <r>
    <x v="705"/>
    <x v="0"/>
  </r>
  <r>
    <x v="592"/>
    <x v="0"/>
  </r>
  <r>
    <x v="555"/>
    <x v="0"/>
  </r>
  <r>
    <x v="922"/>
    <x v="1"/>
  </r>
  <r>
    <x v="899"/>
    <x v="0"/>
  </r>
  <r>
    <x v="747"/>
    <x v="0"/>
  </r>
  <r>
    <x v="979"/>
    <x v="0"/>
  </r>
  <r>
    <x v="165"/>
    <x v="0"/>
  </r>
  <r>
    <x v="817"/>
    <x v="0"/>
  </r>
  <r>
    <x v="392"/>
    <x v="1"/>
  </r>
  <r>
    <x v="306"/>
    <x v="0"/>
  </r>
  <r>
    <x v="887"/>
    <x v="0"/>
  </r>
  <r>
    <x v="207"/>
    <x v="0"/>
  </r>
  <r>
    <x v="396"/>
    <x v="0"/>
  </r>
  <r>
    <x v="253"/>
    <x v="0"/>
  </r>
  <r>
    <x v="344"/>
    <x v="0"/>
  </r>
  <r>
    <x v="408"/>
    <x v="0"/>
  </r>
  <r>
    <x v="757"/>
    <x v="0"/>
  </r>
  <r>
    <x v="380"/>
    <x v="0"/>
  </r>
  <r>
    <x v="950"/>
    <x v="0"/>
  </r>
  <r>
    <x v="781"/>
    <x v="1"/>
  </r>
  <r>
    <x v="471"/>
    <x v="0"/>
  </r>
  <r>
    <x v="435"/>
    <x v="0"/>
  </r>
  <r>
    <x v="392"/>
    <x v="1"/>
  </r>
  <r>
    <x v="252"/>
    <x v="1"/>
  </r>
  <r>
    <x v="69"/>
    <x v="1"/>
  </r>
  <r>
    <x v="71"/>
    <x v="1"/>
  </r>
  <r>
    <x v="964"/>
    <x v="0"/>
  </r>
  <r>
    <x v="38"/>
    <x v="1"/>
  </r>
  <r>
    <x v="355"/>
    <x v="0"/>
  </r>
  <r>
    <x v="727"/>
    <x v="0"/>
  </r>
  <r>
    <x v="477"/>
    <x v="0"/>
  </r>
  <r>
    <x v="784"/>
    <x v="0"/>
  </r>
  <r>
    <x v="116"/>
    <x v="0"/>
  </r>
  <r>
    <x v="503"/>
    <x v="0"/>
  </r>
  <r>
    <x v="76"/>
    <x v="0"/>
  </r>
  <r>
    <x v="606"/>
    <x v="0"/>
  </r>
  <r>
    <x v="830"/>
    <x v="1"/>
  </r>
  <r>
    <x v="475"/>
    <x v="1"/>
  </r>
  <r>
    <x v="922"/>
    <x v="0"/>
  </r>
  <r>
    <x v="89"/>
    <x v="1"/>
  </r>
  <r>
    <x v="859"/>
    <x v="0"/>
  </r>
  <r>
    <x v="377"/>
    <x v="1"/>
  </r>
  <r>
    <x v="243"/>
    <x v="0"/>
  </r>
  <r>
    <x v="671"/>
    <x v="1"/>
  </r>
  <r>
    <x v="875"/>
    <x v="0"/>
  </r>
  <r>
    <x v="150"/>
    <x v="1"/>
  </r>
  <r>
    <x v="740"/>
    <x v="1"/>
  </r>
  <r>
    <x v="78"/>
    <x v="0"/>
  </r>
  <r>
    <x v="784"/>
    <x v="0"/>
  </r>
  <r>
    <x v="426"/>
    <x v="1"/>
  </r>
  <r>
    <x v="21"/>
    <x v="0"/>
  </r>
  <r>
    <x v="121"/>
    <x v="1"/>
  </r>
  <r>
    <x v="807"/>
    <x v="0"/>
  </r>
  <r>
    <x v="766"/>
    <x v="1"/>
  </r>
  <r>
    <x v="649"/>
    <x v="0"/>
  </r>
  <r>
    <x v="636"/>
    <x v="1"/>
  </r>
  <r>
    <x v="525"/>
    <x v="1"/>
  </r>
  <r>
    <x v="891"/>
    <x v="0"/>
  </r>
  <r>
    <x v="731"/>
    <x v="0"/>
  </r>
  <r>
    <x v="1"/>
    <x v="0"/>
  </r>
  <r>
    <x v="195"/>
    <x v="0"/>
  </r>
  <r>
    <x v="978"/>
    <x v="1"/>
  </r>
  <r>
    <x v="755"/>
    <x v="0"/>
  </r>
  <r>
    <x v="134"/>
    <x v="1"/>
  </r>
  <r>
    <x v="673"/>
    <x v="0"/>
  </r>
  <r>
    <x v="69"/>
    <x v="0"/>
  </r>
  <r>
    <x v="137"/>
    <x v="1"/>
  </r>
  <r>
    <x v="633"/>
    <x v="0"/>
  </r>
  <r>
    <x v="767"/>
    <x v="0"/>
  </r>
  <r>
    <x v="731"/>
    <x v="1"/>
  </r>
  <r>
    <x v="566"/>
    <x v="1"/>
  </r>
  <r>
    <x v="574"/>
    <x v="1"/>
  </r>
  <r>
    <x v="482"/>
    <x v="0"/>
  </r>
  <r>
    <x v="269"/>
    <x v="0"/>
  </r>
  <r>
    <x v="787"/>
    <x v="1"/>
  </r>
  <r>
    <x v="142"/>
    <x v="1"/>
  </r>
  <r>
    <x v="368"/>
    <x v="0"/>
  </r>
  <r>
    <x v="193"/>
    <x v="1"/>
  </r>
  <r>
    <x v="659"/>
    <x v="1"/>
  </r>
  <r>
    <x v="8"/>
    <x v="0"/>
  </r>
  <r>
    <x v="929"/>
    <x v="0"/>
  </r>
  <r>
    <x v="132"/>
    <x v="0"/>
  </r>
  <r>
    <x v="89"/>
    <x v="1"/>
  </r>
  <r>
    <x v="450"/>
    <x v="1"/>
  </r>
  <r>
    <x v="588"/>
    <x v="1"/>
  </r>
  <r>
    <x v="510"/>
    <x v="0"/>
  </r>
  <r>
    <x v="317"/>
    <x v="0"/>
  </r>
  <r>
    <x v="21"/>
    <x v="1"/>
  </r>
  <r>
    <x v="285"/>
    <x v="0"/>
  </r>
  <r>
    <x v="403"/>
    <x v="0"/>
  </r>
  <r>
    <x v="300"/>
    <x v="0"/>
  </r>
  <r>
    <x v="273"/>
    <x v="1"/>
  </r>
  <r>
    <x v="863"/>
    <x v="1"/>
  </r>
  <r>
    <x v="854"/>
    <x v="0"/>
  </r>
  <r>
    <x v="626"/>
    <x v="0"/>
  </r>
  <r>
    <x v="788"/>
    <x v="0"/>
  </r>
  <r>
    <x v="652"/>
    <x v="0"/>
  </r>
  <r>
    <x v="877"/>
    <x v="0"/>
  </r>
  <r>
    <x v="871"/>
    <x v="0"/>
  </r>
  <r>
    <x v="56"/>
    <x v="0"/>
  </r>
  <r>
    <x v="10"/>
    <x v="0"/>
  </r>
  <r>
    <x v="599"/>
    <x v="0"/>
  </r>
  <r>
    <x v="726"/>
    <x v="0"/>
  </r>
  <r>
    <x v="253"/>
    <x v="0"/>
  </r>
  <r>
    <x v="795"/>
    <x v="0"/>
  </r>
  <r>
    <x v="135"/>
    <x v="1"/>
  </r>
  <r>
    <x v="0"/>
    <x v="0"/>
  </r>
  <r>
    <x v="501"/>
    <x v="1"/>
  </r>
  <r>
    <x v="505"/>
    <x v="0"/>
  </r>
  <r>
    <x v="855"/>
    <x v="0"/>
  </r>
  <r>
    <x v="711"/>
    <x v="1"/>
  </r>
  <r>
    <x v="886"/>
    <x v="1"/>
  </r>
  <r>
    <x v="498"/>
    <x v="0"/>
  </r>
  <r>
    <x v="183"/>
    <x v="0"/>
  </r>
  <r>
    <x v="628"/>
    <x v="0"/>
  </r>
  <r>
    <x v="843"/>
    <x v="0"/>
  </r>
  <r>
    <x v="827"/>
    <x v="0"/>
  </r>
  <r>
    <x v="163"/>
    <x v="0"/>
  </r>
  <r>
    <x v="339"/>
    <x v="0"/>
  </r>
  <r>
    <x v="717"/>
    <x v="0"/>
  </r>
  <r>
    <x v="655"/>
    <x v="0"/>
  </r>
  <r>
    <x v="865"/>
    <x v="0"/>
  </r>
  <r>
    <x v="735"/>
    <x v="1"/>
  </r>
  <r>
    <x v="574"/>
    <x v="0"/>
  </r>
  <r>
    <x v="628"/>
    <x v="0"/>
  </r>
  <r>
    <x v="770"/>
    <x v="1"/>
  </r>
  <r>
    <x v="935"/>
    <x v="1"/>
  </r>
  <r>
    <x v="267"/>
    <x v="0"/>
  </r>
  <r>
    <x v="788"/>
    <x v="0"/>
  </r>
  <r>
    <x v="381"/>
    <x v="1"/>
  </r>
  <r>
    <x v="487"/>
    <x v="0"/>
  </r>
  <r>
    <x v="975"/>
    <x v="1"/>
  </r>
  <r>
    <x v="493"/>
    <x v="0"/>
  </r>
  <r>
    <x v="810"/>
    <x v="1"/>
  </r>
  <r>
    <x v="47"/>
    <x v="0"/>
  </r>
  <r>
    <x v="255"/>
    <x v="1"/>
  </r>
  <r>
    <x v="70"/>
    <x v="1"/>
  </r>
  <r>
    <x v="329"/>
    <x v="0"/>
  </r>
  <r>
    <x v="235"/>
    <x v="0"/>
  </r>
  <r>
    <x v="967"/>
    <x v="0"/>
  </r>
  <r>
    <x v="241"/>
    <x v="0"/>
  </r>
  <r>
    <x v="930"/>
    <x v="0"/>
  </r>
  <r>
    <x v="336"/>
    <x v="0"/>
  </r>
  <r>
    <x v="928"/>
    <x v="0"/>
  </r>
  <r>
    <x v="89"/>
    <x v="0"/>
  </r>
  <r>
    <x v="175"/>
    <x v="0"/>
  </r>
  <r>
    <x v="116"/>
    <x v="1"/>
  </r>
  <r>
    <x v="896"/>
    <x v="0"/>
  </r>
  <r>
    <x v="668"/>
    <x v="0"/>
  </r>
  <r>
    <x v="443"/>
    <x v="1"/>
  </r>
  <r>
    <x v="201"/>
    <x v="1"/>
  </r>
  <r>
    <x v="712"/>
    <x v="1"/>
  </r>
  <r>
    <x v="858"/>
    <x v="0"/>
  </r>
  <r>
    <x v="186"/>
    <x v="1"/>
  </r>
  <r>
    <x v="132"/>
    <x v="0"/>
  </r>
  <r>
    <x v="565"/>
    <x v="0"/>
  </r>
  <r>
    <x v="823"/>
    <x v="0"/>
  </r>
  <r>
    <x v="549"/>
    <x v="0"/>
  </r>
  <r>
    <x v="106"/>
    <x v="0"/>
  </r>
  <r>
    <x v="241"/>
    <x v="0"/>
  </r>
  <r>
    <x v="270"/>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26A77B2-BC5B-4C03-89B8-A3A376E9DB43}" name="PivotTable5" cacheId="0" applyNumberFormats="0" applyBorderFormats="0" applyFontFormats="0" applyPatternFormats="0" applyAlignmentFormats="0" applyWidthHeightFormats="1" dataCaption="Values" updatedVersion="7" minRefreshableVersion="3" itemPrintTitles="1" createdVersion="7" indent="0" compact="0" compactData="0" multipleFieldFilters="0">
  <location ref="F670:I674" firstHeaderRow="1" firstDataRow="2" firstDataCol="1"/>
  <pivotFields count="2">
    <pivotField name="FB" axis="axisRow" compact="0" outline="0" showAll="0">
      <items count="3">
        <item x="1"/>
        <item x="0"/>
        <item t="default"/>
      </items>
    </pivotField>
    <pivotField name="YT" axis="axisCol" dataField="1" compact="0" outline="0" showAll="0">
      <items count="3">
        <item x="1"/>
        <item x="0"/>
        <item t="default"/>
      </items>
    </pivotField>
  </pivotFields>
  <rowFields count="1">
    <field x="0"/>
  </rowFields>
  <rowItems count="3">
    <i>
      <x/>
    </i>
    <i>
      <x v="1"/>
    </i>
    <i t="grand">
      <x/>
    </i>
  </rowItems>
  <colFields count="1">
    <field x="1"/>
  </colFields>
  <colItems count="3">
    <i>
      <x/>
    </i>
    <i>
      <x v="1"/>
    </i>
    <i t="grand">
      <x/>
    </i>
  </colItems>
  <dataFields count="1">
    <dataField name="Joint Prob." fld="1" subtotal="count" showDataAs="percentOfTotal" baseField="0" baseItem="0"/>
  </dataFields>
  <formats count="10">
    <format dxfId="11">
      <pivotArea type="all" dataOnly="0" outline="0" fieldPosition="0"/>
    </format>
    <format dxfId="10">
      <pivotArea outline="0" collapsedLevelsAreSubtotals="1" fieldPosition="0"/>
    </format>
    <format dxfId="9">
      <pivotArea type="origin" dataOnly="0" labelOnly="1" outline="0" fieldPosition="0"/>
    </format>
    <format dxfId="8">
      <pivotArea field="1" type="button" dataOnly="0" labelOnly="1" outline="0" axis="axisCol" fieldPosition="0"/>
    </format>
    <format dxfId="7">
      <pivotArea type="topRight" dataOnly="0" labelOnly="1" outline="0" fieldPosition="0"/>
    </format>
    <format dxfId="6">
      <pivotArea field="0" type="button" dataOnly="0" labelOnly="1" outline="0" axis="axisRow" fieldPosition="0"/>
    </format>
    <format dxfId="5">
      <pivotArea dataOnly="0" labelOnly="1" outline="0" fieldPosition="0">
        <references count="1">
          <reference field="0" count="0"/>
        </references>
      </pivotArea>
    </format>
    <format dxfId="4">
      <pivotArea dataOnly="0" labelOnly="1" grandRow="1" outline="0" fieldPosition="0"/>
    </format>
    <format dxfId="3">
      <pivotArea dataOnly="0" labelOnly="1" outline="0" fieldPosition="0">
        <references count="1">
          <reference field="1" count="0"/>
        </references>
      </pivotArea>
    </format>
    <format dxfId="2">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0D04FA7-7AA7-4249-B661-46EE3CF1C093}" name="PivotTable1" cacheId="1" applyNumberFormats="0" applyBorderFormats="0" applyFontFormats="0" applyPatternFormats="0" applyAlignmentFormats="0" applyWidthHeightFormats="1" dataCaption="Values" updatedVersion="7" minRefreshableVersion="3" itemPrintTitles="1" createdVersion="7" indent="0" compact="0" compactData="0" multipleFieldFilters="0">
  <location ref="I8:K14" firstHeaderRow="0" firstDataRow="1" firstDataCol="1"/>
  <pivotFields count="3">
    <pivotField compact="0" numFmtId="165" outline="0" showAll="0"/>
    <pivotField axis="axisRow" dataField="1" compact="0" outline="0" showAll="0">
      <items count="6">
        <item x="4"/>
        <item x="0"/>
        <item x="1"/>
        <item x="3"/>
        <item x="2"/>
        <item t="default"/>
      </items>
    </pivotField>
    <pivotField compact="0" outline="0" showAll="0"/>
  </pivotFields>
  <rowFields count="1">
    <field x="1"/>
  </rowFields>
  <rowItems count="6">
    <i>
      <x/>
    </i>
    <i>
      <x v="1"/>
    </i>
    <i>
      <x v="2"/>
    </i>
    <i>
      <x v="3"/>
    </i>
    <i>
      <x v="4"/>
    </i>
    <i t="grand">
      <x/>
    </i>
  </rowItems>
  <colFields count="1">
    <field x="-2"/>
  </colFields>
  <colItems count="2">
    <i>
      <x/>
    </i>
    <i i="1">
      <x v="1"/>
    </i>
  </colItems>
  <dataFields count="2">
    <dataField name="Frequency" fld="1" subtotal="count" baseField="0" baseItem="0"/>
    <dataField name="% Frequency" fld="1" subtotal="count" showDataAs="percentOfCol" baseField="0" baseItem="0" numFmtId="10"/>
  </dataFields>
  <formats count="2">
    <format dxfId="1">
      <pivotArea field="1" type="button" dataOnly="0" labelOnly="1" outline="0" axis="axisRow" fieldPosition="0"/>
    </format>
    <format dxfId="0">
      <pivotArea outline="0" fieldPosition="0">
        <references count="2">
          <reference field="4294967294" count="1" selected="0">
            <x v="1"/>
          </reference>
          <reference field="1"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1BAD839-7F9F-4227-986E-E751530F4AD4}" name="PivotTable6" cacheId="2" applyNumberFormats="0" applyBorderFormats="0" applyFontFormats="0" applyPatternFormats="0" applyAlignmentFormats="0" applyWidthHeightFormats="1" dataCaption="Values" updatedVersion="7" minRefreshableVersion="3" itemPrintTitles="1" createdVersion="7" indent="0" compact="0" compactData="0" multipleFieldFilters="0">
  <location ref="H15:J20" firstHeaderRow="0" firstDataRow="1" firstDataCol="1"/>
  <pivotFields count="6">
    <pivotField compact="0" numFmtId="14" outline="0" showAll="0"/>
    <pivotField compact="0" outline="0" showAll="0"/>
    <pivotField compact="0" outline="0" showAll="0"/>
    <pivotField compact="0" outline="0" showAll="0"/>
    <pivotField dataField="1" compact="0" outline="0" showAll="0"/>
    <pivotField axis="axisRow" compact="0" outline="0" showAll="0">
      <items count="5">
        <item x="1"/>
        <item x="2"/>
        <item x="0"/>
        <item x="3"/>
        <item t="default"/>
      </items>
    </pivotField>
  </pivotFields>
  <rowFields count="1">
    <field x="5"/>
  </rowFields>
  <rowItems count="5">
    <i>
      <x/>
    </i>
    <i>
      <x v="1"/>
    </i>
    <i>
      <x v="2"/>
    </i>
    <i>
      <x v="3"/>
    </i>
    <i t="grand">
      <x/>
    </i>
  </rowItems>
  <colFields count="1">
    <field x="-2"/>
  </colFields>
  <colItems count="2">
    <i>
      <x/>
    </i>
    <i i="1">
      <x v="1"/>
    </i>
  </colItems>
  <dataFields count="2">
    <dataField name="Frequency" fld="4" subtotal="count" baseField="0" baseItem="0"/>
    <dataField name="Probability" fld="4" subtotal="count" showDataAs="percentOfCo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5158C60-1FE6-4D5B-A9E3-28FA4FC74AC5}" name="PivotTable3" cacheId="2" applyNumberFormats="0" applyBorderFormats="0" applyFontFormats="0" applyPatternFormats="0" applyAlignmentFormats="0" applyWidthHeightFormats="1" dataCaption="Values" updatedVersion="7" minRefreshableVersion="3" itemPrintTitles="1" createdVersion="7" indent="0" compact="0" compactData="0" multipleFieldFilters="0">
  <location ref="H4:J11" firstHeaderRow="0" firstDataRow="1" firstDataCol="1"/>
  <pivotFields count="6">
    <pivotField compact="0" numFmtId="14" outline="0" showAll="0"/>
    <pivotField compact="0" outline="0" showAll="0"/>
    <pivotField compact="0" outline="0" showAll="0"/>
    <pivotField compact="0" outline="0" showAll="0"/>
    <pivotField axis="axisRow" dataField="1" compact="0" outline="0" showAll="0">
      <items count="7">
        <item x="1"/>
        <item x="3"/>
        <item x="2"/>
        <item x="4"/>
        <item x="0"/>
        <item x="5"/>
        <item t="default"/>
      </items>
    </pivotField>
    <pivotField compact="0" outline="0" showAll="0"/>
  </pivotFields>
  <rowFields count="1">
    <field x="4"/>
  </rowFields>
  <rowItems count="7">
    <i>
      <x/>
    </i>
    <i>
      <x v="1"/>
    </i>
    <i>
      <x v="2"/>
    </i>
    <i>
      <x v="3"/>
    </i>
    <i>
      <x v="4"/>
    </i>
    <i>
      <x v="5"/>
    </i>
    <i t="grand">
      <x/>
    </i>
  </rowItems>
  <colFields count="1">
    <field x="-2"/>
  </colFields>
  <colItems count="2">
    <i>
      <x/>
    </i>
    <i i="1">
      <x v="1"/>
    </i>
  </colItems>
  <dataFields count="2">
    <dataField name="Frequency" fld="4" subtotal="count" baseField="0" baseItem="0"/>
    <dataField name="% Frequency" fld="4" subtotal="count" showDataAs="percentOfCo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7EA1598-1605-4E20-8E2E-1FED561124A7}" name="PivotTable4" cacheId="5" applyNumberFormats="0" applyBorderFormats="0" applyFontFormats="0" applyPatternFormats="0" applyAlignmentFormats="0" applyWidthHeightFormats="1" dataCaption="Values" updatedVersion="7" minRefreshableVersion="3" itemPrintTitles="1" createdVersion="7" indent="0" compact="0" compactData="0" multipleFieldFilters="0">
  <location ref="F4:I8" firstHeaderRow="1" firstDataRow="2" firstDataCol="1"/>
  <pivotFields count="3">
    <pivotField dataField="1" compact="0" outline="0" showAll="0"/>
    <pivotField name="Space Needle" axis="axisRow" compact="0" outline="0" showAll="0">
      <items count="3">
        <item x="1"/>
        <item x="0"/>
        <item t="default"/>
      </items>
    </pivotField>
    <pivotField name="Pike's Place Market" axis="axisCol" compact="0" outline="0" showAll="0">
      <items count="3">
        <item x="1"/>
        <item x="0"/>
        <item t="default"/>
      </items>
    </pivotField>
  </pivotFields>
  <rowFields count="1">
    <field x="1"/>
  </rowFields>
  <rowItems count="3">
    <i>
      <x/>
    </i>
    <i>
      <x v="1"/>
    </i>
    <i t="grand">
      <x/>
    </i>
  </rowItems>
  <colFields count="1">
    <field x="2"/>
  </colFields>
  <colItems count="3">
    <i>
      <x/>
    </i>
    <i>
      <x v="1"/>
    </i>
    <i t="grand">
      <x/>
    </i>
  </colItems>
  <dataFields count="1">
    <dataField name="Count of Visitor"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C57A3E1C-DA1E-4B49-8071-505CB8546A0A}" name="PivotTable5" cacheId="3" applyNumberFormats="0" applyBorderFormats="0" applyFontFormats="0" applyPatternFormats="0" applyAlignmentFormats="0" applyWidthHeightFormats="1" dataCaption="Values" updatedVersion="7" minRefreshableVersion="3" itemPrintTitles="1" createdVersion="7" indent="0" compact="0" compactData="0" multipleFieldFilters="0">
  <location ref="D8:E13" firstHeaderRow="1" firstDataRow="1" firstDataCol="1"/>
  <pivotFields count="1">
    <pivotField name="Visted in Seattle" axis="axisRow" dataField="1" compact="0" outline="0" showAll="0">
      <items count="5">
        <item x="0"/>
        <item x="2"/>
        <item x="1"/>
        <item x="3"/>
        <item t="default"/>
      </items>
    </pivotField>
  </pivotFields>
  <rowFields count="1">
    <field x="0"/>
  </rowFields>
  <rowItems count="5">
    <i>
      <x/>
    </i>
    <i>
      <x v="1"/>
    </i>
    <i>
      <x v="2"/>
    </i>
    <i>
      <x v="3"/>
    </i>
    <i t="grand">
      <x/>
    </i>
  </rowItems>
  <colItems count="1">
    <i/>
  </colItems>
  <dataFields count="1">
    <dataField name="Frequency"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C8181552-BE87-4244-942E-7F09BDA5EC49}" name="PivotTable2" cacheId="4" applyNumberFormats="0" applyBorderFormats="0" applyFontFormats="0" applyPatternFormats="0" applyAlignmentFormats="0" applyWidthHeightFormats="1" dataCaption="Values" updatedVersion="7" minRefreshableVersion="3" itemPrintTitles="1" createdVersion="7" indent="0" compact="0" compactData="0" multipleFieldFilters="0">
  <location ref="O8:R12" firstHeaderRow="1" firstDataRow="2" firstDataCol="1"/>
  <pivotFields count="2">
    <pivotField axis="axisRow" compact="0" outline="0" showAll="0">
      <items count="3">
        <item x="1"/>
        <item x="0"/>
        <item t="default"/>
      </items>
    </pivotField>
    <pivotField axis="axisCol" dataField="1" compact="0" outline="0" showAll="0">
      <items count="3">
        <item x="1"/>
        <item x="0"/>
        <item t="default"/>
      </items>
    </pivotField>
  </pivotFields>
  <rowFields count="1">
    <field x="0"/>
  </rowFields>
  <rowItems count="3">
    <i>
      <x/>
    </i>
    <i>
      <x v="1"/>
    </i>
    <i t="grand">
      <x/>
    </i>
  </rowItems>
  <colFields count="1">
    <field x="1"/>
  </colFields>
  <colItems count="3">
    <i>
      <x/>
    </i>
    <i>
      <x v="1"/>
    </i>
    <i t="grand">
      <x/>
    </i>
  </colItems>
  <dataFields count="1">
    <dataField name="Count of YouTube" fld="1"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778D88F1-8966-4C41-BCA3-C6EC255B1F39}" name="PivotTable2" cacheId="6" applyNumberFormats="0" applyBorderFormats="0" applyFontFormats="0" applyPatternFormats="0" applyAlignmentFormats="0" applyWidthHeightFormats="1" dataCaption="Values" updatedVersion="7" minRefreshableVersion="3" itemPrintTitles="1" createdVersion="7" indent="0" compact="0" compactData="0" multipleFieldFilters="0">
  <location ref="E19:H23" firstHeaderRow="1" firstDataRow="2" firstDataCol="1"/>
  <pivotFields count="2">
    <pivotField axis="axisRow" compact="0" outline="0" showAll="0">
      <items count="5">
        <item x="0"/>
        <item n="Not Pass" x="1"/>
        <item n="Pass" x="2"/>
        <item x="3"/>
        <item t="default"/>
      </items>
    </pivotField>
    <pivotField axis="axisCol" dataField="1" compact="0" outline="0" showAll="0">
      <items count="3">
        <item n="Not Take PC" x="0"/>
        <item n="Took PC" x="1"/>
        <item t="default"/>
      </items>
    </pivotField>
  </pivotFields>
  <rowFields count="1">
    <field x="0"/>
  </rowFields>
  <rowItems count="3">
    <i>
      <x v="1"/>
    </i>
    <i>
      <x v="2"/>
    </i>
    <i t="grand">
      <x/>
    </i>
  </rowItems>
  <colFields count="1">
    <field x="1"/>
  </colFields>
  <colItems count="3">
    <i>
      <x/>
    </i>
    <i>
      <x v="1"/>
    </i>
    <i t="grand">
      <x/>
    </i>
  </colItems>
  <dataFields count="1">
    <dataField name="Joint Pr. T." fld="1"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6F40D9C3-F4CF-4B87-93BB-F4C750D52023}" name="PivotTable1" cacheId="6" applyNumberFormats="0" applyBorderFormats="0" applyFontFormats="0" applyPatternFormats="0" applyAlignmentFormats="0" applyWidthHeightFormats="1" dataCaption="Values" updatedVersion="7" minRefreshableVersion="3" itemPrintTitles="1" createdVersion="7" indent="0" compact="0" compactData="0" multipleFieldFilters="0">
  <location ref="E13:H17" firstHeaderRow="1" firstDataRow="2" firstDataCol="1"/>
  <pivotFields count="2">
    <pivotField axis="axisRow" compact="0" outline="0" showAll="0">
      <items count="5">
        <item x="0"/>
        <item n="Not Pass" x="1"/>
        <item n="Pass" x="2"/>
        <item x="3"/>
        <item t="default"/>
      </items>
    </pivotField>
    <pivotField axis="axisCol" dataField="1" compact="0" outline="0" showAll="0">
      <items count="3">
        <item n="Not Take PC" x="0"/>
        <item n="Took PC" x="1"/>
        <item t="default"/>
      </items>
    </pivotField>
  </pivotFields>
  <rowFields count="1">
    <field x="0"/>
  </rowFields>
  <rowItems count="3">
    <i>
      <x v="1"/>
    </i>
    <i>
      <x v="2"/>
    </i>
    <i t="grand">
      <x/>
    </i>
  </rowItems>
  <colFields count="1">
    <field x="1"/>
  </colFields>
  <colItems count="3">
    <i>
      <x/>
    </i>
    <i>
      <x v="1"/>
    </i>
    <i t="grand">
      <x/>
    </i>
  </colItems>
  <dataFields count="1">
    <dataField name="Frequency"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5.xml"/></Relationships>
</file>

<file path=xl/worksheets/_rels/sheet25.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6.bin"/><Relationship Id="rId1" Type="http://schemas.openxmlformats.org/officeDocument/2006/relationships/pivotTable" Target="../pivotTables/pivotTable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ivotTable" Target="../pivotTables/pivotTable9.xml"/><Relationship Id="rId1" Type="http://schemas.openxmlformats.org/officeDocument/2006/relationships/pivotTable" Target="../pivotTables/pivotTable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mathsisfun.com/combinatorics/combinations-permutations.html" TargetMode="External"/><Relationship Id="rId1" Type="http://schemas.openxmlformats.org/officeDocument/2006/relationships/pivotTable" Target="../pivotTables/pivotTable1.xml"/><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E6B1E-0A6C-497F-A804-96CF2FA5B42E}">
  <sheetPr codeName="Sheet1">
    <tabColor rgb="FFFF00FF"/>
  </sheetPr>
  <dimension ref="B2:L23"/>
  <sheetViews>
    <sheetView showGridLines="0" zoomScale="190" zoomScaleNormal="190" workbookViewId="0">
      <selection activeCell="K17" sqref="K17"/>
    </sheetView>
  </sheetViews>
  <sheetFormatPr defaultRowHeight="14.4"/>
  <cols>
    <col min="2" max="2" width="6.44140625" customWidth="1"/>
    <col min="3" max="3" width="9.109375" customWidth="1"/>
    <col min="4" max="4" width="6.88671875" customWidth="1"/>
    <col min="5" max="5" width="14.109375" customWidth="1"/>
    <col min="6" max="6" width="12" customWidth="1"/>
    <col min="8" max="8" width="7" customWidth="1"/>
    <col min="9" max="10" width="14.109375" customWidth="1"/>
    <col min="12" max="12" width="68.88671875" bestFit="1" customWidth="1"/>
  </cols>
  <sheetData>
    <row r="2" spans="2:12" ht="9.75" customHeight="1">
      <c r="B2" s="353" t="s">
        <v>573</v>
      </c>
      <c r="C2" s="353"/>
      <c r="D2" s="353"/>
      <c r="E2" s="353"/>
      <c r="F2" s="353"/>
      <c r="G2" s="353"/>
      <c r="H2" s="353"/>
      <c r="I2" s="353"/>
      <c r="J2" s="353"/>
    </row>
    <row r="3" spans="2:12" ht="46.5" customHeight="1">
      <c r="B3" s="353"/>
      <c r="C3" s="353"/>
      <c r="D3" s="353"/>
      <c r="E3" s="353"/>
      <c r="F3" s="353"/>
      <c r="G3" s="353"/>
      <c r="H3" s="353"/>
      <c r="I3" s="353"/>
      <c r="J3" s="353"/>
    </row>
    <row r="4" spans="2:12" ht="15" customHeight="1">
      <c r="B4" s="353"/>
      <c r="C4" s="353"/>
      <c r="D4" s="353"/>
      <c r="E4" s="353"/>
      <c r="F4" s="353"/>
      <c r="G4" s="353"/>
      <c r="H4" s="353"/>
      <c r="I4" s="353"/>
      <c r="J4" s="353"/>
    </row>
    <row r="5" spans="2:12" ht="15" customHeight="1">
      <c r="B5" s="353"/>
      <c r="C5" s="353"/>
      <c r="D5" s="353"/>
      <c r="E5" s="353"/>
      <c r="F5" s="353"/>
      <c r="G5" s="353"/>
      <c r="H5" s="353"/>
      <c r="I5" s="353"/>
      <c r="J5" s="353"/>
    </row>
    <row r="6" spans="2:12" ht="15" customHeight="1">
      <c r="B6" s="353"/>
      <c r="C6" s="353"/>
      <c r="D6" s="353"/>
      <c r="E6" s="353"/>
      <c r="F6" s="353"/>
      <c r="G6" s="353"/>
      <c r="H6" s="353"/>
      <c r="I6" s="353"/>
      <c r="J6" s="353"/>
    </row>
    <row r="7" spans="2:12" ht="12.6" customHeight="1">
      <c r="B7" s="353"/>
      <c r="C7" s="353"/>
      <c r="D7" s="353"/>
      <c r="E7" s="353"/>
      <c r="F7" s="353"/>
      <c r="G7" s="353"/>
      <c r="H7" s="353"/>
      <c r="I7" s="353"/>
      <c r="J7" s="353"/>
    </row>
    <row r="8" spans="2:12" ht="42.6" customHeight="1">
      <c r="B8" s="354" t="s">
        <v>558</v>
      </c>
      <c r="C8" s="354"/>
      <c r="D8" s="354"/>
      <c r="E8" s="354"/>
      <c r="F8" s="354"/>
      <c r="G8" s="354"/>
      <c r="H8" s="354"/>
      <c r="I8" s="354"/>
      <c r="J8" s="354"/>
    </row>
    <row r="9" spans="2:12" ht="15" customHeight="1">
      <c r="B9" s="355" t="s">
        <v>578</v>
      </c>
      <c r="C9" s="355"/>
      <c r="D9" s="355"/>
      <c r="E9" s="355"/>
      <c r="F9" s="355"/>
      <c r="G9" s="355"/>
      <c r="H9" s="355"/>
      <c r="I9" s="355"/>
      <c r="J9" s="355"/>
    </row>
    <row r="10" spans="2:12" ht="15" customHeight="1">
      <c r="B10" s="355"/>
      <c r="C10" s="355"/>
      <c r="D10" s="355"/>
      <c r="E10" s="355"/>
      <c r="F10" s="355"/>
      <c r="G10" s="355"/>
      <c r="H10" s="355"/>
      <c r="I10" s="355"/>
      <c r="J10" s="355"/>
    </row>
    <row r="11" spans="2:12" ht="56.25" customHeight="1">
      <c r="B11" s="355"/>
      <c r="C11" s="355"/>
      <c r="D11" s="355"/>
      <c r="E11" s="355"/>
      <c r="F11" s="355"/>
      <c r="G11" s="355"/>
      <c r="H11" s="355"/>
      <c r="I11" s="355"/>
      <c r="J11" s="355"/>
    </row>
    <row r="12" spans="2:12" ht="4.5" customHeight="1">
      <c r="B12" s="356" t="s">
        <v>576</v>
      </c>
      <c r="C12" s="356"/>
      <c r="D12" s="356"/>
      <c r="E12" s="356"/>
      <c r="F12" s="356"/>
      <c r="G12" s="356"/>
      <c r="H12" s="356"/>
      <c r="I12" s="356"/>
      <c r="J12" s="356"/>
      <c r="L12" s="309"/>
    </row>
    <row r="13" spans="2:12" ht="4.5" customHeight="1">
      <c r="B13" s="356"/>
      <c r="C13" s="356"/>
      <c r="D13" s="356"/>
      <c r="E13" s="356"/>
      <c r="F13" s="356"/>
      <c r="G13" s="356"/>
      <c r="H13" s="356"/>
      <c r="I13" s="356"/>
      <c r="J13" s="356"/>
    </row>
    <row r="14" spans="2:12" ht="19.5" customHeight="1">
      <c r="B14" s="356"/>
      <c r="C14" s="356"/>
      <c r="D14" s="356"/>
      <c r="E14" s="356"/>
      <c r="F14" s="356"/>
      <c r="G14" s="356"/>
      <c r="H14" s="356"/>
      <c r="I14" s="356"/>
      <c r="J14" s="356"/>
    </row>
    <row r="15" spans="2:12" ht="4.5" customHeight="1">
      <c r="B15" s="356"/>
      <c r="C15" s="356"/>
      <c r="D15" s="356"/>
      <c r="E15" s="356"/>
      <c r="F15" s="356"/>
      <c r="G15" s="356"/>
      <c r="H15" s="356"/>
      <c r="I15" s="356"/>
      <c r="J15" s="356"/>
    </row>
    <row r="17" spans="2:12">
      <c r="B17" s="310" t="s">
        <v>574</v>
      </c>
    </row>
    <row r="18" spans="2:12">
      <c r="B18">
        <f>LEN(B17)</f>
        <v>100</v>
      </c>
    </row>
    <row r="19" spans="2:12" ht="28.8">
      <c r="C19">
        <f>LEN(C18)</f>
        <v>0</v>
      </c>
      <c r="L19" s="311"/>
    </row>
    <row r="23" spans="2:12">
      <c r="H23" t="s">
        <v>575</v>
      </c>
    </row>
  </sheetData>
  <mergeCells count="4">
    <mergeCell ref="B2:J7"/>
    <mergeCell ref="B8:J8"/>
    <mergeCell ref="B9:J11"/>
    <mergeCell ref="B12:J15"/>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912F8-FB99-4975-890B-14F6262AD430}">
  <sheetPr codeName="Sheet7">
    <tabColor rgb="FFFFFF00"/>
  </sheetPr>
  <dimension ref="B2:K112"/>
  <sheetViews>
    <sheetView workbookViewId="0"/>
  </sheetViews>
  <sheetFormatPr defaultRowHeight="14.4"/>
  <cols>
    <col min="1" max="1" width="2.109375" customWidth="1"/>
    <col min="2" max="2" width="17.109375" customWidth="1"/>
    <col min="3" max="3" width="23.33203125" bestFit="1" customWidth="1"/>
    <col min="9" max="9" width="14.6640625" customWidth="1"/>
    <col min="10" max="11" width="14" customWidth="1"/>
  </cols>
  <sheetData>
    <row r="2" spans="2:11">
      <c r="B2" t="s">
        <v>156</v>
      </c>
    </row>
    <row r="3" spans="2:11">
      <c r="B3" t="s">
        <v>157</v>
      </c>
    </row>
    <row r="4" spans="2:11">
      <c r="B4" t="s">
        <v>158</v>
      </c>
    </row>
    <row r="6" spans="2:11" ht="43.2">
      <c r="C6" s="93" t="s">
        <v>159</v>
      </c>
    </row>
    <row r="8" spans="2:11" ht="28.8">
      <c r="B8" s="20" t="s">
        <v>160</v>
      </c>
      <c r="C8" s="20" t="s">
        <v>58</v>
      </c>
      <c r="D8" s="20" t="s">
        <v>161</v>
      </c>
      <c r="I8" s="312" t="s">
        <v>58</v>
      </c>
      <c r="J8" t="s">
        <v>98</v>
      </c>
      <c r="K8" t="s">
        <v>584</v>
      </c>
    </row>
    <row r="9" spans="2:11">
      <c r="B9" s="94">
        <v>43834</v>
      </c>
      <c r="C9" s="5">
        <v>1</v>
      </c>
      <c r="D9" s="5" t="str">
        <f>TEXT(B9,"ddd")</f>
        <v>Sat</v>
      </c>
      <c r="I9">
        <v>0</v>
      </c>
      <c r="J9">
        <v>2</v>
      </c>
      <c r="K9" s="313">
        <v>1.9230769230769232E-2</v>
      </c>
    </row>
    <row r="10" spans="2:11">
      <c r="B10" s="94">
        <v>43835</v>
      </c>
      <c r="C10" s="5">
        <v>2</v>
      </c>
      <c r="D10" s="5" t="str">
        <f t="shared" ref="D10:D73" si="0">TEXT(B10,"ddd")</f>
        <v>Sun</v>
      </c>
      <c r="I10">
        <v>1</v>
      </c>
      <c r="J10">
        <v>21</v>
      </c>
      <c r="K10" s="313">
        <v>0.20192307692307693</v>
      </c>
    </row>
    <row r="11" spans="2:11">
      <c r="B11" s="94">
        <f>B9+7</f>
        <v>43841</v>
      </c>
      <c r="C11" s="5">
        <v>4</v>
      </c>
      <c r="D11" s="5" t="str">
        <f t="shared" si="0"/>
        <v>Sat</v>
      </c>
      <c r="I11">
        <v>2</v>
      </c>
      <c r="J11">
        <v>45</v>
      </c>
      <c r="K11" s="313">
        <v>0.43269230769230771</v>
      </c>
    </row>
    <row r="12" spans="2:11">
      <c r="B12" s="94">
        <f t="shared" ref="B12:B75" si="1">B10+7</f>
        <v>43842</v>
      </c>
      <c r="C12" s="5">
        <v>3</v>
      </c>
      <c r="D12" s="5" t="str">
        <f t="shared" si="0"/>
        <v>Sun</v>
      </c>
      <c r="I12">
        <v>3</v>
      </c>
      <c r="J12">
        <v>28</v>
      </c>
      <c r="K12" s="313">
        <v>0.26923076923076922</v>
      </c>
    </row>
    <row r="13" spans="2:11">
      <c r="B13" s="94">
        <f t="shared" si="1"/>
        <v>43848</v>
      </c>
      <c r="C13" s="5">
        <v>3</v>
      </c>
      <c r="D13" s="5" t="str">
        <f t="shared" si="0"/>
        <v>Sat</v>
      </c>
      <c r="I13">
        <v>4</v>
      </c>
      <c r="J13">
        <v>8</v>
      </c>
      <c r="K13" s="313">
        <v>7.6923076923076927E-2</v>
      </c>
    </row>
    <row r="14" spans="2:11">
      <c r="B14" s="94">
        <f t="shared" si="1"/>
        <v>43849</v>
      </c>
      <c r="C14" s="5">
        <v>2</v>
      </c>
      <c r="D14" s="5" t="str">
        <f t="shared" si="0"/>
        <v>Sun</v>
      </c>
      <c r="I14" t="s">
        <v>99</v>
      </c>
      <c r="J14">
        <v>104</v>
      </c>
      <c r="K14" s="28">
        <v>1</v>
      </c>
    </row>
    <row r="15" spans="2:11">
      <c r="B15" s="94">
        <f t="shared" si="1"/>
        <v>43855</v>
      </c>
      <c r="C15" s="5">
        <v>2</v>
      </c>
      <c r="D15" s="5" t="str">
        <f t="shared" si="0"/>
        <v>Sat</v>
      </c>
    </row>
    <row r="16" spans="2:11">
      <c r="B16" s="94">
        <f t="shared" si="1"/>
        <v>43856</v>
      </c>
      <c r="C16" s="5">
        <v>2</v>
      </c>
      <c r="D16" s="5" t="str">
        <f t="shared" si="0"/>
        <v>Sun</v>
      </c>
    </row>
    <row r="17" spans="2:4">
      <c r="B17" s="94">
        <f t="shared" si="1"/>
        <v>43862</v>
      </c>
      <c r="C17" s="5">
        <v>4</v>
      </c>
      <c r="D17" s="5" t="str">
        <f t="shared" si="0"/>
        <v>Sat</v>
      </c>
    </row>
    <row r="18" spans="2:4">
      <c r="B18" s="94">
        <f t="shared" si="1"/>
        <v>43863</v>
      </c>
      <c r="C18" s="5">
        <v>1</v>
      </c>
      <c r="D18" s="5" t="str">
        <f t="shared" si="0"/>
        <v>Sun</v>
      </c>
    </row>
    <row r="19" spans="2:4">
      <c r="B19" s="94">
        <f t="shared" si="1"/>
        <v>43869</v>
      </c>
      <c r="C19" s="5">
        <v>2</v>
      </c>
      <c r="D19" s="5" t="str">
        <f t="shared" si="0"/>
        <v>Sat</v>
      </c>
    </row>
    <row r="20" spans="2:4">
      <c r="B20" s="94">
        <f t="shared" si="1"/>
        <v>43870</v>
      </c>
      <c r="C20" s="5">
        <v>2</v>
      </c>
      <c r="D20" s="5" t="str">
        <f t="shared" si="0"/>
        <v>Sun</v>
      </c>
    </row>
    <row r="21" spans="2:4">
      <c r="B21" s="94">
        <f t="shared" si="1"/>
        <v>43876</v>
      </c>
      <c r="C21" s="5">
        <v>2</v>
      </c>
      <c r="D21" s="5" t="str">
        <f t="shared" si="0"/>
        <v>Sat</v>
      </c>
    </row>
    <row r="22" spans="2:4">
      <c r="B22" s="94">
        <f t="shared" si="1"/>
        <v>43877</v>
      </c>
      <c r="C22" s="5">
        <v>1</v>
      </c>
      <c r="D22" s="5" t="str">
        <f t="shared" si="0"/>
        <v>Sun</v>
      </c>
    </row>
    <row r="23" spans="2:4">
      <c r="B23" s="94">
        <f t="shared" si="1"/>
        <v>43883</v>
      </c>
      <c r="C23" s="5">
        <v>1</v>
      </c>
      <c r="D23" s="5" t="str">
        <f t="shared" si="0"/>
        <v>Sat</v>
      </c>
    </row>
    <row r="24" spans="2:4">
      <c r="B24" s="94">
        <f t="shared" si="1"/>
        <v>43884</v>
      </c>
      <c r="C24" s="5">
        <v>2</v>
      </c>
      <c r="D24" s="5" t="str">
        <f t="shared" si="0"/>
        <v>Sun</v>
      </c>
    </row>
    <row r="25" spans="2:4">
      <c r="B25" s="94">
        <f t="shared" si="1"/>
        <v>43890</v>
      </c>
      <c r="C25" s="5">
        <v>2</v>
      </c>
      <c r="D25" s="5" t="str">
        <f t="shared" si="0"/>
        <v>Sat</v>
      </c>
    </row>
    <row r="26" spans="2:4">
      <c r="B26" s="94">
        <f t="shared" si="1"/>
        <v>43891</v>
      </c>
      <c r="C26" s="5">
        <v>2</v>
      </c>
      <c r="D26" s="5" t="str">
        <f t="shared" si="0"/>
        <v>Sun</v>
      </c>
    </row>
    <row r="27" spans="2:4">
      <c r="B27" s="94">
        <f t="shared" si="1"/>
        <v>43897</v>
      </c>
      <c r="C27" s="5">
        <v>4</v>
      </c>
      <c r="D27" s="5" t="str">
        <f t="shared" si="0"/>
        <v>Sat</v>
      </c>
    </row>
    <row r="28" spans="2:4">
      <c r="B28" s="94">
        <f t="shared" si="1"/>
        <v>43898</v>
      </c>
      <c r="C28" s="5">
        <v>2</v>
      </c>
      <c r="D28" s="5" t="str">
        <f t="shared" si="0"/>
        <v>Sun</v>
      </c>
    </row>
    <row r="29" spans="2:4">
      <c r="B29" s="94">
        <f t="shared" si="1"/>
        <v>43904</v>
      </c>
      <c r="C29" s="5">
        <v>3</v>
      </c>
      <c r="D29" s="5" t="str">
        <f t="shared" si="0"/>
        <v>Sat</v>
      </c>
    </row>
    <row r="30" spans="2:4">
      <c r="B30" s="94">
        <f t="shared" si="1"/>
        <v>43905</v>
      </c>
      <c r="C30" s="5">
        <v>2</v>
      </c>
      <c r="D30" s="5" t="str">
        <f t="shared" si="0"/>
        <v>Sun</v>
      </c>
    </row>
    <row r="31" spans="2:4">
      <c r="B31" s="94">
        <f t="shared" si="1"/>
        <v>43911</v>
      </c>
      <c r="C31" s="5">
        <v>3</v>
      </c>
      <c r="D31" s="5" t="str">
        <f t="shared" si="0"/>
        <v>Sat</v>
      </c>
    </row>
    <row r="32" spans="2:4">
      <c r="B32" s="94">
        <f t="shared" si="1"/>
        <v>43912</v>
      </c>
      <c r="C32" s="5">
        <v>3</v>
      </c>
      <c r="D32" s="5" t="str">
        <f t="shared" si="0"/>
        <v>Sun</v>
      </c>
    </row>
    <row r="33" spans="2:4">
      <c r="B33" s="94">
        <f t="shared" si="1"/>
        <v>43918</v>
      </c>
      <c r="C33" s="5">
        <v>2</v>
      </c>
      <c r="D33" s="5" t="str">
        <f t="shared" si="0"/>
        <v>Sat</v>
      </c>
    </row>
    <row r="34" spans="2:4">
      <c r="B34" s="94">
        <f t="shared" si="1"/>
        <v>43919</v>
      </c>
      <c r="C34" s="5">
        <v>2</v>
      </c>
      <c r="D34" s="5" t="str">
        <f t="shared" si="0"/>
        <v>Sun</v>
      </c>
    </row>
    <row r="35" spans="2:4">
      <c r="B35" s="94">
        <f t="shared" si="1"/>
        <v>43925</v>
      </c>
      <c r="C35" s="5">
        <v>2</v>
      </c>
      <c r="D35" s="5" t="str">
        <f t="shared" si="0"/>
        <v>Sat</v>
      </c>
    </row>
    <row r="36" spans="2:4">
      <c r="B36" s="94">
        <f t="shared" si="1"/>
        <v>43926</v>
      </c>
      <c r="C36" s="5">
        <v>2</v>
      </c>
      <c r="D36" s="5" t="str">
        <f t="shared" si="0"/>
        <v>Sun</v>
      </c>
    </row>
    <row r="37" spans="2:4">
      <c r="B37" s="94">
        <f t="shared" si="1"/>
        <v>43932</v>
      </c>
      <c r="C37" s="5">
        <v>3</v>
      </c>
      <c r="D37" s="5" t="str">
        <f t="shared" si="0"/>
        <v>Sat</v>
      </c>
    </row>
    <row r="38" spans="2:4">
      <c r="B38" s="94">
        <f t="shared" si="1"/>
        <v>43933</v>
      </c>
      <c r="C38" s="5">
        <v>3</v>
      </c>
      <c r="D38" s="5" t="str">
        <f t="shared" si="0"/>
        <v>Sun</v>
      </c>
    </row>
    <row r="39" spans="2:4">
      <c r="B39" s="94">
        <f t="shared" si="1"/>
        <v>43939</v>
      </c>
      <c r="C39" s="5">
        <v>1</v>
      </c>
      <c r="D39" s="5" t="str">
        <f t="shared" si="0"/>
        <v>Sat</v>
      </c>
    </row>
    <row r="40" spans="2:4">
      <c r="B40" s="94">
        <f t="shared" si="1"/>
        <v>43940</v>
      </c>
      <c r="C40" s="5">
        <v>1</v>
      </c>
      <c r="D40" s="5" t="str">
        <f t="shared" si="0"/>
        <v>Sun</v>
      </c>
    </row>
    <row r="41" spans="2:4">
      <c r="B41" s="94">
        <f t="shared" si="1"/>
        <v>43946</v>
      </c>
      <c r="C41" s="5">
        <v>3</v>
      </c>
      <c r="D41" s="5" t="str">
        <f t="shared" si="0"/>
        <v>Sat</v>
      </c>
    </row>
    <row r="42" spans="2:4">
      <c r="B42" s="94">
        <f t="shared" si="1"/>
        <v>43947</v>
      </c>
      <c r="C42" s="5">
        <v>3</v>
      </c>
      <c r="D42" s="5" t="str">
        <f t="shared" si="0"/>
        <v>Sun</v>
      </c>
    </row>
    <row r="43" spans="2:4">
      <c r="B43" s="94">
        <f t="shared" si="1"/>
        <v>43953</v>
      </c>
      <c r="C43" s="5">
        <v>1</v>
      </c>
      <c r="D43" s="5" t="str">
        <f t="shared" si="0"/>
        <v>Sat</v>
      </c>
    </row>
    <row r="44" spans="2:4">
      <c r="B44" s="94">
        <f t="shared" si="1"/>
        <v>43954</v>
      </c>
      <c r="C44" s="5">
        <v>3</v>
      </c>
      <c r="D44" s="5" t="str">
        <f t="shared" si="0"/>
        <v>Sun</v>
      </c>
    </row>
    <row r="45" spans="2:4">
      <c r="B45" s="94">
        <f t="shared" si="1"/>
        <v>43960</v>
      </c>
      <c r="C45" s="5">
        <v>2</v>
      </c>
      <c r="D45" s="5" t="str">
        <f t="shared" si="0"/>
        <v>Sat</v>
      </c>
    </row>
    <row r="46" spans="2:4">
      <c r="B46" s="94">
        <f t="shared" si="1"/>
        <v>43961</v>
      </c>
      <c r="C46" s="5">
        <v>3</v>
      </c>
      <c r="D46" s="5" t="str">
        <f t="shared" si="0"/>
        <v>Sun</v>
      </c>
    </row>
    <row r="47" spans="2:4">
      <c r="B47" s="94">
        <f t="shared" si="1"/>
        <v>43967</v>
      </c>
      <c r="C47" s="5">
        <v>1</v>
      </c>
      <c r="D47" s="5" t="str">
        <f t="shared" si="0"/>
        <v>Sat</v>
      </c>
    </row>
    <row r="48" spans="2:4">
      <c r="B48" s="94">
        <f t="shared" si="1"/>
        <v>43968</v>
      </c>
      <c r="C48" s="5">
        <v>1</v>
      </c>
      <c r="D48" s="5" t="str">
        <f t="shared" si="0"/>
        <v>Sun</v>
      </c>
    </row>
    <row r="49" spans="2:4">
      <c r="B49" s="94">
        <f t="shared" si="1"/>
        <v>43974</v>
      </c>
      <c r="C49" s="5">
        <v>2</v>
      </c>
      <c r="D49" s="5" t="str">
        <f t="shared" si="0"/>
        <v>Sat</v>
      </c>
    </row>
    <row r="50" spans="2:4">
      <c r="B50" s="94">
        <f t="shared" si="1"/>
        <v>43975</v>
      </c>
      <c r="C50" s="5">
        <v>1</v>
      </c>
      <c r="D50" s="5" t="str">
        <f t="shared" si="0"/>
        <v>Sun</v>
      </c>
    </row>
    <row r="51" spans="2:4">
      <c r="B51" s="94">
        <f t="shared" si="1"/>
        <v>43981</v>
      </c>
      <c r="C51" s="5">
        <v>1</v>
      </c>
      <c r="D51" s="5" t="str">
        <f t="shared" si="0"/>
        <v>Sat</v>
      </c>
    </row>
    <row r="52" spans="2:4">
      <c r="B52" s="94">
        <f t="shared" si="1"/>
        <v>43982</v>
      </c>
      <c r="C52" s="5">
        <v>4</v>
      </c>
      <c r="D52" s="5" t="str">
        <f t="shared" si="0"/>
        <v>Sun</v>
      </c>
    </row>
    <row r="53" spans="2:4">
      <c r="B53" s="94">
        <f t="shared" si="1"/>
        <v>43988</v>
      </c>
      <c r="C53" s="5">
        <v>3</v>
      </c>
      <c r="D53" s="5" t="str">
        <f t="shared" si="0"/>
        <v>Sat</v>
      </c>
    </row>
    <row r="54" spans="2:4">
      <c r="B54" s="94">
        <f t="shared" si="1"/>
        <v>43989</v>
      </c>
      <c r="C54" s="5">
        <v>1</v>
      </c>
      <c r="D54" s="5" t="str">
        <f t="shared" si="0"/>
        <v>Sun</v>
      </c>
    </row>
    <row r="55" spans="2:4">
      <c r="B55" s="94">
        <f t="shared" si="1"/>
        <v>43995</v>
      </c>
      <c r="C55" s="5">
        <v>3</v>
      </c>
      <c r="D55" s="5" t="str">
        <f t="shared" si="0"/>
        <v>Sat</v>
      </c>
    </row>
    <row r="56" spans="2:4">
      <c r="B56" s="94">
        <f t="shared" si="1"/>
        <v>43996</v>
      </c>
      <c r="C56" s="5">
        <v>2</v>
      </c>
      <c r="D56" s="5" t="str">
        <f t="shared" si="0"/>
        <v>Sun</v>
      </c>
    </row>
    <row r="57" spans="2:4">
      <c r="B57" s="94">
        <f t="shared" si="1"/>
        <v>44002</v>
      </c>
      <c r="C57" s="5">
        <v>2</v>
      </c>
      <c r="D57" s="5" t="str">
        <f t="shared" si="0"/>
        <v>Sat</v>
      </c>
    </row>
    <row r="58" spans="2:4">
      <c r="B58" s="94">
        <f t="shared" si="1"/>
        <v>44003</v>
      </c>
      <c r="C58" s="5">
        <v>2</v>
      </c>
      <c r="D58" s="5" t="str">
        <f t="shared" si="0"/>
        <v>Sun</v>
      </c>
    </row>
    <row r="59" spans="2:4">
      <c r="B59" s="94">
        <f t="shared" si="1"/>
        <v>44009</v>
      </c>
      <c r="C59" s="5">
        <v>2</v>
      </c>
      <c r="D59" s="5" t="str">
        <f t="shared" si="0"/>
        <v>Sat</v>
      </c>
    </row>
    <row r="60" spans="2:4">
      <c r="B60" s="94">
        <f t="shared" si="1"/>
        <v>44010</v>
      </c>
      <c r="C60" s="5">
        <v>3</v>
      </c>
      <c r="D60" s="5" t="str">
        <f t="shared" si="0"/>
        <v>Sun</v>
      </c>
    </row>
    <row r="61" spans="2:4">
      <c r="B61" s="94">
        <f t="shared" si="1"/>
        <v>44016</v>
      </c>
      <c r="C61" s="5">
        <v>3</v>
      </c>
      <c r="D61" s="5" t="str">
        <f t="shared" si="0"/>
        <v>Sat</v>
      </c>
    </row>
    <row r="62" spans="2:4">
      <c r="B62" s="94">
        <f t="shared" si="1"/>
        <v>44017</v>
      </c>
      <c r="C62" s="5">
        <v>2</v>
      </c>
      <c r="D62" s="5" t="str">
        <f t="shared" si="0"/>
        <v>Sun</v>
      </c>
    </row>
    <row r="63" spans="2:4">
      <c r="B63" s="94">
        <f t="shared" si="1"/>
        <v>44023</v>
      </c>
      <c r="C63" s="5">
        <v>2</v>
      </c>
      <c r="D63" s="5" t="str">
        <f t="shared" si="0"/>
        <v>Sat</v>
      </c>
    </row>
    <row r="64" spans="2:4">
      <c r="B64" s="94">
        <f t="shared" si="1"/>
        <v>44024</v>
      </c>
      <c r="C64" s="5">
        <v>2</v>
      </c>
      <c r="D64" s="5" t="str">
        <f t="shared" si="0"/>
        <v>Sun</v>
      </c>
    </row>
    <row r="65" spans="2:4">
      <c r="B65" s="94">
        <f t="shared" si="1"/>
        <v>44030</v>
      </c>
      <c r="C65" s="5">
        <v>1</v>
      </c>
      <c r="D65" s="5" t="str">
        <f t="shared" si="0"/>
        <v>Sat</v>
      </c>
    </row>
    <row r="66" spans="2:4">
      <c r="B66" s="94">
        <f t="shared" si="1"/>
        <v>44031</v>
      </c>
      <c r="C66" s="5">
        <v>2</v>
      </c>
      <c r="D66" s="5" t="str">
        <f t="shared" si="0"/>
        <v>Sun</v>
      </c>
    </row>
    <row r="67" spans="2:4">
      <c r="B67" s="94">
        <f t="shared" si="1"/>
        <v>44037</v>
      </c>
      <c r="C67" s="5">
        <v>2</v>
      </c>
      <c r="D67" s="5" t="str">
        <f t="shared" si="0"/>
        <v>Sat</v>
      </c>
    </row>
    <row r="68" spans="2:4">
      <c r="B68" s="94">
        <f t="shared" si="1"/>
        <v>44038</v>
      </c>
      <c r="C68" s="5">
        <v>3</v>
      </c>
      <c r="D68" s="5" t="str">
        <f t="shared" si="0"/>
        <v>Sun</v>
      </c>
    </row>
    <row r="69" spans="2:4">
      <c r="B69" s="94">
        <f t="shared" si="1"/>
        <v>44044</v>
      </c>
      <c r="C69" s="5">
        <v>0</v>
      </c>
      <c r="D69" s="5" t="str">
        <f t="shared" si="0"/>
        <v>Sat</v>
      </c>
    </row>
    <row r="70" spans="2:4">
      <c r="B70" s="94">
        <f t="shared" si="1"/>
        <v>44045</v>
      </c>
      <c r="C70" s="5">
        <v>3</v>
      </c>
      <c r="D70" s="5" t="str">
        <f t="shared" si="0"/>
        <v>Sun</v>
      </c>
    </row>
    <row r="71" spans="2:4">
      <c r="B71" s="94">
        <f t="shared" si="1"/>
        <v>44051</v>
      </c>
      <c r="C71" s="5">
        <v>4</v>
      </c>
      <c r="D71" s="5" t="str">
        <f t="shared" si="0"/>
        <v>Sat</v>
      </c>
    </row>
    <row r="72" spans="2:4">
      <c r="B72" s="94">
        <f t="shared" si="1"/>
        <v>44052</v>
      </c>
      <c r="C72" s="5">
        <v>3</v>
      </c>
      <c r="D72" s="5" t="str">
        <f t="shared" si="0"/>
        <v>Sun</v>
      </c>
    </row>
    <row r="73" spans="2:4">
      <c r="B73" s="94">
        <f t="shared" si="1"/>
        <v>44058</v>
      </c>
      <c r="C73" s="5">
        <v>1</v>
      </c>
      <c r="D73" s="5" t="str">
        <f t="shared" si="0"/>
        <v>Sat</v>
      </c>
    </row>
    <row r="74" spans="2:4">
      <c r="B74" s="94">
        <f t="shared" si="1"/>
        <v>44059</v>
      </c>
      <c r="C74" s="5">
        <v>2</v>
      </c>
      <c r="D74" s="5" t="str">
        <f t="shared" ref="D74:D112" si="2">TEXT(B74,"ddd")</f>
        <v>Sun</v>
      </c>
    </row>
    <row r="75" spans="2:4">
      <c r="B75" s="94">
        <f t="shared" si="1"/>
        <v>44065</v>
      </c>
      <c r="C75" s="5">
        <v>2</v>
      </c>
      <c r="D75" s="5" t="str">
        <f t="shared" si="2"/>
        <v>Sat</v>
      </c>
    </row>
    <row r="76" spans="2:4">
      <c r="B76" s="94">
        <f t="shared" ref="B76:B112" si="3">B74+7</f>
        <v>44066</v>
      </c>
      <c r="C76" s="5">
        <v>1</v>
      </c>
      <c r="D76" s="5" t="str">
        <f t="shared" si="2"/>
        <v>Sun</v>
      </c>
    </row>
    <row r="77" spans="2:4">
      <c r="B77" s="94">
        <f t="shared" si="3"/>
        <v>44072</v>
      </c>
      <c r="C77" s="5">
        <v>2</v>
      </c>
      <c r="D77" s="5" t="str">
        <f t="shared" si="2"/>
        <v>Sat</v>
      </c>
    </row>
    <row r="78" spans="2:4">
      <c r="B78" s="94">
        <f t="shared" si="3"/>
        <v>44073</v>
      </c>
      <c r="C78" s="5">
        <v>3</v>
      </c>
      <c r="D78" s="5" t="str">
        <f t="shared" si="2"/>
        <v>Sun</v>
      </c>
    </row>
    <row r="79" spans="2:4">
      <c r="B79" s="94">
        <f t="shared" si="3"/>
        <v>44079</v>
      </c>
      <c r="C79" s="5">
        <v>2</v>
      </c>
      <c r="D79" s="5" t="str">
        <f t="shared" si="2"/>
        <v>Sat</v>
      </c>
    </row>
    <row r="80" spans="2:4">
      <c r="B80" s="94">
        <f t="shared" si="3"/>
        <v>44080</v>
      </c>
      <c r="C80" s="5">
        <v>2</v>
      </c>
      <c r="D80" s="5" t="str">
        <f t="shared" si="2"/>
        <v>Sun</v>
      </c>
    </row>
    <row r="81" spans="2:4">
      <c r="B81" s="94">
        <f t="shared" si="3"/>
        <v>44086</v>
      </c>
      <c r="C81" s="5">
        <v>3</v>
      </c>
      <c r="D81" s="5" t="str">
        <f t="shared" si="2"/>
        <v>Sat</v>
      </c>
    </row>
    <row r="82" spans="2:4">
      <c r="B82" s="94">
        <f t="shared" si="3"/>
        <v>44087</v>
      </c>
      <c r="C82" s="5">
        <v>3</v>
      </c>
      <c r="D82" s="5" t="str">
        <f t="shared" si="2"/>
        <v>Sun</v>
      </c>
    </row>
    <row r="83" spans="2:4">
      <c r="B83" s="94">
        <f t="shared" si="3"/>
        <v>44093</v>
      </c>
      <c r="C83" s="5">
        <v>1</v>
      </c>
      <c r="D83" s="5" t="str">
        <f t="shared" si="2"/>
        <v>Sat</v>
      </c>
    </row>
    <row r="84" spans="2:4">
      <c r="B84" s="94">
        <f t="shared" si="3"/>
        <v>44094</v>
      </c>
      <c r="C84" s="5">
        <v>1</v>
      </c>
      <c r="D84" s="5" t="str">
        <f t="shared" si="2"/>
        <v>Sun</v>
      </c>
    </row>
    <row r="85" spans="2:4">
      <c r="B85" s="94">
        <f t="shared" si="3"/>
        <v>44100</v>
      </c>
      <c r="C85" s="5">
        <v>2</v>
      </c>
      <c r="D85" s="5" t="str">
        <f t="shared" si="2"/>
        <v>Sat</v>
      </c>
    </row>
    <row r="86" spans="2:4">
      <c r="B86" s="94">
        <f t="shared" si="3"/>
        <v>44101</v>
      </c>
      <c r="C86" s="5">
        <v>1</v>
      </c>
      <c r="D86" s="5" t="str">
        <f t="shared" si="2"/>
        <v>Sun</v>
      </c>
    </row>
    <row r="87" spans="2:4">
      <c r="B87" s="94">
        <f t="shared" si="3"/>
        <v>44107</v>
      </c>
      <c r="C87" s="5">
        <v>3</v>
      </c>
      <c r="D87" s="5" t="str">
        <f t="shared" si="2"/>
        <v>Sat</v>
      </c>
    </row>
    <row r="88" spans="2:4">
      <c r="B88" s="94">
        <f t="shared" si="3"/>
        <v>44108</v>
      </c>
      <c r="C88" s="5">
        <v>3</v>
      </c>
      <c r="D88" s="5" t="str">
        <f t="shared" si="2"/>
        <v>Sun</v>
      </c>
    </row>
    <row r="89" spans="2:4">
      <c r="B89" s="94">
        <f t="shared" si="3"/>
        <v>44114</v>
      </c>
      <c r="C89" s="5">
        <v>2</v>
      </c>
      <c r="D89" s="5" t="str">
        <f t="shared" si="2"/>
        <v>Sat</v>
      </c>
    </row>
    <row r="90" spans="2:4">
      <c r="B90" s="94">
        <f t="shared" si="3"/>
        <v>44115</v>
      </c>
      <c r="C90" s="5">
        <v>2</v>
      </c>
      <c r="D90" s="5" t="str">
        <f t="shared" si="2"/>
        <v>Sun</v>
      </c>
    </row>
    <row r="91" spans="2:4">
      <c r="B91" s="94">
        <f t="shared" si="3"/>
        <v>44121</v>
      </c>
      <c r="C91" s="5">
        <v>2</v>
      </c>
      <c r="D91" s="5" t="str">
        <f t="shared" si="2"/>
        <v>Sat</v>
      </c>
    </row>
    <row r="92" spans="2:4">
      <c r="B92" s="94">
        <f t="shared" si="3"/>
        <v>44122</v>
      </c>
      <c r="C92" s="5">
        <v>2</v>
      </c>
      <c r="D92" s="5" t="str">
        <f t="shared" si="2"/>
        <v>Sun</v>
      </c>
    </row>
    <row r="93" spans="2:4">
      <c r="B93" s="94">
        <f t="shared" si="3"/>
        <v>44128</v>
      </c>
      <c r="C93" s="5">
        <v>1</v>
      </c>
      <c r="D93" s="5" t="str">
        <f t="shared" si="2"/>
        <v>Sat</v>
      </c>
    </row>
    <row r="94" spans="2:4">
      <c r="B94" s="94">
        <f t="shared" si="3"/>
        <v>44129</v>
      </c>
      <c r="C94" s="5">
        <v>2</v>
      </c>
      <c r="D94" s="5" t="str">
        <f t="shared" si="2"/>
        <v>Sun</v>
      </c>
    </row>
    <row r="95" spans="2:4">
      <c r="B95" s="94">
        <f t="shared" si="3"/>
        <v>44135</v>
      </c>
      <c r="C95" s="5">
        <v>4</v>
      </c>
      <c r="D95" s="5" t="str">
        <f t="shared" si="2"/>
        <v>Sat</v>
      </c>
    </row>
    <row r="96" spans="2:4">
      <c r="B96" s="94">
        <f t="shared" si="3"/>
        <v>44136</v>
      </c>
      <c r="C96" s="5">
        <v>0</v>
      </c>
      <c r="D96" s="5" t="str">
        <f t="shared" si="2"/>
        <v>Sun</v>
      </c>
    </row>
    <row r="97" spans="2:4">
      <c r="B97" s="94">
        <f t="shared" si="3"/>
        <v>44142</v>
      </c>
      <c r="C97" s="5">
        <v>4</v>
      </c>
      <c r="D97" s="5" t="str">
        <f t="shared" si="2"/>
        <v>Sat</v>
      </c>
    </row>
    <row r="98" spans="2:4">
      <c r="B98" s="94">
        <f t="shared" si="3"/>
        <v>44143</v>
      </c>
      <c r="C98" s="5">
        <v>2</v>
      </c>
      <c r="D98" s="5" t="str">
        <f t="shared" si="2"/>
        <v>Sun</v>
      </c>
    </row>
    <row r="99" spans="2:4">
      <c r="B99" s="94">
        <f t="shared" si="3"/>
        <v>44149</v>
      </c>
      <c r="C99" s="5">
        <v>1</v>
      </c>
      <c r="D99" s="5" t="str">
        <f t="shared" si="2"/>
        <v>Sat</v>
      </c>
    </row>
    <row r="100" spans="2:4">
      <c r="B100" s="94">
        <f t="shared" si="3"/>
        <v>44150</v>
      </c>
      <c r="C100" s="5">
        <v>3</v>
      </c>
      <c r="D100" s="5" t="str">
        <f t="shared" si="2"/>
        <v>Sun</v>
      </c>
    </row>
    <row r="101" spans="2:4">
      <c r="B101" s="94">
        <f t="shared" si="3"/>
        <v>44156</v>
      </c>
      <c r="C101" s="5">
        <v>4</v>
      </c>
      <c r="D101" s="5" t="str">
        <f t="shared" si="2"/>
        <v>Sat</v>
      </c>
    </row>
    <row r="102" spans="2:4">
      <c r="B102" s="94">
        <f t="shared" si="3"/>
        <v>44157</v>
      </c>
      <c r="C102" s="5">
        <v>3</v>
      </c>
      <c r="D102" s="5" t="str">
        <f t="shared" si="2"/>
        <v>Sun</v>
      </c>
    </row>
    <row r="103" spans="2:4">
      <c r="B103" s="94">
        <f t="shared" si="3"/>
        <v>44163</v>
      </c>
      <c r="C103" s="5">
        <v>3</v>
      </c>
      <c r="D103" s="5" t="str">
        <f t="shared" si="2"/>
        <v>Sat</v>
      </c>
    </row>
    <row r="104" spans="2:4">
      <c r="B104" s="94">
        <f t="shared" si="3"/>
        <v>44164</v>
      </c>
      <c r="C104" s="5">
        <v>2</v>
      </c>
      <c r="D104" s="5" t="str">
        <f t="shared" si="2"/>
        <v>Sun</v>
      </c>
    </row>
    <row r="105" spans="2:4">
      <c r="B105" s="94">
        <f t="shared" si="3"/>
        <v>44170</v>
      </c>
      <c r="C105" s="5">
        <v>1</v>
      </c>
      <c r="D105" s="5" t="str">
        <f t="shared" si="2"/>
        <v>Sat</v>
      </c>
    </row>
    <row r="106" spans="2:4">
      <c r="B106" s="94">
        <f t="shared" si="3"/>
        <v>44171</v>
      </c>
      <c r="C106" s="5">
        <v>3</v>
      </c>
      <c r="D106" s="5" t="str">
        <f t="shared" si="2"/>
        <v>Sun</v>
      </c>
    </row>
    <row r="107" spans="2:4">
      <c r="B107" s="94">
        <f t="shared" si="3"/>
        <v>44177</v>
      </c>
      <c r="C107" s="5">
        <v>2</v>
      </c>
      <c r="D107" s="5" t="str">
        <f t="shared" si="2"/>
        <v>Sat</v>
      </c>
    </row>
    <row r="108" spans="2:4">
      <c r="B108" s="94">
        <f t="shared" si="3"/>
        <v>44178</v>
      </c>
      <c r="C108" s="5">
        <v>2</v>
      </c>
      <c r="D108" s="5" t="str">
        <f t="shared" si="2"/>
        <v>Sun</v>
      </c>
    </row>
    <row r="109" spans="2:4">
      <c r="B109" s="94">
        <f t="shared" si="3"/>
        <v>44184</v>
      </c>
      <c r="C109" s="5">
        <v>2</v>
      </c>
      <c r="D109" s="5" t="str">
        <f t="shared" si="2"/>
        <v>Sat</v>
      </c>
    </row>
    <row r="110" spans="2:4">
      <c r="B110" s="94">
        <f t="shared" si="3"/>
        <v>44185</v>
      </c>
      <c r="C110" s="5">
        <v>3</v>
      </c>
      <c r="D110" s="5" t="str">
        <f t="shared" si="2"/>
        <v>Sun</v>
      </c>
    </row>
    <row r="111" spans="2:4">
      <c r="B111" s="94">
        <f t="shared" si="3"/>
        <v>44191</v>
      </c>
      <c r="C111" s="5">
        <v>2</v>
      </c>
      <c r="D111" s="5" t="str">
        <f t="shared" si="2"/>
        <v>Sat</v>
      </c>
    </row>
    <row r="112" spans="2:4">
      <c r="B112" s="94">
        <f t="shared" si="3"/>
        <v>44192</v>
      </c>
      <c r="C112" s="5">
        <v>2</v>
      </c>
      <c r="D112" s="5" t="str">
        <f t="shared" si="2"/>
        <v>Sun</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80766-BC8A-49C8-8DB9-12D1CAA297B2}">
  <sheetPr codeName="Sheet5">
    <tabColor rgb="FF0000FF"/>
  </sheetPr>
  <dimension ref="B3:J19"/>
  <sheetViews>
    <sheetView zoomScale="160" zoomScaleNormal="160" workbookViewId="0"/>
  </sheetViews>
  <sheetFormatPr defaultRowHeight="14.4"/>
  <cols>
    <col min="3" max="3" width="10.33203125" customWidth="1"/>
  </cols>
  <sheetData>
    <row r="3" spans="2:10">
      <c r="B3" s="146"/>
      <c r="C3" s="147"/>
      <c r="D3" s="147"/>
      <c r="E3" s="147"/>
      <c r="F3" s="147"/>
      <c r="G3" s="147"/>
      <c r="H3" s="147"/>
      <c r="I3" s="147"/>
      <c r="J3" s="148"/>
    </row>
    <row r="4" spans="2:10">
      <c r="B4" s="168" t="s">
        <v>551</v>
      </c>
      <c r="J4" s="6"/>
    </row>
    <row r="5" spans="2:10">
      <c r="B5" s="168"/>
      <c r="J5" s="6"/>
    </row>
    <row r="6" spans="2:10">
      <c r="B6" s="304" t="s">
        <v>549</v>
      </c>
      <c r="J6" s="6"/>
    </row>
    <row r="7" spans="2:10">
      <c r="B7" s="248"/>
      <c r="C7" s="53"/>
      <c r="D7" s="53"/>
      <c r="E7" s="53"/>
      <c r="F7" s="53"/>
      <c r="G7" s="53"/>
      <c r="H7" s="53"/>
      <c r="I7" s="53"/>
      <c r="J7" s="131"/>
    </row>
    <row r="8" spans="2:10">
      <c r="B8" s="10"/>
      <c r="C8" s="16" t="s">
        <v>23</v>
      </c>
      <c r="D8" s="17"/>
      <c r="E8" s="17"/>
      <c r="F8" s="17"/>
      <c r="G8" s="17"/>
      <c r="H8" s="17"/>
      <c r="I8" s="17"/>
      <c r="J8" s="69"/>
    </row>
    <row r="9" spans="2:10">
      <c r="B9" s="10"/>
      <c r="C9" s="17"/>
      <c r="D9" s="74"/>
      <c r="E9" s="74"/>
      <c r="F9" s="74"/>
      <c r="G9" s="74"/>
      <c r="H9" s="74"/>
      <c r="I9" s="74"/>
      <c r="J9" s="37"/>
    </row>
    <row r="10" spans="2:10">
      <c r="B10" s="10"/>
      <c r="C10" s="17"/>
      <c r="D10" s="74"/>
      <c r="E10" s="74"/>
      <c r="F10" s="74"/>
      <c r="G10" s="74"/>
      <c r="H10" s="74"/>
      <c r="I10" s="74"/>
      <c r="J10" s="37"/>
    </row>
    <row r="11" spans="2:10">
      <c r="B11" s="10"/>
      <c r="C11" s="17"/>
      <c r="D11" s="74"/>
      <c r="E11" s="74"/>
      <c r="F11" s="74"/>
      <c r="G11" s="74"/>
      <c r="H11" s="74"/>
      <c r="I11" s="74"/>
      <c r="J11" s="37"/>
    </row>
    <row r="12" spans="2:10">
      <c r="B12" s="10"/>
      <c r="C12" s="17"/>
      <c r="D12" s="74"/>
      <c r="E12" s="74"/>
      <c r="F12" s="74"/>
      <c r="G12" s="74"/>
      <c r="H12" s="74"/>
      <c r="I12" s="74"/>
      <c r="J12" s="37"/>
    </row>
    <row r="13" spans="2:10">
      <c r="B13" s="10"/>
      <c r="C13" s="17"/>
      <c r="D13" s="74"/>
      <c r="E13" s="74"/>
      <c r="F13" s="74"/>
      <c r="G13" s="74"/>
      <c r="H13" s="74"/>
      <c r="I13" s="74"/>
      <c r="J13" s="37"/>
    </row>
    <row r="14" spans="2:10">
      <c r="B14" s="10"/>
      <c r="C14" s="17"/>
      <c r="D14" s="74"/>
      <c r="E14" s="74"/>
      <c r="F14" s="74"/>
      <c r="G14" s="74"/>
      <c r="H14" s="74"/>
      <c r="I14" s="74"/>
      <c r="J14" s="68"/>
    </row>
    <row r="15" spans="2:10">
      <c r="B15" s="175"/>
      <c r="C15" s="156"/>
      <c r="D15" s="156"/>
      <c r="E15" s="156"/>
      <c r="F15" s="156"/>
      <c r="G15" s="156"/>
      <c r="H15" s="156"/>
      <c r="I15" s="55"/>
      <c r="J15" s="131"/>
    </row>
    <row r="16" spans="2:10">
      <c r="B16" s="10"/>
      <c r="C16" s="2" t="str">
        <f ca="1">_xlfn.IFNA("Die 1 formula: "&amp;_xlfn.FORMULATEXT(C9),"")</f>
        <v/>
      </c>
      <c r="J16" s="6"/>
    </row>
    <row r="17" spans="2:10">
      <c r="B17" s="10"/>
      <c r="C17" s="2" t="str">
        <f ca="1">_xlfn.IFNA("Die 2 formula: "&amp;_xlfn.FORMULATEXT(D8),"")</f>
        <v/>
      </c>
      <c r="D17" s="156"/>
      <c r="E17" s="156"/>
      <c r="F17" s="156"/>
      <c r="G17" s="156"/>
      <c r="H17" s="156"/>
      <c r="I17" s="55"/>
      <c r="J17" s="131"/>
    </row>
    <row r="18" spans="2:10">
      <c r="B18" s="10"/>
      <c r="C18" s="2" t="str">
        <f ca="1">_xlfn.IFNA("Inside formula: "&amp;_xlfn.FORMULATEXT(D9),"")</f>
        <v/>
      </c>
      <c r="D18" s="156"/>
      <c r="E18" s="156"/>
      <c r="F18" s="156"/>
      <c r="G18" s="156"/>
      <c r="H18" s="156"/>
      <c r="I18" s="55"/>
      <c r="J18" s="131"/>
    </row>
    <row r="19" spans="2:10">
      <c r="B19" s="149"/>
      <c r="C19" s="176"/>
      <c r="D19" s="176"/>
      <c r="E19" s="176"/>
      <c r="F19" s="176"/>
      <c r="G19" s="176"/>
      <c r="H19" s="176"/>
      <c r="I19" s="177"/>
      <c r="J19" s="136"/>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B39E8-68F2-4FB9-8332-0CA31BFD9D44}">
  <sheetPr codeName="Sheet9">
    <tabColor rgb="FFFF0000"/>
  </sheetPr>
  <dimension ref="B3:S21"/>
  <sheetViews>
    <sheetView zoomScale="145" zoomScaleNormal="145" workbookViewId="0"/>
  </sheetViews>
  <sheetFormatPr defaultRowHeight="14.4"/>
  <cols>
    <col min="3" max="3" width="10.33203125" customWidth="1"/>
  </cols>
  <sheetData>
    <row r="3" spans="2:19">
      <c r="B3" s="146"/>
      <c r="C3" s="147"/>
      <c r="D3" s="147"/>
      <c r="E3" s="147"/>
      <c r="F3" s="147"/>
      <c r="G3" s="147"/>
      <c r="H3" s="147"/>
      <c r="I3" s="147"/>
      <c r="J3" s="148"/>
    </row>
    <row r="4" spans="2:19">
      <c r="B4" s="168" t="s">
        <v>551</v>
      </c>
      <c r="J4" s="6"/>
    </row>
    <row r="5" spans="2:19">
      <c r="B5" s="168"/>
      <c r="J5" s="6"/>
    </row>
    <row r="6" spans="2:19">
      <c r="B6" s="304" t="s">
        <v>549</v>
      </c>
      <c r="J6" s="6"/>
    </row>
    <row r="7" spans="2:19">
      <c r="B7" s="248"/>
      <c r="C7" s="53"/>
      <c r="D7" s="53"/>
      <c r="E7" s="53"/>
      <c r="F7" s="53"/>
      <c r="G7" s="53"/>
      <c r="H7" s="53"/>
      <c r="I7" s="53"/>
      <c r="J7" s="131"/>
    </row>
    <row r="8" spans="2:19">
      <c r="B8" s="10"/>
      <c r="C8" s="16" t="s">
        <v>23</v>
      </c>
      <c r="D8" s="17" cm="1">
        <f t="array" ref="D8:I8">_xlfn.SEQUENCE(,6)</f>
        <v>1</v>
      </c>
      <c r="E8" s="17">
        <v>2</v>
      </c>
      <c r="F8" s="17">
        <v>3</v>
      </c>
      <c r="G8" s="17">
        <v>4</v>
      </c>
      <c r="H8" s="17">
        <v>5</v>
      </c>
      <c r="I8" s="17">
        <v>6</v>
      </c>
      <c r="J8" s="69"/>
    </row>
    <row r="9" spans="2:19">
      <c r="B9" s="10"/>
      <c r="C9" s="17" cm="1">
        <f t="array" ref="C9:C14">_xlfn.SEQUENCE(6)</f>
        <v>1</v>
      </c>
      <c r="D9" s="74" t="str" cm="1">
        <f t="array" ref="D9:I14">"("&amp;_xlfn.ANCHORARRAY(C9)&amp;", "&amp;_xlfn.ANCHORARRAY(D8)&amp;") = "&amp;_xlfn.ANCHORARRAY(C9)+_xlfn.ANCHORARRAY(D8)</f>
        <v>(1, 1) = 2</v>
      </c>
      <c r="E9" s="74" t="str">
        <v>(1, 2) = 3</v>
      </c>
      <c r="F9" s="74" t="str">
        <v>(1, 3) = 4</v>
      </c>
      <c r="G9" s="74" t="str">
        <v>(1, 4) = 5</v>
      </c>
      <c r="H9" s="74" t="str">
        <v>(1, 5) = 6</v>
      </c>
      <c r="I9" s="74" t="str">
        <v>(1, 6) = 7</v>
      </c>
      <c r="J9" s="37"/>
      <c r="N9" s="1" t="s">
        <v>826</v>
      </c>
    </row>
    <row r="10" spans="2:19">
      <c r="B10" s="10"/>
      <c r="C10" s="17">
        <v>2</v>
      </c>
      <c r="D10" s="74" t="str">
        <v>(2, 1) = 3</v>
      </c>
      <c r="E10" s="74" t="str">
        <v>(2, 2) = 4</v>
      </c>
      <c r="F10" s="74" t="str">
        <v>(2, 3) = 5</v>
      </c>
      <c r="G10" s="74" t="str">
        <v>(2, 4) = 6</v>
      </c>
      <c r="H10" s="74" t="str">
        <v>(2, 5) = 7</v>
      </c>
      <c r="I10" s="74" t="str">
        <v>(2, 6) = 8</v>
      </c>
      <c r="J10" s="37"/>
      <c r="N10" s="334" t="str" cm="1">
        <f t="array" ref="N10:S15">_xlfn.MAKEARRAY(6,6,_xlfn.LAMBDA(_xlpm.r,_xlpm.c,"("&amp;_xlpm.r&amp;", "&amp;_xlpm.c&amp;") = "&amp;_xlpm.r+_xlpm.c))</f>
        <v>(1, 1) = 2</v>
      </c>
      <c r="O10" s="335" t="str">
        <v>(1, 2) = 3</v>
      </c>
      <c r="P10" s="335" t="str">
        <v>(1, 3) = 4</v>
      </c>
      <c r="Q10" s="335" t="str">
        <v>(1, 4) = 5</v>
      </c>
      <c r="R10" s="335" t="str">
        <v>(1, 5) = 6</v>
      </c>
      <c r="S10" s="335" t="str">
        <v>(1, 6) = 7</v>
      </c>
    </row>
    <row r="11" spans="2:19">
      <c r="B11" s="10"/>
      <c r="C11" s="17">
        <v>3</v>
      </c>
      <c r="D11" s="74" t="str">
        <v>(3, 1) = 4</v>
      </c>
      <c r="E11" s="74" t="str">
        <v>(3, 2) = 5</v>
      </c>
      <c r="F11" s="74" t="str">
        <v>(3, 3) = 6</v>
      </c>
      <c r="G11" s="74" t="str">
        <v>(3, 4) = 7</v>
      </c>
      <c r="H11" s="74" t="str">
        <v>(3, 5) = 8</v>
      </c>
      <c r="I11" s="74" t="str">
        <v>(3, 6) = 9</v>
      </c>
      <c r="J11" s="37"/>
      <c r="N11" s="335" t="str">
        <v>(2, 1) = 3</v>
      </c>
      <c r="O11" s="335" t="str">
        <v>(2, 2) = 4</v>
      </c>
      <c r="P11" s="335" t="str">
        <v>(2, 3) = 5</v>
      </c>
      <c r="Q11" s="335" t="str">
        <v>(2, 4) = 6</v>
      </c>
      <c r="R11" s="335" t="str">
        <v>(2, 5) = 7</v>
      </c>
      <c r="S11" s="335" t="str">
        <v>(2, 6) = 8</v>
      </c>
    </row>
    <row r="12" spans="2:19">
      <c r="B12" s="10"/>
      <c r="C12" s="17">
        <v>4</v>
      </c>
      <c r="D12" s="74" t="str">
        <v>(4, 1) = 5</v>
      </c>
      <c r="E12" s="74" t="str">
        <v>(4, 2) = 6</v>
      </c>
      <c r="F12" s="74" t="str">
        <v>(4, 3) = 7</v>
      </c>
      <c r="G12" s="74" t="str">
        <v>(4, 4) = 8</v>
      </c>
      <c r="H12" s="74" t="str">
        <v>(4, 5) = 9</v>
      </c>
      <c r="I12" s="74" t="str">
        <v>(4, 6) = 10</v>
      </c>
      <c r="J12" s="37"/>
      <c r="N12" s="335" t="str">
        <v>(3, 1) = 4</v>
      </c>
      <c r="O12" s="335" t="str">
        <v>(3, 2) = 5</v>
      </c>
      <c r="P12" s="335" t="str">
        <v>(3, 3) = 6</v>
      </c>
      <c r="Q12" s="335" t="str">
        <v>(3, 4) = 7</v>
      </c>
      <c r="R12" s="335" t="str">
        <v>(3, 5) = 8</v>
      </c>
      <c r="S12" s="335" t="str">
        <v>(3, 6) = 9</v>
      </c>
    </row>
    <row r="13" spans="2:19">
      <c r="B13" s="10"/>
      <c r="C13" s="17">
        <v>5</v>
      </c>
      <c r="D13" s="74" t="str">
        <v>(5, 1) = 6</v>
      </c>
      <c r="E13" s="74" t="str">
        <v>(5, 2) = 7</v>
      </c>
      <c r="F13" s="74" t="str">
        <v>(5, 3) = 8</v>
      </c>
      <c r="G13" s="74" t="str">
        <v>(5, 4) = 9</v>
      </c>
      <c r="H13" s="74" t="str">
        <v>(5, 5) = 10</v>
      </c>
      <c r="I13" s="74" t="str">
        <v>(5, 6) = 11</v>
      </c>
      <c r="J13" s="37"/>
      <c r="N13" s="335" t="str">
        <v>(4, 1) = 5</v>
      </c>
      <c r="O13" s="335" t="str">
        <v>(4, 2) = 6</v>
      </c>
      <c r="P13" s="335" t="str">
        <v>(4, 3) = 7</v>
      </c>
      <c r="Q13" s="335" t="str">
        <v>(4, 4) = 8</v>
      </c>
      <c r="R13" s="335" t="str">
        <v>(4, 5) = 9</v>
      </c>
      <c r="S13" s="335" t="str">
        <v>(4, 6) = 10</v>
      </c>
    </row>
    <row r="14" spans="2:19">
      <c r="B14" s="10"/>
      <c r="C14" s="17">
        <v>6</v>
      </c>
      <c r="D14" s="74" t="str">
        <v>(6, 1) = 7</v>
      </c>
      <c r="E14" s="74" t="str">
        <v>(6, 2) = 8</v>
      </c>
      <c r="F14" s="74" t="str">
        <v>(6, 3) = 9</v>
      </c>
      <c r="G14" s="74" t="str">
        <v>(6, 4) = 10</v>
      </c>
      <c r="H14" s="74" t="str">
        <v>(6, 5) = 11</v>
      </c>
      <c r="I14" s="74" t="str">
        <v>(6, 6) = 12</v>
      </c>
      <c r="J14" s="68"/>
      <c r="N14" s="335" t="str">
        <v>(5, 1) = 6</v>
      </c>
      <c r="O14" s="335" t="str">
        <v>(5, 2) = 7</v>
      </c>
      <c r="P14" s="335" t="str">
        <v>(5, 3) = 8</v>
      </c>
      <c r="Q14" s="335" t="str">
        <v>(5, 4) = 9</v>
      </c>
      <c r="R14" s="335" t="str">
        <v>(5, 5) = 10</v>
      </c>
      <c r="S14" s="335" t="str">
        <v>(5, 6) = 11</v>
      </c>
    </row>
    <row r="15" spans="2:19">
      <c r="B15" s="175"/>
      <c r="C15" s="156"/>
      <c r="D15" s="156"/>
      <c r="E15" s="156"/>
      <c r="F15" s="156"/>
      <c r="G15" s="156"/>
      <c r="H15" s="156"/>
      <c r="I15" s="55"/>
      <c r="J15" s="131"/>
      <c r="N15" s="335" t="str">
        <v>(6, 1) = 7</v>
      </c>
      <c r="O15" s="335" t="str">
        <v>(6, 2) = 8</v>
      </c>
      <c r="P15" s="335" t="str">
        <v>(6, 3) = 9</v>
      </c>
      <c r="Q15" s="335" t="str">
        <v>(6, 4) = 10</v>
      </c>
      <c r="R15" s="335" t="str">
        <v>(6, 5) = 11</v>
      </c>
      <c r="S15" s="335" t="str">
        <v>(6, 6) = 12</v>
      </c>
    </row>
    <row r="16" spans="2:19">
      <c r="B16" s="10"/>
      <c r="C16" s="2" t="str">
        <f ca="1">_xlfn.IFNA("Die 1 formula: "&amp;_xlfn.FORMULATEXT(C9),"")</f>
        <v>Die 1 formula: =SEQUENCE(6)</v>
      </c>
      <c r="J16" s="6"/>
    </row>
    <row r="17" spans="2:15">
      <c r="B17" s="10"/>
      <c r="C17" s="2" t="str">
        <f ca="1">_xlfn.IFNA("Die 2 formula: "&amp;_xlfn.FORMULATEXT(D8),"")</f>
        <v>Die 2 formula: =SEQUENCE(,6)</v>
      </c>
      <c r="D17" s="156"/>
      <c r="E17" s="156"/>
      <c r="F17" s="156"/>
      <c r="G17" s="156"/>
      <c r="H17" s="156"/>
      <c r="I17" s="55"/>
      <c r="J17" s="131"/>
    </row>
    <row r="18" spans="2:15">
      <c r="B18" s="10"/>
      <c r="C18" s="2" t="str">
        <f ca="1">_xlfn.IFNA("Inside formula: "&amp;_xlfn.FORMULATEXT(D9),"")</f>
        <v>Inside formula: ="("&amp;C9#&amp;", "&amp;D8#&amp;") = "&amp;C9#+D8#</v>
      </c>
      <c r="D18" s="156"/>
      <c r="E18" s="156"/>
      <c r="F18" s="156"/>
      <c r="G18" s="156"/>
      <c r="H18" s="156"/>
      <c r="I18" s="55"/>
      <c r="J18" s="131"/>
    </row>
    <row r="19" spans="2:15">
      <c r="B19" s="149"/>
      <c r="C19" s="176"/>
      <c r="D19" s="176"/>
      <c r="E19" s="176"/>
      <c r="F19" s="176"/>
      <c r="G19" s="176"/>
      <c r="H19" s="176"/>
      <c r="I19" s="177"/>
      <c r="J19" s="136"/>
    </row>
    <row r="20" spans="2:15">
      <c r="N20" s="1" t="s">
        <v>827</v>
      </c>
    </row>
    <row r="21" spans="2:15">
      <c r="N21" t="str">
        <f ca="1">_xlfn.UNICHAR(RANDBETWEEN(0,5)+9856)</f>
        <v>⚅</v>
      </c>
      <c r="O21" s="337" t="s">
        <v>828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11AF9-F1C5-4DF5-A352-F017CDDDC719}">
  <sheetPr codeName="Sheet10">
    <tabColor rgb="FF0000FF"/>
  </sheetPr>
  <dimension ref="B2:U193"/>
  <sheetViews>
    <sheetView showGridLines="0" zoomScale="108" zoomScaleNormal="108" workbookViewId="0"/>
  </sheetViews>
  <sheetFormatPr defaultRowHeight="14.4"/>
  <cols>
    <col min="1" max="1" width="3.33203125" customWidth="1"/>
    <col min="2" max="7" width="10.5546875" customWidth="1"/>
    <col min="8" max="8" width="10.88671875" customWidth="1"/>
    <col min="9" max="9" width="10.5546875" customWidth="1"/>
    <col min="10" max="10" width="13.6640625" customWidth="1"/>
    <col min="16" max="20" width="13.6640625" customWidth="1"/>
  </cols>
  <sheetData>
    <row r="2" spans="2:10">
      <c r="B2" s="32" t="s">
        <v>24</v>
      </c>
      <c r="C2" s="33"/>
      <c r="D2" s="33"/>
      <c r="E2" s="33"/>
      <c r="F2" s="33"/>
      <c r="G2" s="33"/>
      <c r="H2" s="33"/>
      <c r="I2" s="33"/>
      <c r="J2" s="34"/>
    </row>
    <row r="3" spans="2:10" ht="15.6">
      <c r="B3" s="35" t="s">
        <v>432</v>
      </c>
      <c r="C3" s="36"/>
      <c r="D3" s="36"/>
      <c r="E3" s="36"/>
      <c r="F3" s="36"/>
      <c r="G3" s="36"/>
      <c r="H3" s="36"/>
      <c r="I3" s="36"/>
      <c r="J3" s="37"/>
    </row>
    <row r="4" spans="2:10">
      <c r="B4" s="38" t="s">
        <v>25</v>
      </c>
      <c r="C4" s="36"/>
      <c r="D4" s="36"/>
      <c r="E4" s="36"/>
      <c r="F4" s="36"/>
      <c r="G4" s="36"/>
      <c r="H4" s="36"/>
      <c r="I4" s="36"/>
      <c r="J4" s="37"/>
    </row>
    <row r="5" spans="2:10" ht="15.6">
      <c r="B5" s="38" t="s">
        <v>26</v>
      </c>
      <c r="C5" s="36"/>
      <c r="D5" s="36"/>
      <c r="E5" s="36"/>
      <c r="F5" s="36"/>
      <c r="G5" s="36"/>
      <c r="H5" s="36"/>
      <c r="I5" s="36"/>
      <c r="J5" s="37"/>
    </row>
    <row r="6" spans="2:10" ht="15.6">
      <c r="B6" s="38" t="s">
        <v>27</v>
      </c>
      <c r="C6" s="36"/>
      <c r="D6" s="36"/>
      <c r="E6" s="36"/>
      <c r="F6" s="36"/>
      <c r="G6" s="36"/>
      <c r="H6" s="36"/>
      <c r="I6" s="36"/>
      <c r="J6" s="6"/>
    </row>
    <row r="7" spans="2:10" ht="15.6">
      <c r="B7" s="38" t="s">
        <v>28</v>
      </c>
      <c r="C7" s="36"/>
      <c r="D7" s="36"/>
      <c r="E7" s="36"/>
      <c r="F7" s="36"/>
      <c r="G7" s="36"/>
      <c r="H7" s="36"/>
      <c r="I7" s="36"/>
      <c r="J7" s="37"/>
    </row>
    <row r="8" spans="2:10">
      <c r="B8" s="42" t="s">
        <v>0</v>
      </c>
      <c r="C8" s="36"/>
      <c r="D8" s="36"/>
      <c r="E8" s="36"/>
      <c r="F8" s="36"/>
      <c r="G8" s="36"/>
      <c r="H8" s="36"/>
      <c r="I8" s="36"/>
      <c r="J8" s="37"/>
    </row>
    <row r="9" spans="2:10" ht="15.6">
      <c r="B9" s="38" t="s">
        <v>583</v>
      </c>
      <c r="C9" s="36"/>
      <c r="D9" s="36"/>
      <c r="E9" s="36"/>
      <c r="F9" s="36"/>
      <c r="G9" s="36"/>
      <c r="H9" s="36"/>
      <c r="I9" s="36"/>
      <c r="J9" s="37"/>
    </row>
    <row r="10" spans="2:10">
      <c r="B10" s="82"/>
      <c r="C10" s="83"/>
      <c r="D10" s="83"/>
      <c r="E10" s="83"/>
      <c r="F10" s="83"/>
      <c r="G10" s="83"/>
      <c r="H10" s="83"/>
      <c r="I10" s="83"/>
      <c r="J10" s="84"/>
    </row>
    <row r="11" spans="2:10" ht="30" customHeight="1">
      <c r="B11" s="399" t="s">
        <v>464</v>
      </c>
      <c r="C11" s="400"/>
      <c r="D11" s="400"/>
      <c r="E11" s="400"/>
      <c r="F11" s="400"/>
      <c r="G11" s="400"/>
      <c r="H11" s="400"/>
      <c r="I11" s="400"/>
      <c r="J11" s="401"/>
    </row>
    <row r="12" spans="2:10">
      <c r="B12" s="38"/>
      <c r="C12" s="181"/>
      <c r="D12" s="181"/>
      <c r="E12" s="181"/>
      <c r="F12" s="185"/>
      <c r="G12" s="181"/>
      <c r="H12" s="181"/>
      <c r="I12" s="181"/>
      <c r="J12" s="182"/>
    </row>
    <row r="13" spans="2:10">
      <c r="B13" s="38" t="s">
        <v>348</v>
      </c>
      <c r="C13" s="183"/>
      <c r="D13" s="183"/>
      <c r="E13" s="183" t="s">
        <v>347</v>
      </c>
      <c r="F13" s="5">
        <v>3</v>
      </c>
      <c r="G13" s="183"/>
      <c r="H13" s="183"/>
      <c r="I13" s="183"/>
      <c r="J13" s="184"/>
    </row>
    <row r="14" spans="2:10" ht="15.6">
      <c r="B14" s="153" t="str">
        <f>"Digits: "&amp;_xlfn.TEXTJOIN(", ",,_xlfn.SEQUENCE(,10))</f>
        <v>Digits: 1, 2, 3, 4, 5, 6, 7, 8, 9, 10</v>
      </c>
      <c r="C14" s="183"/>
      <c r="D14" s="183"/>
      <c r="E14" s="183" t="s">
        <v>341</v>
      </c>
      <c r="F14" s="5">
        <v>10</v>
      </c>
      <c r="G14" s="183"/>
      <c r="H14" s="183"/>
      <c r="I14" s="183"/>
      <c r="J14" s="184"/>
    </row>
    <row r="15" spans="2:10" ht="15.6">
      <c r="B15" s="153" t="str">
        <f>"Digits: "&amp;_xlfn.TEXTJOIN(", ",,_xlfn.SEQUENCE(,10))</f>
        <v>Digits: 1, 2, 3, 4, 5, 6, 7, 8, 9, 10</v>
      </c>
      <c r="C15" s="183"/>
      <c r="D15" s="183"/>
      <c r="E15" s="183" t="s">
        <v>342</v>
      </c>
      <c r="F15" s="5">
        <v>10</v>
      </c>
      <c r="G15" s="183"/>
      <c r="H15" s="183"/>
      <c r="I15" s="183"/>
      <c r="J15" s="184"/>
    </row>
    <row r="16" spans="2:10" ht="15.6">
      <c r="B16" s="153" t="str">
        <f>"Digits: "&amp;_xlfn.TEXTJOIN(", ",,_xlfn.SEQUENCE(,10))</f>
        <v>Digits: 1, 2, 3, 4, 5, 6, 7, 8, 9, 10</v>
      </c>
      <c r="C16" s="183"/>
      <c r="D16" s="183"/>
      <c r="E16" s="183" t="s">
        <v>343</v>
      </c>
      <c r="F16" s="5">
        <v>10</v>
      </c>
      <c r="G16" s="183"/>
      <c r="H16" s="183"/>
      <c r="I16" s="183"/>
      <c r="J16" s="184"/>
    </row>
    <row r="17" spans="2:10">
      <c r="B17" s="153"/>
      <c r="C17" s="186" t="s">
        <v>344</v>
      </c>
      <c r="E17" s="183"/>
      <c r="F17" s="18"/>
      <c r="G17" s="49" t="str">
        <f>_xlfn.IFNA(" "&amp;F14&amp;"*"&amp;F15&amp;"*"&amp;F16&amp;" or "&amp;F14&amp;"^"&amp;F13,"")</f>
        <v xml:space="preserve"> 10*10*10 or 10^3</v>
      </c>
      <c r="H17" s="183"/>
      <c r="I17" s="183"/>
      <c r="J17" s="184"/>
    </row>
    <row r="18" spans="2:10">
      <c r="B18" s="153"/>
      <c r="C18" s="183"/>
      <c r="D18" s="183"/>
      <c r="E18" s="183"/>
      <c r="G18" s="183"/>
      <c r="H18" s="183"/>
      <c r="I18" s="183"/>
      <c r="J18" s="184"/>
    </row>
    <row r="19" spans="2:10" ht="30" customHeight="1">
      <c r="B19" s="396" t="s">
        <v>350</v>
      </c>
      <c r="C19" s="397"/>
      <c r="D19" s="397"/>
      <c r="E19" s="397"/>
      <c r="F19" s="397"/>
      <c r="G19" s="397"/>
      <c r="H19" s="397"/>
      <c r="I19" s="397"/>
      <c r="J19" s="398"/>
    </row>
    <row r="20" spans="2:10">
      <c r="B20" s="111"/>
      <c r="C20" s="112"/>
      <c r="D20" s="112"/>
      <c r="E20" s="112"/>
      <c r="F20" s="152"/>
      <c r="G20" s="112"/>
      <c r="H20" s="112"/>
      <c r="I20" s="112"/>
      <c r="J20" s="113"/>
    </row>
    <row r="21" spans="2:10">
      <c r="B21" s="38" t="s">
        <v>349</v>
      </c>
      <c r="C21" s="183"/>
      <c r="D21" s="183"/>
      <c r="E21" s="183" t="s">
        <v>347</v>
      </c>
      <c r="F21" s="5">
        <v>3</v>
      </c>
      <c r="G21" s="183"/>
      <c r="H21" s="183"/>
      <c r="I21" s="183"/>
      <c r="J21" s="184"/>
    </row>
    <row r="22" spans="2:10" ht="15.6">
      <c r="B22" s="153" t="s">
        <v>345</v>
      </c>
      <c r="C22" s="183"/>
      <c r="D22" s="183"/>
      <c r="E22" s="183" t="s">
        <v>341</v>
      </c>
      <c r="F22" s="5">
        <v>2</v>
      </c>
      <c r="G22" s="183"/>
      <c r="H22" s="183"/>
      <c r="I22" s="183"/>
      <c r="J22" s="184"/>
    </row>
    <row r="23" spans="2:10" ht="15.6">
      <c r="B23" s="153" t="s">
        <v>346</v>
      </c>
      <c r="C23" s="183"/>
      <c r="D23" s="183"/>
      <c r="E23" s="183" t="s">
        <v>342</v>
      </c>
      <c r="F23" s="5">
        <v>4</v>
      </c>
      <c r="G23" s="183"/>
      <c r="H23" s="183"/>
      <c r="I23" s="183"/>
      <c r="J23" s="184"/>
    </row>
    <row r="24" spans="2:10" ht="15.6">
      <c r="B24" s="153"/>
      <c r="C24" s="183"/>
      <c r="D24" s="183"/>
      <c r="E24" s="183" t="s">
        <v>343</v>
      </c>
      <c r="F24" s="5">
        <v>3</v>
      </c>
      <c r="G24" s="183"/>
      <c r="H24" s="183"/>
      <c r="I24" s="183"/>
      <c r="J24" s="184"/>
    </row>
    <row r="25" spans="2:10">
      <c r="B25" s="153"/>
      <c r="C25" s="186" t="s">
        <v>344</v>
      </c>
      <c r="E25" s="183"/>
      <c r="F25" s="18"/>
      <c r="G25" s="49" t="str">
        <f>_xlfn.IFNA(" "&amp;F22&amp;"*"&amp;F23&amp;"*"&amp;F24,"")</f>
        <v xml:space="preserve"> 2*4*3</v>
      </c>
      <c r="H25" s="183"/>
      <c r="I25" s="183"/>
      <c r="J25" s="184"/>
    </row>
    <row r="26" spans="2:10">
      <c r="B26" s="153"/>
      <c r="C26" s="186"/>
      <c r="E26" s="183"/>
      <c r="G26" s="187"/>
      <c r="H26" s="183"/>
      <c r="I26" s="183"/>
      <c r="J26" s="184"/>
    </row>
    <row r="27" spans="2:10">
      <c r="B27" s="111"/>
      <c r="C27" s="112"/>
      <c r="D27" s="112"/>
      <c r="E27" s="112"/>
      <c r="F27" s="112"/>
      <c r="G27" s="112"/>
      <c r="H27" s="112"/>
      <c r="I27" s="112"/>
      <c r="J27" s="113"/>
    </row>
    <row r="28" spans="2:10" ht="30" customHeight="1">
      <c r="B28" s="402" t="s">
        <v>465</v>
      </c>
      <c r="C28" s="403"/>
      <c r="D28" s="403"/>
      <c r="E28" s="403"/>
      <c r="F28" s="403"/>
      <c r="G28" s="403"/>
      <c r="H28" s="403"/>
      <c r="I28" s="403"/>
      <c r="J28" s="404"/>
    </row>
    <row r="29" spans="2:10">
      <c r="B29" s="188"/>
      <c r="C29" s="189"/>
      <c r="D29" s="189"/>
      <c r="E29" s="189"/>
      <c r="F29" s="189"/>
      <c r="G29" s="189"/>
      <c r="H29" s="189"/>
      <c r="I29" s="189"/>
      <c r="J29" s="190"/>
    </row>
    <row r="30" spans="2:10">
      <c r="B30" s="154" t="s">
        <v>296</v>
      </c>
      <c r="C30" s="152"/>
      <c r="D30" s="152"/>
      <c r="E30" s="152"/>
      <c r="F30" s="152"/>
      <c r="G30" s="152"/>
      <c r="H30" s="152"/>
      <c r="I30" s="112"/>
      <c r="J30" s="113"/>
    </row>
    <row r="31" spans="2:10">
      <c r="B31" s="35" t="s">
        <v>466</v>
      </c>
      <c r="E31" s="156"/>
      <c r="F31" s="156"/>
      <c r="G31" s="156"/>
      <c r="H31" s="156"/>
      <c r="I31" s="112"/>
      <c r="J31" s="113"/>
    </row>
    <row r="32" spans="2:10">
      <c r="B32" s="168"/>
      <c r="E32" s="156"/>
      <c r="F32" s="156"/>
      <c r="G32" s="156"/>
      <c r="H32" s="156"/>
      <c r="I32" s="112"/>
      <c r="J32" s="113"/>
    </row>
    <row r="33" spans="2:10">
      <c r="B33" s="10"/>
      <c r="C33" s="26" t="s">
        <v>286</v>
      </c>
      <c r="D33" s="27"/>
      <c r="E33" s="26" t="s">
        <v>155</v>
      </c>
      <c r="F33" s="27"/>
      <c r="I33" s="112"/>
      <c r="J33" s="113"/>
    </row>
    <row r="34" spans="2:10">
      <c r="B34" s="10"/>
      <c r="C34" s="157" t="s">
        <v>293</v>
      </c>
      <c r="D34" s="158"/>
      <c r="E34" s="157" t="s">
        <v>294</v>
      </c>
      <c r="F34" s="158"/>
      <c r="G34" t="s">
        <v>297</v>
      </c>
      <c r="I34" s="112"/>
      <c r="J34" s="113"/>
    </row>
    <row r="35" spans="2:10">
      <c r="B35" s="10"/>
      <c r="C35" s="159" t="s">
        <v>287</v>
      </c>
      <c r="D35" s="160"/>
      <c r="E35" s="405" t="s">
        <v>287</v>
      </c>
      <c r="F35" s="406"/>
      <c r="G35" s="2" t="s">
        <v>298</v>
      </c>
      <c r="I35" s="112"/>
      <c r="J35" s="113"/>
    </row>
    <row r="36" spans="2:10">
      <c r="B36" s="10"/>
      <c r="C36" s="159" t="s">
        <v>288</v>
      </c>
      <c r="D36" s="160"/>
      <c r="E36" s="407"/>
      <c r="F36" s="408"/>
      <c r="I36" s="112"/>
      <c r="J36" s="113"/>
    </row>
    <row r="37" spans="2:10">
      <c r="B37" s="10"/>
      <c r="C37" s="159" t="s">
        <v>289</v>
      </c>
      <c r="D37" s="160"/>
      <c r="E37" s="407"/>
      <c r="F37" s="408"/>
      <c r="I37" s="112"/>
      <c r="J37" s="113"/>
    </row>
    <row r="38" spans="2:10">
      <c r="B38" s="10"/>
      <c r="C38" s="159" t="s">
        <v>290</v>
      </c>
      <c r="D38" s="160"/>
      <c r="E38" s="407"/>
      <c r="F38" s="408"/>
      <c r="I38" s="112"/>
      <c r="J38" s="113"/>
    </row>
    <row r="39" spans="2:10">
      <c r="B39" s="10"/>
      <c r="C39" s="159" t="s">
        <v>291</v>
      </c>
      <c r="D39" s="160"/>
      <c r="E39" s="407"/>
      <c r="F39" s="408"/>
      <c r="I39" s="112"/>
      <c r="J39" s="113"/>
    </row>
    <row r="40" spans="2:10">
      <c r="B40" s="10"/>
      <c r="C40" s="159" t="s">
        <v>292</v>
      </c>
      <c r="D40" s="160"/>
      <c r="E40" s="409"/>
      <c r="F40" s="410"/>
      <c r="I40" s="112"/>
      <c r="J40" s="113"/>
    </row>
    <row r="41" spans="2:10">
      <c r="B41" s="175" t="s">
        <v>61</v>
      </c>
      <c r="C41" s="1">
        <f>COUNTA(C35:C40)</f>
        <v>6</v>
      </c>
      <c r="D41" s="1"/>
      <c r="E41" s="1">
        <f>COUNTA(E35:E40)</f>
        <v>1</v>
      </c>
      <c r="F41" s="1"/>
      <c r="I41" s="112"/>
      <c r="J41" s="113"/>
    </row>
    <row r="42" spans="2:10">
      <c r="B42" s="111"/>
      <c r="I42" s="112"/>
      <c r="J42" s="113"/>
    </row>
    <row r="43" spans="2:10">
      <c r="B43" s="85"/>
      <c r="C43" s="86"/>
      <c r="D43" s="155"/>
      <c r="E43" s="155"/>
      <c r="F43" s="155"/>
      <c r="G43" s="155"/>
      <c r="H43" s="155"/>
      <c r="I43" s="86"/>
      <c r="J43" s="87"/>
    </row>
    <row r="44" spans="2:10">
      <c r="B44" s="32" t="s">
        <v>29</v>
      </c>
      <c r="C44" s="33"/>
      <c r="D44" s="33"/>
      <c r="E44" s="33"/>
      <c r="F44" s="33"/>
      <c r="G44" s="33"/>
      <c r="H44" s="33"/>
      <c r="I44" s="33"/>
      <c r="J44" s="34"/>
    </row>
    <row r="45" spans="2:10" ht="30" customHeight="1">
      <c r="B45" s="387" t="s">
        <v>467</v>
      </c>
      <c r="C45" s="388"/>
      <c r="D45" s="388"/>
      <c r="E45" s="388"/>
      <c r="F45" s="388"/>
      <c r="G45" s="388"/>
      <c r="H45" s="388"/>
      <c r="I45" s="388"/>
      <c r="J45" s="389"/>
    </row>
    <row r="46" spans="2:10">
      <c r="B46" s="66"/>
      <c r="C46" s="36"/>
      <c r="D46" s="36"/>
      <c r="E46" s="36"/>
      <c r="F46" s="36"/>
      <c r="G46" s="36"/>
      <c r="H46" s="36"/>
      <c r="I46" s="36"/>
      <c r="J46" s="37"/>
    </row>
    <row r="47" spans="2:10">
      <c r="B47" s="66"/>
      <c r="C47" s="36"/>
      <c r="D47" s="36"/>
      <c r="E47" s="36"/>
      <c r="F47" s="36"/>
      <c r="G47" s="36"/>
      <c r="H47" s="36"/>
      <c r="I47" s="36"/>
      <c r="J47" s="37"/>
    </row>
    <row r="48" spans="2:10">
      <c r="B48" s="66"/>
      <c r="C48" s="36"/>
      <c r="D48" s="36"/>
      <c r="E48" s="36"/>
      <c r="F48" s="36"/>
      <c r="G48" s="50"/>
      <c r="H48" s="36"/>
      <c r="I48" s="36"/>
      <c r="J48" s="37"/>
    </row>
    <row r="49" spans="2:10">
      <c r="B49" s="75" t="s">
        <v>31</v>
      </c>
      <c r="C49" s="36"/>
      <c r="D49" s="36"/>
      <c r="E49" s="36"/>
      <c r="F49" s="48"/>
      <c r="G49" s="5">
        <v>7</v>
      </c>
      <c r="H49" s="49" t="s">
        <v>299</v>
      </c>
      <c r="I49" s="36"/>
      <c r="J49" s="37"/>
    </row>
    <row r="50" spans="2:10">
      <c r="B50" s="75" t="s">
        <v>39</v>
      </c>
      <c r="C50" s="36"/>
      <c r="D50" s="36"/>
      <c r="E50" s="36"/>
      <c r="F50" s="48"/>
      <c r="G50" s="5">
        <v>3</v>
      </c>
      <c r="H50" s="49" t="s">
        <v>295</v>
      </c>
      <c r="I50" s="36"/>
      <c r="J50" s="37"/>
    </row>
    <row r="51" spans="2:10">
      <c r="B51" s="35" t="s">
        <v>43</v>
      </c>
      <c r="C51" s="36"/>
      <c r="D51" s="36"/>
      <c r="E51" s="36"/>
      <c r="F51" s="48"/>
      <c r="G51" s="18"/>
      <c r="H51" s="49" t="s">
        <v>44</v>
      </c>
      <c r="I51" s="36"/>
      <c r="J51" s="37"/>
    </row>
    <row r="52" spans="2:10">
      <c r="B52" s="75"/>
      <c r="C52" s="36"/>
      <c r="D52" s="36"/>
      <c r="E52" s="36"/>
      <c r="F52" s="36"/>
      <c r="G52" s="36" t="str">
        <f>_xlfn.IFNA("=COMBIN("&amp;G49&amp;","&amp;G50&amp;")","")</f>
        <v>=COMBIN(7,3)</v>
      </c>
      <c r="H52" s="36"/>
      <c r="I52" s="36"/>
      <c r="J52" s="37"/>
    </row>
    <row r="53" spans="2:10">
      <c r="B53" s="38" t="s">
        <v>138</v>
      </c>
      <c r="C53" s="36"/>
      <c r="D53" s="36"/>
      <c r="E53" s="36"/>
      <c r="F53" s="36"/>
      <c r="G53" s="36"/>
      <c r="H53" s="36"/>
      <c r="I53" s="36"/>
      <c r="J53" s="37"/>
    </row>
    <row r="54" spans="2:10">
      <c r="B54" s="42" t="s">
        <v>0</v>
      </c>
      <c r="C54" s="36"/>
      <c r="D54" s="36"/>
      <c r="E54" s="36"/>
      <c r="F54" s="36"/>
      <c r="G54" s="36"/>
      <c r="H54" s="36"/>
      <c r="I54" s="36"/>
      <c r="J54" s="37"/>
    </row>
    <row r="55" spans="2:10" ht="30" customHeight="1">
      <c r="B55" s="399" t="s">
        <v>139</v>
      </c>
      <c r="C55" s="400"/>
      <c r="D55" s="400"/>
      <c r="E55" s="400"/>
      <c r="F55" s="400"/>
      <c r="G55" s="400"/>
      <c r="H55" s="400"/>
      <c r="I55" s="400"/>
      <c r="J55" s="401"/>
    </row>
    <row r="56" spans="2:10">
      <c r="B56" s="82"/>
      <c r="C56" s="83"/>
      <c r="D56" s="83"/>
      <c r="E56" s="83"/>
      <c r="F56" s="83"/>
      <c r="G56" s="83"/>
      <c r="H56" s="83"/>
      <c r="I56" s="83"/>
      <c r="J56" s="84"/>
    </row>
    <row r="57" spans="2:10" ht="45" customHeight="1">
      <c r="B57" s="396" t="s">
        <v>148</v>
      </c>
      <c r="C57" s="397"/>
      <c r="D57" s="397"/>
      <c r="E57" s="397"/>
      <c r="F57" s="397"/>
      <c r="G57" s="397"/>
      <c r="H57" s="397"/>
      <c r="I57" s="397"/>
      <c r="J57" s="398"/>
    </row>
    <row r="58" spans="2:10">
      <c r="B58" s="85"/>
      <c r="C58" s="86"/>
      <c r="D58" s="86"/>
      <c r="E58" s="86"/>
      <c r="F58" s="86"/>
      <c r="G58" s="86"/>
      <c r="H58" s="86"/>
      <c r="I58" s="86"/>
      <c r="J58" s="87"/>
    </row>
    <row r="59" spans="2:10">
      <c r="B59" s="32" t="s">
        <v>49</v>
      </c>
      <c r="C59" s="33"/>
      <c r="D59" s="33"/>
      <c r="E59" s="33"/>
      <c r="F59" s="33"/>
      <c r="G59" s="33"/>
      <c r="H59" s="33"/>
      <c r="I59" s="33"/>
      <c r="J59" s="34"/>
    </row>
    <row r="60" spans="2:10" ht="30" customHeight="1">
      <c r="B60" s="387" t="s">
        <v>468</v>
      </c>
      <c r="C60" s="388"/>
      <c r="D60" s="388"/>
      <c r="E60" s="388"/>
      <c r="F60" s="388"/>
      <c r="G60" s="388"/>
      <c r="H60" s="388"/>
      <c r="I60" s="388"/>
      <c r="J60" s="389"/>
    </row>
    <row r="61" spans="2:10">
      <c r="B61" s="66"/>
      <c r="C61" s="36"/>
      <c r="D61" s="36"/>
      <c r="E61" s="36"/>
      <c r="F61" s="36"/>
      <c r="G61" s="36"/>
      <c r="H61" s="36"/>
      <c r="I61" s="36"/>
      <c r="J61" s="37"/>
    </row>
    <row r="62" spans="2:10">
      <c r="B62" s="66"/>
      <c r="C62" s="36"/>
      <c r="D62" s="36"/>
      <c r="E62" s="36"/>
      <c r="F62" s="36"/>
      <c r="G62" s="36"/>
      <c r="H62" s="36"/>
      <c r="I62" s="36"/>
      <c r="J62" s="37"/>
    </row>
    <row r="63" spans="2:10">
      <c r="B63" s="66"/>
      <c r="C63" s="36"/>
      <c r="D63" s="36"/>
      <c r="E63" s="36"/>
      <c r="F63" s="36"/>
      <c r="G63" s="50"/>
      <c r="H63" s="36"/>
      <c r="I63" s="36"/>
      <c r="J63" s="37"/>
    </row>
    <row r="64" spans="2:10">
      <c r="B64" s="75" t="s">
        <v>31</v>
      </c>
      <c r="C64" s="36"/>
      <c r="D64" s="36"/>
      <c r="E64" s="36"/>
      <c r="F64" s="48"/>
      <c r="G64" s="5">
        <v>5</v>
      </c>
      <c r="H64" s="49" t="s">
        <v>299</v>
      </c>
      <c r="I64" s="36"/>
      <c r="J64" s="37"/>
    </row>
    <row r="65" spans="2:21">
      <c r="B65" s="75" t="s">
        <v>39</v>
      </c>
      <c r="C65" s="36"/>
      <c r="D65" s="36"/>
      <c r="E65" s="36"/>
      <c r="F65" s="48"/>
      <c r="G65" s="5">
        <v>5</v>
      </c>
      <c r="H65" s="49" t="s">
        <v>295</v>
      </c>
      <c r="I65" s="36"/>
      <c r="J65" s="37"/>
    </row>
    <row r="66" spans="2:21">
      <c r="B66" s="35" t="s">
        <v>50</v>
      </c>
      <c r="C66" s="36"/>
      <c r="D66" s="36"/>
      <c r="E66" s="36"/>
      <c r="F66" s="48"/>
      <c r="G66" s="18"/>
      <c r="H66" s="49" t="s">
        <v>51</v>
      </c>
      <c r="I66" s="36"/>
      <c r="J66" s="37"/>
    </row>
    <row r="67" spans="2:21">
      <c r="B67" s="35"/>
      <c r="C67" s="36"/>
      <c r="D67" s="36"/>
      <c r="E67" s="36"/>
      <c r="F67" s="36"/>
      <c r="G67" s="36" t="str">
        <f>_xlfn.IFNA("=PERMUT("&amp;G64&amp;","&amp;G65&amp;")","")</f>
        <v>=PERMUT(5,5)</v>
      </c>
      <c r="H67" s="36"/>
      <c r="I67" s="36"/>
      <c r="J67" s="37"/>
    </row>
    <row r="68" spans="2:21">
      <c r="B68" s="42" t="s">
        <v>0</v>
      </c>
      <c r="C68" s="36"/>
      <c r="D68" s="36"/>
      <c r="E68" s="36"/>
      <c r="F68" s="36"/>
      <c r="G68" s="36"/>
      <c r="H68" s="36"/>
      <c r="I68" s="36"/>
      <c r="J68" s="37"/>
    </row>
    <row r="69" spans="2:21" ht="30" customHeight="1">
      <c r="B69" s="399" t="s">
        <v>247</v>
      </c>
      <c r="C69" s="400"/>
      <c r="D69" s="400"/>
      <c r="E69" s="400"/>
      <c r="F69" s="400"/>
      <c r="G69" s="400"/>
      <c r="H69" s="400"/>
      <c r="I69" s="400"/>
      <c r="J69" s="401"/>
    </row>
    <row r="70" spans="2:21" ht="30" customHeight="1">
      <c r="B70" s="399" t="s">
        <v>250</v>
      </c>
      <c r="C70" s="400"/>
      <c r="D70" s="400"/>
      <c r="E70" s="400"/>
      <c r="F70" s="400"/>
      <c r="G70" s="400"/>
      <c r="H70" s="400"/>
      <c r="I70" s="400"/>
      <c r="J70" s="401"/>
    </row>
    <row r="71" spans="2:21">
      <c r="B71" s="232"/>
      <c r="C71" s="233"/>
      <c r="D71" s="233"/>
      <c r="E71" s="233"/>
      <c r="F71" s="233"/>
      <c r="G71" s="233"/>
      <c r="H71" s="233"/>
      <c r="I71" s="233"/>
      <c r="J71" s="234"/>
      <c r="L71" s="1" t="s">
        <v>591</v>
      </c>
      <c r="N71" s="314" t="s">
        <v>600</v>
      </c>
      <c r="P71" s="1" t="s">
        <v>594</v>
      </c>
      <c r="T71" s="19" t="s">
        <v>601</v>
      </c>
      <c r="U71" s="18">
        <f>ROWS(_xlfn.UNIQUE(P74:T193))</f>
        <v>120</v>
      </c>
    </row>
    <row r="72" spans="2:21">
      <c r="B72" s="399" t="str">
        <f>M73&amp;"   "&amp;M74</f>
        <v xml:space="preserve">   </v>
      </c>
      <c r="C72" s="400"/>
      <c r="D72" s="400"/>
      <c r="E72" s="400"/>
      <c r="F72" s="400"/>
      <c r="G72" s="400"/>
      <c r="H72" s="400"/>
      <c r="I72" s="400"/>
      <c r="J72" s="401"/>
      <c r="N72" s="5" t="s">
        <v>592</v>
      </c>
    </row>
    <row r="73" spans="2:21">
      <c r="B73" s="39"/>
      <c r="C73" s="40"/>
      <c r="D73" s="40"/>
      <c r="E73" s="40"/>
      <c r="F73" s="40"/>
      <c r="G73" s="40"/>
      <c r="H73" s="40"/>
      <c r="I73" s="40"/>
      <c r="J73" s="41"/>
      <c r="N73" s="5" t="s">
        <v>47</v>
      </c>
      <c r="P73" s="19" t="s">
        <v>595</v>
      </c>
      <c r="Q73" s="19" t="s">
        <v>596</v>
      </c>
      <c r="R73" s="19" t="s">
        <v>597</v>
      </c>
      <c r="S73" s="19" t="s">
        <v>598</v>
      </c>
      <c r="T73" s="19" t="s">
        <v>599</v>
      </c>
    </row>
    <row r="74" spans="2:21">
      <c r="N74" s="5" t="s">
        <v>46</v>
      </c>
      <c r="P74" s="5" t="s">
        <v>592</v>
      </c>
      <c r="Q74" s="5" t="s">
        <v>47</v>
      </c>
      <c r="R74" s="5" t="s">
        <v>46</v>
      </c>
      <c r="S74" s="5" t="s">
        <v>593</v>
      </c>
      <c r="T74" s="5" t="s">
        <v>41</v>
      </c>
      <c r="U74" s="5"/>
    </row>
    <row r="75" spans="2:21">
      <c r="N75" s="5" t="s">
        <v>593</v>
      </c>
      <c r="P75" s="5" t="s">
        <v>592</v>
      </c>
      <c r="Q75" s="5" t="s">
        <v>47</v>
      </c>
      <c r="R75" s="5" t="s">
        <v>46</v>
      </c>
      <c r="S75" s="5" t="s">
        <v>41</v>
      </c>
      <c r="T75" s="5" t="s">
        <v>593</v>
      </c>
    </row>
    <row r="76" spans="2:21">
      <c r="N76" s="5" t="s">
        <v>41</v>
      </c>
      <c r="P76" s="5" t="s">
        <v>592</v>
      </c>
      <c r="Q76" s="5" t="s">
        <v>47</v>
      </c>
      <c r="R76" s="5" t="s">
        <v>593</v>
      </c>
      <c r="S76" s="5" t="s">
        <v>46</v>
      </c>
      <c r="T76" s="5" t="s">
        <v>41</v>
      </c>
    </row>
    <row r="77" spans="2:21">
      <c r="P77" s="5" t="s">
        <v>592</v>
      </c>
      <c r="Q77" s="5" t="s">
        <v>47</v>
      </c>
      <c r="R77" s="5" t="s">
        <v>593</v>
      </c>
      <c r="S77" s="5" t="s">
        <v>41</v>
      </c>
      <c r="T77" s="5" t="s">
        <v>46</v>
      </c>
    </row>
    <row r="78" spans="2:21">
      <c r="P78" s="5" t="s">
        <v>592</v>
      </c>
      <c r="Q78" s="5" t="s">
        <v>47</v>
      </c>
      <c r="R78" s="5" t="s">
        <v>41</v>
      </c>
      <c r="S78" s="5" t="s">
        <v>46</v>
      </c>
      <c r="T78" s="5" t="s">
        <v>593</v>
      </c>
    </row>
    <row r="79" spans="2:21">
      <c r="P79" s="5" t="s">
        <v>592</v>
      </c>
      <c r="Q79" s="5" t="s">
        <v>47</v>
      </c>
      <c r="R79" s="5" t="s">
        <v>41</v>
      </c>
      <c r="S79" s="5" t="s">
        <v>593</v>
      </c>
      <c r="T79" s="5" t="s">
        <v>46</v>
      </c>
    </row>
    <row r="80" spans="2:21">
      <c r="P80" s="5" t="s">
        <v>592</v>
      </c>
      <c r="Q80" s="5" t="s">
        <v>46</v>
      </c>
      <c r="R80" s="5" t="s">
        <v>47</v>
      </c>
      <c r="S80" s="5" t="s">
        <v>593</v>
      </c>
      <c r="T80" s="5" t="s">
        <v>41</v>
      </c>
    </row>
    <row r="81" spans="16:20">
      <c r="P81" s="5" t="s">
        <v>592</v>
      </c>
      <c r="Q81" s="5" t="s">
        <v>46</v>
      </c>
      <c r="R81" s="5" t="s">
        <v>47</v>
      </c>
      <c r="S81" s="5" t="s">
        <v>41</v>
      </c>
      <c r="T81" s="5" t="s">
        <v>593</v>
      </c>
    </row>
    <row r="82" spans="16:20">
      <c r="P82" s="5" t="s">
        <v>592</v>
      </c>
      <c r="Q82" s="5" t="s">
        <v>46</v>
      </c>
      <c r="R82" s="5" t="s">
        <v>593</v>
      </c>
      <c r="S82" s="5" t="s">
        <v>47</v>
      </c>
      <c r="T82" s="5" t="s">
        <v>41</v>
      </c>
    </row>
    <row r="83" spans="16:20">
      <c r="P83" s="5" t="s">
        <v>592</v>
      </c>
      <c r="Q83" s="5" t="s">
        <v>46</v>
      </c>
      <c r="R83" s="5" t="s">
        <v>593</v>
      </c>
      <c r="S83" s="5" t="s">
        <v>41</v>
      </c>
      <c r="T83" s="5" t="s">
        <v>47</v>
      </c>
    </row>
    <row r="84" spans="16:20">
      <c r="P84" s="5" t="s">
        <v>592</v>
      </c>
      <c r="Q84" s="5" t="s">
        <v>46</v>
      </c>
      <c r="R84" s="5" t="s">
        <v>41</v>
      </c>
      <c r="S84" s="5" t="s">
        <v>47</v>
      </c>
      <c r="T84" s="5" t="s">
        <v>593</v>
      </c>
    </row>
    <row r="85" spans="16:20">
      <c r="P85" s="5" t="s">
        <v>592</v>
      </c>
      <c r="Q85" s="5" t="s">
        <v>46</v>
      </c>
      <c r="R85" s="5" t="s">
        <v>41</v>
      </c>
      <c r="S85" s="5" t="s">
        <v>593</v>
      </c>
      <c r="T85" s="5" t="s">
        <v>47</v>
      </c>
    </row>
    <row r="86" spans="16:20">
      <c r="P86" s="5" t="s">
        <v>592</v>
      </c>
      <c r="Q86" s="5" t="s">
        <v>593</v>
      </c>
      <c r="R86" s="5" t="s">
        <v>47</v>
      </c>
      <c r="S86" s="5" t="s">
        <v>46</v>
      </c>
      <c r="T86" s="5" t="s">
        <v>41</v>
      </c>
    </row>
    <row r="87" spans="16:20">
      <c r="P87" s="5" t="s">
        <v>592</v>
      </c>
      <c r="Q87" s="5" t="s">
        <v>593</v>
      </c>
      <c r="R87" s="5" t="s">
        <v>47</v>
      </c>
      <c r="S87" s="5" t="s">
        <v>41</v>
      </c>
      <c r="T87" s="5" t="s">
        <v>46</v>
      </c>
    </row>
    <row r="88" spans="16:20">
      <c r="P88" s="5" t="s">
        <v>592</v>
      </c>
      <c r="Q88" s="5" t="s">
        <v>593</v>
      </c>
      <c r="R88" s="5" t="s">
        <v>46</v>
      </c>
      <c r="S88" s="5" t="s">
        <v>47</v>
      </c>
      <c r="T88" s="5" t="s">
        <v>41</v>
      </c>
    </row>
    <row r="89" spans="16:20">
      <c r="P89" s="5" t="s">
        <v>592</v>
      </c>
      <c r="Q89" s="5" t="s">
        <v>593</v>
      </c>
      <c r="R89" s="5" t="s">
        <v>46</v>
      </c>
      <c r="S89" s="5" t="s">
        <v>41</v>
      </c>
      <c r="T89" s="5" t="s">
        <v>47</v>
      </c>
    </row>
    <row r="90" spans="16:20">
      <c r="P90" s="5" t="s">
        <v>592</v>
      </c>
      <c r="Q90" s="5" t="s">
        <v>593</v>
      </c>
      <c r="R90" s="5" t="s">
        <v>41</v>
      </c>
      <c r="S90" s="5" t="s">
        <v>47</v>
      </c>
      <c r="T90" s="5" t="s">
        <v>46</v>
      </c>
    </row>
    <row r="91" spans="16:20">
      <c r="P91" s="5" t="s">
        <v>592</v>
      </c>
      <c r="Q91" s="5" t="s">
        <v>593</v>
      </c>
      <c r="R91" s="5" t="s">
        <v>41</v>
      </c>
      <c r="S91" s="5" t="s">
        <v>46</v>
      </c>
      <c r="T91" s="5" t="s">
        <v>47</v>
      </c>
    </row>
    <row r="92" spans="16:20">
      <c r="P92" s="5" t="s">
        <v>592</v>
      </c>
      <c r="Q92" s="5" t="s">
        <v>41</v>
      </c>
      <c r="R92" s="5" t="s">
        <v>47</v>
      </c>
      <c r="S92" s="5" t="s">
        <v>46</v>
      </c>
      <c r="T92" s="5" t="s">
        <v>593</v>
      </c>
    </row>
    <row r="93" spans="16:20">
      <c r="P93" s="5" t="s">
        <v>592</v>
      </c>
      <c r="Q93" s="5" t="s">
        <v>41</v>
      </c>
      <c r="R93" s="5" t="s">
        <v>47</v>
      </c>
      <c r="S93" s="5" t="s">
        <v>593</v>
      </c>
      <c r="T93" s="5" t="s">
        <v>46</v>
      </c>
    </row>
    <row r="94" spans="16:20">
      <c r="P94" s="5" t="s">
        <v>592</v>
      </c>
      <c r="Q94" s="5" t="s">
        <v>41</v>
      </c>
      <c r="R94" s="5" t="s">
        <v>46</v>
      </c>
      <c r="S94" s="5" t="s">
        <v>47</v>
      </c>
      <c r="T94" s="5" t="s">
        <v>593</v>
      </c>
    </row>
    <row r="95" spans="16:20">
      <c r="P95" s="5" t="s">
        <v>592</v>
      </c>
      <c r="Q95" s="5" t="s">
        <v>41</v>
      </c>
      <c r="R95" s="5" t="s">
        <v>46</v>
      </c>
      <c r="S95" s="5" t="s">
        <v>593</v>
      </c>
      <c r="T95" s="5" t="s">
        <v>47</v>
      </c>
    </row>
    <row r="96" spans="16:20">
      <c r="P96" s="5" t="s">
        <v>592</v>
      </c>
      <c r="Q96" s="5" t="s">
        <v>41</v>
      </c>
      <c r="R96" s="5" t="s">
        <v>593</v>
      </c>
      <c r="S96" s="5" t="s">
        <v>47</v>
      </c>
      <c r="T96" s="5" t="s">
        <v>46</v>
      </c>
    </row>
    <row r="97" spans="16:20">
      <c r="P97" s="5" t="s">
        <v>592</v>
      </c>
      <c r="Q97" s="5" t="s">
        <v>41</v>
      </c>
      <c r="R97" s="5" t="s">
        <v>593</v>
      </c>
      <c r="S97" s="5" t="s">
        <v>46</v>
      </c>
      <c r="T97" s="5" t="s">
        <v>47</v>
      </c>
    </row>
    <row r="98" spans="16:20">
      <c r="P98" s="5" t="s">
        <v>47</v>
      </c>
      <c r="Q98" s="5" t="s">
        <v>592</v>
      </c>
      <c r="R98" s="5" t="s">
        <v>46</v>
      </c>
      <c r="S98" s="5" t="s">
        <v>593</v>
      </c>
      <c r="T98" s="5" t="s">
        <v>41</v>
      </c>
    </row>
    <row r="99" spans="16:20">
      <c r="P99" s="5" t="s">
        <v>47</v>
      </c>
      <c r="Q99" s="5" t="s">
        <v>592</v>
      </c>
      <c r="R99" s="5" t="s">
        <v>46</v>
      </c>
      <c r="S99" s="5" t="s">
        <v>41</v>
      </c>
      <c r="T99" s="5" t="s">
        <v>593</v>
      </c>
    </row>
    <row r="100" spans="16:20">
      <c r="P100" s="5" t="s">
        <v>47</v>
      </c>
      <c r="Q100" s="5" t="s">
        <v>592</v>
      </c>
      <c r="R100" s="5" t="s">
        <v>593</v>
      </c>
      <c r="S100" s="5" t="s">
        <v>46</v>
      </c>
      <c r="T100" s="5" t="s">
        <v>41</v>
      </c>
    </row>
    <row r="101" spans="16:20">
      <c r="P101" s="5" t="s">
        <v>47</v>
      </c>
      <c r="Q101" s="5" t="s">
        <v>592</v>
      </c>
      <c r="R101" s="5" t="s">
        <v>593</v>
      </c>
      <c r="S101" s="5" t="s">
        <v>41</v>
      </c>
      <c r="T101" s="5" t="s">
        <v>46</v>
      </c>
    </row>
    <row r="102" spans="16:20">
      <c r="P102" s="5" t="s">
        <v>47</v>
      </c>
      <c r="Q102" s="5" t="s">
        <v>592</v>
      </c>
      <c r="R102" s="5" t="s">
        <v>41</v>
      </c>
      <c r="S102" s="5" t="s">
        <v>46</v>
      </c>
      <c r="T102" s="5" t="s">
        <v>593</v>
      </c>
    </row>
    <row r="103" spans="16:20">
      <c r="P103" s="5" t="s">
        <v>47</v>
      </c>
      <c r="Q103" s="5" t="s">
        <v>592</v>
      </c>
      <c r="R103" s="5" t="s">
        <v>41</v>
      </c>
      <c r="S103" s="5" t="s">
        <v>593</v>
      </c>
      <c r="T103" s="5" t="s">
        <v>46</v>
      </c>
    </row>
    <row r="104" spans="16:20">
      <c r="P104" s="5" t="s">
        <v>47</v>
      </c>
      <c r="Q104" s="5" t="s">
        <v>46</v>
      </c>
      <c r="R104" s="5" t="s">
        <v>592</v>
      </c>
      <c r="S104" s="5" t="s">
        <v>593</v>
      </c>
      <c r="T104" s="5" t="s">
        <v>41</v>
      </c>
    </row>
    <row r="105" spans="16:20">
      <c r="P105" s="5" t="s">
        <v>47</v>
      </c>
      <c r="Q105" s="5" t="s">
        <v>46</v>
      </c>
      <c r="R105" s="5" t="s">
        <v>592</v>
      </c>
      <c r="S105" s="5" t="s">
        <v>41</v>
      </c>
      <c r="T105" s="5" t="s">
        <v>593</v>
      </c>
    </row>
    <row r="106" spans="16:20">
      <c r="P106" s="5" t="s">
        <v>47</v>
      </c>
      <c r="Q106" s="5" t="s">
        <v>46</v>
      </c>
      <c r="R106" s="5" t="s">
        <v>593</v>
      </c>
      <c r="S106" s="5" t="s">
        <v>592</v>
      </c>
      <c r="T106" s="5" t="s">
        <v>41</v>
      </c>
    </row>
    <row r="107" spans="16:20">
      <c r="P107" s="5" t="s">
        <v>47</v>
      </c>
      <c r="Q107" s="5" t="s">
        <v>46</v>
      </c>
      <c r="R107" s="5" t="s">
        <v>593</v>
      </c>
      <c r="S107" s="5" t="s">
        <v>41</v>
      </c>
      <c r="T107" s="5" t="s">
        <v>592</v>
      </c>
    </row>
    <row r="108" spans="16:20">
      <c r="P108" s="5" t="s">
        <v>47</v>
      </c>
      <c r="Q108" s="5" t="s">
        <v>46</v>
      </c>
      <c r="R108" s="5" t="s">
        <v>41</v>
      </c>
      <c r="S108" s="5" t="s">
        <v>592</v>
      </c>
      <c r="T108" s="5" t="s">
        <v>593</v>
      </c>
    </row>
    <row r="109" spans="16:20">
      <c r="P109" s="5" t="s">
        <v>47</v>
      </c>
      <c r="Q109" s="5" t="s">
        <v>46</v>
      </c>
      <c r="R109" s="5" t="s">
        <v>41</v>
      </c>
      <c r="S109" s="5" t="s">
        <v>593</v>
      </c>
      <c r="T109" s="5" t="s">
        <v>592</v>
      </c>
    </row>
    <row r="110" spans="16:20">
      <c r="P110" s="5" t="s">
        <v>47</v>
      </c>
      <c r="Q110" s="5" t="s">
        <v>593</v>
      </c>
      <c r="R110" s="5" t="s">
        <v>592</v>
      </c>
      <c r="S110" s="5" t="s">
        <v>46</v>
      </c>
      <c r="T110" s="5" t="s">
        <v>41</v>
      </c>
    </row>
    <row r="111" spans="16:20">
      <c r="P111" s="5" t="s">
        <v>47</v>
      </c>
      <c r="Q111" s="5" t="s">
        <v>593</v>
      </c>
      <c r="R111" s="5" t="s">
        <v>592</v>
      </c>
      <c r="S111" s="5" t="s">
        <v>41</v>
      </c>
      <c r="T111" s="5" t="s">
        <v>46</v>
      </c>
    </row>
    <row r="112" spans="16:20">
      <c r="P112" s="5" t="s">
        <v>47</v>
      </c>
      <c r="Q112" s="5" t="s">
        <v>593</v>
      </c>
      <c r="R112" s="5" t="s">
        <v>46</v>
      </c>
      <c r="S112" s="5" t="s">
        <v>592</v>
      </c>
      <c r="T112" s="5" t="s">
        <v>41</v>
      </c>
    </row>
    <row r="113" spans="16:20">
      <c r="P113" s="5" t="s">
        <v>47</v>
      </c>
      <c r="Q113" s="5" t="s">
        <v>593</v>
      </c>
      <c r="R113" s="5" t="s">
        <v>46</v>
      </c>
      <c r="S113" s="5" t="s">
        <v>41</v>
      </c>
      <c r="T113" s="5" t="s">
        <v>592</v>
      </c>
    </row>
    <row r="114" spans="16:20">
      <c r="P114" s="5" t="s">
        <v>47</v>
      </c>
      <c r="Q114" s="5" t="s">
        <v>593</v>
      </c>
      <c r="R114" s="5" t="s">
        <v>41</v>
      </c>
      <c r="S114" s="5" t="s">
        <v>592</v>
      </c>
      <c r="T114" s="5" t="s">
        <v>46</v>
      </c>
    </row>
    <row r="115" spans="16:20">
      <c r="P115" s="5" t="s">
        <v>47</v>
      </c>
      <c r="Q115" s="5" t="s">
        <v>593</v>
      </c>
      <c r="R115" s="5" t="s">
        <v>41</v>
      </c>
      <c r="S115" s="5" t="s">
        <v>46</v>
      </c>
      <c r="T115" s="5" t="s">
        <v>592</v>
      </c>
    </row>
    <row r="116" spans="16:20">
      <c r="P116" s="5" t="s">
        <v>47</v>
      </c>
      <c r="Q116" s="5" t="s">
        <v>41</v>
      </c>
      <c r="R116" s="5" t="s">
        <v>592</v>
      </c>
      <c r="S116" s="5" t="s">
        <v>46</v>
      </c>
      <c r="T116" s="5" t="s">
        <v>593</v>
      </c>
    </row>
    <row r="117" spans="16:20">
      <c r="P117" s="5" t="s">
        <v>47</v>
      </c>
      <c r="Q117" s="5" t="s">
        <v>41</v>
      </c>
      <c r="R117" s="5" t="s">
        <v>592</v>
      </c>
      <c r="S117" s="5" t="s">
        <v>593</v>
      </c>
      <c r="T117" s="5" t="s">
        <v>46</v>
      </c>
    </row>
    <row r="118" spans="16:20">
      <c r="P118" s="5" t="s">
        <v>47</v>
      </c>
      <c r="Q118" s="5" t="s">
        <v>41</v>
      </c>
      <c r="R118" s="5" t="s">
        <v>46</v>
      </c>
      <c r="S118" s="5" t="s">
        <v>592</v>
      </c>
      <c r="T118" s="5" t="s">
        <v>593</v>
      </c>
    </row>
    <row r="119" spans="16:20">
      <c r="P119" s="5" t="s">
        <v>47</v>
      </c>
      <c r="Q119" s="5" t="s">
        <v>41</v>
      </c>
      <c r="R119" s="5" t="s">
        <v>46</v>
      </c>
      <c r="S119" s="5" t="s">
        <v>593</v>
      </c>
      <c r="T119" s="5" t="s">
        <v>592</v>
      </c>
    </row>
    <row r="120" spans="16:20">
      <c r="P120" s="5" t="s">
        <v>47</v>
      </c>
      <c r="Q120" s="5" t="s">
        <v>41</v>
      </c>
      <c r="R120" s="5" t="s">
        <v>593</v>
      </c>
      <c r="S120" s="5" t="s">
        <v>592</v>
      </c>
      <c r="T120" s="5" t="s">
        <v>46</v>
      </c>
    </row>
    <row r="121" spans="16:20">
      <c r="P121" s="5" t="s">
        <v>47</v>
      </c>
      <c r="Q121" s="5" t="s">
        <v>41</v>
      </c>
      <c r="R121" s="5" t="s">
        <v>593</v>
      </c>
      <c r="S121" s="5" t="s">
        <v>46</v>
      </c>
      <c r="T121" s="5" t="s">
        <v>592</v>
      </c>
    </row>
    <row r="122" spans="16:20">
      <c r="P122" s="5" t="s">
        <v>46</v>
      </c>
      <c r="Q122" s="5" t="s">
        <v>592</v>
      </c>
      <c r="R122" s="5" t="s">
        <v>47</v>
      </c>
      <c r="S122" s="5" t="s">
        <v>593</v>
      </c>
      <c r="T122" s="5" t="s">
        <v>41</v>
      </c>
    </row>
    <row r="123" spans="16:20">
      <c r="P123" s="5" t="s">
        <v>46</v>
      </c>
      <c r="Q123" s="5" t="s">
        <v>592</v>
      </c>
      <c r="R123" s="5" t="s">
        <v>47</v>
      </c>
      <c r="S123" s="5" t="s">
        <v>41</v>
      </c>
      <c r="T123" s="5" t="s">
        <v>593</v>
      </c>
    </row>
    <row r="124" spans="16:20">
      <c r="P124" s="5" t="s">
        <v>46</v>
      </c>
      <c r="Q124" s="5" t="s">
        <v>592</v>
      </c>
      <c r="R124" s="5" t="s">
        <v>593</v>
      </c>
      <c r="S124" s="5" t="s">
        <v>47</v>
      </c>
      <c r="T124" s="5" t="s">
        <v>41</v>
      </c>
    </row>
    <row r="125" spans="16:20">
      <c r="P125" s="5" t="s">
        <v>46</v>
      </c>
      <c r="Q125" s="5" t="s">
        <v>592</v>
      </c>
      <c r="R125" s="5" t="s">
        <v>593</v>
      </c>
      <c r="S125" s="5" t="s">
        <v>41</v>
      </c>
      <c r="T125" s="5" t="s">
        <v>47</v>
      </c>
    </row>
    <row r="126" spans="16:20">
      <c r="P126" s="5" t="s">
        <v>46</v>
      </c>
      <c r="Q126" s="5" t="s">
        <v>592</v>
      </c>
      <c r="R126" s="5" t="s">
        <v>41</v>
      </c>
      <c r="S126" s="5" t="s">
        <v>47</v>
      </c>
      <c r="T126" s="5" t="s">
        <v>593</v>
      </c>
    </row>
    <row r="127" spans="16:20">
      <c r="P127" s="5" t="s">
        <v>46</v>
      </c>
      <c r="Q127" s="5" t="s">
        <v>592</v>
      </c>
      <c r="R127" s="5" t="s">
        <v>41</v>
      </c>
      <c r="S127" s="5" t="s">
        <v>593</v>
      </c>
      <c r="T127" s="5" t="s">
        <v>47</v>
      </c>
    </row>
    <row r="128" spans="16:20">
      <c r="P128" s="5" t="s">
        <v>46</v>
      </c>
      <c r="Q128" s="5" t="s">
        <v>47</v>
      </c>
      <c r="R128" s="5" t="s">
        <v>592</v>
      </c>
      <c r="S128" s="5" t="s">
        <v>593</v>
      </c>
      <c r="T128" s="5" t="s">
        <v>41</v>
      </c>
    </row>
    <row r="129" spans="16:20">
      <c r="P129" s="5" t="s">
        <v>46</v>
      </c>
      <c r="Q129" s="5" t="s">
        <v>47</v>
      </c>
      <c r="R129" s="5" t="s">
        <v>592</v>
      </c>
      <c r="S129" s="5" t="s">
        <v>41</v>
      </c>
      <c r="T129" s="5" t="s">
        <v>593</v>
      </c>
    </row>
    <row r="130" spans="16:20">
      <c r="P130" s="5" t="s">
        <v>46</v>
      </c>
      <c r="Q130" s="5" t="s">
        <v>47</v>
      </c>
      <c r="R130" s="5" t="s">
        <v>593</v>
      </c>
      <c r="S130" s="5" t="s">
        <v>592</v>
      </c>
      <c r="T130" s="5" t="s">
        <v>41</v>
      </c>
    </row>
    <row r="131" spans="16:20">
      <c r="P131" s="5" t="s">
        <v>46</v>
      </c>
      <c r="Q131" s="5" t="s">
        <v>47</v>
      </c>
      <c r="R131" s="5" t="s">
        <v>593</v>
      </c>
      <c r="S131" s="5" t="s">
        <v>41</v>
      </c>
      <c r="T131" s="5" t="s">
        <v>592</v>
      </c>
    </row>
    <row r="132" spans="16:20">
      <c r="P132" s="5" t="s">
        <v>46</v>
      </c>
      <c r="Q132" s="5" t="s">
        <v>47</v>
      </c>
      <c r="R132" s="5" t="s">
        <v>41</v>
      </c>
      <c r="S132" s="5" t="s">
        <v>592</v>
      </c>
      <c r="T132" s="5" t="s">
        <v>593</v>
      </c>
    </row>
    <row r="133" spans="16:20">
      <c r="P133" s="5" t="s">
        <v>46</v>
      </c>
      <c r="Q133" s="5" t="s">
        <v>47</v>
      </c>
      <c r="R133" s="5" t="s">
        <v>41</v>
      </c>
      <c r="S133" s="5" t="s">
        <v>593</v>
      </c>
      <c r="T133" s="5" t="s">
        <v>592</v>
      </c>
    </row>
    <row r="134" spans="16:20">
      <c r="P134" s="5" t="s">
        <v>46</v>
      </c>
      <c r="Q134" s="5" t="s">
        <v>593</v>
      </c>
      <c r="R134" s="5" t="s">
        <v>592</v>
      </c>
      <c r="S134" s="5" t="s">
        <v>47</v>
      </c>
      <c r="T134" s="5" t="s">
        <v>41</v>
      </c>
    </row>
    <row r="135" spans="16:20">
      <c r="P135" s="5" t="s">
        <v>46</v>
      </c>
      <c r="Q135" s="5" t="s">
        <v>593</v>
      </c>
      <c r="R135" s="5" t="s">
        <v>592</v>
      </c>
      <c r="S135" s="5" t="s">
        <v>41</v>
      </c>
      <c r="T135" s="5" t="s">
        <v>47</v>
      </c>
    </row>
    <row r="136" spans="16:20">
      <c r="P136" s="5" t="s">
        <v>46</v>
      </c>
      <c r="Q136" s="5" t="s">
        <v>593</v>
      </c>
      <c r="R136" s="5" t="s">
        <v>47</v>
      </c>
      <c r="S136" s="5" t="s">
        <v>592</v>
      </c>
      <c r="T136" s="5" t="s">
        <v>41</v>
      </c>
    </row>
    <row r="137" spans="16:20">
      <c r="P137" s="5" t="s">
        <v>46</v>
      </c>
      <c r="Q137" s="5" t="s">
        <v>593</v>
      </c>
      <c r="R137" s="5" t="s">
        <v>47</v>
      </c>
      <c r="S137" s="5" t="s">
        <v>41</v>
      </c>
      <c r="T137" s="5" t="s">
        <v>592</v>
      </c>
    </row>
    <row r="138" spans="16:20">
      <c r="P138" s="5" t="s">
        <v>46</v>
      </c>
      <c r="Q138" s="5" t="s">
        <v>593</v>
      </c>
      <c r="R138" s="5" t="s">
        <v>41</v>
      </c>
      <c r="S138" s="5" t="s">
        <v>592</v>
      </c>
      <c r="T138" s="5" t="s">
        <v>47</v>
      </c>
    </row>
    <row r="139" spans="16:20">
      <c r="P139" s="5" t="s">
        <v>46</v>
      </c>
      <c r="Q139" s="5" t="s">
        <v>593</v>
      </c>
      <c r="R139" s="5" t="s">
        <v>41</v>
      </c>
      <c r="S139" s="5" t="s">
        <v>47</v>
      </c>
      <c r="T139" s="5" t="s">
        <v>592</v>
      </c>
    </row>
    <row r="140" spans="16:20">
      <c r="P140" s="5" t="s">
        <v>46</v>
      </c>
      <c r="Q140" s="5" t="s">
        <v>41</v>
      </c>
      <c r="R140" s="5" t="s">
        <v>592</v>
      </c>
      <c r="S140" s="5" t="s">
        <v>47</v>
      </c>
      <c r="T140" s="5" t="s">
        <v>593</v>
      </c>
    </row>
    <row r="141" spans="16:20">
      <c r="P141" s="5" t="s">
        <v>46</v>
      </c>
      <c r="Q141" s="5" t="s">
        <v>41</v>
      </c>
      <c r="R141" s="5" t="s">
        <v>592</v>
      </c>
      <c r="S141" s="5" t="s">
        <v>593</v>
      </c>
      <c r="T141" s="5" t="s">
        <v>47</v>
      </c>
    </row>
    <row r="142" spans="16:20">
      <c r="P142" s="5" t="s">
        <v>46</v>
      </c>
      <c r="Q142" s="5" t="s">
        <v>41</v>
      </c>
      <c r="R142" s="5" t="s">
        <v>47</v>
      </c>
      <c r="S142" s="5" t="s">
        <v>592</v>
      </c>
      <c r="T142" s="5" t="s">
        <v>593</v>
      </c>
    </row>
    <row r="143" spans="16:20">
      <c r="P143" s="5" t="s">
        <v>46</v>
      </c>
      <c r="Q143" s="5" t="s">
        <v>41</v>
      </c>
      <c r="R143" s="5" t="s">
        <v>47</v>
      </c>
      <c r="S143" s="5" t="s">
        <v>593</v>
      </c>
      <c r="T143" s="5" t="s">
        <v>592</v>
      </c>
    </row>
    <row r="144" spans="16:20">
      <c r="P144" s="5" t="s">
        <v>46</v>
      </c>
      <c r="Q144" s="5" t="s">
        <v>41</v>
      </c>
      <c r="R144" s="5" t="s">
        <v>593</v>
      </c>
      <c r="S144" s="5" t="s">
        <v>592</v>
      </c>
      <c r="T144" s="5" t="s">
        <v>47</v>
      </c>
    </row>
    <row r="145" spans="16:20">
      <c r="P145" s="5" t="s">
        <v>46</v>
      </c>
      <c r="Q145" s="5" t="s">
        <v>41</v>
      </c>
      <c r="R145" s="5" t="s">
        <v>593</v>
      </c>
      <c r="S145" s="5" t="s">
        <v>47</v>
      </c>
      <c r="T145" s="5" t="s">
        <v>592</v>
      </c>
    </row>
    <row r="146" spans="16:20">
      <c r="P146" s="5" t="s">
        <v>593</v>
      </c>
      <c r="Q146" s="5" t="s">
        <v>592</v>
      </c>
      <c r="R146" s="5" t="s">
        <v>47</v>
      </c>
      <c r="S146" s="5" t="s">
        <v>46</v>
      </c>
      <c r="T146" s="5" t="s">
        <v>41</v>
      </c>
    </row>
    <row r="147" spans="16:20">
      <c r="P147" s="5" t="s">
        <v>593</v>
      </c>
      <c r="Q147" s="5" t="s">
        <v>592</v>
      </c>
      <c r="R147" s="5" t="s">
        <v>47</v>
      </c>
      <c r="S147" s="5" t="s">
        <v>41</v>
      </c>
      <c r="T147" s="5" t="s">
        <v>46</v>
      </c>
    </row>
    <row r="148" spans="16:20">
      <c r="P148" s="5" t="s">
        <v>593</v>
      </c>
      <c r="Q148" s="5" t="s">
        <v>592</v>
      </c>
      <c r="R148" s="5" t="s">
        <v>46</v>
      </c>
      <c r="S148" s="5" t="s">
        <v>47</v>
      </c>
      <c r="T148" s="5" t="s">
        <v>41</v>
      </c>
    </row>
    <row r="149" spans="16:20">
      <c r="P149" s="5" t="s">
        <v>593</v>
      </c>
      <c r="Q149" s="5" t="s">
        <v>592</v>
      </c>
      <c r="R149" s="5" t="s">
        <v>46</v>
      </c>
      <c r="S149" s="5" t="s">
        <v>41</v>
      </c>
      <c r="T149" s="5" t="s">
        <v>47</v>
      </c>
    </row>
    <row r="150" spans="16:20">
      <c r="P150" s="5" t="s">
        <v>593</v>
      </c>
      <c r="Q150" s="5" t="s">
        <v>592</v>
      </c>
      <c r="R150" s="5" t="s">
        <v>41</v>
      </c>
      <c r="S150" s="5" t="s">
        <v>47</v>
      </c>
      <c r="T150" s="5" t="s">
        <v>46</v>
      </c>
    </row>
    <row r="151" spans="16:20">
      <c r="P151" s="5" t="s">
        <v>593</v>
      </c>
      <c r="Q151" s="5" t="s">
        <v>592</v>
      </c>
      <c r="R151" s="5" t="s">
        <v>41</v>
      </c>
      <c r="S151" s="5" t="s">
        <v>46</v>
      </c>
      <c r="T151" s="5" t="s">
        <v>47</v>
      </c>
    </row>
    <row r="152" spans="16:20">
      <c r="P152" s="5" t="s">
        <v>593</v>
      </c>
      <c r="Q152" s="5" t="s">
        <v>47</v>
      </c>
      <c r="R152" s="5" t="s">
        <v>592</v>
      </c>
      <c r="S152" s="5" t="s">
        <v>46</v>
      </c>
      <c r="T152" s="5" t="s">
        <v>41</v>
      </c>
    </row>
    <row r="153" spans="16:20">
      <c r="P153" s="5" t="s">
        <v>593</v>
      </c>
      <c r="Q153" s="5" t="s">
        <v>47</v>
      </c>
      <c r="R153" s="5" t="s">
        <v>592</v>
      </c>
      <c r="S153" s="5" t="s">
        <v>41</v>
      </c>
      <c r="T153" s="5" t="s">
        <v>46</v>
      </c>
    </row>
    <row r="154" spans="16:20">
      <c r="P154" s="5" t="s">
        <v>593</v>
      </c>
      <c r="Q154" s="5" t="s">
        <v>47</v>
      </c>
      <c r="R154" s="5" t="s">
        <v>46</v>
      </c>
      <c r="S154" s="5" t="s">
        <v>592</v>
      </c>
      <c r="T154" s="5" t="s">
        <v>41</v>
      </c>
    </row>
    <row r="155" spans="16:20">
      <c r="P155" s="5" t="s">
        <v>593</v>
      </c>
      <c r="Q155" s="5" t="s">
        <v>47</v>
      </c>
      <c r="R155" s="5" t="s">
        <v>46</v>
      </c>
      <c r="S155" s="5" t="s">
        <v>41</v>
      </c>
      <c r="T155" s="5" t="s">
        <v>592</v>
      </c>
    </row>
    <row r="156" spans="16:20">
      <c r="P156" s="5" t="s">
        <v>593</v>
      </c>
      <c r="Q156" s="5" t="s">
        <v>47</v>
      </c>
      <c r="R156" s="5" t="s">
        <v>41</v>
      </c>
      <c r="S156" s="5" t="s">
        <v>592</v>
      </c>
      <c r="T156" s="5" t="s">
        <v>46</v>
      </c>
    </row>
    <row r="157" spans="16:20">
      <c r="P157" s="5" t="s">
        <v>593</v>
      </c>
      <c r="Q157" s="5" t="s">
        <v>47</v>
      </c>
      <c r="R157" s="5" t="s">
        <v>41</v>
      </c>
      <c r="S157" s="5" t="s">
        <v>46</v>
      </c>
      <c r="T157" s="5" t="s">
        <v>592</v>
      </c>
    </row>
    <row r="158" spans="16:20">
      <c r="P158" s="5" t="s">
        <v>593</v>
      </c>
      <c r="Q158" s="5" t="s">
        <v>46</v>
      </c>
      <c r="R158" s="5" t="s">
        <v>592</v>
      </c>
      <c r="S158" s="5" t="s">
        <v>47</v>
      </c>
      <c r="T158" s="5" t="s">
        <v>41</v>
      </c>
    </row>
    <row r="159" spans="16:20">
      <c r="P159" s="5" t="s">
        <v>593</v>
      </c>
      <c r="Q159" s="5" t="s">
        <v>46</v>
      </c>
      <c r="R159" s="5" t="s">
        <v>592</v>
      </c>
      <c r="S159" s="5" t="s">
        <v>41</v>
      </c>
      <c r="T159" s="5" t="s">
        <v>47</v>
      </c>
    </row>
    <row r="160" spans="16:20">
      <c r="P160" s="5" t="s">
        <v>593</v>
      </c>
      <c r="Q160" s="5" t="s">
        <v>46</v>
      </c>
      <c r="R160" s="5" t="s">
        <v>47</v>
      </c>
      <c r="S160" s="5" t="s">
        <v>592</v>
      </c>
      <c r="T160" s="5" t="s">
        <v>41</v>
      </c>
    </row>
    <row r="161" spans="16:20">
      <c r="P161" s="5" t="s">
        <v>593</v>
      </c>
      <c r="Q161" s="5" t="s">
        <v>46</v>
      </c>
      <c r="R161" s="5" t="s">
        <v>47</v>
      </c>
      <c r="S161" s="5" t="s">
        <v>41</v>
      </c>
      <c r="T161" s="5" t="s">
        <v>592</v>
      </c>
    </row>
    <row r="162" spans="16:20">
      <c r="P162" s="5" t="s">
        <v>593</v>
      </c>
      <c r="Q162" s="5" t="s">
        <v>46</v>
      </c>
      <c r="R162" s="5" t="s">
        <v>41</v>
      </c>
      <c r="S162" s="5" t="s">
        <v>592</v>
      </c>
      <c r="T162" s="5" t="s">
        <v>47</v>
      </c>
    </row>
    <row r="163" spans="16:20">
      <c r="P163" s="5" t="s">
        <v>593</v>
      </c>
      <c r="Q163" s="5" t="s">
        <v>46</v>
      </c>
      <c r="R163" s="5" t="s">
        <v>41</v>
      </c>
      <c r="S163" s="5" t="s">
        <v>47</v>
      </c>
      <c r="T163" s="5" t="s">
        <v>592</v>
      </c>
    </row>
    <row r="164" spans="16:20">
      <c r="P164" s="5" t="s">
        <v>593</v>
      </c>
      <c r="Q164" s="5" t="s">
        <v>41</v>
      </c>
      <c r="R164" s="5" t="s">
        <v>592</v>
      </c>
      <c r="S164" s="5" t="s">
        <v>47</v>
      </c>
      <c r="T164" s="5" t="s">
        <v>46</v>
      </c>
    </row>
    <row r="165" spans="16:20">
      <c r="P165" s="5" t="s">
        <v>593</v>
      </c>
      <c r="Q165" s="5" t="s">
        <v>41</v>
      </c>
      <c r="R165" s="5" t="s">
        <v>592</v>
      </c>
      <c r="S165" s="5" t="s">
        <v>46</v>
      </c>
      <c r="T165" s="5" t="s">
        <v>47</v>
      </c>
    </row>
    <row r="166" spans="16:20">
      <c r="P166" s="5" t="s">
        <v>593</v>
      </c>
      <c r="Q166" s="5" t="s">
        <v>41</v>
      </c>
      <c r="R166" s="5" t="s">
        <v>47</v>
      </c>
      <c r="S166" s="5" t="s">
        <v>592</v>
      </c>
      <c r="T166" s="5" t="s">
        <v>46</v>
      </c>
    </row>
    <row r="167" spans="16:20">
      <c r="P167" s="5" t="s">
        <v>593</v>
      </c>
      <c r="Q167" s="5" t="s">
        <v>41</v>
      </c>
      <c r="R167" s="5" t="s">
        <v>47</v>
      </c>
      <c r="S167" s="5" t="s">
        <v>46</v>
      </c>
      <c r="T167" s="5" t="s">
        <v>592</v>
      </c>
    </row>
    <row r="168" spans="16:20">
      <c r="P168" s="5" t="s">
        <v>593</v>
      </c>
      <c r="Q168" s="5" t="s">
        <v>41</v>
      </c>
      <c r="R168" s="5" t="s">
        <v>46</v>
      </c>
      <c r="S168" s="5" t="s">
        <v>592</v>
      </c>
      <c r="T168" s="5" t="s">
        <v>47</v>
      </c>
    </row>
    <row r="169" spans="16:20">
      <c r="P169" s="5" t="s">
        <v>593</v>
      </c>
      <c r="Q169" s="5" t="s">
        <v>41</v>
      </c>
      <c r="R169" s="5" t="s">
        <v>46</v>
      </c>
      <c r="S169" s="5" t="s">
        <v>47</v>
      </c>
      <c r="T169" s="5" t="s">
        <v>592</v>
      </c>
    </row>
    <row r="170" spans="16:20">
      <c r="P170" s="5" t="s">
        <v>41</v>
      </c>
      <c r="Q170" s="5" t="s">
        <v>592</v>
      </c>
      <c r="R170" s="5" t="s">
        <v>47</v>
      </c>
      <c r="S170" s="5" t="s">
        <v>46</v>
      </c>
      <c r="T170" s="5" t="s">
        <v>593</v>
      </c>
    </row>
    <row r="171" spans="16:20">
      <c r="P171" s="5" t="s">
        <v>41</v>
      </c>
      <c r="Q171" s="5" t="s">
        <v>592</v>
      </c>
      <c r="R171" s="5" t="s">
        <v>47</v>
      </c>
      <c r="S171" s="5" t="s">
        <v>593</v>
      </c>
      <c r="T171" s="5" t="s">
        <v>46</v>
      </c>
    </row>
    <row r="172" spans="16:20">
      <c r="P172" s="5" t="s">
        <v>41</v>
      </c>
      <c r="Q172" s="5" t="s">
        <v>592</v>
      </c>
      <c r="R172" s="5" t="s">
        <v>46</v>
      </c>
      <c r="S172" s="5" t="s">
        <v>47</v>
      </c>
      <c r="T172" s="5" t="s">
        <v>593</v>
      </c>
    </row>
    <row r="173" spans="16:20">
      <c r="P173" s="5" t="s">
        <v>41</v>
      </c>
      <c r="Q173" s="5" t="s">
        <v>592</v>
      </c>
      <c r="R173" s="5" t="s">
        <v>46</v>
      </c>
      <c r="S173" s="5" t="s">
        <v>593</v>
      </c>
      <c r="T173" s="5" t="s">
        <v>47</v>
      </c>
    </row>
    <row r="174" spans="16:20">
      <c r="P174" s="5" t="s">
        <v>41</v>
      </c>
      <c r="Q174" s="5" t="s">
        <v>592</v>
      </c>
      <c r="R174" s="5" t="s">
        <v>593</v>
      </c>
      <c r="S174" s="5" t="s">
        <v>47</v>
      </c>
      <c r="T174" s="5" t="s">
        <v>46</v>
      </c>
    </row>
    <row r="175" spans="16:20">
      <c r="P175" s="5" t="s">
        <v>41</v>
      </c>
      <c r="Q175" s="5" t="s">
        <v>592</v>
      </c>
      <c r="R175" s="5" t="s">
        <v>593</v>
      </c>
      <c r="S175" s="5" t="s">
        <v>46</v>
      </c>
      <c r="T175" s="5" t="s">
        <v>47</v>
      </c>
    </row>
    <row r="176" spans="16:20">
      <c r="P176" s="5" t="s">
        <v>41</v>
      </c>
      <c r="Q176" s="5" t="s">
        <v>47</v>
      </c>
      <c r="R176" s="5" t="s">
        <v>592</v>
      </c>
      <c r="S176" s="5" t="s">
        <v>46</v>
      </c>
      <c r="T176" s="5" t="s">
        <v>593</v>
      </c>
    </row>
    <row r="177" spans="16:20">
      <c r="P177" s="5" t="s">
        <v>41</v>
      </c>
      <c r="Q177" s="5" t="s">
        <v>47</v>
      </c>
      <c r="R177" s="5" t="s">
        <v>592</v>
      </c>
      <c r="S177" s="5" t="s">
        <v>593</v>
      </c>
      <c r="T177" s="5" t="s">
        <v>46</v>
      </c>
    </row>
    <row r="178" spans="16:20">
      <c r="P178" s="5" t="s">
        <v>41</v>
      </c>
      <c r="Q178" s="5" t="s">
        <v>47</v>
      </c>
      <c r="R178" s="5" t="s">
        <v>46</v>
      </c>
      <c r="S178" s="5" t="s">
        <v>592</v>
      </c>
      <c r="T178" s="5" t="s">
        <v>593</v>
      </c>
    </row>
    <row r="179" spans="16:20">
      <c r="P179" s="5" t="s">
        <v>41</v>
      </c>
      <c r="Q179" s="5" t="s">
        <v>47</v>
      </c>
      <c r="R179" s="5" t="s">
        <v>46</v>
      </c>
      <c r="S179" s="5" t="s">
        <v>593</v>
      </c>
      <c r="T179" s="5" t="s">
        <v>592</v>
      </c>
    </row>
    <row r="180" spans="16:20">
      <c r="P180" s="5" t="s">
        <v>41</v>
      </c>
      <c r="Q180" s="5" t="s">
        <v>47</v>
      </c>
      <c r="R180" s="5" t="s">
        <v>593</v>
      </c>
      <c r="S180" s="5" t="s">
        <v>592</v>
      </c>
      <c r="T180" s="5" t="s">
        <v>46</v>
      </c>
    </row>
    <row r="181" spans="16:20">
      <c r="P181" s="5" t="s">
        <v>41</v>
      </c>
      <c r="Q181" s="5" t="s">
        <v>47</v>
      </c>
      <c r="R181" s="5" t="s">
        <v>593</v>
      </c>
      <c r="S181" s="5" t="s">
        <v>46</v>
      </c>
      <c r="T181" s="5" t="s">
        <v>592</v>
      </c>
    </row>
    <row r="182" spans="16:20">
      <c r="P182" s="5" t="s">
        <v>41</v>
      </c>
      <c r="Q182" s="5" t="s">
        <v>46</v>
      </c>
      <c r="R182" s="5" t="s">
        <v>592</v>
      </c>
      <c r="S182" s="5" t="s">
        <v>47</v>
      </c>
      <c r="T182" s="5" t="s">
        <v>593</v>
      </c>
    </row>
    <row r="183" spans="16:20">
      <c r="P183" s="5" t="s">
        <v>41</v>
      </c>
      <c r="Q183" s="5" t="s">
        <v>46</v>
      </c>
      <c r="R183" s="5" t="s">
        <v>592</v>
      </c>
      <c r="S183" s="5" t="s">
        <v>593</v>
      </c>
      <c r="T183" s="5" t="s">
        <v>47</v>
      </c>
    </row>
    <row r="184" spans="16:20">
      <c r="P184" s="5" t="s">
        <v>41</v>
      </c>
      <c r="Q184" s="5" t="s">
        <v>46</v>
      </c>
      <c r="R184" s="5" t="s">
        <v>47</v>
      </c>
      <c r="S184" s="5" t="s">
        <v>592</v>
      </c>
      <c r="T184" s="5" t="s">
        <v>593</v>
      </c>
    </row>
    <row r="185" spans="16:20">
      <c r="P185" s="5" t="s">
        <v>41</v>
      </c>
      <c r="Q185" s="5" t="s">
        <v>46</v>
      </c>
      <c r="R185" s="5" t="s">
        <v>47</v>
      </c>
      <c r="S185" s="5" t="s">
        <v>593</v>
      </c>
      <c r="T185" s="5" t="s">
        <v>592</v>
      </c>
    </row>
    <row r="186" spans="16:20">
      <c r="P186" s="5" t="s">
        <v>41</v>
      </c>
      <c r="Q186" s="5" t="s">
        <v>46</v>
      </c>
      <c r="R186" s="5" t="s">
        <v>593</v>
      </c>
      <c r="S186" s="5" t="s">
        <v>592</v>
      </c>
      <c r="T186" s="5" t="s">
        <v>47</v>
      </c>
    </row>
    <row r="187" spans="16:20">
      <c r="P187" s="5" t="s">
        <v>41</v>
      </c>
      <c r="Q187" s="5" t="s">
        <v>46</v>
      </c>
      <c r="R187" s="5" t="s">
        <v>593</v>
      </c>
      <c r="S187" s="5" t="s">
        <v>47</v>
      </c>
      <c r="T187" s="5" t="s">
        <v>592</v>
      </c>
    </row>
    <row r="188" spans="16:20">
      <c r="P188" s="5" t="s">
        <v>41</v>
      </c>
      <c r="Q188" s="5" t="s">
        <v>593</v>
      </c>
      <c r="R188" s="5" t="s">
        <v>592</v>
      </c>
      <c r="S188" s="5" t="s">
        <v>47</v>
      </c>
      <c r="T188" s="5" t="s">
        <v>46</v>
      </c>
    </row>
    <row r="189" spans="16:20">
      <c r="P189" s="5" t="s">
        <v>41</v>
      </c>
      <c r="Q189" s="5" t="s">
        <v>593</v>
      </c>
      <c r="R189" s="5" t="s">
        <v>592</v>
      </c>
      <c r="S189" s="5" t="s">
        <v>46</v>
      </c>
      <c r="T189" s="5" t="s">
        <v>47</v>
      </c>
    </row>
    <row r="190" spans="16:20">
      <c r="P190" s="5" t="s">
        <v>41</v>
      </c>
      <c r="Q190" s="5" t="s">
        <v>593</v>
      </c>
      <c r="R190" s="5" t="s">
        <v>47</v>
      </c>
      <c r="S190" s="5" t="s">
        <v>592</v>
      </c>
      <c r="T190" s="5" t="s">
        <v>46</v>
      </c>
    </row>
    <row r="191" spans="16:20">
      <c r="P191" s="5" t="s">
        <v>41</v>
      </c>
      <c r="Q191" s="5" t="s">
        <v>593</v>
      </c>
      <c r="R191" s="5" t="s">
        <v>47</v>
      </c>
      <c r="S191" s="5" t="s">
        <v>46</v>
      </c>
      <c r="T191" s="5" t="s">
        <v>592</v>
      </c>
    </row>
    <row r="192" spans="16:20">
      <c r="P192" s="5" t="s">
        <v>41</v>
      </c>
      <c r="Q192" s="5" t="s">
        <v>593</v>
      </c>
      <c r="R192" s="5" t="s">
        <v>46</v>
      </c>
      <c r="S192" s="5" t="s">
        <v>592</v>
      </c>
      <c r="T192" s="5" t="s">
        <v>47</v>
      </c>
    </row>
    <row r="193" spans="16:20">
      <c r="P193" s="5" t="s">
        <v>41</v>
      </c>
      <c r="Q193" s="5" t="s">
        <v>593</v>
      </c>
      <c r="R193" s="5" t="s">
        <v>46</v>
      </c>
      <c r="S193" s="5" t="s">
        <v>47</v>
      </c>
      <c r="T193" s="5" t="s">
        <v>592</v>
      </c>
    </row>
  </sheetData>
  <mergeCells count="11">
    <mergeCell ref="B55:J55"/>
    <mergeCell ref="B11:J11"/>
    <mergeCell ref="B19:J19"/>
    <mergeCell ref="B28:J28"/>
    <mergeCell ref="E35:F40"/>
    <mergeCell ref="B45:J45"/>
    <mergeCell ref="B57:J57"/>
    <mergeCell ref="B60:J60"/>
    <mergeCell ref="B69:J69"/>
    <mergeCell ref="B70:J70"/>
    <mergeCell ref="B72:J72"/>
  </mergeCells>
  <dataValidations count="1">
    <dataValidation type="list" allowBlank="1" showInputMessage="1" showErrorMessage="1" sqref="P74:T193" xr:uid="{157E0CCF-2312-4144-B4E2-6CDB409B0903}">
      <formula1>$S$12:$W$12</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83EEA-1B2C-4541-9CBC-B6FDCA4D9A33}">
  <sheetPr codeName="Sheet11">
    <tabColor rgb="FFFF0000"/>
  </sheetPr>
  <dimension ref="B2:V193"/>
  <sheetViews>
    <sheetView showGridLines="0" zoomScale="108" zoomScaleNormal="108" workbookViewId="0"/>
  </sheetViews>
  <sheetFormatPr defaultRowHeight="14.4"/>
  <cols>
    <col min="1" max="1" width="3.33203125" customWidth="1"/>
    <col min="2" max="7" width="10.5546875" customWidth="1"/>
    <col min="8" max="8" width="10.88671875" customWidth="1"/>
    <col min="9" max="9" width="10.5546875" customWidth="1"/>
    <col min="10" max="10" width="13.6640625" customWidth="1"/>
    <col min="21" max="21" width="11.44140625" bestFit="1" customWidth="1"/>
  </cols>
  <sheetData>
    <row r="2" spans="2:10">
      <c r="B2" s="32" t="s">
        <v>24</v>
      </c>
      <c r="C2" s="33"/>
      <c r="D2" s="33"/>
      <c r="E2" s="33"/>
      <c r="F2" s="33"/>
      <c r="G2" s="33"/>
      <c r="H2" s="33"/>
      <c r="I2" s="33"/>
      <c r="J2" s="34"/>
    </row>
    <row r="3" spans="2:10" ht="15.6">
      <c r="B3" s="35" t="s">
        <v>432</v>
      </c>
      <c r="C3" s="36"/>
      <c r="D3" s="36"/>
      <c r="E3" s="36"/>
      <c r="F3" s="36"/>
      <c r="G3" s="36"/>
      <c r="H3" s="36"/>
      <c r="I3" s="36"/>
      <c r="J3" s="37"/>
    </row>
    <row r="4" spans="2:10">
      <c r="B4" s="38" t="s">
        <v>25</v>
      </c>
      <c r="C4" s="36"/>
      <c r="D4" s="36"/>
      <c r="E4" s="36"/>
      <c r="F4" s="36"/>
      <c r="G4" s="36"/>
      <c r="H4" s="36"/>
      <c r="I4" s="36"/>
      <c r="J4" s="37"/>
    </row>
    <row r="5" spans="2:10" ht="15.6">
      <c r="B5" s="38" t="s">
        <v>26</v>
      </c>
      <c r="C5" s="36"/>
      <c r="D5" s="36"/>
      <c r="E5" s="36"/>
      <c r="F5" s="36"/>
      <c r="G5" s="36"/>
      <c r="H5" s="36"/>
      <c r="I5" s="36"/>
      <c r="J5" s="37"/>
    </row>
    <row r="6" spans="2:10" ht="15.6">
      <c r="B6" s="38" t="s">
        <v>27</v>
      </c>
      <c r="C6" s="36"/>
      <c r="D6" s="36"/>
      <c r="E6" s="36"/>
      <c r="F6" s="36"/>
      <c r="G6" s="36"/>
      <c r="H6" s="36"/>
      <c r="I6" s="36"/>
      <c r="J6" s="6"/>
    </row>
    <row r="7" spans="2:10" ht="15.6">
      <c r="B7" s="38" t="s">
        <v>28</v>
      </c>
      <c r="C7" s="36"/>
      <c r="D7" s="36"/>
      <c r="E7" s="36"/>
      <c r="F7" s="36"/>
      <c r="G7" s="36"/>
      <c r="H7" s="36"/>
      <c r="I7" s="36"/>
      <c r="J7" s="37"/>
    </row>
    <row r="8" spans="2:10">
      <c r="B8" s="42" t="s">
        <v>0</v>
      </c>
      <c r="C8" s="36"/>
      <c r="D8" s="36"/>
      <c r="E8" s="36"/>
      <c r="F8" s="36"/>
      <c r="G8" s="36"/>
      <c r="H8" s="36"/>
      <c r="I8" s="36"/>
      <c r="J8" s="37"/>
    </row>
    <row r="9" spans="2:10" ht="15.6">
      <c r="B9" s="38" t="s">
        <v>583</v>
      </c>
      <c r="C9" s="36"/>
      <c r="D9" s="36"/>
      <c r="E9" s="36"/>
      <c r="F9" s="36"/>
      <c r="G9" s="36"/>
      <c r="H9" s="36"/>
      <c r="I9" s="36"/>
      <c r="J9" s="37"/>
    </row>
    <row r="10" spans="2:10">
      <c r="B10" s="82"/>
      <c r="C10" s="83"/>
      <c r="D10" s="83"/>
      <c r="E10" s="83"/>
      <c r="F10" s="83"/>
      <c r="G10" s="83"/>
      <c r="H10" s="83"/>
      <c r="I10" s="83"/>
      <c r="J10" s="84"/>
    </row>
    <row r="11" spans="2:10" ht="30" customHeight="1">
      <c r="B11" s="399" t="s">
        <v>464</v>
      </c>
      <c r="C11" s="400"/>
      <c r="D11" s="400"/>
      <c r="E11" s="400"/>
      <c r="F11" s="400"/>
      <c r="G11" s="400"/>
      <c r="H11" s="400"/>
      <c r="I11" s="400"/>
      <c r="J11" s="401"/>
    </row>
    <row r="12" spans="2:10">
      <c r="B12" s="38"/>
      <c r="C12" s="181"/>
      <c r="D12" s="181"/>
      <c r="E12" s="181"/>
      <c r="F12" s="185"/>
      <c r="G12" s="181"/>
      <c r="H12" s="181"/>
      <c r="I12" s="181"/>
      <c r="J12" s="182"/>
    </row>
    <row r="13" spans="2:10">
      <c r="B13" s="38" t="s">
        <v>348</v>
      </c>
      <c r="C13" s="183"/>
      <c r="D13" s="183"/>
      <c r="E13" s="183" t="s">
        <v>347</v>
      </c>
      <c r="F13" s="5">
        <v>3</v>
      </c>
      <c r="G13" s="183"/>
      <c r="H13" s="183"/>
      <c r="I13" s="183"/>
      <c r="J13" s="184"/>
    </row>
    <row r="14" spans="2:10" ht="15.6">
      <c r="B14" s="153" t="str">
        <f>"Digits: "&amp;_xlfn.TEXTJOIN(", ",,_xlfn.SEQUENCE(,10))</f>
        <v>Digits: 1, 2, 3, 4, 5, 6, 7, 8, 9, 10</v>
      </c>
      <c r="C14" s="183"/>
      <c r="D14" s="183"/>
      <c r="E14" s="183" t="s">
        <v>341</v>
      </c>
      <c r="F14" s="5">
        <v>10</v>
      </c>
      <c r="G14" s="183"/>
      <c r="H14" s="183"/>
      <c r="I14" s="183"/>
      <c r="J14" s="184"/>
    </row>
    <row r="15" spans="2:10" ht="15.6">
      <c r="B15" s="153" t="str">
        <f>"Digits: "&amp;_xlfn.TEXTJOIN(", ",,_xlfn.SEQUENCE(,10))</f>
        <v>Digits: 1, 2, 3, 4, 5, 6, 7, 8, 9, 10</v>
      </c>
      <c r="C15" s="183"/>
      <c r="D15" s="183"/>
      <c r="E15" s="183" t="s">
        <v>342</v>
      </c>
      <c r="F15" s="5">
        <v>10</v>
      </c>
      <c r="G15" s="183"/>
      <c r="H15" s="183"/>
      <c r="I15" s="183"/>
      <c r="J15" s="184"/>
    </row>
    <row r="16" spans="2:10" ht="15.6">
      <c r="B16" s="153" t="str">
        <f>"Digits: "&amp;_xlfn.TEXTJOIN(", ",,_xlfn.SEQUENCE(,10))</f>
        <v>Digits: 1, 2, 3, 4, 5, 6, 7, 8, 9, 10</v>
      </c>
      <c r="C16" s="183"/>
      <c r="D16" s="183"/>
      <c r="E16" s="183" t="s">
        <v>343</v>
      </c>
      <c r="F16" s="5">
        <v>10</v>
      </c>
      <c r="G16" s="183"/>
      <c r="H16" s="183"/>
      <c r="I16" s="183"/>
      <c r="J16" s="184"/>
    </row>
    <row r="17" spans="2:10">
      <c r="B17" s="153"/>
      <c r="C17" s="186" t="s">
        <v>344</v>
      </c>
      <c r="E17" s="183"/>
      <c r="F17" s="18">
        <f>F14^F13</f>
        <v>1000</v>
      </c>
      <c r="G17" s="49" t="str">
        <f>_xlfn.IFNA(" "&amp;F14&amp;"*"&amp;F15&amp;"*"&amp;F16&amp;" or "&amp;F14&amp;"^"&amp;F13,"")</f>
        <v xml:space="preserve"> 10*10*10 or 10^3</v>
      </c>
      <c r="H17" s="183"/>
      <c r="I17" s="183"/>
      <c r="J17" s="184"/>
    </row>
    <row r="18" spans="2:10">
      <c r="B18" s="153"/>
      <c r="C18" s="183"/>
      <c r="D18" s="183"/>
      <c r="E18" s="183"/>
      <c r="G18" s="183"/>
      <c r="H18" s="183"/>
      <c r="I18" s="183"/>
      <c r="J18" s="184"/>
    </row>
    <row r="19" spans="2:10" ht="30" customHeight="1">
      <c r="B19" s="396" t="s">
        <v>350</v>
      </c>
      <c r="C19" s="397"/>
      <c r="D19" s="397"/>
      <c r="E19" s="397"/>
      <c r="F19" s="397"/>
      <c r="G19" s="397"/>
      <c r="H19" s="397"/>
      <c r="I19" s="397"/>
      <c r="J19" s="398"/>
    </row>
    <row r="20" spans="2:10">
      <c r="B20" s="111"/>
      <c r="C20" s="112"/>
      <c r="D20" s="112"/>
      <c r="E20" s="112"/>
      <c r="F20" s="152"/>
      <c r="G20" s="112"/>
      <c r="H20" s="112"/>
      <c r="I20" s="112"/>
      <c r="J20" s="113"/>
    </row>
    <row r="21" spans="2:10">
      <c r="B21" s="38" t="s">
        <v>349</v>
      </c>
      <c r="C21" s="183"/>
      <c r="D21" s="183"/>
      <c r="E21" s="183" t="s">
        <v>347</v>
      </c>
      <c r="F21" s="5">
        <v>3</v>
      </c>
      <c r="G21" s="183"/>
      <c r="H21" s="183"/>
      <c r="I21" s="183"/>
      <c r="J21" s="184"/>
    </row>
    <row r="22" spans="2:10" ht="15.6">
      <c r="B22" s="153" t="s">
        <v>345</v>
      </c>
      <c r="C22" s="183"/>
      <c r="D22" s="183"/>
      <c r="E22" s="183" t="s">
        <v>341</v>
      </c>
      <c r="F22" s="5">
        <v>2</v>
      </c>
      <c r="G22" s="183"/>
      <c r="H22" s="183"/>
      <c r="I22" s="183"/>
      <c r="J22" s="184"/>
    </row>
    <row r="23" spans="2:10" ht="15.6">
      <c r="B23" s="153" t="s">
        <v>346</v>
      </c>
      <c r="C23" s="183"/>
      <c r="D23" s="183"/>
      <c r="E23" s="183" t="s">
        <v>342</v>
      </c>
      <c r="F23" s="5">
        <v>4</v>
      </c>
      <c r="G23" s="183"/>
      <c r="H23" s="183"/>
      <c r="I23" s="183"/>
      <c r="J23" s="184"/>
    </row>
    <row r="24" spans="2:10" ht="15.6">
      <c r="B24" s="153"/>
      <c r="C24" s="183"/>
      <c r="D24" s="183"/>
      <c r="E24" s="183" t="s">
        <v>343</v>
      </c>
      <c r="F24" s="5">
        <v>3</v>
      </c>
      <c r="G24" s="183"/>
      <c r="H24" s="183"/>
      <c r="I24" s="183"/>
      <c r="J24" s="184"/>
    </row>
    <row r="25" spans="2:10">
      <c r="B25" s="153"/>
      <c r="C25" s="186" t="s">
        <v>344</v>
      </c>
      <c r="E25" s="183"/>
      <c r="F25" s="18">
        <f>F22*F23*F24</f>
        <v>24</v>
      </c>
      <c r="G25" s="49" t="str">
        <f>_xlfn.IFNA(" "&amp;F22&amp;"*"&amp;F23&amp;"*"&amp;F24,"")</f>
        <v xml:space="preserve"> 2*4*3</v>
      </c>
      <c r="H25" s="183"/>
      <c r="I25" s="183"/>
      <c r="J25" s="184"/>
    </row>
    <row r="26" spans="2:10">
      <c r="B26" s="153"/>
      <c r="C26" s="186"/>
      <c r="E26" s="183"/>
      <c r="G26" s="187"/>
      <c r="H26" s="183"/>
      <c r="I26" s="183"/>
      <c r="J26" s="184"/>
    </row>
    <row r="27" spans="2:10">
      <c r="B27" s="111"/>
      <c r="C27" s="112"/>
      <c r="D27" s="112"/>
      <c r="E27" s="112"/>
      <c r="F27" s="112"/>
      <c r="G27" s="112"/>
      <c r="H27" s="112"/>
      <c r="I27" s="112"/>
      <c r="J27" s="113"/>
    </row>
    <row r="28" spans="2:10" ht="30" customHeight="1">
      <c r="B28" s="402" t="s">
        <v>465</v>
      </c>
      <c r="C28" s="403"/>
      <c r="D28" s="403"/>
      <c r="E28" s="403"/>
      <c r="F28" s="403"/>
      <c r="G28" s="403"/>
      <c r="H28" s="403"/>
      <c r="I28" s="403"/>
      <c r="J28" s="404"/>
    </row>
    <row r="29" spans="2:10">
      <c r="B29" s="188"/>
      <c r="C29" s="189"/>
      <c r="D29" s="189"/>
      <c r="E29" s="189"/>
      <c r="F29" s="189"/>
      <c r="G29" s="189"/>
      <c r="H29" s="189"/>
      <c r="I29" s="189"/>
      <c r="J29" s="190"/>
    </row>
    <row r="30" spans="2:10">
      <c r="B30" s="154" t="s">
        <v>296</v>
      </c>
      <c r="C30" s="152"/>
      <c r="D30" s="152"/>
      <c r="E30" s="152"/>
      <c r="F30" s="152"/>
      <c r="G30" s="152"/>
      <c r="H30" s="152"/>
      <c r="I30" s="112"/>
      <c r="J30" s="113"/>
    </row>
    <row r="31" spans="2:10">
      <c r="B31" s="35" t="s">
        <v>466</v>
      </c>
      <c r="E31" s="156"/>
      <c r="F31" s="156"/>
      <c r="G31" s="156"/>
      <c r="H31" s="156"/>
      <c r="I31" s="112"/>
      <c r="J31" s="113"/>
    </row>
    <row r="32" spans="2:10">
      <c r="B32" s="168"/>
      <c r="E32" s="156"/>
      <c r="F32" s="156"/>
      <c r="G32" s="156"/>
      <c r="H32" s="156"/>
      <c r="I32" s="112"/>
      <c r="J32" s="113"/>
    </row>
    <row r="33" spans="2:10">
      <c r="B33" s="10"/>
      <c r="C33" s="26" t="s">
        <v>286</v>
      </c>
      <c r="D33" s="27"/>
      <c r="E33" s="26" t="s">
        <v>155</v>
      </c>
      <c r="F33" s="27"/>
      <c r="I33" s="112"/>
      <c r="J33" s="113"/>
    </row>
    <row r="34" spans="2:10">
      <c r="B34" s="10"/>
      <c r="C34" s="157" t="s">
        <v>293</v>
      </c>
      <c r="D34" s="158"/>
      <c r="E34" s="157" t="s">
        <v>294</v>
      </c>
      <c r="F34" s="158"/>
      <c r="G34" t="s">
        <v>297</v>
      </c>
      <c r="I34" s="112"/>
      <c r="J34" s="113"/>
    </row>
    <row r="35" spans="2:10">
      <c r="B35" s="10"/>
      <c r="C35" s="159" t="s">
        <v>287</v>
      </c>
      <c r="D35" s="160"/>
      <c r="E35" s="405" t="s">
        <v>287</v>
      </c>
      <c r="F35" s="406"/>
      <c r="G35" s="2" t="s">
        <v>298</v>
      </c>
      <c r="I35" s="112"/>
      <c r="J35" s="113"/>
    </row>
    <row r="36" spans="2:10">
      <c r="B36" s="10"/>
      <c r="C36" s="159" t="s">
        <v>288</v>
      </c>
      <c r="D36" s="160"/>
      <c r="E36" s="407"/>
      <c r="F36" s="408"/>
      <c r="I36" s="112"/>
      <c r="J36" s="113"/>
    </row>
    <row r="37" spans="2:10">
      <c r="B37" s="10"/>
      <c r="C37" s="159" t="s">
        <v>289</v>
      </c>
      <c r="D37" s="160"/>
      <c r="E37" s="407"/>
      <c r="F37" s="408"/>
      <c r="I37" s="112"/>
      <c r="J37" s="113"/>
    </row>
    <row r="38" spans="2:10">
      <c r="B38" s="10"/>
      <c r="C38" s="159" t="s">
        <v>290</v>
      </c>
      <c r="D38" s="160"/>
      <c r="E38" s="407"/>
      <c r="F38" s="408"/>
      <c r="I38" s="112"/>
      <c r="J38" s="113"/>
    </row>
    <row r="39" spans="2:10">
      <c r="B39" s="10"/>
      <c r="C39" s="159" t="s">
        <v>291</v>
      </c>
      <c r="D39" s="160"/>
      <c r="E39" s="407"/>
      <c r="F39" s="408"/>
      <c r="I39" s="112"/>
      <c r="J39" s="113"/>
    </row>
    <row r="40" spans="2:10">
      <c r="B40" s="10"/>
      <c r="C40" s="159" t="s">
        <v>292</v>
      </c>
      <c r="D40" s="160"/>
      <c r="E40" s="409"/>
      <c r="F40" s="410"/>
      <c r="I40" s="112"/>
      <c r="J40" s="113"/>
    </row>
    <row r="41" spans="2:10">
      <c r="B41" s="175" t="s">
        <v>61</v>
      </c>
      <c r="C41" s="1">
        <f>COUNTA(C35:C40)</f>
        <v>6</v>
      </c>
      <c r="D41" s="1"/>
      <c r="E41" s="1">
        <f>COUNTA(E35:E40)</f>
        <v>1</v>
      </c>
      <c r="F41" s="1"/>
      <c r="I41" s="112"/>
      <c r="J41" s="113"/>
    </row>
    <row r="42" spans="2:10">
      <c r="B42" s="111"/>
      <c r="I42" s="112"/>
      <c r="J42" s="113"/>
    </row>
    <row r="43" spans="2:10">
      <c r="B43" s="85"/>
      <c r="C43" s="86"/>
      <c r="D43" s="155"/>
      <c r="E43" s="155"/>
      <c r="F43" s="155"/>
      <c r="G43" s="155"/>
      <c r="H43" s="155"/>
      <c r="I43" s="86"/>
      <c r="J43" s="87"/>
    </row>
    <row r="44" spans="2:10">
      <c r="B44" s="32" t="s">
        <v>29</v>
      </c>
      <c r="C44" s="33"/>
      <c r="D44" s="33"/>
      <c r="E44" s="33"/>
      <c r="F44" s="33"/>
      <c r="G44" s="33"/>
      <c r="H44" s="33"/>
      <c r="I44" s="33"/>
      <c r="J44" s="34"/>
    </row>
    <row r="45" spans="2:10" ht="30" customHeight="1">
      <c r="B45" s="387" t="s">
        <v>467</v>
      </c>
      <c r="C45" s="388"/>
      <c r="D45" s="388"/>
      <c r="E45" s="388"/>
      <c r="F45" s="388"/>
      <c r="G45" s="388"/>
      <c r="H45" s="388"/>
      <c r="I45" s="388"/>
      <c r="J45" s="389"/>
    </row>
    <row r="46" spans="2:10">
      <c r="B46" s="66"/>
      <c r="C46" s="36"/>
      <c r="D46" s="36"/>
      <c r="E46" s="36"/>
      <c r="F46" s="36"/>
      <c r="G46" s="36"/>
      <c r="H46" s="36"/>
      <c r="I46" s="36"/>
      <c r="J46" s="37"/>
    </row>
    <row r="47" spans="2:10">
      <c r="B47" s="66"/>
      <c r="C47" s="36"/>
      <c r="D47" s="36"/>
      <c r="E47" s="36"/>
      <c r="F47" s="36"/>
      <c r="G47" s="36"/>
      <c r="H47" s="36"/>
      <c r="I47" s="36"/>
      <c r="J47" s="37"/>
    </row>
    <row r="48" spans="2:10">
      <c r="B48" s="66"/>
      <c r="C48" s="36"/>
      <c r="D48" s="36"/>
      <c r="E48" s="36"/>
      <c r="F48" s="36"/>
      <c r="G48" s="50"/>
      <c r="H48" s="36"/>
      <c r="I48" s="36"/>
      <c r="J48" s="37"/>
    </row>
    <row r="49" spans="2:10">
      <c r="B49" s="75" t="s">
        <v>31</v>
      </c>
      <c r="C49" s="36"/>
      <c r="D49" s="36"/>
      <c r="E49" s="36"/>
      <c r="F49" s="48"/>
      <c r="G49" s="5">
        <v>7</v>
      </c>
      <c r="H49" s="49" t="s">
        <v>299</v>
      </c>
      <c r="I49" s="36"/>
      <c r="J49" s="37"/>
    </row>
    <row r="50" spans="2:10">
      <c r="B50" s="75" t="s">
        <v>39</v>
      </c>
      <c r="C50" s="36"/>
      <c r="D50" s="36"/>
      <c r="E50" s="36"/>
      <c r="F50" s="48"/>
      <c r="G50" s="5">
        <v>3</v>
      </c>
      <c r="H50" s="49" t="s">
        <v>295</v>
      </c>
      <c r="I50" s="36"/>
      <c r="J50" s="37"/>
    </row>
    <row r="51" spans="2:10">
      <c r="B51" s="35" t="s">
        <v>43</v>
      </c>
      <c r="C51" s="36"/>
      <c r="D51" s="36"/>
      <c r="E51" s="36"/>
      <c r="F51" s="48"/>
      <c r="G51" s="18">
        <f>COMBIN(G49,G50)</f>
        <v>35</v>
      </c>
      <c r="H51" s="49" t="s">
        <v>44</v>
      </c>
      <c r="I51" s="36"/>
      <c r="J51" s="37"/>
    </row>
    <row r="52" spans="2:10">
      <c r="B52" s="75"/>
      <c r="C52" s="36"/>
      <c r="D52" s="36"/>
      <c r="E52" s="36"/>
      <c r="F52" s="36"/>
      <c r="G52" s="36" t="str">
        <f>_xlfn.IFNA("=COMBIN("&amp;G49&amp;","&amp;G50&amp;")","")</f>
        <v>=COMBIN(7,3)</v>
      </c>
      <c r="H52" s="36"/>
      <c r="I52" s="36"/>
      <c r="J52" s="37"/>
    </row>
    <row r="53" spans="2:10">
      <c r="B53" s="38" t="s">
        <v>138</v>
      </c>
      <c r="C53" s="36"/>
      <c r="D53" s="36"/>
      <c r="E53" s="36"/>
      <c r="F53" s="36"/>
      <c r="G53" s="36"/>
      <c r="H53" s="36"/>
      <c r="I53" s="36"/>
      <c r="J53" s="37"/>
    </row>
    <row r="54" spans="2:10">
      <c r="B54" s="42" t="s">
        <v>0</v>
      </c>
      <c r="C54" s="36"/>
      <c r="D54" s="36"/>
      <c r="E54" s="36"/>
      <c r="F54" s="36"/>
      <c r="G54" s="36"/>
      <c r="H54" s="36"/>
      <c r="I54" s="36"/>
      <c r="J54" s="37"/>
    </row>
    <row r="55" spans="2:10" ht="30" customHeight="1">
      <c r="B55" s="399" t="s">
        <v>139</v>
      </c>
      <c r="C55" s="400"/>
      <c r="D55" s="400"/>
      <c r="E55" s="400"/>
      <c r="F55" s="400"/>
      <c r="G55" s="400"/>
      <c r="H55" s="400"/>
      <c r="I55" s="400"/>
      <c r="J55" s="401"/>
    </row>
    <row r="56" spans="2:10">
      <c r="B56" s="82"/>
      <c r="C56" s="83"/>
      <c r="D56" s="83"/>
      <c r="E56" s="83"/>
      <c r="F56" s="83"/>
      <c r="G56" s="83"/>
      <c r="H56" s="83"/>
      <c r="I56" s="83"/>
      <c r="J56" s="84"/>
    </row>
    <row r="57" spans="2:10" ht="45" customHeight="1">
      <c r="B57" s="396" t="s">
        <v>148</v>
      </c>
      <c r="C57" s="397"/>
      <c r="D57" s="397"/>
      <c r="E57" s="397"/>
      <c r="F57" s="397"/>
      <c r="G57" s="397"/>
      <c r="H57" s="397"/>
      <c r="I57" s="397"/>
      <c r="J57" s="398"/>
    </row>
    <row r="58" spans="2:10">
      <c r="B58" s="85"/>
      <c r="C58" s="86"/>
      <c r="D58" s="86"/>
      <c r="E58" s="86"/>
      <c r="F58" s="86"/>
      <c r="G58" s="86"/>
      <c r="H58" s="86"/>
      <c r="I58" s="86"/>
      <c r="J58" s="87"/>
    </row>
    <row r="59" spans="2:10">
      <c r="B59" s="32" t="s">
        <v>49</v>
      </c>
      <c r="C59" s="33"/>
      <c r="D59" s="33"/>
      <c r="E59" s="33"/>
      <c r="F59" s="33"/>
      <c r="G59" s="33"/>
      <c r="H59" s="33"/>
      <c r="I59" s="33"/>
      <c r="J59" s="34"/>
    </row>
    <row r="60" spans="2:10" ht="30" customHeight="1">
      <c r="B60" s="387" t="s">
        <v>468</v>
      </c>
      <c r="C60" s="388"/>
      <c r="D60" s="388"/>
      <c r="E60" s="388"/>
      <c r="F60" s="388"/>
      <c r="G60" s="388"/>
      <c r="H60" s="388"/>
      <c r="I60" s="388"/>
      <c r="J60" s="389"/>
    </row>
    <row r="61" spans="2:10">
      <c r="B61" s="66"/>
      <c r="C61" s="36"/>
      <c r="D61" s="36"/>
      <c r="E61" s="36"/>
      <c r="F61" s="36"/>
      <c r="G61" s="36"/>
      <c r="H61" s="36"/>
      <c r="I61" s="36"/>
      <c r="J61" s="37"/>
    </row>
    <row r="62" spans="2:10">
      <c r="B62" s="66"/>
      <c r="C62" s="36"/>
      <c r="D62" s="36"/>
      <c r="E62" s="36"/>
      <c r="F62" s="36"/>
      <c r="G62" s="36"/>
      <c r="H62" s="36"/>
      <c r="I62" s="36"/>
      <c r="J62" s="37"/>
    </row>
    <row r="63" spans="2:10">
      <c r="B63" s="66"/>
      <c r="C63" s="36"/>
      <c r="D63" s="36"/>
      <c r="E63" s="36"/>
      <c r="F63" s="36"/>
      <c r="G63" s="50"/>
      <c r="H63" s="36"/>
      <c r="I63" s="36"/>
      <c r="J63" s="37"/>
    </row>
    <row r="64" spans="2:10">
      <c r="B64" s="75" t="s">
        <v>31</v>
      </c>
      <c r="C64" s="36"/>
      <c r="D64" s="36"/>
      <c r="E64" s="36"/>
      <c r="F64" s="48"/>
      <c r="G64" s="5">
        <v>5</v>
      </c>
      <c r="H64" s="49" t="s">
        <v>299</v>
      </c>
      <c r="I64" s="36"/>
      <c r="J64" s="37"/>
    </row>
    <row r="65" spans="2:22">
      <c r="B65" s="75" t="s">
        <v>39</v>
      </c>
      <c r="C65" s="36"/>
      <c r="D65" s="36"/>
      <c r="E65" s="36"/>
      <c r="F65" s="48"/>
      <c r="G65" s="5">
        <v>5</v>
      </c>
      <c r="H65" s="49" t="s">
        <v>295</v>
      </c>
      <c r="I65" s="36"/>
      <c r="J65" s="37"/>
    </row>
    <row r="66" spans="2:22">
      <c r="B66" s="35" t="s">
        <v>50</v>
      </c>
      <c r="C66" s="36"/>
      <c r="D66" s="36"/>
      <c r="E66" s="36"/>
      <c r="F66" s="48"/>
      <c r="G66" s="18">
        <f>PERMUT(G64,G65)</f>
        <v>120</v>
      </c>
      <c r="H66" s="49" t="s">
        <v>51</v>
      </c>
      <c r="I66" s="36"/>
      <c r="J66" s="37"/>
    </row>
    <row r="67" spans="2:22">
      <c r="B67" s="35"/>
      <c r="C67" s="36"/>
      <c r="D67" s="36"/>
      <c r="E67" s="36"/>
      <c r="F67" s="36"/>
      <c r="G67" s="36" t="str">
        <f>_xlfn.IFNA("=PERMUT("&amp;G64&amp;","&amp;G65&amp;")","")</f>
        <v>=PERMUT(5,5)</v>
      </c>
      <c r="H67" s="36"/>
      <c r="I67" s="36"/>
      <c r="J67" s="37"/>
    </row>
    <row r="68" spans="2:22">
      <c r="B68" s="42" t="s">
        <v>0</v>
      </c>
      <c r="C68" s="36"/>
      <c r="D68" s="36"/>
      <c r="E68" s="36"/>
      <c r="F68" s="36"/>
      <c r="G68" s="36"/>
      <c r="H68" s="36"/>
      <c r="I68" s="36"/>
      <c r="J68" s="37"/>
    </row>
    <row r="69" spans="2:22" ht="30" customHeight="1">
      <c r="B69" s="399" t="s">
        <v>247</v>
      </c>
      <c r="C69" s="400"/>
      <c r="D69" s="400"/>
      <c r="E69" s="400"/>
      <c r="F69" s="400"/>
      <c r="G69" s="400"/>
      <c r="H69" s="400"/>
      <c r="I69" s="400"/>
      <c r="J69" s="401"/>
    </row>
    <row r="70" spans="2:22" ht="30" customHeight="1">
      <c r="B70" s="399" t="s">
        <v>250</v>
      </c>
      <c r="C70" s="400"/>
      <c r="D70" s="400"/>
      <c r="E70" s="400"/>
      <c r="F70" s="400"/>
      <c r="G70" s="400"/>
      <c r="H70" s="400"/>
      <c r="I70" s="400"/>
      <c r="J70" s="401"/>
    </row>
    <row r="71" spans="2:22">
      <c r="B71" s="232"/>
      <c r="C71" s="233"/>
      <c r="D71" s="233"/>
      <c r="E71" s="233"/>
      <c r="F71" s="233"/>
      <c r="G71" s="233"/>
      <c r="H71" s="233"/>
      <c r="I71" s="233"/>
      <c r="J71" s="234"/>
      <c r="L71" s="1" t="s">
        <v>591</v>
      </c>
      <c r="N71" s="314" t="s">
        <v>600</v>
      </c>
      <c r="P71" s="1" t="s">
        <v>594</v>
      </c>
      <c r="U71" s="19" t="s">
        <v>601</v>
      </c>
      <c r="V71" s="18">
        <f>ROWS(_xlfn.UNIQUE(P74:T193))</f>
        <v>120</v>
      </c>
    </row>
    <row r="72" spans="2:22">
      <c r="B72" s="399" t="str">
        <f t="shared" ref="B72" si="0">M61&amp;"   "&amp;M62</f>
        <v xml:space="preserve">   </v>
      </c>
      <c r="C72" s="400"/>
      <c r="D72" s="400"/>
      <c r="E72" s="400"/>
      <c r="F72" s="400"/>
      <c r="G72" s="400"/>
      <c r="H72" s="400"/>
      <c r="I72" s="400"/>
      <c r="J72" s="401"/>
      <c r="N72" s="5" t="s">
        <v>592</v>
      </c>
    </row>
    <row r="73" spans="2:22">
      <c r="B73" s="39"/>
      <c r="C73" s="40"/>
      <c r="D73" s="40"/>
      <c r="E73" s="40"/>
      <c r="F73" s="40"/>
      <c r="G73" s="40"/>
      <c r="H73" s="40"/>
      <c r="I73" s="40"/>
      <c r="J73" s="41"/>
      <c r="N73" s="5" t="s">
        <v>47</v>
      </c>
      <c r="P73" s="19" t="s">
        <v>595</v>
      </c>
      <c r="Q73" s="19" t="s">
        <v>596</v>
      </c>
      <c r="R73" s="19" t="s">
        <v>597</v>
      </c>
      <c r="S73" s="19" t="s">
        <v>598</v>
      </c>
      <c r="T73" s="19" t="s">
        <v>599</v>
      </c>
    </row>
    <row r="74" spans="2:22">
      <c r="N74" s="5" t="s">
        <v>46</v>
      </c>
      <c r="P74" s="5" t="s">
        <v>592</v>
      </c>
      <c r="Q74" s="5" t="s">
        <v>47</v>
      </c>
      <c r="R74" s="5" t="s">
        <v>46</v>
      </c>
      <c r="S74" s="5" t="s">
        <v>593</v>
      </c>
      <c r="T74" s="5" t="s">
        <v>41</v>
      </c>
    </row>
    <row r="75" spans="2:22">
      <c r="N75" s="5" t="s">
        <v>593</v>
      </c>
      <c r="P75" s="5" t="s">
        <v>592</v>
      </c>
      <c r="Q75" s="5" t="s">
        <v>47</v>
      </c>
      <c r="R75" s="5" t="s">
        <v>46</v>
      </c>
      <c r="S75" s="5" t="s">
        <v>41</v>
      </c>
      <c r="T75" s="5" t="s">
        <v>593</v>
      </c>
    </row>
    <row r="76" spans="2:22">
      <c r="N76" s="5" t="s">
        <v>41</v>
      </c>
      <c r="P76" s="5" t="s">
        <v>592</v>
      </c>
      <c r="Q76" s="5" t="s">
        <v>47</v>
      </c>
      <c r="R76" s="5" t="s">
        <v>593</v>
      </c>
      <c r="S76" s="5" t="s">
        <v>46</v>
      </c>
      <c r="T76" s="5" t="s">
        <v>41</v>
      </c>
    </row>
    <row r="77" spans="2:22">
      <c r="P77" s="5" t="s">
        <v>592</v>
      </c>
      <c r="Q77" s="5" t="s">
        <v>47</v>
      </c>
      <c r="R77" s="5" t="s">
        <v>593</v>
      </c>
      <c r="S77" s="5" t="s">
        <v>41</v>
      </c>
      <c r="T77" s="5" t="s">
        <v>46</v>
      </c>
    </row>
    <row r="78" spans="2:22">
      <c r="P78" s="5" t="s">
        <v>592</v>
      </c>
      <c r="Q78" s="5" t="s">
        <v>47</v>
      </c>
      <c r="R78" s="5" t="s">
        <v>41</v>
      </c>
      <c r="S78" s="5" t="s">
        <v>46</v>
      </c>
      <c r="T78" s="5" t="s">
        <v>593</v>
      </c>
    </row>
    <row r="79" spans="2:22">
      <c r="P79" s="5" t="s">
        <v>592</v>
      </c>
      <c r="Q79" s="5" t="s">
        <v>47</v>
      </c>
      <c r="R79" s="5" t="s">
        <v>41</v>
      </c>
      <c r="S79" s="5" t="s">
        <v>593</v>
      </c>
      <c r="T79" s="5" t="s">
        <v>46</v>
      </c>
    </row>
    <row r="80" spans="2:22">
      <c r="P80" s="5" t="s">
        <v>592</v>
      </c>
      <c r="Q80" s="5" t="s">
        <v>46</v>
      </c>
      <c r="R80" s="5" t="s">
        <v>47</v>
      </c>
      <c r="S80" s="5" t="s">
        <v>593</v>
      </c>
      <c r="T80" s="5" t="s">
        <v>41</v>
      </c>
    </row>
    <row r="81" spans="16:20">
      <c r="P81" s="5" t="s">
        <v>592</v>
      </c>
      <c r="Q81" s="5" t="s">
        <v>46</v>
      </c>
      <c r="R81" s="5" t="s">
        <v>47</v>
      </c>
      <c r="S81" s="5" t="s">
        <v>41</v>
      </c>
      <c r="T81" s="5" t="s">
        <v>593</v>
      </c>
    </row>
    <row r="82" spans="16:20">
      <c r="P82" s="5" t="s">
        <v>592</v>
      </c>
      <c r="Q82" s="5" t="s">
        <v>46</v>
      </c>
      <c r="R82" s="5" t="s">
        <v>593</v>
      </c>
      <c r="S82" s="5" t="s">
        <v>47</v>
      </c>
      <c r="T82" s="5" t="s">
        <v>41</v>
      </c>
    </row>
    <row r="83" spans="16:20">
      <c r="P83" s="5" t="s">
        <v>592</v>
      </c>
      <c r="Q83" s="5" t="s">
        <v>46</v>
      </c>
      <c r="R83" s="5" t="s">
        <v>593</v>
      </c>
      <c r="S83" s="5" t="s">
        <v>41</v>
      </c>
      <c r="T83" s="5" t="s">
        <v>47</v>
      </c>
    </row>
    <row r="84" spans="16:20">
      <c r="P84" s="5" t="s">
        <v>592</v>
      </c>
      <c r="Q84" s="5" t="s">
        <v>46</v>
      </c>
      <c r="R84" s="5" t="s">
        <v>41</v>
      </c>
      <c r="S84" s="5" t="s">
        <v>47</v>
      </c>
      <c r="T84" s="5" t="s">
        <v>593</v>
      </c>
    </row>
    <row r="85" spans="16:20">
      <c r="P85" s="5" t="s">
        <v>592</v>
      </c>
      <c r="Q85" s="5" t="s">
        <v>46</v>
      </c>
      <c r="R85" s="5" t="s">
        <v>41</v>
      </c>
      <c r="S85" s="5" t="s">
        <v>593</v>
      </c>
      <c r="T85" s="5" t="s">
        <v>47</v>
      </c>
    </row>
    <row r="86" spans="16:20">
      <c r="P86" s="5" t="s">
        <v>592</v>
      </c>
      <c r="Q86" s="5" t="s">
        <v>593</v>
      </c>
      <c r="R86" s="5" t="s">
        <v>47</v>
      </c>
      <c r="S86" s="5" t="s">
        <v>46</v>
      </c>
      <c r="T86" s="5" t="s">
        <v>41</v>
      </c>
    </row>
    <row r="87" spans="16:20">
      <c r="P87" s="5" t="s">
        <v>592</v>
      </c>
      <c r="Q87" s="5" t="s">
        <v>593</v>
      </c>
      <c r="R87" s="5" t="s">
        <v>47</v>
      </c>
      <c r="S87" s="5" t="s">
        <v>41</v>
      </c>
      <c r="T87" s="5" t="s">
        <v>46</v>
      </c>
    </row>
    <row r="88" spans="16:20">
      <c r="P88" s="5" t="s">
        <v>592</v>
      </c>
      <c r="Q88" s="5" t="s">
        <v>593</v>
      </c>
      <c r="R88" s="5" t="s">
        <v>46</v>
      </c>
      <c r="S88" s="5" t="s">
        <v>47</v>
      </c>
      <c r="T88" s="5" t="s">
        <v>41</v>
      </c>
    </row>
    <row r="89" spans="16:20">
      <c r="P89" s="5" t="s">
        <v>592</v>
      </c>
      <c r="Q89" s="5" t="s">
        <v>593</v>
      </c>
      <c r="R89" s="5" t="s">
        <v>46</v>
      </c>
      <c r="S89" s="5" t="s">
        <v>41</v>
      </c>
      <c r="T89" s="5" t="s">
        <v>47</v>
      </c>
    </row>
    <row r="90" spans="16:20">
      <c r="P90" s="5" t="s">
        <v>592</v>
      </c>
      <c r="Q90" s="5" t="s">
        <v>593</v>
      </c>
      <c r="R90" s="5" t="s">
        <v>41</v>
      </c>
      <c r="S90" s="5" t="s">
        <v>47</v>
      </c>
      <c r="T90" s="5" t="s">
        <v>46</v>
      </c>
    </row>
    <row r="91" spans="16:20">
      <c r="P91" s="5" t="s">
        <v>592</v>
      </c>
      <c r="Q91" s="5" t="s">
        <v>593</v>
      </c>
      <c r="R91" s="5" t="s">
        <v>41</v>
      </c>
      <c r="S91" s="5" t="s">
        <v>46</v>
      </c>
      <c r="T91" s="5" t="s">
        <v>47</v>
      </c>
    </row>
    <row r="92" spans="16:20">
      <c r="P92" s="5" t="s">
        <v>592</v>
      </c>
      <c r="Q92" s="5" t="s">
        <v>41</v>
      </c>
      <c r="R92" s="5" t="s">
        <v>47</v>
      </c>
      <c r="S92" s="5" t="s">
        <v>46</v>
      </c>
      <c r="T92" s="5" t="s">
        <v>593</v>
      </c>
    </row>
    <row r="93" spans="16:20">
      <c r="P93" s="5" t="s">
        <v>592</v>
      </c>
      <c r="Q93" s="5" t="s">
        <v>41</v>
      </c>
      <c r="R93" s="5" t="s">
        <v>47</v>
      </c>
      <c r="S93" s="5" t="s">
        <v>593</v>
      </c>
      <c r="T93" s="5" t="s">
        <v>46</v>
      </c>
    </row>
    <row r="94" spans="16:20">
      <c r="P94" s="5" t="s">
        <v>592</v>
      </c>
      <c r="Q94" s="5" t="s">
        <v>41</v>
      </c>
      <c r="R94" s="5" t="s">
        <v>46</v>
      </c>
      <c r="S94" s="5" t="s">
        <v>47</v>
      </c>
      <c r="T94" s="5" t="s">
        <v>593</v>
      </c>
    </row>
    <row r="95" spans="16:20">
      <c r="P95" s="5" t="s">
        <v>592</v>
      </c>
      <c r="Q95" s="5" t="s">
        <v>41</v>
      </c>
      <c r="R95" s="5" t="s">
        <v>46</v>
      </c>
      <c r="S95" s="5" t="s">
        <v>593</v>
      </c>
      <c r="T95" s="5" t="s">
        <v>47</v>
      </c>
    </row>
    <row r="96" spans="16:20">
      <c r="P96" s="5" t="s">
        <v>592</v>
      </c>
      <c r="Q96" s="5" t="s">
        <v>41</v>
      </c>
      <c r="R96" s="5" t="s">
        <v>593</v>
      </c>
      <c r="S96" s="5" t="s">
        <v>47</v>
      </c>
      <c r="T96" s="5" t="s">
        <v>46</v>
      </c>
    </row>
    <row r="97" spans="16:20">
      <c r="P97" s="5" t="s">
        <v>592</v>
      </c>
      <c r="Q97" s="5" t="s">
        <v>41</v>
      </c>
      <c r="R97" s="5" t="s">
        <v>593</v>
      </c>
      <c r="S97" s="5" t="s">
        <v>46</v>
      </c>
      <c r="T97" s="5" t="s">
        <v>47</v>
      </c>
    </row>
    <row r="98" spans="16:20">
      <c r="P98" s="5" t="s">
        <v>47</v>
      </c>
      <c r="Q98" s="5" t="s">
        <v>592</v>
      </c>
      <c r="R98" s="5" t="s">
        <v>46</v>
      </c>
      <c r="S98" s="5" t="s">
        <v>593</v>
      </c>
      <c r="T98" s="5" t="s">
        <v>41</v>
      </c>
    </row>
    <row r="99" spans="16:20">
      <c r="P99" s="5" t="s">
        <v>47</v>
      </c>
      <c r="Q99" s="5" t="s">
        <v>592</v>
      </c>
      <c r="R99" s="5" t="s">
        <v>46</v>
      </c>
      <c r="S99" s="5" t="s">
        <v>41</v>
      </c>
      <c r="T99" s="5" t="s">
        <v>593</v>
      </c>
    </row>
    <row r="100" spans="16:20">
      <c r="P100" s="5" t="s">
        <v>47</v>
      </c>
      <c r="Q100" s="5" t="s">
        <v>592</v>
      </c>
      <c r="R100" s="5" t="s">
        <v>593</v>
      </c>
      <c r="S100" s="5" t="s">
        <v>46</v>
      </c>
      <c r="T100" s="5" t="s">
        <v>41</v>
      </c>
    </row>
    <row r="101" spans="16:20">
      <c r="P101" s="5" t="s">
        <v>47</v>
      </c>
      <c r="Q101" s="5" t="s">
        <v>592</v>
      </c>
      <c r="R101" s="5" t="s">
        <v>593</v>
      </c>
      <c r="S101" s="5" t="s">
        <v>41</v>
      </c>
      <c r="T101" s="5" t="s">
        <v>46</v>
      </c>
    </row>
    <row r="102" spans="16:20">
      <c r="P102" s="5" t="s">
        <v>47</v>
      </c>
      <c r="Q102" s="5" t="s">
        <v>592</v>
      </c>
      <c r="R102" s="5" t="s">
        <v>41</v>
      </c>
      <c r="S102" s="5" t="s">
        <v>46</v>
      </c>
      <c r="T102" s="5" t="s">
        <v>593</v>
      </c>
    </row>
    <row r="103" spans="16:20">
      <c r="P103" s="5" t="s">
        <v>47</v>
      </c>
      <c r="Q103" s="5" t="s">
        <v>592</v>
      </c>
      <c r="R103" s="5" t="s">
        <v>41</v>
      </c>
      <c r="S103" s="5" t="s">
        <v>593</v>
      </c>
      <c r="T103" s="5" t="s">
        <v>46</v>
      </c>
    </row>
    <row r="104" spans="16:20">
      <c r="P104" s="5" t="s">
        <v>47</v>
      </c>
      <c r="Q104" s="5" t="s">
        <v>46</v>
      </c>
      <c r="R104" s="5" t="s">
        <v>592</v>
      </c>
      <c r="S104" s="5" t="s">
        <v>593</v>
      </c>
      <c r="T104" s="5" t="s">
        <v>41</v>
      </c>
    </row>
    <row r="105" spans="16:20">
      <c r="P105" s="5" t="s">
        <v>47</v>
      </c>
      <c r="Q105" s="5" t="s">
        <v>46</v>
      </c>
      <c r="R105" s="5" t="s">
        <v>592</v>
      </c>
      <c r="S105" s="5" t="s">
        <v>41</v>
      </c>
      <c r="T105" s="5" t="s">
        <v>593</v>
      </c>
    </row>
    <row r="106" spans="16:20">
      <c r="P106" s="5" t="s">
        <v>47</v>
      </c>
      <c r="Q106" s="5" t="s">
        <v>46</v>
      </c>
      <c r="R106" s="5" t="s">
        <v>593</v>
      </c>
      <c r="S106" s="5" t="s">
        <v>592</v>
      </c>
      <c r="T106" s="5" t="s">
        <v>41</v>
      </c>
    </row>
    <row r="107" spans="16:20">
      <c r="P107" s="5" t="s">
        <v>47</v>
      </c>
      <c r="Q107" s="5" t="s">
        <v>46</v>
      </c>
      <c r="R107" s="5" t="s">
        <v>593</v>
      </c>
      <c r="S107" s="5" t="s">
        <v>41</v>
      </c>
      <c r="T107" s="5" t="s">
        <v>592</v>
      </c>
    </row>
    <row r="108" spans="16:20">
      <c r="P108" s="5" t="s">
        <v>47</v>
      </c>
      <c r="Q108" s="5" t="s">
        <v>46</v>
      </c>
      <c r="R108" s="5" t="s">
        <v>41</v>
      </c>
      <c r="S108" s="5" t="s">
        <v>592</v>
      </c>
      <c r="T108" s="5" t="s">
        <v>593</v>
      </c>
    </row>
    <row r="109" spans="16:20">
      <c r="P109" s="5" t="s">
        <v>47</v>
      </c>
      <c r="Q109" s="5" t="s">
        <v>46</v>
      </c>
      <c r="R109" s="5" t="s">
        <v>41</v>
      </c>
      <c r="S109" s="5" t="s">
        <v>593</v>
      </c>
      <c r="T109" s="5" t="s">
        <v>592</v>
      </c>
    </row>
    <row r="110" spans="16:20">
      <c r="P110" s="5" t="s">
        <v>47</v>
      </c>
      <c r="Q110" s="5" t="s">
        <v>593</v>
      </c>
      <c r="R110" s="5" t="s">
        <v>592</v>
      </c>
      <c r="S110" s="5" t="s">
        <v>46</v>
      </c>
      <c r="T110" s="5" t="s">
        <v>41</v>
      </c>
    </row>
    <row r="111" spans="16:20">
      <c r="P111" s="5" t="s">
        <v>47</v>
      </c>
      <c r="Q111" s="5" t="s">
        <v>593</v>
      </c>
      <c r="R111" s="5" t="s">
        <v>592</v>
      </c>
      <c r="S111" s="5" t="s">
        <v>41</v>
      </c>
      <c r="T111" s="5" t="s">
        <v>46</v>
      </c>
    </row>
    <row r="112" spans="16:20">
      <c r="P112" s="5" t="s">
        <v>47</v>
      </c>
      <c r="Q112" s="5" t="s">
        <v>593</v>
      </c>
      <c r="R112" s="5" t="s">
        <v>46</v>
      </c>
      <c r="S112" s="5" t="s">
        <v>592</v>
      </c>
      <c r="T112" s="5" t="s">
        <v>41</v>
      </c>
    </row>
    <row r="113" spans="16:20">
      <c r="P113" s="5" t="s">
        <v>47</v>
      </c>
      <c r="Q113" s="5" t="s">
        <v>593</v>
      </c>
      <c r="R113" s="5" t="s">
        <v>46</v>
      </c>
      <c r="S113" s="5" t="s">
        <v>41</v>
      </c>
      <c r="T113" s="5" t="s">
        <v>592</v>
      </c>
    </row>
    <row r="114" spans="16:20">
      <c r="P114" s="5" t="s">
        <v>47</v>
      </c>
      <c r="Q114" s="5" t="s">
        <v>593</v>
      </c>
      <c r="R114" s="5" t="s">
        <v>41</v>
      </c>
      <c r="S114" s="5" t="s">
        <v>592</v>
      </c>
      <c r="T114" s="5" t="s">
        <v>46</v>
      </c>
    </row>
    <row r="115" spans="16:20">
      <c r="P115" s="5" t="s">
        <v>47</v>
      </c>
      <c r="Q115" s="5" t="s">
        <v>593</v>
      </c>
      <c r="R115" s="5" t="s">
        <v>41</v>
      </c>
      <c r="S115" s="5" t="s">
        <v>46</v>
      </c>
      <c r="T115" s="5" t="s">
        <v>592</v>
      </c>
    </row>
    <row r="116" spans="16:20">
      <c r="P116" s="5" t="s">
        <v>47</v>
      </c>
      <c r="Q116" s="5" t="s">
        <v>41</v>
      </c>
      <c r="R116" s="5" t="s">
        <v>592</v>
      </c>
      <c r="S116" s="5" t="s">
        <v>46</v>
      </c>
      <c r="T116" s="5" t="s">
        <v>593</v>
      </c>
    </row>
    <row r="117" spans="16:20">
      <c r="P117" s="5" t="s">
        <v>47</v>
      </c>
      <c r="Q117" s="5" t="s">
        <v>41</v>
      </c>
      <c r="R117" s="5" t="s">
        <v>592</v>
      </c>
      <c r="S117" s="5" t="s">
        <v>593</v>
      </c>
      <c r="T117" s="5" t="s">
        <v>46</v>
      </c>
    </row>
    <row r="118" spans="16:20">
      <c r="P118" s="5" t="s">
        <v>47</v>
      </c>
      <c r="Q118" s="5" t="s">
        <v>41</v>
      </c>
      <c r="R118" s="5" t="s">
        <v>46</v>
      </c>
      <c r="S118" s="5" t="s">
        <v>592</v>
      </c>
      <c r="T118" s="5" t="s">
        <v>593</v>
      </c>
    </row>
    <row r="119" spans="16:20">
      <c r="P119" s="5" t="s">
        <v>47</v>
      </c>
      <c r="Q119" s="5" t="s">
        <v>41</v>
      </c>
      <c r="R119" s="5" t="s">
        <v>46</v>
      </c>
      <c r="S119" s="5" t="s">
        <v>593</v>
      </c>
      <c r="T119" s="5" t="s">
        <v>592</v>
      </c>
    </row>
    <row r="120" spans="16:20">
      <c r="P120" s="5" t="s">
        <v>47</v>
      </c>
      <c r="Q120" s="5" t="s">
        <v>41</v>
      </c>
      <c r="R120" s="5" t="s">
        <v>593</v>
      </c>
      <c r="S120" s="5" t="s">
        <v>592</v>
      </c>
      <c r="T120" s="5" t="s">
        <v>46</v>
      </c>
    </row>
    <row r="121" spans="16:20">
      <c r="P121" s="5" t="s">
        <v>47</v>
      </c>
      <c r="Q121" s="5" t="s">
        <v>41</v>
      </c>
      <c r="R121" s="5" t="s">
        <v>593</v>
      </c>
      <c r="S121" s="5" t="s">
        <v>46</v>
      </c>
      <c r="T121" s="5" t="s">
        <v>592</v>
      </c>
    </row>
    <row r="122" spans="16:20">
      <c r="P122" s="5" t="s">
        <v>46</v>
      </c>
      <c r="Q122" s="5" t="s">
        <v>592</v>
      </c>
      <c r="R122" s="5" t="s">
        <v>47</v>
      </c>
      <c r="S122" s="5" t="s">
        <v>593</v>
      </c>
      <c r="T122" s="5" t="s">
        <v>41</v>
      </c>
    </row>
    <row r="123" spans="16:20">
      <c r="P123" s="5" t="s">
        <v>46</v>
      </c>
      <c r="Q123" s="5" t="s">
        <v>592</v>
      </c>
      <c r="R123" s="5" t="s">
        <v>47</v>
      </c>
      <c r="S123" s="5" t="s">
        <v>41</v>
      </c>
      <c r="T123" s="5" t="s">
        <v>593</v>
      </c>
    </row>
    <row r="124" spans="16:20">
      <c r="P124" s="5" t="s">
        <v>46</v>
      </c>
      <c r="Q124" s="5" t="s">
        <v>592</v>
      </c>
      <c r="R124" s="5" t="s">
        <v>593</v>
      </c>
      <c r="S124" s="5" t="s">
        <v>47</v>
      </c>
      <c r="T124" s="5" t="s">
        <v>41</v>
      </c>
    </row>
    <row r="125" spans="16:20">
      <c r="P125" s="5" t="s">
        <v>46</v>
      </c>
      <c r="Q125" s="5" t="s">
        <v>592</v>
      </c>
      <c r="R125" s="5" t="s">
        <v>593</v>
      </c>
      <c r="S125" s="5" t="s">
        <v>41</v>
      </c>
      <c r="T125" s="5" t="s">
        <v>47</v>
      </c>
    </row>
    <row r="126" spans="16:20">
      <c r="P126" s="5" t="s">
        <v>46</v>
      </c>
      <c r="Q126" s="5" t="s">
        <v>592</v>
      </c>
      <c r="R126" s="5" t="s">
        <v>41</v>
      </c>
      <c r="S126" s="5" t="s">
        <v>47</v>
      </c>
      <c r="T126" s="5" t="s">
        <v>593</v>
      </c>
    </row>
    <row r="127" spans="16:20">
      <c r="P127" s="5" t="s">
        <v>46</v>
      </c>
      <c r="Q127" s="5" t="s">
        <v>592</v>
      </c>
      <c r="R127" s="5" t="s">
        <v>41</v>
      </c>
      <c r="S127" s="5" t="s">
        <v>593</v>
      </c>
      <c r="T127" s="5" t="s">
        <v>47</v>
      </c>
    </row>
    <row r="128" spans="16:20">
      <c r="P128" s="5" t="s">
        <v>46</v>
      </c>
      <c r="Q128" s="5" t="s">
        <v>47</v>
      </c>
      <c r="R128" s="5" t="s">
        <v>592</v>
      </c>
      <c r="S128" s="5" t="s">
        <v>593</v>
      </c>
      <c r="T128" s="5" t="s">
        <v>41</v>
      </c>
    </row>
    <row r="129" spans="16:20">
      <c r="P129" s="5" t="s">
        <v>46</v>
      </c>
      <c r="Q129" s="5" t="s">
        <v>47</v>
      </c>
      <c r="R129" s="5" t="s">
        <v>592</v>
      </c>
      <c r="S129" s="5" t="s">
        <v>41</v>
      </c>
      <c r="T129" s="5" t="s">
        <v>593</v>
      </c>
    </row>
    <row r="130" spans="16:20">
      <c r="P130" s="5" t="s">
        <v>46</v>
      </c>
      <c r="Q130" s="5" t="s">
        <v>47</v>
      </c>
      <c r="R130" s="5" t="s">
        <v>593</v>
      </c>
      <c r="S130" s="5" t="s">
        <v>592</v>
      </c>
      <c r="T130" s="5" t="s">
        <v>41</v>
      </c>
    </row>
    <row r="131" spans="16:20">
      <c r="P131" s="5" t="s">
        <v>46</v>
      </c>
      <c r="Q131" s="5" t="s">
        <v>47</v>
      </c>
      <c r="R131" s="5" t="s">
        <v>593</v>
      </c>
      <c r="S131" s="5" t="s">
        <v>41</v>
      </c>
      <c r="T131" s="5" t="s">
        <v>592</v>
      </c>
    </row>
    <row r="132" spans="16:20">
      <c r="P132" s="5" t="s">
        <v>46</v>
      </c>
      <c r="Q132" s="5" t="s">
        <v>47</v>
      </c>
      <c r="R132" s="5" t="s">
        <v>41</v>
      </c>
      <c r="S132" s="5" t="s">
        <v>592</v>
      </c>
      <c r="T132" s="5" t="s">
        <v>593</v>
      </c>
    </row>
    <row r="133" spans="16:20">
      <c r="P133" s="5" t="s">
        <v>46</v>
      </c>
      <c r="Q133" s="5" t="s">
        <v>47</v>
      </c>
      <c r="R133" s="5" t="s">
        <v>41</v>
      </c>
      <c r="S133" s="5" t="s">
        <v>593</v>
      </c>
      <c r="T133" s="5" t="s">
        <v>592</v>
      </c>
    </row>
    <row r="134" spans="16:20">
      <c r="P134" s="5" t="s">
        <v>46</v>
      </c>
      <c r="Q134" s="5" t="s">
        <v>593</v>
      </c>
      <c r="R134" s="5" t="s">
        <v>592</v>
      </c>
      <c r="S134" s="5" t="s">
        <v>47</v>
      </c>
      <c r="T134" s="5" t="s">
        <v>41</v>
      </c>
    </row>
    <row r="135" spans="16:20">
      <c r="P135" s="5" t="s">
        <v>46</v>
      </c>
      <c r="Q135" s="5" t="s">
        <v>593</v>
      </c>
      <c r="R135" s="5" t="s">
        <v>592</v>
      </c>
      <c r="S135" s="5" t="s">
        <v>41</v>
      </c>
      <c r="T135" s="5" t="s">
        <v>47</v>
      </c>
    </row>
    <row r="136" spans="16:20">
      <c r="P136" s="5" t="s">
        <v>46</v>
      </c>
      <c r="Q136" s="5" t="s">
        <v>593</v>
      </c>
      <c r="R136" s="5" t="s">
        <v>47</v>
      </c>
      <c r="S136" s="5" t="s">
        <v>592</v>
      </c>
      <c r="T136" s="5" t="s">
        <v>41</v>
      </c>
    </row>
    <row r="137" spans="16:20">
      <c r="P137" s="5" t="s">
        <v>46</v>
      </c>
      <c r="Q137" s="5" t="s">
        <v>593</v>
      </c>
      <c r="R137" s="5" t="s">
        <v>47</v>
      </c>
      <c r="S137" s="5" t="s">
        <v>41</v>
      </c>
      <c r="T137" s="5" t="s">
        <v>592</v>
      </c>
    </row>
    <row r="138" spans="16:20">
      <c r="P138" s="5" t="s">
        <v>46</v>
      </c>
      <c r="Q138" s="5" t="s">
        <v>593</v>
      </c>
      <c r="R138" s="5" t="s">
        <v>41</v>
      </c>
      <c r="S138" s="5" t="s">
        <v>592</v>
      </c>
      <c r="T138" s="5" t="s">
        <v>47</v>
      </c>
    </row>
    <row r="139" spans="16:20">
      <c r="P139" s="5" t="s">
        <v>46</v>
      </c>
      <c r="Q139" s="5" t="s">
        <v>593</v>
      </c>
      <c r="R139" s="5" t="s">
        <v>41</v>
      </c>
      <c r="S139" s="5" t="s">
        <v>47</v>
      </c>
      <c r="T139" s="5" t="s">
        <v>592</v>
      </c>
    </row>
    <row r="140" spans="16:20">
      <c r="P140" s="5" t="s">
        <v>46</v>
      </c>
      <c r="Q140" s="5" t="s">
        <v>41</v>
      </c>
      <c r="R140" s="5" t="s">
        <v>592</v>
      </c>
      <c r="S140" s="5" t="s">
        <v>47</v>
      </c>
      <c r="T140" s="5" t="s">
        <v>593</v>
      </c>
    </row>
    <row r="141" spans="16:20">
      <c r="P141" s="5" t="s">
        <v>46</v>
      </c>
      <c r="Q141" s="5" t="s">
        <v>41</v>
      </c>
      <c r="R141" s="5" t="s">
        <v>592</v>
      </c>
      <c r="S141" s="5" t="s">
        <v>593</v>
      </c>
      <c r="T141" s="5" t="s">
        <v>47</v>
      </c>
    </row>
    <row r="142" spans="16:20">
      <c r="P142" s="5" t="s">
        <v>46</v>
      </c>
      <c r="Q142" s="5" t="s">
        <v>41</v>
      </c>
      <c r="R142" s="5" t="s">
        <v>47</v>
      </c>
      <c r="S142" s="5" t="s">
        <v>592</v>
      </c>
      <c r="T142" s="5" t="s">
        <v>593</v>
      </c>
    </row>
    <row r="143" spans="16:20">
      <c r="P143" s="5" t="s">
        <v>46</v>
      </c>
      <c r="Q143" s="5" t="s">
        <v>41</v>
      </c>
      <c r="R143" s="5" t="s">
        <v>47</v>
      </c>
      <c r="S143" s="5" t="s">
        <v>593</v>
      </c>
      <c r="T143" s="5" t="s">
        <v>592</v>
      </c>
    </row>
    <row r="144" spans="16:20">
      <c r="P144" s="5" t="s">
        <v>46</v>
      </c>
      <c r="Q144" s="5" t="s">
        <v>41</v>
      </c>
      <c r="R144" s="5" t="s">
        <v>593</v>
      </c>
      <c r="S144" s="5" t="s">
        <v>592</v>
      </c>
      <c r="T144" s="5" t="s">
        <v>47</v>
      </c>
    </row>
    <row r="145" spans="16:20">
      <c r="P145" s="5" t="s">
        <v>46</v>
      </c>
      <c r="Q145" s="5" t="s">
        <v>41</v>
      </c>
      <c r="R145" s="5" t="s">
        <v>593</v>
      </c>
      <c r="S145" s="5" t="s">
        <v>47</v>
      </c>
      <c r="T145" s="5" t="s">
        <v>592</v>
      </c>
    </row>
    <row r="146" spans="16:20">
      <c r="P146" s="5" t="s">
        <v>593</v>
      </c>
      <c r="Q146" s="5" t="s">
        <v>592</v>
      </c>
      <c r="R146" s="5" t="s">
        <v>47</v>
      </c>
      <c r="S146" s="5" t="s">
        <v>46</v>
      </c>
      <c r="T146" s="5" t="s">
        <v>41</v>
      </c>
    </row>
    <row r="147" spans="16:20">
      <c r="P147" s="5" t="s">
        <v>593</v>
      </c>
      <c r="Q147" s="5" t="s">
        <v>592</v>
      </c>
      <c r="R147" s="5" t="s">
        <v>47</v>
      </c>
      <c r="S147" s="5" t="s">
        <v>41</v>
      </c>
      <c r="T147" s="5" t="s">
        <v>46</v>
      </c>
    </row>
    <row r="148" spans="16:20">
      <c r="P148" s="5" t="s">
        <v>593</v>
      </c>
      <c r="Q148" s="5" t="s">
        <v>592</v>
      </c>
      <c r="R148" s="5" t="s">
        <v>46</v>
      </c>
      <c r="S148" s="5" t="s">
        <v>47</v>
      </c>
      <c r="T148" s="5" t="s">
        <v>41</v>
      </c>
    </row>
    <row r="149" spans="16:20">
      <c r="P149" s="5" t="s">
        <v>593</v>
      </c>
      <c r="Q149" s="5" t="s">
        <v>592</v>
      </c>
      <c r="R149" s="5" t="s">
        <v>46</v>
      </c>
      <c r="S149" s="5" t="s">
        <v>41</v>
      </c>
      <c r="T149" s="5" t="s">
        <v>47</v>
      </c>
    </row>
    <row r="150" spans="16:20">
      <c r="P150" s="5" t="s">
        <v>593</v>
      </c>
      <c r="Q150" s="5" t="s">
        <v>592</v>
      </c>
      <c r="R150" s="5" t="s">
        <v>41</v>
      </c>
      <c r="S150" s="5" t="s">
        <v>47</v>
      </c>
      <c r="T150" s="5" t="s">
        <v>46</v>
      </c>
    </row>
    <row r="151" spans="16:20">
      <c r="P151" s="5" t="s">
        <v>593</v>
      </c>
      <c r="Q151" s="5" t="s">
        <v>592</v>
      </c>
      <c r="R151" s="5" t="s">
        <v>41</v>
      </c>
      <c r="S151" s="5" t="s">
        <v>46</v>
      </c>
      <c r="T151" s="5" t="s">
        <v>47</v>
      </c>
    </row>
    <row r="152" spans="16:20">
      <c r="P152" s="5" t="s">
        <v>593</v>
      </c>
      <c r="Q152" s="5" t="s">
        <v>47</v>
      </c>
      <c r="R152" s="5" t="s">
        <v>592</v>
      </c>
      <c r="S152" s="5" t="s">
        <v>46</v>
      </c>
      <c r="T152" s="5" t="s">
        <v>41</v>
      </c>
    </row>
    <row r="153" spans="16:20">
      <c r="P153" s="5" t="s">
        <v>593</v>
      </c>
      <c r="Q153" s="5" t="s">
        <v>47</v>
      </c>
      <c r="R153" s="5" t="s">
        <v>592</v>
      </c>
      <c r="S153" s="5" t="s">
        <v>41</v>
      </c>
      <c r="T153" s="5" t="s">
        <v>46</v>
      </c>
    </row>
    <row r="154" spans="16:20">
      <c r="P154" s="5" t="s">
        <v>593</v>
      </c>
      <c r="Q154" s="5" t="s">
        <v>47</v>
      </c>
      <c r="R154" s="5" t="s">
        <v>46</v>
      </c>
      <c r="S154" s="5" t="s">
        <v>592</v>
      </c>
      <c r="T154" s="5" t="s">
        <v>41</v>
      </c>
    </row>
    <row r="155" spans="16:20">
      <c r="P155" s="5" t="s">
        <v>593</v>
      </c>
      <c r="Q155" s="5" t="s">
        <v>47</v>
      </c>
      <c r="R155" s="5" t="s">
        <v>46</v>
      </c>
      <c r="S155" s="5" t="s">
        <v>41</v>
      </c>
      <c r="T155" s="5" t="s">
        <v>592</v>
      </c>
    </row>
    <row r="156" spans="16:20">
      <c r="P156" s="5" t="s">
        <v>593</v>
      </c>
      <c r="Q156" s="5" t="s">
        <v>47</v>
      </c>
      <c r="R156" s="5" t="s">
        <v>41</v>
      </c>
      <c r="S156" s="5" t="s">
        <v>592</v>
      </c>
      <c r="T156" s="5" t="s">
        <v>46</v>
      </c>
    </row>
    <row r="157" spans="16:20">
      <c r="P157" s="5" t="s">
        <v>593</v>
      </c>
      <c r="Q157" s="5" t="s">
        <v>47</v>
      </c>
      <c r="R157" s="5" t="s">
        <v>41</v>
      </c>
      <c r="S157" s="5" t="s">
        <v>46</v>
      </c>
      <c r="T157" s="5" t="s">
        <v>592</v>
      </c>
    </row>
    <row r="158" spans="16:20">
      <c r="P158" s="5" t="s">
        <v>593</v>
      </c>
      <c r="Q158" s="5" t="s">
        <v>46</v>
      </c>
      <c r="R158" s="5" t="s">
        <v>592</v>
      </c>
      <c r="S158" s="5" t="s">
        <v>47</v>
      </c>
      <c r="T158" s="5" t="s">
        <v>41</v>
      </c>
    </row>
    <row r="159" spans="16:20">
      <c r="P159" s="5" t="s">
        <v>593</v>
      </c>
      <c r="Q159" s="5" t="s">
        <v>46</v>
      </c>
      <c r="R159" s="5" t="s">
        <v>592</v>
      </c>
      <c r="S159" s="5" t="s">
        <v>41</v>
      </c>
      <c r="T159" s="5" t="s">
        <v>47</v>
      </c>
    </row>
    <row r="160" spans="16:20">
      <c r="P160" s="5" t="s">
        <v>593</v>
      </c>
      <c r="Q160" s="5" t="s">
        <v>46</v>
      </c>
      <c r="R160" s="5" t="s">
        <v>47</v>
      </c>
      <c r="S160" s="5" t="s">
        <v>592</v>
      </c>
      <c r="T160" s="5" t="s">
        <v>41</v>
      </c>
    </row>
    <row r="161" spans="16:20">
      <c r="P161" s="5" t="s">
        <v>593</v>
      </c>
      <c r="Q161" s="5" t="s">
        <v>46</v>
      </c>
      <c r="R161" s="5" t="s">
        <v>47</v>
      </c>
      <c r="S161" s="5" t="s">
        <v>41</v>
      </c>
      <c r="T161" s="5" t="s">
        <v>592</v>
      </c>
    </row>
    <row r="162" spans="16:20">
      <c r="P162" s="5" t="s">
        <v>593</v>
      </c>
      <c r="Q162" s="5" t="s">
        <v>46</v>
      </c>
      <c r="R162" s="5" t="s">
        <v>41</v>
      </c>
      <c r="S162" s="5" t="s">
        <v>592</v>
      </c>
      <c r="T162" s="5" t="s">
        <v>47</v>
      </c>
    </row>
    <row r="163" spans="16:20">
      <c r="P163" s="5" t="s">
        <v>593</v>
      </c>
      <c r="Q163" s="5" t="s">
        <v>46</v>
      </c>
      <c r="R163" s="5" t="s">
        <v>41</v>
      </c>
      <c r="S163" s="5" t="s">
        <v>47</v>
      </c>
      <c r="T163" s="5" t="s">
        <v>592</v>
      </c>
    </row>
    <row r="164" spans="16:20">
      <c r="P164" s="5" t="s">
        <v>593</v>
      </c>
      <c r="Q164" s="5" t="s">
        <v>41</v>
      </c>
      <c r="R164" s="5" t="s">
        <v>592</v>
      </c>
      <c r="S164" s="5" t="s">
        <v>47</v>
      </c>
      <c r="T164" s="5" t="s">
        <v>46</v>
      </c>
    </row>
    <row r="165" spans="16:20">
      <c r="P165" s="5" t="s">
        <v>593</v>
      </c>
      <c r="Q165" s="5" t="s">
        <v>41</v>
      </c>
      <c r="R165" s="5" t="s">
        <v>592</v>
      </c>
      <c r="S165" s="5" t="s">
        <v>46</v>
      </c>
      <c r="T165" s="5" t="s">
        <v>47</v>
      </c>
    </row>
    <row r="166" spans="16:20">
      <c r="P166" s="5" t="s">
        <v>593</v>
      </c>
      <c r="Q166" s="5" t="s">
        <v>41</v>
      </c>
      <c r="R166" s="5" t="s">
        <v>47</v>
      </c>
      <c r="S166" s="5" t="s">
        <v>592</v>
      </c>
      <c r="T166" s="5" t="s">
        <v>46</v>
      </c>
    </row>
    <row r="167" spans="16:20">
      <c r="P167" s="5" t="s">
        <v>593</v>
      </c>
      <c r="Q167" s="5" t="s">
        <v>41</v>
      </c>
      <c r="R167" s="5" t="s">
        <v>47</v>
      </c>
      <c r="S167" s="5" t="s">
        <v>46</v>
      </c>
      <c r="T167" s="5" t="s">
        <v>592</v>
      </c>
    </row>
    <row r="168" spans="16:20">
      <c r="P168" s="5" t="s">
        <v>593</v>
      </c>
      <c r="Q168" s="5" t="s">
        <v>41</v>
      </c>
      <c r="R168" s="5" t="s">
        <v>46</v>
      </c>
      <c r="S168" s="5" t="s">
        <v>592</v>
      </c>
      <c r="T168" s="5" t="s">
        <v>47</v>
      </c>
    </row>
    <row r="169" spans="16:20">
      <c r="P169" s="5" t="s">
        <v>593</v>
      </c>
      <c r="Q169" s="5" t="s">
        <v>41</v>
      </c>
      <c r="R169" s="5" t="s">
        <v>46</v>
      </c>
      <c r="S169" s="5" t="s">
        <v>47</v>
      </c>
      <c r="T169" s="5" t="s">
        <v>592</v>
      </c>
    </row>
    <row r="170" spans="16:20">
      <c r="P170" s="5" t="s">
        <v>41</v>
      </c>
      <c r="Q170" s="5" t="s">
        <v>592</v>
      </c>
      <c r="R170" s="5" t="s">
        <v>47</v>
      </c>
      <c r="S170" s="5" t="s">
        <v>46</v>
      </c>
      <c r="T170" s="5" t="s">
        <v>593</v>
      </c>
    </row>
    <row r="171" spans="16:20">
      <c r="P171" s="5" t="s">
        <v>41</v>
      </c>
      <c r="Q171" s="5" t="s">
        <v>592</v>
      </c>
      <c r="R171" s="5" t="s">
        <v>47</v>
      </c>
      <c r="S171" s="5" t="s">
        <v>593</v>
      </c>
      <c r="T171" s="5" t="s">
        <v>46</v>
      </c>
    </row>
    <row r="172" spans="16:20">
      <c r="P172" s="5" t="s">
        <v>41</v>
      </c>
      <c r="Q172" s="5" t="s">
        <v>592</v>
      </c>
      <c r="R172" s="5" t="s">
        <v>46</v>
      </c>
      <c r="S172" s="5" t="s">
        <v>47</v>
      </c>
      <c r="T172" s="5" t="s">
        <v>593</v>
      </c>
    </row>
    <row r="173" spans="16:20">
      <c r="P173" s="5" t="s">
        <v>41</v>
      </c>
      <c r="Q173" s="5" t="s">
        <v>592</v>
      </c>
      <c r="R173" s="5" t="s">
        <v>46</v>
      </c>
      <c r="S173" s="5" t="s">
        <v>593</v>
      </c>
      <c r="T173" s="5" t="s">
        <v>47</v>
      </c>
    </row>
    <row r="174" spans="16:20">
      <c r="P174" s="5" t="s">
        <v>41</v>
      </c>
      <c r="Q174" s="5" t="s">
        <v>592</v>
      </c>
      <c r="R174" s="5" t="s">
        <v>593</v>
      </c>
      <c r="S174" s="5" t="s">
        <v>47</v>
      </c>
      <c r="T174" s="5" t="s">
        <v>46</v>
      </c>
    </row>
    <row r="175" spans="16:20">
      <c r="P175" s="5" t="s">
        <v>41</v>
      </c>
      <c r="Q175" s="5" t="s">
        <v>592</v>
      </c>
      <c r="R175" s="5" t="s">
        <v>593</v>
      </c>
      <c r="S175" s="5" t="s">
        <v>46</v>
      </c>
      <c r="T175" s="5" t="s">
        <v>47</v>
      </c>
    </row>
    <row r="176" spans="16:20">
      <c r="P176" s="5" t="s">
        <v>41</v>
      </c>
      <c r="Q176" s="5" t="s">
        <v>47</v>
      </c>
      <c r="R176" s="5" t="s">
        <v>592</v>
      </c>
      <c r="S176" s="5" t="s">
        <v>46</v>
      </c>
      <c r="T176" s="5" t="s">
        <v>593</v>
      </c>
    </row>
    <row r="177" spans="16:20">
      <c r="P177" s="5" t="s">
        <v>41</v>
      </c>
      <c r="Q177" s="5" t="s">
        <v>47</v>
      </c>
      <c r="R177" s="5" t="s">
        <v>592</v>
      </c>
      <c r="S177" s="5" t="s">
        <v>593</v>
      </c>
      <c r="T177" s="5" t="s">
        <v>46</v>
      </c>
    </row>
    <row r="178" spans="16:20">
      <c r="P178" s="5" t="s">
        <v>41</v>
      </c>
      <c r="Q178" s="5" t="s">
        <v>47</v>
      </c>
      <c r="R178" s="5" t="s">
        <v>46</v>
      </c>
      <c r="S178" s="5" t="s">
        <v>592</v>
      </c>
      <c r="T178" s="5" t="s">
        <v>593</v>
      </c>
    </row>
    <row r="179" spans="16:20">
      <c r="P179" s="5" t="s">
        <v>41</v>
      </c>
      <c r="Q179" s="5" t="s">
        <v>47</v>
      </c>
      <c r="R179" s="5" t="s">
        <v>46</v>
      </c>
      <c r="S179" s="5" t="s">
        <v>593</v>
      </c>
      <c r="T179" s="5" t="s">
        <v>592</v>
      </c>
    </row>
    <row r="180" spans="16:20">
      <c r="P180" s="5" t="s">
        <v>41</v>
      </c>
      <c r="Q180" s="5" t="s">
        <v>47</v>
      </c>
      <c r="R180" s="5" t="s">
        <v>593</v>
      </c>
      <c r="S180" s="5" t="s">
        <v>592</v>
      </c>
      <c r="T180" s="5" t="s">
        <v>46</v>
      </c>
    </row>
    <row r="181" spans="16:20">
      <c r="P181" s="5" t="s">
        <v>41</v>
      </c>
      <c r="Q181" s="5" t="s">
        <v>47</v>
      </c>
      <c r="R181" s="5" t="s">
        <v>593</v>
      </c>
      <c r="S181" s="5" t="s">
        <v>46</v>
      </c>
      <c r="T181" s="5" t="s">
        <v>592</v>
      </c>
    </row>
    <row r="182" spans="16:20">
      <c r="P182" s="5" t="s">
        <v>41</v>
      </c>
      <c r="Q182" s="5" t="s">
        <v>46</v>
      </c>
      <c r="R182" s="5" t="s">
        <v>592</v>
      </c>
      <c r="S182" s="5" t="s">
        <v>47</v>
      </c>
      <c r="T182" s="5" t="s">
        <v>593</v>
      </c>
    </row>
    <row r="183" spans="16:20">
      <c r="P183" s="5" t="s">
        <v>41</v>
      </c>
      <c r="Q183" s="5" t="s">
        <v>46</v>
      </c>
      <c r="R183" s="5" t="s">
        <v>592</v>
      </c>
      <c r="S183" s="5" t="s">
        <v>593</v>
      </c>
      <c r="T183" s="5" t="s">
        <v>47</v>
      </c>
    </row>
    <row r="184" spans="16:20">
      <c r="P184" s="5" t="s">
        <v>41</v>
      </c>
      <c r="Q184" s="5" t="s">
        <v>46</v>
      </c>
      <c r="R184" s="5" t="s">
        <v>47</v>
      </c>
      <c r="S184" s="5" t="s">
        <v>592</v>
      </c>
      <c r="T184" s="5" t="s">
        <v>593</v>
      </c>
    </row>
    <row r="185" spans="16:20">
      <c r="P185" s="5" t="s">
        <v>41</v>
      </c>
      <c r="Q185" s="5" t="s">
        <v>46</v>
      </c>
      <c r="R185" s="5" t="s">
        <v>47</v>
      </c>
      <c r="S185" s="5" t="s">
        <v>593</v>
      </c>
      <c r="T185" s="5" t="s">
        <v>592</v>
      </c>
    </row>
    <row r="186" spans="16:20">
      <c r="P186" s="5" t="s">
        <v>41</v>
      </c>
      <c r="Q186" s="5" t="s">
        <v>46</v>
      </c>
      <c r="R186" s="5" t="s">
        <v>593</v>
      </c>
      <c r="S186" s="5" t="s">
        <v>592</v>
      </c>
      <c r="T186" s="5" t="s">
        <v>47</v>
      </c>
    </row>
    <row r="187" spans="16:20">
      <c r="P187" s="5" t="s">
        <v>41</v>
      </c>
      <c r="Q187" s="5" t="s">
        <v>46</v>
      </c>
      <c r="R187" s="5" t="s">
        <v>593</v>
      </c>
      <c r="S187" s="5" t="s">
        <v>47</v>
      </c>
      <c r="T187" s="5" t="s">
        <v>592</v>
      </c>
    </row>
    <row r="188" spans="16:20">
      <c r="P188" s="5" t="s">
        <v>41</v>
      </c>
      <c r="Q188" s="5" t="s">
        <v>593</v>
      </c>
      <c r="R188" s="5" t="s">
        <v>592</v>
      </c>
      <c r="S188" s="5" t="s">
        <v>47</v>
      </c>
      <c r="T188" s="5" t="s">
        <v>46</v>
      </c>
    </row>
    <row r="189" spans="16:20">
      <c r="P189" s="5" t="s">
        <v>41</v>
      </c>
      <c r="Q189" s="5" t="s">
        <v>593</v>
      </c>
      <c r="R189" s="5" t="s">
        <v>592</v>
      </c>
      <c r="S189" s="5" t="s">
        <v>46</v>
      </c>
      <c r="T189" s="5" t="s">
        <v>47</v>
      </c>
    </row>
    <row r="190" spans="16:20">
      <c r="P190" s="5" t="s">
        <v>41</v>
      </c>
      <c r="Q190" s="5" t="s">
        <v>593</v>
      </c>
      <c r="R190" s="5" t="s">
        <v>47</v>
      </c>
      <c r="S190" s="5" t="s">
        <v>592</v>
      </c>
      <c r="T190" s="5" t="s">
        <v>46</v>
      </c>
    </row>
    <row r="191" spans="16:20">
      <c r="P191" s="5" t="s">
        <v>41</v>
      </c>
      <c r="Q191" s="5" t="s">
        <v>593</v>
      </c>
      <c r="R191" s="5" t="s">
        <v>47</v>
      </c>
      <c r="S191" s="5" t="s">
        <v>46</v>
      </c>
      <c r="T191" s="5" t="s">
        <v>592</v>
      </c>
    </row>
    <row r="192" spans="16:20">
      <c r="P192" s="5" t="s">
        <v>41</v>
      </c>
      <c r="Q192" s="5" t="s">
        <v>593</v>
      </c>
      <c r="R192" s="5" t="s">
        <v>46</v>
      </c>
      <c r="S192" s="5" t="s">
        <v>592</v>
      </c>
      <c r="T192" s="5" t="s">
        <v>47</v>
      </c>
    </row>
    <row r="193" spans="16:20">
      <c r="P193" s="5" t="s">
        <v>41</v>
      </c>
      <c r="Q193" s="5" t="s">
        <v>593</v>
      </c>
      <c r="R193" s="5" t="s">
        <v>46</v>
      </c>
      <c r="S193" s="5" t="s">
        <v>47</v>
      </c>
      <c r="T193" s="5" t="s">
        <v>592</v>
      </c>
    </row>
  </sheetData>
  <mergeCells count="11">
    <mergeCell ref="B55:J55"/>
    <mergeCell ref="B11:J11"/>
    <mergeCell ref="B19:J19"/>
    <mergeCell ref="B28:J28"/>
    <mergeCell ref="E35:F40"/>
    <mergeCell ref="B45:J45"/>
    <mergeCell ref="B57:J57"/>
    <mergeCell ref="B60:J60"/>
    <mergeCell ref="B69:J69"/>
    <mergeCell ref="B70:J70"/>
    <mergeCell ref="B72:J72"/>
  </mergeCells>
  <dataValidations count="1">
    <dataValidation type="list" allowBlank="1" showInputMessage="1" showErrorMessage="1" sqref="P74:T193" xr:uid="{CB4AA794-0B5C-4078-BC84-E42EFBEBCEF8}">
      <formula1>$S$12:$W$12</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E6D1E-7408-45DD-B5D2-9825F8191128}">
  <sheetPr codeName="Sheet6">
    <tabColor rgb="FFFFFF00"/>
  </sheetPr>
  <dimension ref="B2:K42"/>
  <sheetViews>
    <sheetView zoomScale="130" zoomScaleNormal="130" workbookViewId="0"/>
  </sheetViews>
  <sheetFormatPr defaultRowHeight="14.4"/>
  <cols>
    <col min="1" max="1" width="3.6640625" customWidth="1"/>
    <col min="2" max="2" width="13.44140625" bestFit="1" customWidth="1"/>
    <col min="3" max="3" width="5.5546875" bestFit="1" customWidth="1"/>
    <col min="5" max="5" width="14" customWidth="1"/>
    <col min="6" max="7" width="11.33203125" bestFit="1" customWidth="1"/>
    <col min="8" max="10" width="7" bestFit="1" customWidth="1"/>
    <col min="11" max="11" width="12" bestFit="1" customWidth="1"/>
  </cols>
  <sheetData>
    <row r="2" spans="2:11">
      <c r="B2" s="5" t="s">
        <v>153</v>
      </c>
      <c r="C2" s="5">
        <f>ROWS(B8:C14)</f>
        <v>7</v>
      </c>
      <c r="E2" t="s">
        <v>30</v>
      </c>
    </row>
    <row r="3" spans="2:11">
      <c r="B3" s="5" t="s">
        <v>154</v>
      </c>
      <c r="C3" s="5">
        <v>3</v>
      </c>
    </row>
    <row r="4" spans="2:11">
      <c r="B4" s="5" t="s">
        <v>155</v>
      </c>
      <c r="C4" s="18">
        <f>COMBIN(C2,C3)</f>
        <v>35</v>
      </c>
      <c r="E4" s="52" t="str">
        <f ca="1">_xlfn.IFNA(ADDRESS(ROW(C4),COLUMN(C4),4)&amp;": "&amp;_xlfn.FORMULATEXT(C4),"")</f>
        <v>C4: =COMBIN(C2,C3)</v>
      </c>
    </row>
    <row r="7" spans="2:11">
      <c r="B7" s="19" t="s">
        <v>32</v>
      </c>
      <c r="C7" s="19" t="s">
        <v>151</v>
      </c>
      <c r="E7" s="20" t="s">
        <v>33</v>
      </c>
      <c r="F7" s="20" t="s">
        <v>34</v>
      </c>
      <c r="G7" s="20" t="s">
        <v>35</v>
      </c>
      <c r="H7" s="20" t="s">
        <v>36</v>
      </c>
      <c r="I7" s="20" t="s">
        <v>37</v>
      </c>
      <c r="J7" s="20" t="s">
        <v>38</v>
      </c>
      <c r="K7" s="92" t="s">
        <v>152</v>
      </c>
    </row>
    <row r="8" spans="2:11">
      <c r="B8" s="5" t="s">
        <v>40</v>
      </c>
      <c r="C8" s="5">
        <v>185</v>
      </c>
      <c r="E8" s="5" t="s">
        <v>40</v>
      </c>
      <c r="F8" s="5" t="s">
        <v>41</v>
      </c>
      <c r="G8" s="5" t="s">
        <v>42</v>
      </c>
      <c r="H8" s="18" cm="1">
        <f t="array" ref="H8:J42">_xlfn.XLOOKUP(E8:G42,B8:B14,C8:C14)</f>
        <v>185</v>
      </c>
      <c r="I8" s="18">
        <v>250</v>
      </c>
      <c r="J8" s="18">
        <v>210</v>
      </c>
      <c r="K8" s="18">
        <f>AVERAGE(H8:J8)</f>
        <v>215</v>
      </c>
    </row>
    <row r="9" spans="2:11">
      <c r="B9" s="5" t="s">
        <v>41</v>
      </c>
      <c r="C9" s="5">
        <v>250</v>
      </c>
      <c r="E9" s="5" t="s">
        <v>40</v>
      </c>
      <c r="F9" s="5" t="s">
        <v>41</v>
      </c>
      <c r="G9" s="5" t="s">
        <v>45</v>
      </c>
      <c r="H9" s="18">
        <v>185</v>
      </c>
      <c r="I9" s="18">
        <v>250</v>
      </c>
      <c r="J9" s="18">
        <v>310</v>
      </c>
      <c r="K9" s="18">
        <f t="shared" ref="K9:K42" si="0">AVERAGE(H9:J9)</f>
        <v>248.33333333333334</v>
      </c>
    </row>
    <row r="10" spans="2:11">
      <c r="B10" s="5" t="s">
        <v>42</v>
      </c>
      <c r="C10" s="5">
        <v>210</v>
      </c>
      <c r="E10" s="5" t="s">
        <v>40</v>
      </c>
      <c r="F10" s="5" t="s">
        <v>41</v>
      </c>
      <c r="G10" s="5" t="s">
        <v>46</v>
      </c>
      <c r="H10" s="18">
        <v>185</v>
      </c>
      <c r="I10" s="18">
        <v>250</v>
      </c>
      <c r="J10" s="18">
        <v>298</v>
      </c>
      <c r="K10" s="18">
        <f t="shared" si="0"/>
        <v>244.33333333333334</v>
      </c>
    </row>
    <row r="11" spans="2:11">
      <c r="B11" s="5" t="s">
        <v>45</v>
      </c>
      <c r="C11" s="5">
        <v>310</v>
      </c>
      <c r="E11" s="5" t="s">
        <v>40</v>
      </c>
      <c r="F11" s="5" t="s">
        <v>41</v>
      </c>
      <c r="G11" s="5" t="s">
        <v>47</v>
      </c>
      <c r="H11" s="18">
        <v>185</v>
      </c>
      <c r="I11" s="18">
        <v>250</v>
      </c>
      <c r="J11" s="18">
        <v>402</v>
      </c>
      <c r="K11" s="18">
        <f t="shared" si="0"/>
        <v>279</v>
      </c>
    </row>
    <row r="12" spans="2:11">
      <c r="B12" s="5" t="s">
        <v>46</v>
      </c>
      <c r="C12" s="5">
        <v>298</v>
      </c>
      <c r="E12" s="5" t="s">
        <v>40</v>
      </c>
      <c r="F12" s="5" t="s">
        <v>41</v>
      </c>
      <c r="G12" s="5" t="s">
        <v>48</v>
      </c>
      <c r="H12" s="18">
        <v>185</v>
      </c>
      <c r="I12" s="18">
        <v>250</v>
      </c>
      <c r="J12" s="18">
        <v>370</v>
      </c>
      <c r="K12" s="18">
        <f t="shared" si="0"/>
        <v>268.33333333333331</v>
      </c>
    </row>
    <row r="13" spans="2:11">
      <c r="B13" s="5" t="s">
        <v>47</v>
      </c>
      <c r="C13" s="5">
        <v>402</v>
      </c>
      <c r="E13" s="5" t="s">
        <v>40</v>
      </c>
      <c r="F13" s="5" t="s">
        <v>42</v>
      </c>
      <c r="G13" s="5" t="s">
        <v>45</v>
      </c>
      <c r="H13" s="18">
        <v>185</v>
      </c>
      <c r="I13" s="18">
        <v>210</v>
      </c>
      <c r="J13" s="18">
        <v>310</v>
      </c>
      <c r="K13" s="18">
        <f t="shared" si="0"/>
        <v>235</v>
      </c>
    </row>
    <row r="14" spans="2:11">
      <c r="B14" s="5" t="s">
        <v>48</v>
      </c>
      <c r="C14" s="5">
        <v>370</v>
      </c>
      <c r="E14" s="5" t="s">
        <v>40</v>
      </c>
      <c r="F14" s="5" t="s">
        <v>42</v>
      </c>
      <c r="G14" s="5" t="s">
        <v>46</v>
      </c>
      <c r="H14" s="18">
        <v>185</v>
      </c>
      <c r="I14" s="18">
        <v>210</v>
      </c>
      <c r="J14" s="18">
        <v>298</v>
      </c>
      <c r="K14" s="18">
        <f t="shared" si="0"/>
        <v>231</v>
      </c>
    </row>
    <row r="15" spans="2:11">
      <c r="E15" s="5" t="s">
        <v>40</v>
      </c>
      <c r="F15" s="5" t="s">
        <v>42</v>
      </c>
      <c r="G15" s="5" t="s">
        <v>47</v>
      </c>
      <c r="H15" s="18">
        <v>185</v>
      </c>
      <c r="I15" s="18">
        <v>210</v>
      </c>
      <c r="J15" s="18">
        <v>402</v>
      </c>
      <c r="K15" s="18">
        <f t="shared" si="0"/>
        <v>265.66666666666669</v>
      </c>
    </row>
    <row r="16" spans="2:11">
      <c r="E16" s="5" t="s">
        <v>40</v>
      </c>
      <c r="F16" s="5" t="s">
        <v>42</v>
      </c>
      <c r="G16" s="5" t="s">
        <v>48</v>
      </c>
      <c r="H16" s="18">
        <v>185</v>
      </c>
      <c r="I16" s="18">
        <v>210</v>
      </c>
      <c r="J16" s="18">
        <v>370</v>
      </c>
      <c r="K16" s="18">
        <f t="shared" si="0"/>
        <v>255</v>
      </c>
    </row>
    <row r="17" spans="5:11">
      <c r="E17" s="5" t="s">
        <v>40</v>
      </c>
      <c r="F17" s="5" t="s">
        <v>45</v>
      </c>
      <c r="G17" s="5" t="s">
        <v>46</v>
      </c>
      <c r="H17" s="18">
        <v>185</v>
      </c>
      <c r="I17" s="18">
        <v>310</v>
      </c>
      <c r="J17" s="18">
        <v>298</v>
      </c>
      <c r="K17" s="18">
        <f t="shared" si="0"/>
        <v>264.33333333333331</v>
      </c>
    </row>
    <row r="18" spans="5:11">
      <c r="E18" s="5" t="s">
        <v>40</v>
      </c>
      <c r="F18" s="5" t="s">
        <v>45</v>
      </c>
      <c r="G18" s="5" t="s">
        <v>47</v>
      </c>
      <c r="H18" s="18">
        <v>185</v>
      </c>
      <c r="I18" s="18">
        <v>310</v>
      </c>
      <c r="J18" s="18">
        <v>402</v>
      </c>
      <c r="K18" s="18">
        <f t="shared" si="0"/>
        <v>299</v>
      </c>
    </row>
    <row r="19" spans="5:11">
      <c r="E19" s="5" t="s">
        <v>40</v>
      </c>
      <c r="F19" s="5" t="s">
        <v>45</v>
      </c>
      <c r="G19" s="5" t="s">
        <v>48</v>
      </c>
      <c r="H19" s="18">
        <v>185</v>
      </c>
      <c r="I19" s="18">
        <v>310</v>
      </c>
      <c r="J19" s="18">
        <v>370</v>
      </c>
      <c r="K19" s="18">
        <f t="shared" si="0"/>
        <v>288.33333333333331</v>
      </c>
    </row>
    <row r="20" spans="5:11">
      <c r="E20" s="5" t="s">
        <v>40</v>
      </c>
      <c r="F20" s="5" t="s">
        <v>46</v>
      </c>
      <c r="G20" s="5" t="s">
        <v>47</v>
      </c>
      <c r="H20" s="18">
        <v>185</v>
      </c>
      <c r="I20" s="18">
        <v>298</v>
      </c>
      <c r="J20" s="18">
        <v>402</v>
      </c>
      <c r="K20" s="18">
        <f t="shared" si="0"/>
        <v>295</v>
      </c>
    </row>
    <row r="21" spans="5:11">
      <c r="E21" s="5" t="s">
        <v>40</v>
      </c>
      <c r="F21" s="5" t="s">
        <v>46</v>
      </c>
      <c r="G21" s="5" t="s">
        <v>48</v>
      </c>
      <c r="H21" s="18">
        <v>185</v>
      </c>
      <c r="I21" s="18">
        <v>298</v>
      </c>
      <c r="J21" s="18">
        <v>370</v>
      </c>
      <c r="K21" s="18">
        <f t="shared" si="0"/>
        <v>284.33333333333331</v>
      </c>
    </row>
    <row r="22" spans="5:11">
      <c r="E22" s="5" t="s">
        <v>40</v>
      </c>
      <c r="F22" s="5" t="s">
        <v>47</v>
      </c>
      <c r="G22" s="5" t="s">
        <v>48</v>
      </c>
      <c r="H22" s="18">
        <v>185</v>
      </c>
      <c r="I22" s="18">
        <v>402</v>
      </c>
      <c r="J22" s="18">
        <v>370</v>
      </c>
      <c r="K22" s="18">
        <f t="shared" si="0"/>
        <v>319</v>
      </c>
    </row>
    <row r="23" spans="5:11">
      <c r="E23" s="5" t="s">
        <v>41</v>
      </c>
      <c r="F23" s="5" t="s">
        <v>42</v>
      </c>
      <c r="G23" s="5" t="s">
        <v>45</v>
      </c>
      <c r="H23" s="18">
        <v>250</v>
      </c>
      <c r="I23" s="18">
        <v>210</v>
      </c>
      <c r="J23" s="18">
        <v>310</v>
      </c>
      <c r="K23" s="18">
        <f t="shared" si="0"/>
        <v>256.66666666666669</v>
      </c>
    </row>
    <row r="24" spans="5:11">
      <c r="E24" s="5" t="s">
        <v>41</v>
      </c>
      <c r="F24" s="5" t="s">
        <v>42</v>
      </c>
      <c r="G24" s="5" t="s">
        <v>46</v>
      </c>
      <c r="H24" s="18">
        <v>250</v>
      </c>
      <c r="I24" s="18">
        <v>210</v>
      </c>
      <c r="J24" s="18">
        <v>298</v>
      </c>
      <c r="K24" s="18">
        <f t="shared" si="0"/>
        <v>252.66666666666666</v>
      </c>
    </row>
    <row r="25" spans="5:11">
      <c r="E25" s="5" t="s">
        <v>41</v>
      </c>
      <c r="F25" s="5" t="s">
        <v>42</v>
      </c>
      <c r="G25" s="5" t="s">
        <v>47</v>
      </c>
      <c r="H25" s="18">
        <v>250</v>
      </c>
      <c r="I25" s="18">
        <v>210</v>
      </c>
      <c r="J25" s="18">
        <v>402</v>
      </c>
      <c r="K25" s="18">
        <f t="shared" si="0"/>
        <v>287.33333333333331</v>
      </c>
    </row>
    <row r="26" spans="5:11">
      <c r="E26" s="5" t="s">
        <v>41</v>
      </c>
      <c r="F26" s="5" t="s">
        <v>42</v>
      </c>
      <c r="G26" s="5" t="s">
        <v>48</v>
      </c>
      <c r="H26" s="18">
        <v>250</v>
      </c>
      <c r="I26" s="18">
        <v>210</v>
      </c>
      <c r="J26" s="18">
        <v>370</v>
      </c>
      <c r="K26" s="18">
        <f t="shared" si="0"/>
        <v>276.66666666666669</v>
      </c>
    </row>
    <row r="27" spans="5:11">
      <c r="E27" s="5" t="s">
        <v>41</v>
      </c>
      <c r="F27" s="5" t="s">
        <v>45</v>
      </c>
      <c r="G27" s="5" t="s">
        <v>46</v>
      </c>
      <c r="H27" s="18">
        <v>250</v>
      </c>
      <c r="I27" s="18">
        <v>310</v>
      </c>
      <c r="J27" s="18">
        <v>298</v>
      </c>
      <c r="K27" s="18">
        <f t="shared" si="0"/>
        <v>286</v>
      </c>
    </row>
    <row r="28" spans="5:11">
      <c r="E28" s="5" t="s">
        <v>41</v>
      </c>
      <c r="F28" s="5" t="s">
        <v>45</v>
      </c>
      <c r="G28" s="5" t="s">
        <v>47</v>
      </c>
      <c r="H28" s="18">
        <v>250</v>
      </c>
      <c r="I28" s="18">
        <v>310</v>
      </c>
      <c r="J28" s="18">
        <v>402</v>
      </c>
      <c r="K28" s="18">
        <f t="shared" si="0"/>
        <v>320.66666666666669</v>
      </c>
    </row>
    <row r="29" spans="5:11">
      <c r="E29" s="5" t="s">
        <v>41</v>
      </c>
      <c r="F29" s="5" t="s">
        <v>45</v>
      </c>
      <c r="G29" s="5" t="s">
        <v>48</v>
      </c>
      <c r="H29" s="18">
        <v>250</v>
      </c>
      <c r="I29" s="18">
        <v>310</v>
      </c>
      <c r="J29" s="18">
        <v>370</v>
      </c>
      <c r="K29" s="18">
        <f t="shared" si="0"/>
        <v>310</v>
      </c>
    </row>
    <row r="30" spans="5:11">
      <c r="E30" s="5" t="s">
        <v>41</v>
      </c>
      <c r="F30" s="5" t="s">
        <v>46</v>
      </c>
      <c r="G30" s="5" t="s">
        <v>47</v>
      </c>
      <c r="H30" s="18">
        <v>250</v>
      </c>
      <c r="I30" s="18">
        <v>298</v>
      </c>
      <c r="J30" s="18">
        <v>402</v>
      </c>
      <c r="K30" s="18">
        <f t="shared" si="0"/>
        <v>316.66666666666669</v>
      </c>
    </row>
    <row r="31" spans="5:11">
      <c r="E31" s="5" t="s">
        <v>41</v>
      </c>
      <c r="F31" s="5" t="s">
        <v>46</v>
      </c>
      <c r="G31" s="5" t="s">
        <v>48</v>
      </c>
      <c r="H31" s="18">
        <v>250</v>
      </c>
      <c r="I31" s="18">
        <v>298</v>
      </c>
      <c r="J31" s="18">
        <v>370</v>
      </c>
      <c r="K31" s="18">
        <f t="shared" si="0"/>
        <v>306</v>
      </c>
    </row>
    <row r="32" spans="5:11">
      <c r="E32" s="5" t="s">
        <v>41</v>
      </c>
      <c r="F32" s="5" t="s">
        <v>47</v>
      </c>
      <c r="G32" s="5" t="s">
        <v>48</v>
      </c>
      <c r="H32" s="18">
        <v>250</v>
      </c>
      <c r="I32" s="18">
        <v>402</v>
      </c>
      <c r="J32" s="18">
        <v>370</v>
      </c>
      <c r="K32" s="18">
        <f t="shared" si="0"/>
        <v>340.66666666666669</v>
      </c>
    </row>
    <row r="33" spans="5:11">
      <c r="E33" s="5" t="s">
        <v>42</v>
      </c>
      <c r="F33" s="5" t="s">
        <v>45</v>
      </c>
      <c r="G33" s="5" t="s">
        <v>46</v>
      </c>
      <c r="H33" s="18">
        <v>210</v>
      </c>
      <c r="I33" s="18">
        <v>310</v>
      </c>
      <c r="J33" s="18">
        <v>298</v>
      </c>
      <c r="K33" s="18">
        <f t="shared" si="0"/>
        <v>272.66666666666669</v>
      </c>
    </row>
    <row r="34" spans="5:11">
      <c r="E34" s="5" t="s">
        <v>42</v>
      </c>
      <c r="F34" s="5" t="s">
        <v>45</v>
      </c>
      <c r="G34" s="5" t="s">
        <v>47</v>
      </c>
      <c r="H34" s="18">
        <v>210</v>
      </c>
      <c r="I34" s="18">
        <v>310</v>
      </c>
      <c r="J34" s="18">
        <v>402</v>
      </c>
      <c r="K34" s="18">
        <f t="shared" si="0"/>
        <v>307.33333333333331</v>
      </c>
    </row>
    <row r="35" spans="5:11">
      <c r="E35" s="5" t="s">
        <v>42</v>
      </c>
      <c r="F35" s="5" t="s">
        <v>45</v>
      </c>
      <c r="G35" s="5" t="s">
        <v>48</v>
      </c>
      <c r="H35" s="18">
        <v>210</v>
      </c>
      <c r="I35" s="18">
        <v>310</v>
      </c>
      <c r="J35" s="18">
        <v>370</v>
      </c>
      <c r="K35" s="18">
        <f t="shared" si="0"/>
        <v>296.66666666666669</v>
      </c>
    </row>
    <row r="36" spans="5:11">
      <c r="E36" s="5" t="s">
        <v>42</v>
      </c>
      <c r="F36" s="5" t="s">
        <v>46</v>
      </c>
      <c r="G36" s="5" t="s">
        <v>47</v>
      </c>
      <c r="H36" s="18">
        <v>210</v>
      </c>
      <c r="I36" s="18">
        <v>298</v>
      </c>
      <c r="J36" s="18">
        <v>402</v>
      </c>
      <c r="K36" s="18">
        <f t="shared" si="0"/>
        <v>303.33333333333331</v>
      </c>
    </row>
    <row r="37" spans="5:11">
      <c r="E37" s="5" t="s">
        <v>42</v>
      </c>
      <c r="F37" s="5" t="s">
        <v>46</v>
      </c>
      <c r="G37" s="5" t="s">
        <v>48</v>
      </c>
      <c r="H37" s="18">
        <v>210</v>
      </c>
      <c r="I37" s="18">
        <v>298</v>
      </c>
      <c r="J37" s="18">
        <v>370</v>
      </c>
      <c r="K37" s="18">
        <f t="shared" si="0"/>
        <v>292.66666666666669</v>
      </c>
    </row>
    <row r="38" spans="5:11">
      <c r="E38" s="5" t="s">
        <v>42</v>
      </c>
      <c r="F38" s="5" t="s">
        <v>47</v>
      </c>
      <c r="G38" s="5" t="s">
        <v>48</v>
      </c>
      <c r="H38" s="18">
        <v>210</v>
      </c>
      <c r="I38" s="18">
        <v>402</v>
      </c>
      <c r="J38" s="18">
        <v>370</v>
      </c>
      <c r="K38" s="18">
        <f t="shared" si="0"/>
        <v>327.33333333333331</v>
      </c>
    </row>
    <row r="39" spans="5:11">
      <c r="E39" s="5" t="s">
        <v>45</v>
      </c>
      <c r="F39" s="5" t="s">
        <v>46</v>
      </c>
      <c r="G39" s="5" t="s">
        <v>47</v>
      </c>
      <c r="H39" s="18">
        <v>310</v>
      </c>
      <c r="I39" s="18">
        <v>298</v>
      </c>
      <c r="J39" s="18">
        <v>402</v>
      </c>
      <c r="K39" s="18">
        <f t="shared" si="0"/>
        <v>336.66666666666669</v>
      </c>
    </row>
    <row r="40" spans="5:11">
      <c r="E40" s="5" t="s">
        <v>45</v>
      </c>
      <c r="F40" s="5" t="s">
        <v>46</v>
      </c>
      <c r="G40" s="5" t="s">
        <v>48</v>
      </c>
      <c r="H40" s="18">
        <v>310</v>
      </c>
      <c r="I40" s="18">
        <v>298</v>
      </c>
      <c r="J40" s="18">
        <v>370</v>
      </c>
      <c r="K40" s="18">
        <f t="shared" si="0"/>
        <v>326</v>
      </c>
    </row>
    <row r="41" spans="5:11">
      <c r="E41" s="5" t="s">
        <v>45</v>
      </c>
      <c r="F41" s="5" t="s">
        <v>47</v>
      </c>
      <c r="G41" s="5" t="s">
        <v>48</v>
      </c>
      <c r="H41" s="18">
        <v>310</v>
      </c>
      <c r="I41" s="18">
        <v>402</v>
      </c>
      <c r="J41" s="18">
        <v>370</v>
      </c>
      <c r="K41" s="18">
        <f t="shared" si="0"/>
        <v>360.66666666666669</v>
      </c>
    </row>
    <row r="42" spans="5:11">
      <c r="E42" s="5" t="s">
        <v>46</v>
      </c>
      <c r="F42" s="5" t="s">
        <v>47</v>
      </c>
      <c r="G42" s="5" t="s">
        <v>48</v>
      </c>
      <c r="H42" s="18">
        <v>298</v>
      </c>
      <c r="I42" s="18">
        <v>402</v>
      </c>
      <c r="J42" s="18">
        <v>370</v>
      </c>
      <c r="K42" s="18">
        <f t="shared" si="0"/>
        <v>356.66666666666669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773E2-9DD2-4EBB-A706-7BCBE36DAB7F}">
  <sheetPr codeName="Sheet8">
    <tabColor rgb="FF0000FF"/>
  </sheetPr>
  <dimension ref="B2:J27"/>
  <sheetViews>
    <sheetView zoomScaleNormal="100" workbookViewId="0"/>
  </sheetViews>
  <sheetFormatPr defaultRowHeight="14.4"/>
  <cols>
    <col min="1" max="1" width="2.109375" customWidth="1"/>
    <col min="2" max="2" width="9.109375" bestFit="1" customWidth="1"/>
    <col min="3" max="3" width="30.88671875" bestFit="1" customWidth="1"/>
    <col min="4" max="4" width="21.6640625" bestFit="1" customWidth="1"/>
    <col min="5" max="5" width="27.109375" bestFit="1" customWidth="1"/>
    <col min="6" max="6" width="13.6640625" customWidth="1"/>
    <col min="7" max="7" width="18.88671875" bestFit="1" customWidth="1"/>
    <col min="8" max="8" width="20.5546875" customWidth="1"/>
    <col min="9" max="9" width="10.33203125" bestFit="1" customWidth="1"/>
    <col min="10" max="10" width="12.33203125" bestFit="1" customWidth="1"/>
    <col min="11" max="11" width="11.6640625" customWidth="1"/>
  </cols>
  <sheetData>
    <row r="2" spans="2:8">
      <c r="B2" s="1" t="s">
        <v>165</v>
      </c>
      <c r="H2" t="s">
        <v>579</v>
      </c>
    </row>
    <row r="3" spans="2:8">
      <c r="B3" s="2" t="s">
        <v>166</v>
      </c>
    </row>
    <row r="4" spans="2:8">
      <c r="B4" s="2" t="s">
        <v>221</v>
      </c>
    </row>
    <row r="5" spans="2:8">
      <c r="B5" s="2" t="s">
        <v>203</v>
      </c>
    </row>
    <row r="6" spans="2:8">
      <c r="B6" s="3" t="s">
        <v>200</v>
      </c>
      <c r="E6" s="5" t="s">
        <v>208</v>
      </c>
      <c r="F6" s="5">
        <v>2</v>
      </c>
    </row>
    <row r="7" spans="2:8">
      <c r="B7" s="3" t="s">
        <v>201</v>
      </c>
      <c r="E7" s="5" t="s">
        <v>209</v>
      </c>
      <c r="F7" s="5">
        <v>3</v>
      </c>
    </row>
    <row r="8" spans="2:8">
      <c r="E8" s="5" t="s">
        <v>207</v>
      </c>
      <c r="F8" s="18"/>
    </row>
    <row r="9" spans="2:8">
      <c r="B9" s="3"/>
    </row>
    <row r="10" spans="2:8">
      <c r="B10" s="2" t="s">
        <v>202</v>
      </c>
    </row>
    <row r="11" spans="2:8">
      <c r="B11" s="2"/>
    </row>
    <row r="12" spans="2:8">
      <c r="B12" s="2"/>
    </row>
    <row r="13" spans="2:8">
      <c r="B13" s="2"/>
      <c r="H13" t="s">
        <v>220</v>
      </c>
    </row>
    <row r="14" spans="2:8">
      <c r="B14" s="2"/>
    </row>
    <row r="15" spans="2:8">
      <c r="B15" s="2"/>
    </row>
    <row r="16" spans="2:8">
      <c r="B16" s="2"/>
    </row>
    <row r="17" spans="2:10">
      <c r="B17" s="2"/>
    </row>
    <row r="18" spans="2:10">
      <c r="B18" s="2"/>
    </row>
    <row r="19" spans="2:10">
      <c r="B19" s="2"/>
    </row>
    <row r="20" spans="2:10">
      <c r="B20" s="2"/>
    </row>
    <row r="21" spans="2:10">
      <c r="B21" s="2"/>
    </row>
    <row r="22" spans="2:10">
      <c r="B22" s="2"/>
      <c r="G22" s="1" t="s">
        <v>222</v>
      </c>
      <c r="H22" t="s">
        <v>587</v>
      </c>
      <c r="I22" s="105"/>
      <c r="J22" s="105"/>
    </row>
    <row r="23" spans="2:10">
      <c r="B23" s="2"/>
    </row>
    <row r="24" spans="2:10">
      <c r="B24" s="2" t="s">
        <v>206</v>
      </c>
    </row>
    <row r="25" spans="2:10">
      <c r="B25" s="2" t="s">
        <v>210</v>
      </c>
    </row>
    <row r="26" spans="2:10">
      <c r="B26" s="2" t="s">
        <v>205</v>
      </c>
    </row>
    <row r="27" spans="2:10">
      <c r="B27" s="2" t="s">
        <v>204</v>
      </c>
      <c r="F27" t="s">
        <v>211</v>
      </c>
      <c r="H27" s="18"/>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E04DD-A1D8-4CE9-9482-7B604D71FA10}">
  <sheetPr codeName="Sheet12">
    <tabColor rgb="FFFF0000"/>
  </sheetPr>
  <dimension ref="B2:J60"/>
  <sheetViews>
    <sheetView zoomScaleNormal="100" workbookViewId="0"/>
  </sheetViews>
  <sheetFormatPr defaultRowHeight="14.4"/>
  <cols>
    <col min="1" max="1" width="2.109375" customWidth="1"/>
    <col min="2" max="2" width="9.109375" bestFit="1" customWidth="1"/>
    <col min="3" max="3" width="30.88671875" bestFit="1" customWidth="1"/>
    <col min="4" max="4" width="21.6640625" bestFit="1" customWidth="1"/>
    <col min="5" max="5" width="27.109375" bestFit="1" customWidth="1"/>
    <col min="6" max="6" width="13.6640625" customWidth="1"/>
    <col min="7" max="7" width="18.88671875" bestFit="1" customWidth="1"/>
    <col min="8" max="8" width="20.5546875" customWidth="1"/>
    <col min="9" max="9" width="10.33203125" bestFit="1" customWidth="1"/>
    <col min="10" max="10" width="12.33203125" bestFit="1" customWidth="1"/>
    <col min="11" max="11" width="11.6640625" customWidth="1"/>
  </cols>
  <sheetData>
    <row r="2" spans="2:10">
      <c r="B2" s="1" t="s">
        <v>165</v>
      </c>
      <c r="H2" t="s">
        <v>579</v>
      </c>
    </row>
    <row r="3" spans="2:10">
      <c r="B3" s="2" t="s">
        <v>166</v>
      </c>
    </row>
    <row r="4" spans="2:10">
      <c r="B4" s="2" t="s">
        <v>221</v>
      </c>
      <c r="H4" t="s">
        <v>585</v>
      </c>
      <c r="I4" t="s">
        <v>98</v>
      </c>
      <c r="J4" t="s">
        <v>584</v>
      </c>
    </row>
    <row r="5" spans="2:10">
      <c r="B5" s="2" t="s">
        <v>203</v>
      </c>
      <c r="H5" t="s">
        <v>212</v>
      </c>
      <c r="I5">
        <v>6</v>
      </c>
      <c r="J5" s="28">
        <v>0.2</v>
      </c>
    </row>
    <row r="6" spans="2:10">
      <c r="B6" s="3" t="s">
        <v>200</v>
      </c>
      <c r="E6" s="5" t="s">
        <v>208</v>
      </c>
      <c r="F6" s="5">
        <v>2</v>
      </c>
      <c r="H6" t="s">
        <v>213</v>
      </c>
      <c r="I6">
        <v>12</v>
      </c>
      <c r="J6" s="28">
        <v>0.4</v>
      </c>
    </row>
    <row r="7" spans="2:10">
      <c r="B7" s="3" t="s">
        <v>201</v>
      </c>
      <c r="E7" s="5" t="s">
        <v>209</v>
      </c>
      <c r="F7" s="5">
        <v>3</v>
      </c>
      <c r="H7" t="s">
        <v>214</v>
      </c>
      <c r="I7">
        <v>4</v>
      </c>
      <c r="J7" s="28">
        <v>0.13333333333333333</v>
      </c>
    </row>
    <row r="8" spans="2:10">
      <c r="E8" s="5" t="s">
        <v>207</v>
      </c>
      <c r="F8" s="18">
        <f>F7*F6</f>
        <v>6</v>
      </c>
      <c r="H8" t="s">
        <v>215</v>
      </c>
      <c r="I8">
        <v>2</v>
      </c>
      <c r="J8" s="28">
        <v>6.6666666666666666E-2</v>
      </c>
    </row>
    <row r="9" spans="2:10">
      <c r="B9" s="3"/>
      <c r="H9" t="s">
        <v>216</v>
      </c>
      <c r="I9">
        <v>5</v>
      </c>
      <c r="J9" s="28">
        <v>0.16666666666666666</v>
      </c>
    </row>
    <row r="10" spans="2:10">
      <c r="B10" s="2" t="s">
        <v>202</v>
      </c>
      <c r="H10" t="s">
        <v>217</v>
      </c>
      <c r="I10">
        <v>1</v>
      </c>
      <c r="J10" s="28">
        <v>3.3333333333333333E-2</v>
      </c>
    </row>
    <row r="11" spans="2:10">
      <c r="B11" s="2"/>
      <c r="H11" t="s">
        <v>99</v>
      </c>
      <c r="I11">
        <v>30</v>
      </c>
      <c r="J11" s="28">
        <v>1</v>
      </c>
    </row>
    <row r="12" spans="2:10">
      <c r="B12" s="2"/>
    </row>
    <row r="13" spans="2:10">
      <c r="B13" s="2"/>
      <c r="H13" t="s">
        <v>220</v>
      </c>
    </row>
    <row r="14" spans="2:10">
      <c r="B14" s="2"/>
    </row>
    <row r="15" spans="2:10">
      <c r="B15" s="2"/>
      <c r="H15" t="s">
        <v>586</v>
      </c>
      <c r="I15" t="s">
        <v>98</v>
      </c>
      <c r="J15" t="s">
        <v>375</v>
      </c>
    </row>
    <row r="16" spans="2:10">
      <c r="B16" s="2"/>
      <c r="H16">
        <v>3</v>
      </c>
      <c r="I16">
        <v>6</v>
      </c>
      <c r="J16" s="28">
        <v>0.2</v>
      </c>
    </row>
    <row r="17" spans="2:10">
      <c r="B17" s="2"/>
      <c r="H17">
        <v>4</v>
      </c>
      <c r="I17">
        <v>14</v>
      </c>
      <c r="J17" s="28">
        <v>0.46666666666666667</v>
      </c>
    </row>
    <row r="18" spans="2:10">
      <c r="B18" s="2"/>
      <c r="H18">
        <v>5</v>
      </c>
      <c r="I18">
        <v>9</v>
      </c>
      <c r="J18" s="28">
        <v>0.3</v>
      </c>
    </row>
    <row r="19" spans="2:10">
      <c r="B19" s="2"/>
      <c r="H19">
        <v>6</v>
      </c>
      <c r="I19">
        <v>1</v>
      </c>
      <c r="J19" s="28">
        <v>3.3333333333333333E-2</v>
      </c>
    </row>
    <row r="20" spans="2:10">
      <c r="B20" s="2"/>
      <c r="H20" t="s">
        <v>99</v>
      </c>
      <c r="I20">
        <v>30</v>
      </c>
      <c r="J20" s="28">
        <v>1</v>
      </c>
    </row>
    <row r="21" spans="2:10">
      <c r="B21" s="2"/>
    </row>
    <row r="22" spans="2:10">
      <c r="B22" s="2"/>
      <c r="G22" s="1" t="s">
        <v>222</v>
      </c>
      <c r="H22" t="s">
        <v>587</v>
      </c>
      <c r="I22" s="105">
        <f>SUM(J5:J6,J8)</f>
        <v>0.66666666666666674</v>
      </c>
      <c r="J22" s="105">
        <f>SUM(J16:J17)</f>
        <v>0.66666666666666674</v>
      </c>
    </row>
    <row r="23" spans="2:10">
      <c r="B23" s="2"/>
    </row>
    <row r="24" spans="2:10">
      <c r="B24" s="2" t="s">
        <v>206</v>
      </c>
    </row>
    <row r="25" spans="2:10">
      <c r="B25" s="2" t="s">
        <v>210</v>
      </c>
    </row>
    <row r="26" spans="2:10">
      <c r="B26" s="2" t="s">
        <v>205</v>
      </c>
    </row>
    <row r="27" spans="2:10">
      <c r="B27" s="2" t="s">
        <v>204</v>
      </c>
      <c r="F27" t="s">
        <v>211</v>
      </c>
      <c r="H27" s="18"/>
    </row>
    <row r="30" spans="2:10">
      <c r="B30" s="324" t="s">
        <v>160</v>
      </c>
      <c r="C30" s="325" t="s">
        <v>167</v>
      </c>
      <c r="D30" s="325" t="s">
        <v>168</v>
      </c>
      <c r="E30" s="325" t="s">
        <v>169</v>
      </c>
      <c r="F30" s="325" t="s">
        <v>585</v>
      </c>
      <c r="G30" s="326" t="s">
        <v>586</v>
      </c>
    </row>
    <row r="31" spans="2:10">
      <c r="B31" s="327">
        <v>43114</v>
      </c>
      <c r="C31" s="328" t="s">
        <v>170</v>
      </c>
      <c r="D31" s="328">
        <v>2</v>
      </c>
      <c r="E31" s="328">
        <v>3</v>
      </c>
      <c r="F31" s="328" t="str">
        <f>"("&amp;'Retrofit (an)'!$D31&amp;", "&amp;'Retrofit (an)'!$E31&amp;")"</f>
        <v>(2, 3)</v>
      </c>
      <c r="G31" s="329">
        <f>SUM('Retrofit (an)'!$D31:$E31)</f>
        <v>5</v>
      </c>
    </row>
    <row r="32" spans="2:10">
      <c r="B32" s="330">
        <v>43139</v>
      </c>
      <c r="C32" s="331" t="s">
        <v>171</v>
      </c>
      <c r="D32" s="331">
        <v>1</v>
      </c>
      <c r="E32" s="331">
        <v>2</v>
      </c>
      <c r="F32" s="331" t="str">
        <f>"("&amp;'Retrofit (an)'!$D32&amp;", "&amp;'Retrofit (an)'!$E32&amp;")"</f>
        <v>(1, 2)</v>
      </c>
      <c r="G32" s="332">
        <f>SUM('Retrofit (an)'!$D32:$E32)</f>
        <v>3</v>
      </c>
    </row>
    <row r="33" spans="2:7">
      <c r="B33" s="327">
        <v>43283</v>
      </c>
      <c r="C33" s="328" t="s">
        <v>172</v>
      </c>
      <c r="D33" s="328">
        <v>1</v>
      </c>
      <c r="E33" s="328">
        <v>2</v>
      </c>
      <c r="F33" s="328" t="str">
        <f>"("&amp;'Retrofit (an)'!$D33&amp;", "&amp;'Retrofit (an)'!$E33&amp;")"</f>
        <v>(1, 2)</v>
      </c>
      <c r="G33" s="329">
        <f>SUM('Retrofit (an)'!$D33:$E33)</f>
        <v>3</v>
      </c>
    </row>
    <row r="34" spans="2:7">
      <c r="B34" s="330">
        <v>43305</v>
      </c>
      <c r="C34" s="331" t="s">
        <v>173</v>
      </c>
      <c r="D34" s="331">
        <v>1</v>
      </c>
      <c r="E34" s="331">
        <v>2</v>
      </c>
      <c r="F34" s="331" t="str">
        <f>"("&amp;'Retrofit (an)'!$D34&amp;", "&amp;'Retrofit (an)'!$E34&amp;")"</f>
        <v>(1, 2)</v>
      </c>
      <c r="G34" s="332">
        <f>SUM('Retrofit (an)'!$D34:$E34)</f>
        <v>3</v>
      </c>
    </row>
    <row r="35" spans="2:7">
      <c r="B35" s="327">
        <v>43338</v>
      </c>
      <c r="C35" s="328" t="s">
        <v>174</v>
      </c>
      <c r="D35" s="328">
        <v>1</v>
      </c>
      <c r="E35" s="328">
        <v>4</v>
      </c>
      <c r="F35" s="328" t="str">
        <f>"("&amp;'Retrofit (an)'!$D35&amp;", "&amp;'Retrofit (an)'!$E35&amp;")"</f>
        <v>(1, 4)</v>
      </c>
      <c r="G35" s="329">
        <f>SUM('Retrofit (an)'!$D35:$E35)</f>
        <v>5</v>
      </c>
    </row>
    <row r="36" spans="2:7">
      <c r="B36" s="330">
        <v>43372</v>
      </c>
      <c r="C36" s="331" t="s">
        <v>175</v>
      </c>
      <c r="D36" s="331">
        <v>2</v>
      </c>
      <c r="E36" s="331">
        <v>3</v>
      </c>
      <c r="F36" s="331" t="str">
        <f>"("&amp;'Retrofit (an)'!$D36&amp;", "&amp;'Retrofit (an)'!$E36&amp;")"</f>
        <v>(2, 3)</v>
      </c>
      <c r="G36" s="332">
        <f>SUM('Retrofit (an)'!$D36:$E36)</f>
        <v>5</v>
      </c>
    </row>
    <row r="37" spans="2:7">
      <c r="B37" s="327">
        <v>43414</v>
      </c>
      <c r="C37" s="328" t="s">
        <v>176</v>
      </c>
      <c r="D37" s="328">
        <v>1</v>
      </c>
      <c r="E37" s="328">
        <v>3</v>
      </c>
      <c r="F37" s="328" t="str">
        <f>"("&amp;'Retrofit (an)'!$D37&amp;", "&amp;'Retrofit (an)'!$E37&amp;")"</f>
        <v>(1, 3)</v>
      </c>
      <c r="G37" s="329">
        <f>SUM('Retrofit (an)'!$D37:$E37)</f>
        <v>4</v>
      </c>
    </row>
    <row r="38" spans="2:7">
      <c r="B38" s="330">
        <v>43437</v>
      </c>
      <c r="C38" s="331" t="s">
        <v>177</v>
      </c>
      <c r="D38" s="331">
        <v>1</v>
      </c>
      <c r="E38" s="331">
        <v>2</v>
      </c>
      <c r="F38" s="331" t="str">
        <f>"("&amp;'Retrofit (an)'!$D38&amp;", "&amp;'Retrofit (an)'!$E38&amp;")"</f>
        <v>(1, 2)</v>
      </c>
      <c r="G38" s="332">
        <f>SUM('Retrofit (an)'!$D38:$E38)</f>
        <v>3</v>
      </c>
    </row>
    <row r="39" spans="2:7">
      <c r="B39" s="327">
        <v>43487</v>
      </c>
      <c r="C39" s="328" t="s">
        <v>178</v>
      </c>
      <c r="D39" s="328">
        <v>1</v>
      </c>
      <c r="E39" s="328">
        <v>3</v>
      </c>
      <c r="F39" s="328" t="str">
        <f>"("&amp;'Retrofit (an)'!$D39&amp;", "&amp;'Retrofit (an)'!$E39&amp;")"</f>
        <v>(1, 3)</v>
      </c>
      <c r="G39" s="329">
        <f>SUM('Retrofit (an)'!$D39:$E39)</f>
        <v>4</v>
      </c>
    </row>
    <row r="40" spans="2:7">
      <c r="B40" s="330">
        <v>43543</v>
      </c>
      <c r="C40" s="331" t="s">
        <v>179</v>
      </c>
      <c r="D40" s="331">
        <v>2</v>
      </c>
      <c r="E40" s="331">
        <v>2</v>
      </c>
      <c r="F40" s="331" t="str">
        <f>"("&amp;'Retrofit (an)'!$D40&amp;", "&amp;'Retrofit (an)'!$E40&amp;")"</f>
        <v>(2, 2)</v>
      </c>
      <c r="G40" s="332">
        <f>SUM('Retrofit (an)'!$D40:$E40)</f>
        <v>4</v>
      </c>
    </row>
    <row r="41" spans="2:7">
      <c r="B41" s="327">
        <v>43623</v>
      </c>
      <c r="C41" s="328" t="s">
        <v>180</v>
      </c>
      <c r="D41" s="328">
        <v>1</v>
      </c>
      <c r="E41" s="328">
        <v>3</v>
      </c>
      <c r="F41" s="328" t="str">
        <f>"("&amp;'Retrofit (an)'!$D41&amp;", "&amp;'Retrofit (an)'!$E41&amp;")"</f>
        <v>(1, 3)</v>
      </c>
      <c r="G41" s="329">
        <f>SUM('Retrofit (an)'!$D41:$E41)</f>
        <v>4</v>
      </c>
    </row>
    <row r="42" spans="2:7">
      <c r="B42" s="330">
        <v>43635</v>
      </c>
      <c r="C42" s="331" t="s">
        <v>181</v>
      </c>
      <c r="D42" s="331">
        <v>2</v>
      </c>
      <c r="E42" s="331">
        <v>3</v>
      </c>
      <c r="F42" s="331" t="str">
        <f>"("&amp;'Retrofit (an)'!$D42&amp;", "&amp;'Retrofit (an)'!$E42&amp;")"</f>
        <v>(2, 3)</v>
      </c>
      <c r="G42" s="332">
        <f>SUM('Retrofit (an)'!$D42:$E42)</f>
        <v>5</v>
      </c>
    </row>
    <row r="43" spans="2:7">
      <c r="B43" s="327">
        <v>43777</v>
      </c>
      <c r="C43" s="328" t="s">
        <v>182</v>
      </c>
      <c r="D43" s="328">
        <v>1</v>
      </c>
      <c r="E43" s="328">
        <v>3</v>
      </c>
      <c r="F43" s="328" t="str">
        <f>"("&amp;'Retrofit (an)'!$D43&amp;", "&amp;'Retrofit (an)'!$E43&amp;")"</f>
        <v>(1, 3)</v>
      </c>
      <c r="G43" s="329">
        <f>SUM('Retrofit (an)'!$D43:$E43)</f>
        <v>4</v>
      </c>
    </row>
    <row r="44" spans="2:7">
      <c r="B44" s="330">
        <v>43782</v>
      </c>
      <c r="C44" s="331" t="s">
        <v>183</v>
      </c>
      <c r="D44" s="331">
        <v>1</v>
      </c>
      <c r="E44" s="331">
        <v>3</v>
      </c>
      <c r="F44" s="331" t="str">
        <f>"("&amp;'Retrofit (an)'!$D44&amp;", "&amp;'Retrofit (an)'!$E44&amp;")"</f>
        <v>(1, 3)</v>
      </c>
      <c r="G44" s="332">
        <f>SUM('Retrofit (an)'!$D44:$E44)</f>
        <v>4</v>
      </c>
    </row>
    <row r="45" spans="2:7">
      <c r="B45" s="327">
        <v>43855</v>
      </c>
      <c r="C45" s="328" t="s">
        <v>184</v>
      </c>
      <c r="D45" s="328">
        <v>1</v>
      </c>
      <c r="E45" s="328">
        <v>3</v>
      </c>
      <c r="F45" s="328" t="str">
        <f>"("&amp;'Retrofit (an)'!$D45&amp;", "&amp;'Retrofit (an)'!$E45&amp;")"</f>
        <v>(1, 3)</v>
      </c>
      <c r="G45" s="329">
        <f>SUM('Retrofit (an)'!$D45:$E45)</f>
        <v>4</v>
      </c>
    </row>
    <row r="46" spans="2:7">
      <c r="B46" s="330">
        <v>43856</v>
      </c>
      <c r="C46" s="331" t="s">
        <v>185</v>
      </c>
      <c r="D46" s="331">
        <v>1</v>
      </c>
      <c r="E46" s="331">
        <v>2</v>
      </c>
      <c r="F46" s="331" t="str">
        <f>"("&amp;'Retrofit (an)'!$D46&amp;", "&amp;'Retrofit (an)'!$E46&amp;")"</f>
        <v>(1, 2)</v>
      </c>
      <c r="G46" s="332">
        <f>SUM('Retrofit (an)'!$D46:$E46)</f>
        <v>3</v>
      </c>
    </row>
    <row r="47" spans="2:7">
      <c r="B47" s="327">
        <v>43912</v>
      </c>
      <c r="C47" s="328" t="s">
        <v>186</v>
      </c>
      <c r="D47" s="328">
        <v>1</v>
      </c>
      <c r="E47" s="328">
        <v>4</v>
      </c>
      <c r="F47" s="328" t="str">
        <f>"("&amp;'Retrofit (an)'!$D47&amp;", "&amp;'Retrofit (an)'!$E47&amp;")"</f>
        <v>(1, 4)</v>
      </c>
      <c r="G47" s="329">
        <f>SUM('Retrofit (an)'!$D47:$E47)</f>
        <v>5</v>
      </c>
    </row>
    <row r="48" spans="2:7">
      <c r="B48" s="330">
        <v>43927</v>
      </c>
      <c r="C48" s="331" t="s">
        <v>187</v>
      </c>
      <c r="D48" s="331">
        <v>2</v>
      </c>
      <c r="E48" s="331">
        <v>3</v>
      </c>
      <c r="F48" s="331" t="str">
        <f>"("&amp;'Retrofit (an)'!$D48&amp;", "&amp;'Retrofit (an)'!$E48&amp;")"</f>
        <v>(2, 3)</v>
      </c>
      <c r="G48" s="332">
        <f>SUM('Retrofit (an)'!$D48:$E48)</f>
        <v>5</v>
      </c>
    </row>
    <row r="49" spans="2:7">
      <c r="B49" s="327">
        <v>43964</v>
      </c>
      <c r="C49" s="328" t="s">
        <v>188</v>
      </c>
      <c r="D49" s="328">
        <v>1</v>
      </c>
      <c r="E49" s="328">
        <v>3</v>
      </c>
      <c r="F49" s="328" t="str">
        <f>"("&amp;'Retrofit (an)'!$D49&amp;", "&amp;'Retrofit (an)'!$E49&amp;")"</f>
        <v>(1, 3)</v>
      </c>
      <c r="G49" s="329">
        <f>SUM('Retrofit (an)'!$D49:$E49)</f>
        <v>4</v>
      </c>
    </row>
    <row r="50" spans="2:7">
      <c r="B50" s="330">
        <v>43992</v>
      </c>
      <c r="C50" s="331" t="s">
        <v>189</v>
      </c>
      <c r="D50" s="331">
        <v>1</v>
      </c>
      <c r="E50" s="331">
        <v>2</v>
      </c>
      <c r="F50" s="331" t="str">
        <f>"("&amp;'Retrofit (an)'!$D50&amp;", "&amp;'Retrofit (an)'!$E50&amp;")"</f>
        <v>(1, 2)</v>
      </c>
      <c r="G50" s="332">
        <f>SUM('Retrofit (an)'!$D50:$E50)</f>
        <v>3</v>
      </c>
    </row>
    <row r="51" spans="2:7">
      <c r="B51" s="327">
        <v>43998</v>
      </c>
      <c r="C51" s="328" t="s">
        <v>190</v>
      </c>
      <c r="D51" s="328">
        <v>2</v>
      </c>
      <c r="E51" s="328">
        <v>4</v>
      </c>
      <c r="F51" s="328" t="str">
        <f>"("&amp;'Retrofit (an)'!$D51&amp;", "&amp;'Retrofit (an)'!$E51&amp;")"</f>
        <v>(2, 4)</v>
      </c>
      <c r="G51" s="329">
        <f>SUM('Retrofit (an)'!$D51:$E51)</f>
        <v>6</v>
      </c>
    </row>
    <row r="52" spans="2:7">
      <c r="B52" s="330">
        <v>44052</v>
      </c>
      <c r="C52" s="331" t="s">
        <v>191</v>
      </c>
      <c r="D52" s="331">
        <v>1</v>
      </c>
      <c r="E52" s="331">
        <v>3</v>
      </c>
      <c r="F52" s="331" t="str">
        <f>"("&amp;'Retrofit (an)'!$D52&amp;", "&amp;'Retrofit (an)'!$E52&amp;")"</f>
        <v>(1, 3)</v>
      </c>
      <c r="G52" s="332">
        <f>SUM('Retrofit (an)'!$D52:$E52)</f>
        <v>4</v>
      </c>
    </row>
    <row r="53" spans="2:7">
      <c r="B53" s="327">
        <v>44081</v>
      </c>
      <c r="C53" s="328" t="s">
        <v>192</v>
      </c>
      <c r="D53" s="328">
        <v>2</v>
      </c>
      <c r="E53" s="328">
        <v>3</v>
      </c>
      <c r="F53" s="328" t="str">
        <f>"("&amp;'Retrofit (an)'!$D53&amp;", "&amp;'Retrofit (an)'!$E53&amp;")"</f>
        <v>(2, 3)</v>
      </c>
      <c r="G53" s="329">
        <f>SUM('Retrofit (an)'!$D53:$E53)</f>
        <v>5</v>
      </c>
    </row>
    <row r="54" spans="2:7">
      <c r="B54" s="330">
        <v>44088</v>
      </c>
      <c r="C54" s="331" t="s">
        <v>193</v>
      </c>
      <c r="D54" s="331">
        <v>1</v>
      </c>
      <c r="E54" s="331">
        <v>4</v>
      </c>
      <c r="F54" s="331" t="str">
        <f>"("&amp;'Retrofit (an)'!$D54&amp;", "&amp;'Retrofit (an)'!$E54&amp;")"</f>
        <v>(1, 4)</v>
      </c>
      <c r="G54" s="332">
        <f>SUM('Retrofit (an)'!$D54:$E54)</f>
        <v>5</v>
      </c>
    </row>
    <row r="55" spans="2:7">
      <c r="B55" s="327">
        <v>44247</v>
      </c>
      <c r="C55" s="328" t="s">
        <v>194</v>
      </c>
      <c r="D55" s="328">
        <v>1</v>
      </c>
      <c r="E55" s="328">
        <v>3</v>
      </c>
      <c r="F55" s="328" t="str">
        <f>"("&amp;'Retrofit (an)'!$D55&amp;", "&amp;'Retrofit (an)'!$E55&amp;")"</f>
        <v>(1, 3)</v>
      </c>
      <c r="G55" s="329">
        <f>SUM('Retrofit (an)'!$D55:$E55)</f>
        <v>4</v>
      </c>
    </row>
    <row r="56" spans="2:7">
      <c r="B56" s="330">
        <v>44262</v>
      </c>
      <c r="C56" s="331" t="s">
        <v>195</v>
      </c>
      <c r="D56" s="331">
        <v>1</v>
      </c>
      <c r="E56" s="331">
        <v>3</v>
      </c>
      <c r="F56" s="331" t="str">
        <f>"("&amp;'Retrofit (an)'!$D56&amp;", "&amp;'Retrofit (an)'!$E56&amp;")"</f>
        <v>(1, 3)</v>
      </c>
      <c r="G56" s="332">
        <f>SUM('Retrofit (an)'!$D56:$E56)</f>
        <v>4</v>
      </c>
    </row>
    <row r="57" spans="2:7">
      <c r="B57" s="327">
        <v>44280</v>
      </c>
      <c r="C57" s="328" t="s">
        <v>196</v>
      </c>
      <c r="D57" s="328">
        <v>1</v>
      </c>
      <c r="E57" s="328">
        <v>3</v>
      </c>
      <c r="F57" s="328" t="str">
        <f>"("&amp;'Retrofit (an)'!$D57&amp;", "&amp;'Retrofit (an)'!$E57&amp;")"</f>
        <v>(1, 3)</v>
      </c>
      <c r="G57" s="329">
        <f>SUM('Retrofit (an)'!$D57:$E57)</f>
        <v>4</v>
      </c>
    </row>
    <row r="58" spans="2:7">
      <c r="B58" s="330">
        <v>44317</v>
      </c>
      <c r="C58" s="331" t="s">
        <v>197</v>
      </c>
      <c r="D58" s="331">
        <v>1</v>
      </c>
      <c r="E58" s="331">
        <v>4</v>
      </c>
      <c r="F58" s="331" t="str">
        <f>"("&amp;'Retrofit (an)'!$D58&amp;", "&amp;'Retrofit (an)'!$E58&amp;")"</f>
        <v>(1, 4)</v>
      </c>
      <c r="G58" s="332">
        <f>SUM('Retrofit (an)'!$D58:$E58)</f>
        <v>5</v>
      </c>
    </row>
    <row r="59" spans="2:7">
      <c r="B59" s="327">
        <v>44334</v>
      </c>
      <c r="C59" s="328" t="s">
        <v>198</v>
      </c>
      <c r="D59" s="328">
        <v>1</v>
      </c>
      <c r="E59" s="328">
        <v>3</v>
      </c>
      <c r="F59" s="328" t="str">
        <f>"("&amp;'Retrofit (an)'!$D59&amp;", "&amp;'Retrofit (an)'!$E59&amp;")"</f>
        <v>(1, 3)</v>
      </c>
      <c r="G59" s="329">
        <f>SUM('Retrofit (an)'!$D59:$E59)</f>
        <v>4</v>
      </c>
    </row>
    <row r="60" spans="2:7">
      <c r="B60" s="333">
        <v>44439</v>
      </c>
      <c r="C60" s="322" t="s">
        <v>199</v>
      </c>
      <c r="D60" s="322">
        <v>2</v>
      </c>
      <c r="E60" s="322">
        <v>2</v>
      </c>
      <c r="F60" s="322" t="str">
        <f>"("&amp;'Retrofit (an)'!$D60&amp;", "&amp;'Retrofit (an)'!$E60&amp;")"</f>
        <v>(2, 2)</v>
      </c>
      <c r="G60" s="323">
        <f>SUM('Retrofit (an)'!$D60:$E60)</f>
        <v>4</v>
      </c>
    </row>
  </sheetData>
  <pageMargins left="0.7" right="0.7" top="0.75" bottom="0.75" header="0.3" footer="0.3"/>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86E36-7906-4361-BDC7-B79D07B39D5E}">
  <sheetPr>
    <tabColor rgb="FF0000FF"/>
  </sheetPr>
  <dimension ref="B1:R101"/>
  <sheetViews>
    <sheetView zoomScale="115" zoomScaleNormal="115" workbookViewId="0"/>
  </sheetViews>
  <sheetFormatPr defaultRowHeight="14.4"/>
  <cols>
    <col min="1" max="1" width="2.6640625" bestFit="1" customWidth="1"/>
    <col min="2" max="7" width="10.5546875" customWidth="1"/>
    <col min="8" max="8" width="10.88671875" customWidth="1"/>
    <col min="9" max="9" width="10.5546875" customWidth="1"/>
    <col min="10" max="10" width="13.6640625" customWidth="1"/>
    <col min="11" max="12" width="10.33203125" customWidth="1"/>
    <col min="13" max="16" width="10.88671875" customWidth="1"/>
    <col min="17" max="17" width="11.6640625" bestFit="1" customWidth="1"/>
    <col min="18" max="18" width="11.109375" bestFit="1" customWidth="1"/>
    <col min="19" max="19" width="7" bestFit="1" customWidth="1"/>
    <col min="20" max="20" width="11.33203125" bestFit="1" customWidth="1"/>
  </cols>
  <sheetData>
    <row r="1" spans="2:10" ht="5.0999999999999996" customHeight="1">
      <c r="B1" s="106"/>
      <c r="C1" s="33"/>
      <c r="D1" s="33"/>
      <c r="E1" s="134"/>
      <c r="F1" s="33"/>
      <c r="G1" s="33"/>
      <c r="H1" s="33"/>
      <c r="I1" s="134"/>
      <c r="J1" s="34"/>
    </row>
    <row r="2" spans="2:10">
      <c r="B2" s="103" t="s">
        <v>253</v>
      </c>
      <c r="C2" s="36"/>
      <c r="D2" s="36"/>
      <c r="E2" s="48"/>
      <c r="F2" s="52"/>
      <c r="G2" s="19" t="s">
        <v>66</v>
      </c>
      <c r="H2" s="19" t="s">
        <v>272</v>
      </c>
      <c r="I2" s="19" t="s">
        <v>273</v>
      </c>
      <c r="J2" s="37"/>
    </row>
    <row r="3" spans="2:10">
      <c r="B3" s="66"/>
      <c r="C3" s="36"/>
      <c r="D3" s="36"/>
      <c r="E3" s="48"/>
      <c r="F3" s="52"/>
      <c r="G3" s="5" t="s">
        <v>41</v>
      </c>
      <c r="H3" s="5" t="s">
        <v>68</v>
      </c>
      <c r="I3" s="5" t="s">
        <v>69</v>
      </c>
      <c r="J3" s="37"/>
    </row>
    <row r="4" spans="2:10">
      <c r="B4" s="66" t="s">
        <v>252</v>
      </c>
      <c r="C4" s="36"/>
      <c r="D4" s="36"/>
      <c r="E4" s="48"/>
      <c r="F4" s="52"/>
      <c r="G4" s="5" t="s">
        <v>42</v>
      </c>
      <c r="H4" s="5" t="s">
        <v>70</v>
      </c>
      <c r="I4" s="5" t="s">
        <v>71</v>
      </c>
      <c r="J4" s="37"/>
    </row>
    <row r="5" spans="2:10">
      <c r="B5" s="66"/>
      <c r="C5" s="36"/>
      <c r="D5" s="36"/>
      <c r="E5" s="48"/>
      <c r="F5" s="52"/>
      <c r="G5" s="5" t="s">
        <v>73</v>
      </c>
      <c r="H5" s="5" t="s">
        <v>70</v>
      </c>
      <c r="I5" s="5" t="s">
        <v>68</v>
      </c>
      <c r="J5" s="37"/>
    </row>
    <row r="6" spans="2:10">
      <c r="B6" s="66"/>
      <c r="C6" s="36"/>
      <c r="D6" s="36"/>
      <c r="E6" s="48"/>
      <c r="F6" s="52"/>
      <c r="G6" s="5" t="s">
        <v>46</v>
      </c>
      <c r="H6" s="5" t="s">
        <v>68</v>
      </c>
      <c r="I6" s="5" t="s">
        <v>69</v>
      </c>
      <c r="J6" s="37"/>
    </row>
    <row r="7" spans="2:10">
      <c r="B7" s="66"/>
      <c r="C7" s="36"/>
      <c r="D7" s="36"/>
      <c r="E7" s="48"/>
      <c r="F7" s="52"/>
      <c r="G7" s="5" t="s">
        <v>47</v>
      </c>
      <c r="H7" s="5" t="s">
        <v>70</v>
      </c>
      <c r="I7" s="5" t="s">
        <v>68</v>
      </c>
      <c r="J7" s="37"/>
    </row>
    <row r="8" spans="2:10">
      <c r="B8" s="66"/>
      <c r="C8" s="36"/>
      <c r="D8" s="36"/>
      <c r="E8" s="48"/>
      <c r="F8" s="52"/>
      <c r="G8" s="5" t="s">
        <v>74</v>
      </c>
      <c r="H8" s="5" t="s">
        <v>75</v>
      </c>
      <c r="I8" s="5" t="s">
        <v>68</v>
      </c>
      <c r="J8" s="37"/>
    </row>
    <row r="9" spans="2:10">
      <c r="B9" s="66"/>
      <c r="C9" s="36"/>
      <c r="D9" s="36"/>
      <c r="E9" s="48"/>
      <c r="F9" s="52"/>
      <c r="G9" s="5" t="s">
        <v>77</v>
      </c>
      <c r="H9" s="5" t="s">
        <v>68</v>
      </c>
      <c r="I9" s="5" t="s">
        <v>68</v>
      </c>
      <c r="J9" s="37"/>
    </row>
    <row r="10" spans="2:10">
      <c r="B10" s="66"/>
      <c r="C10" s="36"/>
      <c r="D10" s="36"/>
      <c r="E10" s="48"/>
      <c r="F10" s="36"/>
      <c r="G10" s="5" t="s">
        <v>48</v>
      </c>
      <c r="H10" s="5" t="s">
        <v>68</v>
      </c>
      <c r="I10" s="5" t="s">
        <v>69</v>
      </c>
      <c r="J10" s="37"/>
    </row>
    <row r="11" spans="2:10">
      <c r="B11" s="66" t="s">
        <v>230</v>
      </c>
      <c r="C11" s="36"/>
      <c r="D11" s="36"/>
      <c r="E11" s="48"/>
      <c r="F11" s="36"/>
      <c r="G11" s="5" t="s">
        <v>79</v>
      </c>
      <c r="H11" s="5" t="s">
        <v>80</v>
      </c>
      <c r="I11" s="5" t="s">
        <v>71</v>
      </c>
      <c r="J11" s="37"/>
    </row>
    <row r="12" spans="2:10">
      <c r="B12" s="66"/>
      <c r="C12" s="36"/>
      <c r="D12" s="36"/>
      <c r="E12" s="48"/>
      <c r="F12" s="36"/>
      <c r="G12" s="5" t="s">
        <v>40</v>
      </c>
      <c r="H12" s="5" t="s">
        <v>81</v>
      </c>
      <c r="I12" s="5" t="s">
        <v>82</v>
      </c>
      <c r="J12" s="37"/>
    </row>
    <row r="13" spans="2:10">
      <c r="B13" s="66"/>
      <c r="C13" s="36"/>
      <c r="D13" s="36"/>
      <c r="E13" s="48"/>
      <c r="F13" s="36"/>
      <c r="G13" s="107" t="s">
        <v>83</v>
      </c>
      <c r="H13" s="108"/>
      <c r="I13" s="18"/>
      <c r="J13" s="37"/>
    </row>
    <row r="14" spans="2:10">
      <c r="B14" s="66"/>
      <c r="C14" s="36"/>
      <c r="D14" s="36"/>
      <c r="E14" s="48"/>
      <c r="F14" s="36"/>
      <c r="G14" s="36"/>
      <c r="H14" s="36"/>
      <c r="I14" s="36"/>
      <c r="J14" s="37"/>
    </row>
    <row r="15" spans="2:10">
      <c r="B15" s="66"/>
      <c r="C15" s="36"/>
      <c r="D15" s="36"/>
      <c r="E15" s="48"/>
      <c r="F15" s="50" t="s">
        <v>360</v>
      </c>
      <c r="G15" s="50"/>
      <c r="H15" s="36"/>
      <c r="I15" s="36"/>
      <c r="J15" s="37"/>
    </row>
    <row r="16" spans="2:10">
      <c r="B16" s="66"/>
      <c r="C16" s="36"/>
      <c r="D16" s="36"/>
      <c r="E16" s="48"/>
      <c r="F16" s="15" t="s">
        <v>225</v>
      </c>
      <c r="G16" s="5" t="s">
        <v>68</v>
      </c>
      <c r="H16" s="49"/>
      <c r="I16" s="36"/>
      <c r="J16" s="37"/>
    </row>
    <row r="17" spans="2:18">
      <c r="B17" s="66"/>
      <c r="C17" s="36"/>
      <c r="D17" s="36"/>
      <c r="E17" s="48"/>
      <c r="F17" s="19" t="s">
        <v>72</v>
      </c>
      <c r="G17" s="18"/>
      <c r="H17" s="130" t="str">
        <f ca="1">_xlfn.IFNA(_xlfn.FORMULATEXT(G17),"")</f>
        <v/>
      </c>
      <c r="I17" s="36"/>
      <c r="J17" s="37"/>
    </row>
    <row r="18" spans="2:18">
      <c r="B18" s="66"/>
      <c r="C18" s="36"/>
      <c r="D18" s="36"/>
      <c r="E18" s="48"/>
      <c r="G18" s="36"/>
      <c r="H18" s="36"/>
      <c r="I18" s="36"/>
      <c r="J18" s="37"/>
    </row>
    <row r="19" spans="2:18">
      <c r="B19" s="66" t="s">
        <v>231</v>
      </c>
      <c r="C19" s="36"/>
      <c r="D19" s="36"/>
      <c r="E19" s="36"/>
      <c r="F19" s="19" t="str">
        <f>"P("&amp;G16&amp;")"</f>
        <v>P(Brown)</v>
      </c>
      <c r="G19" s="18"/>
      <c r="H19" s="130" t="str">
        <f ca="1">_xlfn.IFNA(_xlfn.FORMULATEXT(G19),"")</f>
        <v/>
      </c>
      <c r="I19" s="36"/>
      <c r="J19" s="37"/>
    </row>
    <row r="20" spans="2:18">
      <c r="B20" s="66"/>
      <c r="C20" s="36"/>
      <c r="D20" s="36"/>
      <c r="E20" s="36"/>
      <c r="F20" s="36" t="s">
        <v>359</v>
      </c>
      <c r="G20" s="36"/>
      <c r="H20" s="36"/>
      <c r="I20" s="36"/>
      <c r="J20" s="37"/>
    </row>
    <row r="21" spans="2:18">
      <c r="B21" s="66"/>
      <c r="C21" s="36"/>
      <c r="D21" s="36"/>
      <c r="E21" s="36"/>
      <c r="F21" s="15" t="s">
        <v>225</v>
      </c>
      <c r="G21" s="5" t="str">
        <f>G16</f>
        <v>Brown</v>
      </c>
      <c r="H21" s="49"/>
      <c r="I21" s="36"/>
      <c r="J21" s="37"/>
    </row>
    <row r="22" spans="2:18">
      <c r="B22" s="66"/>
      <c r="C22" s="36"/>
      <c r="D22" s="36"/>
      <c r="E22" s="36"/>
      <c r="F22" s="19" t="s">
        <v>72</v>
      </c>
      <c r="G22" s="18"/>
      <c r="H22" s="130" t="str">
        <f ca="1">_xlfn.IFNA(_xlfn.FORMULATEXT(G22),"")</f>
        <v/>
      </c>
      <c r="I22" s="36"/>
      <c r="J22" s="37"/>
    </row>
    <row r="23" spans="2:18">
      <c r="B23" s="66"/>
      <c r="C23" s="36"/>
      <c r="D23" s="36"/>
      <c r="E23" s="36"/>
      <c r="G23" s="53"/>
      <c r="H23" s="36"/>
      <c r="I23" s="36"/>
      <c r="J23" s="37"/>
    </row>
    <row r="24" spans="2:18">
      <c r="B24" s="66"/>
      <c r="C24" s="36"/>
      <c r="D24" s="36"/>
      <c r="E24" s="36"/>
      <c r="F24" s="19" t="str">
        <f>"P(NOT "&amp;LEFT($G$16,2)&amp;".)"</f>
        <v>P(NOT Br.)</v>
      </c>
      <c r="G24" s="18"/>
      <c r="H24" s="130" t="str">
        <f ca="1">_xlfn.IFNA(_xlfn.FORMULATEXT(G24),"")</f>
        <v/>
      </c>
      <c r="I24" s="36"/>
      <c r="J24" s="37"/>
    </row>
    <row r="25" spans="2:18">
      <c r="B25" s="66"/>
      <c r="C25" s="36"/>
      <c r="D25" s="36"/>
      <c r="E25" s="36"/>
      <c r="F25" s="110" t="s">
        <v>227</v>
      </c>
      <c r="G25" s="36"/>
      <c r="H25" s="36"/>
      <c r="I25" s="36"/>
      <c r="J25" s="37"/>
    </row>
    <row r="26" spans="2:18">
      <c r="B26" s="66"/>
      <c r="C26" s="36"/>
      <c r="D26" s="36"/>
      <c r="E26" s="36"/>
      <c r="F26" s="19" t="str">
        <f>"P(NOT "&amp;LEFT($G$16,2)&amp;".)"</f>
        <v>P(NOT Br.)</v>
      </c>
      <c r="G26" s="18"/>
      <c r="H26" s="130" t="str">
        <f>IF(ISBLANK(G26),""," 1-"&amp;G19)</f>
        <v/>
      </c>
      <c r="I26" s="36"/>
      <c r="J26" s="37"/>
    </row>
    <row r="27" spans="2:18">
      <c r="B27" s="66" t="s">
        <v>232</v>
      </c>
      <c r="C27" s="36"/>
      <c r="D27" s="36"/>
      <c r="E27" s="36"/>
      <c r="F27" s="36"/>
      <c r="G27" s="36"/>
      <c r="H27" s="49"/>
      <c r="I27" s="36"/>
      <c r="J27" s="37"/>
    </row>
    <row r="28" spans="2:18">
      <c r="B28" s="66"/>
      <c r="C28" s="36"/>
      <c r="D28" s="36"/>
      <c r="E28" s="48"/>
      <c r="F28" s="128" t="s">
        <v>284</v>
      </c>
      <c r="G28" s="36"/>
      <c r="H28" s="36"/>
      <c r="I28" s="36"/>
      <c r="J28" s="37"/>
    </row>
    <row r="29" spans="2:18">
      <c r="B29" s="66"/>
      <c r="C29" s="36"/>
      <c r="D29" s="36"/>
      <c r="E29" s="48"/>
      <c r="F29" s="52" t="s">
        <v>255</v>
      </c>
      <c r="G29" s="36"/>
      <c r="H29" s="36"/>
      <c r="I29" s="36"/>
      <c r="J29" s="37"/>
      <c r="P29" s="345" t="s">
        <v>838</v>
      </c>
    </row>
    <row r="30" spans="2:18">
      <c r="B30" s="66"/>
      <c r="C30" s="36"/>
      <c r="D30" s="36"/>
      <c r="E30" s="48"/>
      <c r="F30" s="15" t="s">
        <v>225</v>
      </c>
      <c r="G30" s="5" t="s">
        <v>68</v>
      </c>
      <c r="H30" s="49"/>
      <c r="I30" s="36"/>
      <c r="J30" s="37"/>
      <c r="L30" s="19" t="s">
        <v>66</v>
      </c>
      <c r="M30" s="19" t="s">
        <v>65</v>
      </c>
      <c r="N30" s="19" t="s">
        <v>67</v>
      </c>
      <c r="P30" s="343" t="s">
        <v>837</v>
      </c>
      <c r="Q30" s="344"/>
    </row>
    <row r="31" spans="2:18">
      <c r="B31" s="66"/>
      <c r="C31" s="36"/>
      <c r="D31" s="36"/>
      <c r="E31" s="48"/>
      <c r="F31" s="15" t="s">
        <v>225</v>
      </c>
      <c r="G31" s="5" t="s">
        <v>70</v>
      </c>
      <c r="H31" s="49"/>
      <c r="I31" s="36"/>
      <c r="J31" s="37"/>
      <c r="L31" s="5" t="s">
        <v>41</v>
      </c>
      <c r="M31" s="5" t="s">
        <v>68</v>
      </c>
      <c r="N31" s="5" t="s">
        <v>69</v>
      </c>
      <c r="P31" t="s">
        <v>259</v>
      </c>
    </row>
    <row r="32" spans="2:18">
      <c r="B32" s="66"/>
      <c r="C32" s="36"/>
      <c r="D32" s="36"/>
      <c r="E32" s="48"/>
      <c r="F32" s="19" t="s">
        <v>72</v>
      </c>
      <c r="G32" s="18"/>
      <c r="H32" s="49"/>
      <c r="I32" s="36"/>
      <c r="J32" s="37"/>
      <c r="L32" s="5" t="s">
        <v>42</v>
      </c>
      <c r="M32" s="5" t="s">
        <v>70</v>
      </c>
      <c r="N32" s="5" t="s">
        <v>71</v>
      </c>
      <c r="P32" s="15" t="s">
        <v>225</v>
      </c>
      <c r="Q32" s="5" t="s">
        <v>68</v>
      </c>
      <c r="R32" t="s">
        <v>260</v>
      </c>
    </row>
    <row r="33" spans="2:18">
      <c r="B33" s="66"/>
      <c r="C33" s="36"/>
      <c r="D33" s="36"/>
      <c r="E33" s="48"/>
      <c r="F33" s="130" t="str">
        <f ca="1">_xlfn.IFNA(_xlfn.FORMULATEXT(G32),"")</f>
        <v/>
      </c>
      <c r="G33" s="52"/>
      <c r="H33" s="36"/>
      <c r="I33" s="52"/>
      <c r="J33" s="37"/>
      <c r="L33" s="5" t="s">
        <v>73</v>
      </c>
      <c r="M33" s="5" t="s">
        <v>70</v>
      </c>
      <c r="N33" s="5" t="s">
        <v>68</v>
      </c>
      <c r="P33" s="15" t="s">
        <v>225</v>
      </c>
      <c r="Q33" s="5" t="s">
        <v>69</v>
      </c>
      <c r="R33" t="s">
        <v>261</v>
      </c>
    </row>
    <row r="34" spans="2:18">
      <c r="B34" s="66"/>
      <c r="C34" s="36"/>
      <c r="D34" s="36"/>
      <c r="E34" s="48"/>
      <c r="F34" s="19" t="s">
        <v>72</v>
      </c>
      <c r="G34" s="18"/>
      <c r="H34" s="49"/>
      <c r="I34" s="52"/>
      <c r="J34" s="37"/>
      <c r="L34" s="5" t="s">
        <v>46</v>
      </c>
      <c r="M34" s="5" t="s">
        <v>68</v>
      </c>
      <c r="N34" s="5" t="s">
        <v>69</v>
      </c>
      <c r="P34" s="19" t="s">
        <v>72</v>
      </c>
      <c r="Q34" s="18" cm="1">
        <f t="array" ref="Q34">ROWS(_xlfn._xlws.FILTER(M31:M40,ISNUMBER(_xlfn.XMATCH(M31:M40,Q32:Q33))))</f>
        <v>4</v>
      </c>
    </row>
    <row r="35" spans="2:18" ht="15" customHeight="1">
      <c r="B35" s="66" t="s">
        <v>233</v>
      </c>
      <c r="C35" s="36"/>
      <c r="D35" s="36"/>
      <c r="E35" s="48"/>
      <c r="F35" s="130" t="str">
        <f ca="1">_xlfn.IFNA(_xlfn.FORMULATEXT(G34),"")</f>
        <v/>
      </c>
      <c r="G35" s="52"/>
      <c r="H35" s="36"/>
      <c r="I35" s="52"/>
      <c r="J35" s="37"/>
      <c r="L35" s="5" t="s">
        <v>47</v>
      </c>
      <c r="M35" s="5" t="s">
        <v>70</v>
      </c>
      <c r="N35" s="5" t="s">
        <v>68</v>
      </c>
      <c r="P35" s="342" t="str">
        <f ca="1">_xlfn.IFNA(_xlfn.FORMULATEXT(Q34),"")</f>
        <v>=ROWS(FILTER(M31:M40,ISNUMBER(XMATCH(M31:M40,Q32:Q33))))</v>
      </c>
    </row>
    <row r="36" spans="2:18">
      <c r="B36" s="66"/>
      <c r="C36" s="36"/>
      <c r="D36" s="36"/>
      <c r="E36" s="48"/>
      <c r="F36" s="52"/>
      <c r="G36" s="36"/>
      <c r="H36" s="36"/>
      <c r="I36" s="36"/>
      <c r="J36" s="37"/>
      <c r="L36" s="5" t="s">
        <v>74</v>
      </c>
      <c r="M36" s="5" t="s">
        <v>75</v>
      </c>
      <c r="N36" s="5" t="s">
        <v>68</v>
      </c>
    </row>
    <row r="37" spans="2:18">
      <c r="B37" s="66"/>
      <c r="C37" s="36"/>
      <c r="D37" s="36"/>
      <c r="E37" s="48"/>
      <c r="F37" s="128" t="s">
        <v>269</v>
      </c>
      <c r="J37" s="37"/>
      <c r="L37" s="5" t="s">
        <v>77</v>
      </c>
      <c r="M37" s="5" t="s">
        <v>68</v>
      </c>
      <c r="N37" s="5" t="s">
        <v>68</v>
      </c>
      <c r="P37" s="343" t="s">
        <v>837</v>
      </c>
      <c r="Q37" s="344"/>
    </row>
    <row r="38" spans="2:18">
      <c r="B38" s="66"/>
      <c r="C38" s="36"/>
      <c r="D38" s="36"/>
      <c r="E38" s="48"/>
      <c r="F38" s="52" t="s">
        <v>259</v>
      </c>
      <c r="G38" s="36"/>
      <c r="H38" s="36"/>
      <c r="I38" s="129" t="s">
        <v>258</v>
      </c>
      <c r="J38" s="37"/>
      <c r="L38" s="5" t="s">
        <v>48</v>
      </c>
      <c r="M38" s="5" t="s">
        <v>68</v>
      </c>
      <c r="N38" s="5" t="s">
        <v>69</v>
      </c>
      <c r="P38" t="s">
        <v>259</v>
      </c>
    </row>
    <row r="39" spans="2:18">
      <c r="B39" s="66"/>
      <c r="C39" s="36"/>
      <c r="D39" s="36"/>
      <c r="E39" s="48"/>
      <c r="F39" s="15" t="s">
        <v>225</v>
      </c>
      <c r="G39" s="5" t="s">
        <v>68</v>
      </c>
      <c r="H39" s="49" t="s">
        <v>260</v>
      </c>
      <c r="I39" s="36"/>
      <c r="J39" s="37"/>
      <c r="L39" s="5" t="s">
        <v>79</v>
      </c>
      <c r="M39" s="5" t="s">
        <v>80</v>
      </c>
      <c r="N39" s="5" t="s">
        <v>71</v>
      </c>
      <c r="P39" s="15" t="s">
        <v>225</v>
      </c>
      <c r="Q39" s="5" t="s">
        <v>68</v>
      </c>
      <c r="R39" t="s">
        <v>260</v>
      </c>
    </row>
    <row r="40" spans="2:18">
      <c r="B40" s="66"/>
      <c r="C40" s="36"/>
      <c r="D40" s="36"/>
      <c r="E40" s="48"/>
      <c r="F40" s="15" t="s">
        <v>225</v>
      </c>
      <c r="G40" s="5" t="s">
        <v>69</v>
      </c>
      <c r="H40" s="49" t="s">
        <v>261</v>
      </c>
      <c r="I40" s="36"/>
      <c r="J40" s="37"/>
      <c r="L40" s="5" t="s">
        <v>40</v>
      </c>
      <c r="M40" s="5" t="s">
        <v>81</v>
      </c>
      <c r="N40" s="5" t="s">
        <v>82</v>
      </c>
      <c r="P40" s="15" t="s">
        <v>225</v>
      </c>
      <c r="Q40" s="5" t="s">
        <v>69</v>
      </c>
      <c r="R40" t="s">
        <v>261</v>
      </c>
    </row>
    <row r="41" spans="2:18">
      <c r="B41" s="66"/>
      <c r="C41" s="36"/>
      <c r="D41" s="36"/>
      <c r="E41" s="48"/>
      <c r="F41" s="19" t="s">
        <v>72</v>
      </c>
      <c r="G41" s="18"/>
      <c r="H41" s="49"/>
      <c r="I41" s="36"/>
      <c r="J41" s="37"/>
      <c r="L41" s="107" t="s">
        <v>83</v>
      </c>
      <c r="M41" s="108"/>
      <c r="N41" s="18">
        <f>ROWS(L31:N40)</f>
        <v>10</v>
      </c>
      <c r="P41" s="19" t="s">
        <v>72</v>
      </c>
      <c r="Q41" s="18" cm="1">
        <f t="array" ref="Q41">SUM(--((M31:M40=G39)+(N31:N40=G40)&gt;0))</f>
        <v>4</v>
      </c>
    </row>
    <row r="42" spans="2:18" ht="15" customHeight="1">
      <c r="B42" s="66"/>
      <c r="C42" s="36"/>
      <c r="D42" s="36"/>
      <c r="E42" s="48"/>
      <c r="F42" s="130" t="str">
        <f ca="1">_xlfn.IFNA(_xlfn.FORMULATEXT(G41),"")</f>
        <v/>
      </c>
      <c r="G42" s="52"/>
      <c r="H42" s="36"/>
      <c r="I42" s="36"/>
      <c r="J42" s="37"/>
      <c r="P42" s="342" t="str">
        <f ca="1">_xlfn.IFNA(_xlfn.FORMULATEXT(Q41),"")</f>
        <v>=SUM(--((M31:M40=G39)+(N31:N40=G40)&gt;0))</v>
      </c>
    </row>
    <row r="43" spans="2:18">
      <c r="B43" s="66" t="s">
        <v>234</v>
      </c>
      <c r="C43" s="36"/>
      <c r="D43" s="36"/>
      <c r="E43" s="117"/>
      <c r="F43" s="19" t="s">
        <v>72</v>
      </c>
      <c r="G43" s="18"/>
      <c r="H43" s="49"/>
      <c r="I43" s="52"/>
      <c r="J43" s="37"/>
    </row>
    <row r="44" spans="2:18" ht="15" customHeight="1">
      <c r="B44" s="66"/>
      <c r="C44" s="36"/>
      <c r="D44" s="36"/>
      <c r="E44" s="36"/>
      <c r="F44" s="411" t="str">
        <f ca="1">_xlfn.IFNA(_xlfn.FORMULATEXT(G43),"")</f>
        <v/>
      </c>
      <c r="G44" s="412"/>
      <c r="H44" s="412"/>
      <c r="I44" s="412"/>
      <c r="J44" s="413"/>
      <c r="P44" s="343" t="s">
        <v>837</v>
      </c>
      <c r="Q44" s="344"/>
    </row>
    <row r="45" spans="2:18">
      <c r="B45" s="66"/>
      <c r="C45" s="36"/>
      <c r="D45" s="36"/>
      <c r="E45" s="118" t="str">
        <f ca="1">_xlfn.IFNA(_xlfn.FORMULATEXT(G46),"")</f>
        <v/>
      </c>
      <c r="F45" s="414"/>
      <c r="G45" s="415"/>
      <c r="H45" s="415"/>
      <c r="I45" s="415"/>
      <c r="J45" s="416"/>
      <c r="P45" t="s">
        <v>259</v>
      </c>
    </row>
    <row r="46" spans="2:18">
      <c r="B46" s="66"/>
      <c r="C46" s="36"/>
      <c r="D46" s="36"/>
      <c r="E46" s="36"/>
      <c r="F46" s="52" t="s">
        <v>268</v>
      </c>
      <c r="G46" s="52"/>
      <c r="H46" s="52"/>
      <c r="I46" s="52"/>
      <c r="J46" s="37"/>
      <c r="P46" s="15" t="s">
        <v>225</v>
      </c>
      <c r="Q46" s="5" t="s">
        <v>68</v>
      </c>
      <c r="R46" t="s">
        <v>260</v>
      </c>
    </row>
    <row r="47" spans="2:18">
      <c r="B47" s="66"/>
      <c r="C47" s="36"/>
      <c r="D47" s="36"/>
      <c r="E47" s="36"/>
      <c r="F47" s="15" t="s">
        <v>225</v>
      </c>
      <c r="G47" s="5" t="s">
        <v>68</v>
      </c>
      <c r="H47" s="49" t="s">
        <v>260</v>
      </c>
      <c r="I47" s="52"/>
      <c r="J47" s="37"/>
      <c r="P47" s="15" t="s">
        <v>225</v>
      </c>
      <c r="Q47" s="5" t="s">
        <v>69</v>
      </c>
      <c r="R47" t="s">
        <v>261</v>
      </c>
    </row>
    <row r="48" spans="2:18">
      <c r="B48" s="66"/>
      <c r="C48" s="36"/>
      <c r="D48" s="36"/>
      <c r="E48" s="36"/>
      <c r="F48" s="15" t="s">
        <v>225</v>
      </c>
      <c r="G48" s="5" t="s">
        <v>69</v>
      </c>
      <c r="H48" s="49" t="s">
        <v>261</v>
      </c>
      <c r="I48" s="52"/>
      <c r="J48" s="37"/>
      <c r="P48" s="19" t="s">
        <v>72</v>
      </c>
      <c r="Q48" s="18" cm="1">
        <f t="array" ref="Q48">SUM(IF((M31:M40=G39)+(N31:N40=G40),1))</f>
        <v>4</v>
      </c>
    </row>
    <row r="49" spans="2:16">
      <c r="B49" s="66"/>
      <c r="C49" s="36"/>
      <c r="D49" s="36"/>
      <c r="E49" s="36"/>
      <c r="F49" s="19" t="s">
        <v>72</v>
      </c>
      <c r="G49" s="18"/>
      <c r="H49" s="49"/>
      <c r="I49" s="36"/>
      <c r="J49" s="37"/>
      <c r="P49" s="342" t="str">
        <f ca="1">_xlfn.IFNA(_xlfn.FORMULATEXT(Q48),"")</f>
        <v>=SUM(IF((M31:M40=G39)+(N31:N40=G40),1))</v>
      </c>
    </row>
    <row r="50" spans="2:16">
      <c r="B50" s="66"/>
      <c r="C50" s="36"/>
      <c r="D50" s="36"/>
      <c r="E50" s="48"/>
      <c r="F50" s="130" t="str">
        <f ca="1">_xlfn.IFNA(_xlfn.FORMULATEXT(G49),"")</f>
        <v/>
      </c>
      <c r="G50" s="52"/>
      <c r="H50" s="36"/>
      <c r="I50" s="36"/>
      <c r="J50" s="37"/>
    </row>
    <row r="51" spans="2:16" ht="3" customHeight="1">
      <c r="B51" s="67"/>
      <c r="C51" s="40"/>
      <c r="D51" s="40"/>
      <c r="E51" s="40"/>
      <c r="F51" s="135"/>
      <c r="G51" s="40"/>
      <c r="H51" s="40"/>
      <c r="I51" s="40"/>
      <c r="J51" s="41"/>
    </row>
    <row r="52" spans="2:16" ht="5.0999999999999996" customHeight="1">
      <c r="B52" s="32"/>
      <c r="C52" s="33"/>
      <c r="D52" s="33"/>
      <c r="E52" s="134"/>
      <c r="F52" s="33"/>
      <c r="G52" s="33"/>
      <c r="H52" s="33"/>
      <c r="I52" s="33"/>
      <c r="J52" s="34"/>
    </row>
    <row r="53" spans="2:16">
      <c r="B53" s="78" t="s">
        <v>274</v>
      </c>
      <c r="C53" s="52"/>
      <c r="D53" s="52"/>
      <c r="E53" s="54"/>
      <c r="F53" s="52"/>
      <c r="G53" s="19" t="s">
        <v>66</v>
      </c>
      <c r="H53" s="19" t="s">
        <v>272</v>
      </c>
      <c r="I53" s="19" t="s">
        <v>273</v>
      </c>
      <c r="J53" s="69"/>
    </row>
    <row r="54" spans="2:16">
      <c r="B54" s="132" t="s">
        <v>281</v>
      </c>
      <c r="C54" s="52"/>
      <c r="D54" s="52"/>
      <c r="E54" s="54"/>
      <c r="F54" s="52"/>
      <c r="G54" s="5" t="s">
        <v>41</v>
      </c>
      <c r="H54" s="5" t="s">
        <v>68</v>
      </c>
      <c r="I54" s="5" t="s">
        <v>69</v>
      </c>
      <c r="J54" s="69"/>
    </row>
    <row r="55" spans="2:16">
      <c r="B55" s="35" t="s">
        <v>275</v>
      </c>
      <c r="C55" s="36"/>
      <c r="D55" s="36"/>
      <c r="E55" s="36"/>
      <c r="F55" s="52"/>
      <c r="G55" s="5" t="s">
        <v>42</v>
      </c>
      <c r="H55" s="5" t="s">
        <v>70</v>
      </c>
      <c r="I55" s="5" t="s">
        <v>71</v>
      </c>
      <c r="J55" s="69"/>
    </row>
    <row r="56" spans="2:16">
      <c r="B56" s="38"/>
      <c r="C56" s="36"/>
      <c r="D56" s="36"/>
      <c r="E56" s="36"/>
      <c r="F56" s="52"/>
      <c r="G56" s="5" t="s">
        <v>73</v>
      </c>
      <c r="H56" s="5" t="s">
        <v>70</v>
      </c>
      <c r="I56" s="5" t="s">
        <v>68</v>
      </c>
      <c r="J56" s="69"/>
    </row>
    <row r="57" spans="2:16">
      <c r="B57" s="38" t="s">
        <v>283</v>
      </c>
      <c r="C57" s="36"/>
      <c r="D57" s="36"/>
      <c r="E57" s="36"/>
      <c r="F57" s="52"/>
      <c r="G57" s="5" t="s">
        <v>46</v>
      </c>
      <c r="H57" s="5" t="s">
        <v>68</v>
      </c>
      <c r="I57" s="5" t="s">
        <v>69</v>
      </c>
      <c r="J57" s="69"/>
    </row>
    <row r="58" spans="2:16">
      <c r="B58" s="75" t="s">
        <v>282</v>
      </c>
      <c r="C58" s="36"/>
      <c r="D58" s="36"/>
      <c r="E58" s="48"/>
      <c r="F58" s="52"/>
      <c r="G58" s="5" t="s">
        <v>47</v>
      </c>
      <c r="H58" s="5" t="s">
        <v>70</v>
      </c>
      <c r="I58" s="5" t="s">
        <v>68</v>
      </c>
      <c r="J58" s="69"/>
    </row>
    <row r="59" spans="2:16">
      <c r="B59" s="75" t="s">
        <v>278</v>
      </c>
      <c r="C59" s="36"/>
      <c r="D59" s="36"/>
      <c r="E59" s="48"/>
      <c r="F59" s="52"/>
      <c r="G59" s="5" t="s">
        <v>74</v>
      </c>
      <c r="H59" s="5" t="s">
        <v>75</v>
      </c>
      <c r="I59" s="5" t="s">
        <v>68</v>
      </c>
      <c r="J59" s="69"/>
    </row>
    <row r="60" spans="2:16">
      <c r="B60" s="75" t="s">
        <v>277</v>
      </c>
      <c r="C60" s="36"/>
      <c r="D60" s="36"/>
      <c r="E60" s="48"/>
      <c r="F60" s="52"/>
      <c r="G60" s="5" t="s">
        <v>77</v>
      </c>
      <c r="H60" s="5" t="s">
        <v>68</v>
      </c>
      <c r="I60" s="5" t="s">
        <v>68</v>
      </c>
      <c r="J60" s="69"/>
    </row>
    <row r="61" spans="2:16">
      <c r="B61" s="138" t="s">
        <v>835</v>
      </c>
      <c r="C61" s="36"/>
      <c r="D61" s="36"/>
      <c r="E61" s="48"/>
      <c r="F61" s="52"/>
      <c r="G61" s="5" t="s">
        <v>48</v>
      </c>
      <c r="H61" s="5" t="s">
        <v>68</v>
      </c>
      <c r="I61" s="5" t="s">
        <v>69</v>
      </c>
      <c r="J61" s="69"/>
    </row>
    <row r="62" spans="2:16">
      <c r="B62" s="138" t="s">
        <v>836</v>
      </c>
      <c r="C62" s="36"/>
      <c r="D62" s="36"/>
      <c r="E62" s="36"/>
      <c r="F62" s="52"/>
      <c r="G62" s="5" t="s">
        <v>79</v>
      </c>
      <c r="H62" s="5" t="s">
        <v>80</v>
      </c>
      <c r="I62" s="5" t="s">
        <v>71</v>
      </c>
      <c r="J62" s="69"/>
    </row>
    <row r="63" spans="2:16">
      <c r="B63" s="66"/>
      <c r="C63" s="36"/>
      <c r="D63" s="36"/>
      <c r="E63" s="36"/>
      <c r="F63" s="52"/>
      <c r="G63" s="5" t="s">
        <v>40</v>
      </c>
      <c r="H63" s="5" t="s">
        <v>81</v>
      </c>
      <c r="I63" s="5" t="s">
        <v>82</v>
      </c>
      <c r="J63" s="69"/>
    </row>
    <row r="64" spans="2:16">
      <c r="B64" s="66"/>
      <c r="C64" s="36"/>
      <c r="D64" s="36"/>
      <c r="E64" s="36"/>
      <c r="F64" s="52"/>
      <c r="G64" s="107" t="s">
        <v>83</v>
      </c>
      <c r="H64" s="108"/>
      <c r="I64" s="18"/>
      <c r="J64" s="69"/>
    </row>
    <row r="65" spans="2:10">
      <c r="B65" s="66" t="s">
        <v>230</v>
      </c>
      <c r="C65" s="36"/>
      <c r="D65" s="36"/>
      <c r="E65" s="48"/>
      <c r="F65" s="52"/>
      <c r="G65" s="52"/>
      <c r="H65" s="52"/>
      <c r="I65" s="54"/>
      <c r="J65" s="69"/>
    </row>
    <row r="66" spans="2:10">
      <c r="B66" s="66"/>
      <c r="C66" s="36"/>
      <c r="D66" s="36"/>
      <c r="E66" s="48"/>
      <c r="F66" s="109" t="s">
        <v>267</v>
      </c>
      <c r="G66" s="52"/>
      <c r="H66" s="50"/>
      <c r="I66" s="50"/>
      <c r="J66" s="37"/>
    </row>
    <row r="67" spans="2:10">
      <c r="B67" s="66"/>
      <c r="C67" s="36"/>
      <c r="D67" s="36"/>
      <c r="E67" s="48"/>
      <c r="F67" s="15" t="s">
        <v>225</v>
      </c>
      <c r="G67" s="5" t="s">
        <v>68</v>
      </c>
      <c r="H67" s="141" t="s">
        <v>276</v>
      </c>
      <c r="I67" s="142"/>
      <c r="J67" s="139"/>
    </row>
    <row r="68" spans="2:10">
      <c r="B68" s="66"/>
      <c r="C68" s="36"/>
      <c r="D68" s="36"/>
      <c r="E68" s="48"/>
      <c r="F68" s="52"/>
      <c r="G68" s="52"/>
      <c r="H68" s="54"/>
      <c r="I68" s="18"/>
      <c r="J68" s="125"/>
    </row>
    <row r="69" spans="2:10">
      <c r="B69" s="66"/>
      <c r="C69" s="36"/>
      <c r="D69" s="36"/>
      <c r="E69" s="341" t="str">
        <f ca="1">_xlfn.IFNA(_xlfn.FORMULATEXT(I68),"")</f>
        <v/>
      </c>
      <c r="F69" s="52"/>
      <c r="G69" s="52"/>
      <c r="H69" s="54"/>
      <c r="I69" s="18"/>
      <c r="J69" s="125"/>
    </row>
    <row r="70" spans="2:10">
      <c r="B70" s="66"/>
      <c r="C70" s="36"/>
      <c r="D70" s="36"/>
      <c r="E70" s="48"/>
      <c r="F70" s="52"/>
      <c r="G70" s="52"/>
      <c r="H70" s="54"/>
      <c r="I70" s="18"/>
      <c r="J70" s="125"/>
    </row>
    <row r="71" spans="2:10">
      <c r="B71" s="66"/>
      <c r="C71" s="36"/>
      <c r="D71" s="36"/>
      <c r="E71" s="36"/>
      <c r="F71" s="52"/>
      <c r="G71" s="52"/>
      <c r="H71" s="54"/>
      <c r="I71" s="18"/>
      <c r="J71" s="125"/>
    </row>
    <row r="72" spans="2:10">
      <c r="B72" s="66"/>
      <c r="C72" s="36"/>
      <c r="D72" s="36"/>
      <c r="E72" s="36"/>
      <c r="F72" s="36"/>
      <c r="G72" s="52"/>
      <c r="H72" s="52"/>
      <c r="I72" s="54"/>
      <c r="J72" s="69"/>
    </row>
    <row r="73" spans="2:10">
      <c r="B73" s="66" t="s">
        <v>232</v>
      </c>
      <c r="C73" s="36"/>
      <c r="D73" s="36"/>
      <c r="E73" s="36"/>
      <c r="F73" s="128" t="s">
        <v>284</v>
      </c>
      <c r="G73" s="52"/>
      <c r="H73" s="52"/>
      <c r="I73" s="54"/>
      <c r="J73" s="69"/>
    </row>
    <row r="74" spans="2:10">
      <c r="B74" s="66"/>
      <c r="C74" s="36"/>
      <c r="D74" s="36"/>
      <c r="E74" s="48"/>
      <c r="F74" s="52" t="s">
        <v>255</v>
      </c>
      <c r="G74" s="52"/>
      <c r="H74" s="52"/>
      <c r="I74" s="54"/>
      <c r="J74" s="69"/>
    </row>
    <row r="75" spans="2:10">
      <c r="B75" s="66"/>
      <c r="C75" s="36"/>
      <c r="D75" s="36"/>
      <c r="E75" s="48"/>
      <c r="F75" s="15" t="s">
        <v>225</v>
      </c>
      <c r="G75" s="5" t="s">
        <v>68</v>
      </c>
      <c r="H75" s="141" t="s">
        <v>276</v>
      </c>
      <c r="I75" s="142"/>
      <c r="J75" s="69"/>
    </row>
    <row r="76" spans="2:10">
      <c r="B76" s="66"/>
      <c r="C76" s="36"/>
      <c r="D76" s="36"/>
      <c r="E76" s="48"/>
      <c r="F76" s="15" t="s">
        <v>225</v>
      </c>
      <c r="G76" s="5" t="s">
        <v>70</v>
      </c>
      <c r="H76" s="54"/>
      <c r="I76" s="18"/>
      <c r="J76" s="69"/>
    </row>
    <row r="77" spans="2:10">
      <c r="B77" s="66"/>
      <c r="C77" s="36"/>
      <c r="D77" s="36"/>
      <c r="E77" s="48"/>
      <c r="F77" s="145"/>
      <c r="G77" s="36"/>
      <c r="H77" s="36"/>
      <c r="I77" s="18"/>
      <c r="J77" s="69"/>
    </row>
    <row r="78" spans="2:10">
      <c r="B78" s="66"/>
      <c r="C78" s="36"/>
      <c r="D78" s="36"/>
      <c r="E78" s="48"/>
      <c r="F78" s="411" t="str">
        <f ca="1">_xlfn.IFNA(_xlfn.FORMULATEXT(I76),"")</f>
        <v/>
      </c>
      <c r="G78" s="412"/>
      <c r="H78" s="413"/>
      <c r="I78" s="18"/>
      <c r="J78" s="69"/>
    </row>
    <row r="79" spans="2:10">
      <c r="B79" s="66"/>
      <c r="C79" s="36"/>
      <c r="D79" s="36"/>
      <c r="E79" s="48"/>
      <c r="F79" s="414"/>
      <c r="G79" s="415"/>
      <c r="H79" s="416"/>
      <c r="I79" s="18"/>
      <c r="J79" s="69"/>
    </row>
    <row r="80" spans="2:10">
      <c r="B80" s="66"/>
      <c r="C80" s="36"/>
      <c r="D80" s="36"/>
      <c r="E80" s="48"/>
      <c r="F80" s="36"/>
      <c r="G80" s="52"/>
      <c r="H80" s="52"/>
      <c r="I80" s="18"/>
      <c r="J80" s="69"/>
    </row>
    <row r="81" spans="2:10">
      <c r="B81" s="66" t="s">
        <v>233</v>
      </c>
      <c r="C81" s="36"/>
      <c r="D81" s="36"/>
      <c r="E81" s="48"/>
      <c r="F81" s="36"/>
      <c r="G81" s="52"/>
      <c r="H81" s="52"/>
      <c r="I81" s="18"/>
      <c r="J81" s="69"/>
    </row>
    <row r="82" spans="2:10">
      <c r="B82" s="66"/>
      <c r="C82" s="36"/>
      <c r="D82" s="36"/>
      <c r="E82" s="48"/>
      <c r="F82" s="53"/>
      <c r="G82" s="53"/>
      <c r="H82" s="53"/>
      <c r="I82" s="18"/>
      <c r="J82" s="69"/>
    </row>
    <row r="83" spans="2:10">
      <c r="B83" s="66"/>
      <c r="C83" s="36"/>
      <c r="D83" s="36"/>
      <c r="E83" s="48"/>
      <c r="F83" s="36"/>
      <c r="G83" s="36"/>
      <c r="H83" s="36"/>
      <c r="I83" s="52"/>
      <c r="J83" s="139"/>
    </row>
    <row r="84" spans="2:10">
      <c r="B84" s="66"/>
      <c r="C84" s="36"/>
      <c r="D84" s="36"/>
      <c r="E84" s="48"/>
      <c r="F84" s="128" t="s">
        <v>269</v>
      </c>
      <c r="H84" s="52"/>
      <c r="I84" s="54"/>
      <c r="J84" s="69"/>
    </row>
    <row r="85" spans="2:10">
      <c r="B85" s="66"/>
      <c r="C85" s="36"/>
      <c r="D85" s="36"/>
      <c r="E85" s="48"/>
      <c r="F85" s="52"/>
      <c r="G85" s="36"/>
      <c r="H85" s="52"/>
      <c r="I85" s="129" t="s">
        <v>258</v>
      </c>
      <c r="J85" s="37"/>
    </row>
    <row r="86" spans="2:10">
      <c r="B86" s="66"/>
      <c r="C86" s="36"/>
      <c r="D86" s="36"/>
      <c r="E86" s="48"/>
      <c r="F86" s="52" t="s">
        <v>259</v>
      </c>
      <c r="G86" s="52"/>
      <c r="H86" s="52"/>
      <c r="I86" s="54"/>
      <c r="J86" s="69"/>
    </row>
    <row r="87" spans="2:10">
      <c r="B87" s="66"/>
      <c r="C87" s="36"/>
      <c r="D87" s="36"/>
      <c r="E87" s="48"/>
      <c r="F87" s="15" t="s">
        <v>225</v>
      </c>
      <c r="G87" s="5" t="s">
        <v>68</v>
      </c>
      <c r="H87" s="49" t="s">
        <v>260</v>
      </c>
      <c r="I87" s="141" t="s">
        <v>276</v>
      </c>
      <c r="J87" s="142"/>
    </row>
    <row r="88" spans="2:10">
      <c r="B88" s="66"/>
      <c r="C88" s="36"/>
      <c r="D88" s="36"/>
      <c r="E88" s="48"/>
      <c r="F88" s="15" t="s">
        <v>225</v>
      </c>
      <c r="G88" s="5" t="s">
        <v>69</v>
      </c>
      <c r="H88" s="49" t="s">
        <v>261</v>
      </c>
      <c r="I88" s="18"/>
      <c r="J88" s="18"/>
    </row>
    <row r="89" spans="2:10">
      <c r="B89" s="66"/>
      <c r="C89" s="36"/>
      <c r="D89" s="36"/>
      <c r="E89" s="143"/>
      <c r="F89" s="145"/>
      <c r="G89" s="36"/>
      <c r="H89" s="36"/>
      <c r="I89" s="18"/>
      <c r="J89" s="18"/>
    </row>
    <row r="90" spans="2:10">
      <c r="B90" s="66"/>
      <c r="C90" s="36"/>
      <c r="D90" s="36"/>
      <c r="E90" s="48"/>
      <c r="F90" s="422" t="str">
        <f ca="1">_xlfn.IFNA(_xlfn.FORMULATEXT(I88),"")</f>
        <v/>
      </c>
      <c r="G90" s="423"/>
      <c r="H90" s="424"/>
      <c r="I90" s="18"/>
      <c r="J90" s="18"/>
    </row>
    <row r="91" spans="2:10">
      <c r="B91" s="66"/>
      <c r="C91" s="36"/>
      <c r="D91" s="36"/>
      <c r="E91" s="48"/>
      <c r="F91" s="414"/>
      <c r="G91" s="415"/>
      <c r="H91" s="416"/>
      <c r="I91" s="18"/>
      <c r="J91" s="18"/>
    </row>
    <row r="92" spans="2:10">
      <c r="B92" s="66"/>
      <c r="C92" s="36"/>
      <c r="D92" s="36"/>
      <c r="E92" s="54"/>
      <c r="F92" s="52"/>
      <c r="G92" s="52"/>
      <c r="H92" s="52"/>
      <c r="I92" s="54"/>
      <c r="J92" s="69"/>
    </row>
    <row r="93" spans="2:10">
      <c r="B93" s="66"/>
      <c r="C93" s="36"/>
      <c r="D93" s="36"/>
      <c r="E93" s="54"/>
      <c r="F93" s="52" t="s">
        <v>268</v>
      </c>
      <c r="G93" s="52"/>
      <c r="H93" s="52"/>
      <c r="I93" s="52"/>
      <c r="J93" s="37"/>
    </row>
    <row r="94" spans="2:10">
      <c r="B94" s="66" t="s">
        <v>234</v>
      </c>
      <c r="C94" s="36"/>
      <c r="D94" s="36"/>
      <c r="E94" s="143"/>
      <c r="F94" s="15" t="s">
        <v>225</v>
      </c>
      <c r="G94" s="5" t="s">
        <v>68</v>
      </c>
      <c r="H94" s="49" t="s">
        <v>260</v>
      </c>
      <c r="I94" s="141" t="s">
        <v>276</v>
      </c>
      <c r="J94" s="142"/>
    </row>
    <row r="95" spans="2:10">
      <c r="B95" s="66"/>
      <c r="C95" s="36"/>
      <c r="D95" s="36"/>
      <c r="E95" s="48"/>
      <c r="F95" s="15" t="s">
        <v>225</v>
      </c>
      <c r="G95" s="5" t="s">
        <v>69</v>
      </c>
      <c r="H95" s="49" t="s">
        <v>261</v>
      </c>
      <c r="I95" s="18"/>
      <c r="J95" s="18"/>
    </row>
    <row r="96" spans="2:10">
      <c r="B96" s="66"/>
      <c r="C96" s="36"/>
      <c r="D96" s="36"/>
      <c r="E96" s="144" t="str">
        <f ca="1">_xlfn.IFNA(_xlfn.FORMULATEXT(G98),"")</f>
        <v/>
      </c>
      <c r="F96" s="52"/>
      <c r="G96" s="52"/>
      <c r="H96" s="52"/>
      <c r="I96" s="18"/>
      <c r="J96" s="18"/>
    </row>
    <row r="97" spans="2:10">
      <c r="B97" s="66"/>
      <c r="C97" s="36"/>
      <c r="D97" s="36"/>
      <c r="E97" s="48"/>
      <c r="F97" s="422" t="str">
        <f ca="1">_xlfn.IFNA(_xlfn.FORMULATEXT(I95),"")</f>
        <v/>
      </c>
      <c r="G97" s="423"/>
      <c r="H97" s="425"/>
      <c r="I97" s="18"/>
      <c r="J97" s="18"/>
    </row>
    <row r="98" spans="2:10">
      <c r="B98" s="66"/>
      <c r="C98" s="36"/>
      <c r="D98" s="36"/>
      <c r="E98" s="48"/>
      <c r="F98" s="414"/>
      <c r="G98" s="415"/>
      <c r="H98" s="426"/>
      <c r="I98" s="137"/>
      <c r="J98" s="69"/>
    </row>
    <row r="99" spans="2:10">
      <c r="B99" s="66"/>
      <c r="C99" s="36"/>
      <c r="D99" s="36"/>
      <c r="E99" s="54"/>
      <c r="F99" s="52"/>
      <c r="G99" s="52"/>
      <c r="H99" s="52"/>
      <c r="I99" s="54"/>
      <c r="J99" s="69"/>
    </row>
    <row r="100" spans="2:10">
      <c r="B100" s="66"/>
      <c r="C100" s="36"/>
      <c r="D100" s="36"/>
      <c r="E100" s="54"/>
      <c r="F100" s="52"/>
      <c r="G100" s="52"/>
      <c r="H100" s="52"/>
      <c r="I100" s="54"/>
      <c r="J100" s="69"/>
    </row>
    <row r="101" spans="2:10" ht="5.0999999999999996" customHeight="1">
      <c r="B101" s="67"/>
      <c r="C101" s="135"/>
      <c r="D101" s="135"/>
      <c r="E101" s="72"/>
      <c r="F101" s="135"/>
      <c r="G101" s="135"/>
      <c r="H101" s="135"/>
      <c r="I101" s="72"/>
      <c r="J101" s="136"/>
    </row>
  </sheetData>
  <mergeCells count="4">
    <mergeCell ref="F44:J45"/>
    <mergeCell ref="F78:H79"/>
    <mergeCell ref="F90:H91"/>
    <mergeCell ref="F97:H98"/>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DB7B6-8A54-407D-990F-7F00DAB8320A}">
  <sheetPr>
    <tabColor rgb="FFFF0000"/>
  </sheetPr>
  <dimension ref="B1:R101"/>
  <sheetViews>
    <sheetView zoomScaleNormal="100" workbookViewId="0"/>
  </sheetViews>
  <sheetFormatPr defaultRowHeight="14.4"/>
  <cols>
    <col min="1" max="1" width="2.6640625" bestFit="1" customWidth="1"/>
    <col min="2" max="7" width="10.5546875" customWidth="1"/>
    <col min="8" max="8" width="10.88671875" customWidth="1"/>
    <col min="9" max="9" width="10.5546875" customWidth="1"/>
    <col min="10" max="10" width="13.6640625" customWidth="1"/>
    <col min="11" max="12" width="10.33203125" customWidth="1"/>
    <col min="13" max="16" width="10.88671875" customWidth="1"/>
    <col min="17" max="17" width="11.6640625" bestFit="1" customWidth="1"/>
    <col min="18" max="18" width="11.109375" bestFit="1" customWidth="1"/>
    <col min="19" max="19" width="7" bestFit="1" customWidth="1"/>
    <col min="20" max="20" width="11.33203125" bestFit="1" customWidth="1"/>
  </cols>
  <sheetData>
    <row r="1" spans="2:10" ht="5.0999999999999996" customHeight="1">
      <c r="B1" s="106"/>
      <c r="C1" s="33"/>
      <c r="D1" s="33"/>
      <c r="E1" s="134"/>
      <c r="F1" s="33"/>
      <c r="G1" s="33"/>
      <c r="H1" s="33"/>
      <c r="I1" s="134"/>
      <c r="J1" s="34"/>
    </row>
    <row r="2" spans="2:10">
      <c r="B2" s="103" t="s">
        <v>253</v>
      </c>
      <c r="C2" s="36"/>
      <c r="D2" s="36"/>
      <c r="E2" s="48"/>
      <c r="F2" s="52"/>
      <c r="G2" s="19" t="s">
        <v>66</v>
      </c>
      <c r="H2" s="19" t="s">
        <v>272</v>
      </c>
      <c r="I2" s="19" t="s">
        <v>273</v>
      </c>
      <c r="J2" s="37"/>
    </row>
    <row r="3" spans="2:10">
      <c r="B3" s="66"/>
      <c r="C3" s="36"/>
      <c r="D3" s="36"/>
      <c r="E3" s="48"/>
      <c r="F3" s="52"/>
      <c r="G3" s="5" t="s">
        <v>41</v>
      </c>
      <c r="H3" s="5" t="s">
        <v>68</v>
      </c>
      <c r="I3" s="5" t="s">
        <v>69</v>
      </c>
      <c r="J3" s="37"/>
    </row>
    <row r="4" spans="2:10">
      <c r="B4" s="66" t="s">
        <v>252</v>
      </c>
      <c r="C4" s="36"/>
      <c r="D4" s="36"/>
      <c r="E4" s="48"/>
      <c r="F4" s="52"/>
      <c r="G4" s="5" t="s">
        <v>42</v>
      </c>
      <c r="H4" s="5" t="s">
        <v>70</v>
      </c>
      <c r="I4" s="5" t="s">
        <v>71</v>
      </c>
      <c r="J4" s="37"/>
    </row>
    <row r="5" spans="2:10">
      <c r="B5" s="66"/>
      <c r="C5" s="36"/>
      <c r="D5" s="36"/>
      <c r="E5" s="48"/>
      <c r="F5" s="52"/>
      <c r="G5" s="5" t="s">
        <v>73</v>
      </c>
      <c r="H5" s="5" t="s">
        <v>70</v>
      </c>
      <c r="I5" s="5" t="s">
        <v>68</v>
      </c>
      <c r="J5" s="37"/>
    </row>
    <row r="6" spans="2:10">
      <c r="B6" s="66"/>
      <c r="C6" s="36"/>
      <c r="D6" s="36"/>
      <c r="E6" s="48"/>
      <c r="F6" s="52"/>
      <c r="G6" s="5" t="s">
        <v>46</v>
      </c>
      <c r="H6" s="5" t="s">
        <v>68</v>
      </c>
      <c r="I6" s="5" t="s">
        <v>69</v>
      </c>
      <c r="J6" s="37"/>
    </row>
    <row r="7" spans="2:10">
      <c r="B7" s="66"/>
      <c r="C7" s="36"/>
      <c r="D7" s="36"/>
      <c r="E7" s="48"/>
      <c r="F7" s="52"/>
      <c r="G7" s="5" t="s">
        <v>47</v>
      </c>
      <c r="H7" s="5" t="s">
        <v>70</v>
      </c>
      <c r="I7" s="5" t="s">
        <v>68</v>
      </c>
      <c r="J7" s="37"/>
    </row>
    <row r="8" spans="2:10">
      <c r="B8" s="66"/>
      <c r="C8" s="36"/>
      <c r="D8" s="36"/>
      <c r="E8" s="48"/>
      <c r="F8" s="52"/>
      <c r="G8" s="5" t="s">
        <v>74</v>
      </c>
      <c r="H8" s="5" t="s">
        <v>75</v>
      </c>
      <c r="I8" s="5" t="s">
        <v>68</v>
      </c>
      <c r="J8" s="37"/>
    </row>
    <row r="9" spans="2:10">
      <c r="B9" s="66"/>
      <c r="C9" s="36"/>
      <c r="D9" s="36"/>
      <c r="E9" s="48"/>
      <c r="F9" s="52"/>
      <c r="G9" s="5" t="s">
        <v>77</v>
      </c>
      <c r="H9" s="5" t="s">
        <v>68</v>
      </c>
      <c r="I9" s="5" t="s">
        <v>68</v>
      </c>
      <c r="J9" s="37"/>
    </row>
    <row r="10" spans="2:10">
      <c r="B10" s="66"/>
      <c r="C10" s="36"/>
      <c r="D10" s="36"/>
      <c r="E10" s="48"/>
      <c r="F10" s="36"/>
      <c r="G10" s="5" t="s">
        <v>48</v>
      </c>
      <c r="H10" s="5" t="s">
        <v>68</v>
      </c>
      <c r="I10" s="5" t="s">
        <v>69</v>
      </c>
      <c r="J10" s="37"/>
    </row>
    <row r="11" spans="2:10">
      <c r="B11" s="66" t="s">
        <v>230</v>
      </c>
      <c r="C11" s="36"/>
      <c r="D11" s="36"/>
      <c r="E11" s="48"/>
      <c r="F11" s="36"/>
      <c r="G11" s="5" t="s">
        <v>79</v>
      </c>
      <c r="H11" s="5" t="s">
        <v>80</v>
      </c>
      <c r="I11" s="5" t="s">
        <v>71</v>
      </c>
      <c r="J11" s="37"/>
    </row>
    <row r="12" spans="2:10">
      <c r="B12" s="66"/>
      <c r="C12" s="36"/>
      <c r="D12" s="36"/>
      <c r="E12" s="48"/>
      <c r="F12" s="36"/>
      <c r="G12" s="5" t="s">
        <v>40</v>
      </c>
      <c r="H12" s="5" t="s">
        <v>81</v>
      </c>
      <c r="I12" s="5" t="s">
        <v>82</v>
      </c>
      <c r="J12" s="37"/>
    </row>
    <row r="13" spans="2:10">
      <c r="B13" s="66"/>
      <c r="C13" s="36"/>
      <c r="D13" s="36"/>
      <c r="E13" s="48"/>
      <c r="F13" s="36"/>
      <c r="G13" s="107" t="s">
        <v>83</v>
      </c>
      <c r="H13" s="108"/>
      <c r="I13" s="18">
        <f>ROWS(G3:I12)</f>
        <v>10</v>
      </c>
      <c r="J13" s="37"/>
    </row>
    <row r="14" spans="2:10">
      <c r="B14" s="66"/>
      <c r="C14" s="36"/>
      <c r="D14" s="36"/>
      <c r="E14" s="48"/>
      <c r="F14" s="36"/>
      <c r="G14" s="36"/>
      <c r="H14" s="36"/>
      <c r="I14" s="36"/>
      <c r="J14" s="37"/>
    </row>
    <row r="15" spans="2:10">
      <c r="B15" s="66"/>
      <c r="C15" s="36"/>
      <c r="D15" s="36"/>
      <c r="E15" s="48"/>
      <c r="F15" s="50" t="s">
        <v>360</v>
      </c>
      <c r="G15" s="50"/>
      <c r="H15" s="36"/>
      <c r="I15" s="36"/>
      <c r="J15" s="37"/>
    </row>
    <row r="16" spans="2:10">
      <c r="B16" s="66"/>
      <c r="C16" s="36"/>
      <c r="D16" s="36"/>
      <c r="E16" s="48"/>
      <c r="F16" s="15" t="s">
        <v>225</v>
      </c>
      <c r="G16" s="5" t="s">
        <v>68</v>
      </c>
      <c r="H16" s="49"/>
      <c r="I16" s="36"/>
      <c r="J16" s="37"/>
    </row>
    <row r="17" spans="2:18">
      <c r="B17" s="66"/>
      <c r="C17" s="36"/>
      <c r="D17" s="36"/>
      <c r="E17" s="48"/>
      <c r="F17" s="19" t="s">
        <v>72</v>
      </c>
      <c r="G17" s="18">
        <f>COUNTIFS(H3:H12,G16)</f>
        <v>4</v>
      </c>
      <c r="H17" s="130" t="str">
        <f ca="1">_xlfn.IFNA(_xlfn.FORMULATEXT(G17),"")</f>
        <v>=COUNTIFS(H3:H12,G16)</v>
      </c>
      <c r="I17" s="36"/>
      <c r="J17" s="37"/>
    </row>
    <row r="18" spans="2:18">
      <c r="B18" s="66"/>
      <c r="C18" s="36"/>
      <c r="D18" s="36"/>
      <c r="E18" s="48"/>
      <c r="G18" s="36"/>
      <c r="H18" s="36"/>
      <c r="I18" s="36"/>
      <c r="J18" s="37"/>
    </row>
    <row r="19" spans="2:18">
      <c r="B19" s="66" t="s">
        <v>231</v>
      </c>
      <c r="C19" s="36"/>
      <c r="D19" s="36"/>
      <c r="E19" s="36"/>
      <c r="F19" s="19" t="str">
        <f>"P("&amp;G16&amp;")"</f>
        <v>P(Brown)</v>
      </c>
      <c r="G19" s="18">
        <f>G17/I13</f>
        <v>0.4</v>
      </c>
      <c r="H19" s="130" t="str">
        <f ca="1">_xlfn.IFNA(_xlfn.FORMULATEXT(G19),"")</f>
        <v>=G17/I13</v>
      </c>
      <c r="I19" s="36"/>
      <c r="J19" s="37"/>
    </row>
    <row r="20" spans="2:18">
      <c r="B20" s="66"/>
      <c r="C20" s="36"/>
      <c r="D20" s="36"/>
      <c r="E20" s="36"/>
      <c r="F20" s="36" t="s">
        <v>359</v>
      </c>
      <c r="G20" s="36"/>
      <c r="H20" s="36"/>
      <c r="I20" s="36"/>
      <c r="J20" s="37"/>
    </row>
    <row r="21" spans="2:18">
      <c r="B21" s="66"/>
      <c r="C21" s="36"/>
      <c r="D21" s="36"/>
      <c r="E21" s="36"/>
      <c r="F21" s="15" t="s">
        <v>225</v>
      </c>
      <c r="G21" s="5" t="str">
        <f>G16</f>
        <v>Brown</v>
      </c>
      <c r="H21" s="49"/>
      <c r="I21" s="36"/>
      <c r="J21" s="37"/>
    </row>
    <row r="22" spans="2:18">
      <c r="B22" s="66"/>
      <c r="C22" s="36"/>
      <c r="D22" s="36"/>
      <c r="E22" s="36"/>
      <c r="F22" s="19" t="s">
        <v>72</v>
      </c>
      <c r="G22" s="18">
        <f>COUNTIFS(H3:H12,"&lt;&gt;"&amp;G21)</f>
        <v>6</v>
      </c>
      <c r="H22" s="130" t="str">
        <f ca="1">_xlfn.IFNA(_xlfn.FORMULATEXT(G22),"")</f>
        <v>=COUNTIFS(H3:H12,"&lt;&gt;"&amp;G21)</v>
      </c>
      <c r="I22" s="36"/>
      <c r="J22" s="37"/>
    </row>
    <row r="23" spans="2:18">
      <c r="B23" s="66"/>
      <c r="C23" s="36"/>
      <c r="D23" s="36"/>
      <c r="E23" s="36"/>
      <c r="G23" s="53"/>
      <c r="H23" s="36"/>
      <c r="I23" s="36"/>
      <c r="J23" s="37"/>
    </row>
    <row r="24" spans="2:18">
      <c r="B24" s="66"/>
      <c r="C24" s="36"/>
      <c r="D24" s="36"/>
      <c r="E24" s="36"/>
      <c r="F24" s="19" t="str">
        <f>"P(NOT "&amp;LEFT($G$16,2)&amp;".)"</f>
        <v>P(NOT Br.)</v>
      </c>
      <c r="G24" s="18">
        <f>G22/I13</f>
        <v>0.6</v>
      </c>
      <c r="H24" s="130" t="str">
        <f ca="1">_xlfn.IFNA(_xlfn.FORMULATEXT(G24),"")</f>
        <v>=G22/I13</v>
      </c>
      <c r="I24" s="36"/>
      <c r="J24" s="37"/>
    </row>
    <row r="25" spans="2:18">
      <c r="B25" s="66"/>
      <c r="C25" s="36"/>
      <c r="D25" s="36"/>
      <c r="E25" s="36"/>
      <c r="F25" s="110" t="s">
        <v>227</v>
      </c>
      <c r="G25" s="36"/>
      <c r="H25" s="36"/>
      <c r="I25" s="36"/>
      <c r="J25" s="37"/>
    </row>
    <row r="26" spans="2:18">
      <c r="B26" s="66"/>
      <c r="C26" s="36"/>
      <c r="D26" s="36"/>
      <c r="E26" s="36"/>
      <c r="F26" s="19" t="str">
        <f>"P(NOT "&amp;LEFT($G$16,2)&amp;".)"</f>
        <v>P(NOT Br.)</v>
      </c>
      <c r="G26" s="18">
        <f>1-G19</f>
        <v>0.6</v>
      </c>
      <c r="H26" s="130" t="str">
        <f>IF(ISBLANK(G26),""," 1-"&amp;G19)</f>
        <v xml:space="preserve"> 1-0.4</v>
      </c>
      <c r="I26" s="36"/>
      <c r="J26" s="37"/>
    </row>
    <row r="27" spans="2:18">
      <c r="B27" s="66" t="s">
        <v>232</v>
      </c>
      <c r="C27" s="36"/>
      <c r="D27" s="36"/>
      <c r="E27" s="36"/>
      <c r="F27" s="36"/>
      <c r="G27" s="36"/>
      <c r="H27" s="49"/>
      <c r="I27" s="36"/>
      <c r="J27" s="37"/>
    </row>
    <row r="28" spans="2:18">
      <c r="B28" s="66"/>
      <c r="C28" s="36"/>
      <c r="D28" s="36"/>
      <c r="E28" s="48"/>
      <c r="F28" s="128" t="s">
        <v>284</v>
      </c>
      <c r="G28" s="36"/>
      <c r="H28" s="36"/>
      <c r="I28" s="36"/>
      <c r="J28" s="37"/>
    </row>
    <row r="29" spans="2:18">
      <c r="B29" s="66"/>
      <c r="C29" s="36"/>
      <c r="D29" s="36"/>
      <c r="E29" s="48"/>
      <c r="F29" s="52" t="s">
        <v>255</v>
      </c>
      <c r="G29" s="36"/>
      <c r="H29" s="36"/>
      <c r="I29" s="36"/>
      <c r="J29" s="37"/>
      <c r="P29" s="345" t="s">
        <v>838</v>
      </c>
    </row>
    <row r="30" spans="2:18">
      <c r="B30" s="66"/>
      <c r="C30" s="36"/>
      <c r="D30" s="36"/>
      <c r="E30" s="48"/>
      <c r="F30" s="15" t="s">
        <v>225</v>
      </c>
      <c r="G30" s="5" t="s">
        <v>68</v>
      </c>
      <c r="H30" s="49"/>
      <c r="I30" s="36"/>
      <c r="J30" s="37"/>
      <c r="L30" s="19" t="s">
        <v>66</v>
      </c>
      <c r="M30" s="19" t="s">
        <v>65</v>
      </c>
      <c r="N30" s="19" t="s">
        <v>67</v>
      </c>
      <c r="P30" s="343" t="s">
        <v>837</v>
      </c>
      <c r="Q30" s="344"/>
    </row>
    <row r="31" spans="2:18">
      <c r="B31" s="66"/>
      <c r="C31" s="36"/>
      <c r="D31" s="36"/>
      <c r="E31" s="48"/>
      <c r="F31" s="15" t="s">
        <v>225</v>
      </c>
      <c r="G31" s="5" t="s">
        <v>70</v>
      </c>
      <c r="H31" s="49"/>
      <c r="I31" s="36"/>
      <c r="J31" s="37"/>
      <c r="L31" s="5" t="s">
        <v>41</v>
      </c>
      <c r="M31" s="5" t="s">
        <v>68</v>
      </c>
      <c r="N31" s="5" t="s">
        <v>69</v>
      </c>
      <c r="P31" t="s">
        <v>259</v>
      </c>
    </row>
    <row r="32" spans="2:18">
      <c r="B32" s="66"/>
      <c r="C32" s="36"/>
      <c r="D32" s="36"/>
      <c r="E32" s="48"/>
      <c r="F32" s="19" t="s">
        <v>72</v>
      </c>
      <c r="G32" s="18" cm="1">
        <f t="array" ref="G32">ROWS(_xlfn._xlws.FILTER(M31:M40,(M31:M40=G30)+(M31:M40=G31)))</f>
        <v>7</v>
      </c>
      <c r="H32" s="49"/>
      <c r="I32" s="36"/>
      <c r="J32" s="37"/>
      <c r="L32" s="5" t="s">
        <v>42</v>
      </c>
      <c r="M32" s="5" t="s">
        <v>70</v>
      </c>
      <c r="N32" s="5" t="s">
        <v>71</v>
      </c>
      <c r="P32" s="15" t="s">
        <v>225</v>
      </c>
      <c r="Q32" s="5" t="s">
        <v>68</v>
      </c>
      <c r="R32" t="s">
        <v>260</v>
      </c>
    </row>
    <row r="33" spans="2:18">
      <c r="B33" s="66"/>
      <c r="C33" s="36"/>
      <c r="D33" s="36"/>
      <c r="E33" s="48"/>
      <c r="F33" s="130" t="str">
        <f ca="1">_xlfn.IFNA(_xlfn.FORMULATEXT(G32),"")</f>
        <v>=ROWS(FILTER(M31:M40,(M31:M40=G30)+(M31:M40=G31)))</v>
      </c>
      <c r="G33" s="52"/>
      <c r="H33" s="36"/>
      <c r="I33" s="52"/>
      <c r="J33" s="37"/>
      <c r="L33" s="5" t="s">
        <v>73</v>
      </c>
      <c r="M33" s="5" t="s">
        <v>70</v>
      </c>
      <c r="N33" s="5" t="s">
        <v>68</v>
      </c>
      <c r="P33" s="15" t="s">
        <v>225</v>
      </c>
      <c r="Q33" s="5" t="s">
        <v>69</v>
      </c>
      <c r="R33" t="s">
        <v>261</v>
      </c>
    </row>
    <row r="34" spans="2:18">
      <c r="B34" s="66"/>
      <c r="C34" s="36"/>
      <c r="D34" s="36"/>
      <c r="E34" s="48"/>
      <c r="F34" s="19" t="s">
        <v>72</v>
      </c>
      <c r="G34" s="18">
        <f>COUNTIFS(M31:M40,G30)+COUNTIFS(M31:M40,G31)</f>
        <v>7</v>
      </c>
      <c r="H34" s="49"/>
      <c r="I34" s="52"/>
      <c r="J34" s="37"/>
      <c r="L34" s="5" t="s">
        <v>46</v>
      </c>
      <c r="M34" s="5" t="s">
        <v>68</v>
      </c>
      <c r="N34" s="5" t="s">
        <v>69</v>
      </c>
      <c r="P34" s="19" t="s">
        <v>72</v>
      </c>
      <c r="Q34" s="18" cm="1">
        <f t="array" ref="Q34">ROWS(_xlfn._xlws.FILTER(M31:M40,ISNUMBER(_xlfn.XMATCH(M31:M40,Q32:Q33))))</f>
        <v>4</v>
      </c>
    </row>
    <row r="35" spans="2:18" ht="15" customHeight="1">
      <c r="B35" s="66" t="s">
        <v>233</v>
      </c>
      <c r="C35" s="36"/>
      <c r="D35" s="36"/>
      <c r="E35" s="48"/>
      <c r="F35" s="130" t="str">
        <f ca="1">_xlfn.IFNA(_xlfn.FORMULATEXT(G34),"")</f>
        <v>=COUNTIFS(M31:M40,G30)+COUNTIFS(M31:M40,G31)</v>
      </c>
      <c r="G35" s="52"/>
      <c r="H35" s="36"/>
      <c r="I35" s="52"/>
      <c r="J35" s="37"/>
      <c r="L35" s="5" t="s">
        <v>47</v>
      </c>
      <c r="M35" s="5" t="s">
        <v>70</v>
      </c>
      <c r="N35" s="5" t="s">
        <v>68</v>
      </c>
      <c r="P35" s="342" t="str">
        <f ca="1">_xlfn.IFNA(_xlfn.FORMULATEXT(Q34),"")</f>
        <v>=ROWS(FILTER(M31:M40,ISNUMBER(XMATCH(M31:M40,Q32:Q33))))</v>
      </c>
    </row>
    <row r="36" spans="2:18">
      <c r="B36" s="66"/>
      <c r="C36" s="36"/>
      <c r="D36" s="36"/>
      <c r="E36" s="48"/>
      <c r="F36" s="52"/>
      <c r="G36" s="36"/>
      <c r="H36" s="36"/>
      <c r="I36" s="36"/>
      <c r="J36" s="37"/>
      <c r="L36" s="5" t="s">
        <v>74</v>
      </c>
      <c r="M36" s="5" t="s">
        <v>75</v>
      </c>
      <c r="N36" s="5" t="s">
        <v>68</v>
      </c>
    </row>
    <row r="37" spans="2:18">
      <c r="B37" s="66"/>
      <c r="C37" s="36"/>
      <c r="D37" s="36"/>
      <c r="E37" s="48"/>
      <c r="F37" s="128" t="s">
        <v>269</v>
      </c>
      <c r="J37" s="37"/>
      <c r="L37" s="5" t="s">
        <v>77</v>
      </c>
      <c r="M37" s="5" t="s">
        <v>68</v>
      </c>
      <c r="N37" s="5" t="s">
        <v>68</v>
      </c>
      <c r="P37" s="343" t="s">
        <v>837</v>
      </c>
      <c r="Q37" s="344"/>
    </row>
    <row r="38" spans="2:18">
      <c r="B38" s="66"/>
      <c r="C38" s="36"/>
      <c r="D38" s="36"/>
      <c r="E38" s="48"/>
      <c r="F38" s="52" t="s">
        <v>259</v>
      </c>
      <c r="G38" s="36"/>
      <c r="H38" s="36"/>
      <c r="I38" s="129" t="s">
        <v>258</v>
      </c>
      <c r="J38" s="37"/>
      <c r="L38" s="5" t="s">
        <v>48</v>
      </c>
      <c r="M38" s="5" t="s">
        <v>68</v>
      </c>
      <c r="N38" s="5" t="s">
        <v>69</v>
      </c>
      <c r="P38" t="s">
        <v>259</v>
      </c>
    </row>
    <row r="39" spans="2:18">
      <c r="B39" s="66"/>
      <c r="C39" s="36"/>
      <c r="D39" s="36"/>
      <c r="E39" s="48"/>
      <c r="F39" s="15" t="s">
        <v>225</v>
      </c>
      <c r="G39" s="5" t="s">
        <v>68</v>
      </c>
      <c r="H39" s="49" t="s">
        <v>260</v>
      </c>
      <c r="I39" s="36"/>
      <c r="J39" s="37"/>
      <c r="L39" s="5" t="s">
        <v>79</v>
      </c>
      <c r="M39" s="5" t="s">
        <v>80</v>
      </c>
      <c r="N39" s="5" t="s">
        <v>71</v>
      </c>
      <c r="P39" s="15" t="s">
        <v>225</v>
      </c>
      <c r="Q39" s="5" t="s">
        <v>68</v>
      </c>
      <c r="R39" t="s">
        <v>260</v>
      </c>
    </row>
    <row r="40" spans="2:18">
      <c r="B40" s="66"/>
      <c r="C40" s="36"/>
      <c r="D40" s="36"/>
      <c r="E40" s="48"/>
      <c r="F40" s="15" t="s">
        <v>225</v>
      </c>
      <c r="G40" s="5" t="s">
        <v>69</v>
      </c>
      <c r="H40" s="49" t="s">
        <v>261</v>
      </c>
      <c r="I40" s="36"/>
      <c r="J40" s="37"/>
      <c r="L40" s="5" t="s">
        <v>40</v>
      </c>
      <c r="M40" s="5" t="s">
        <v>81</v>
      </c>
      <c r="N40" s="5" t="s">
        <v>82</v>
      </c>
      <c r="P40" s="15" t="s">
        <v>225</v>
      </c>
      <c r="Q40" s="5" t="s">
        <v>69</v>
      </c>
      <c r="R40" t="s">
        <v>261</v>
      </c>
    </row>
    <row r="41" spans="2:18">
      <c r="B41" s="66"/>
      <c r="C41" s="36"/>
      <c r="D41" s="36"/>
      <c r="E41" s="48"/>
      <c r="F41" s="19" t="s">
        <v>72</v>
      </c>
      <c r="G41" s="18" cm="1">
        <f t="array" ref="G41">ROWS(_xlfn._xlws.FILTER(M31:N40,(M31:M40=G39)+(N31:N40=G40)))</f>
        <v>4</v>
      </c>
      <c r="H41" s="49"/>
      <c r="I41" s="36"/>
      <c r="J41" s="37"/>
      <c r="L41" s="107" t="s">
        <v>83</v>
      </c>
      <c r="M41" s="108"/>
      <c r="N41" s="18">
        <f>ROWS(L31:N40)</f>
        <v>10</v>
      </c>
      <c r="P41" s="19" t="s">
        <v>72</v>
      </c>
      <c r="Q41" s="18" cm="1">
        <f t="array" ref="Q41">SUM(--((M31:M40=G39)+(N31:N40=G40)&gt;0))</f>
        <v>4</v>
      </c>
    </row>
    <row r="42" spans="2:18" ht="15" customHeight="1">
      <c r="B42" s="66"/>
      <c r="C42" s="36"/>
      <c r="D42" s="36"/>
      <c r="E42" s="48"/>
      <c r="F42" s="130" t="str">
        <f ca="1">_xlfn.IFNA(_xlfn.FORMULATEXT(G41),"")</f>
        <v>=ROWS(FILTER(M31:N40,(M31:M40=G39)+(N31:N40=G40)))</v>
      </c>
      <c r="G42" s="52"/>
      <c r="H42" s="36"/>
      <c r="I42" s="36"/>
      <c r="J42" s="37"/>
      <c r="P42" s="342" t="str">
        <f ca="1">_xlfn.IFNA(_xlfn.FORMULATEXT(Q41),"")</f>
        <v>=SUM(--((M31:M40=G39)+(N31:N40=G40)&gt;0))</v>
      </c>
    </row>
    <row r="43" spans="2:18">
      <c r="B43" s="66" t="s">
        <v>234</v>
      </c>
      <c r="C43" s="36"/>
      <c r="D43" s="36"/>
      <c r="E43" s="117"/>
      <c r="F43" s="19" t="s">
        <v>72</v>
      </c>
      <c r="G43" s="18">
        <f>COUNTIFS(M31:M40,G39)+COUNTIFS(N31:N40,G40)-COUNTIFS(M31:M40,G39,N31:N40,G40)</f>
        <v>4</v>
      </c>
      <c r="H43" s="49"/>
      <c r="I43" s="52"/>
      <c r="J43" s="37"/>
    </row>
    <row r="44" spans="2:18" ht="15" customHeight="1">
      <c r="B44" s="66"/>
      <c r="C44" s="36"/>
      <c r="D44" s="36"/>
      <c r="E44" s="36"/>
      <c r="F44" s="411" t="str">
        <f ca="1">_xlfn.IFNA(_xlfn.FORMULATEXT(G43),"")</f>
        <v>=COUNTIFS(M31:M40,G39)+COUNTIFS(N31:N40,G40)-COUNTIFS(M31:M40,G39,N31:N40,G40)</v>
      </c>
      <c r="G44" s="412"/>
      <c r="H44" s="412"/>
      <c r="I44" s="412"/>
      <c r="J44" s="413"/>
      <c r="P44" s="343" t="s">
        <v>837</v>
      </c>
      <c r="Q44" s="344"/>
    </row>
    <row r="45" spans="2:18">
      <c r="B45" s="66"/>
      <c r="C45" s="36"/>
      <c r="D45" s="36"/>
      <c r="E45" s="118" t="str">
        <f ca="1">_xlfn.IFNA(_xlfn.FORMULATEXT(G46),"")</f>
        <v/>
      </c>
      <c r="F45" s="414"/>
      <c r="G45" s="415"/>
      <c r="H45" s="415"/>
      <c r="I45" s="415"/>
      <c r="J45" s="416"/>
      <c r="P45" t="s">
        <v>259</v>
      </c>
    </row>
    <row r="46" spans="2:18">
      <c r="B46" s="66"/>
      <c r="C46" s="36"/>
      <c r="D46" s="36"/>
      <c r="E46" s="36"/>
      <c r="F46" s="52" t="s">
        <v>268</v>
      </c>
      <c r="G46" s="52"/>
      <c r="H46" s="52"/>
      <c r="I46" s="52"/>
      <c r="J46" s="37"/>
      <c r="P46" s="15" t="s">
        <v>225</v>
      </c>
      <c r="Q46" s="5" t="s">
        <v>68</v>
      </c>
      <c r="R46" t="s">
        <v>260</v>
      </c>
    </row>
    <row r="47" spans="2:18">
      <c r="B47" s="66"/>
      <c r="C47" s="36"/>
      <c r="D47" s="36"/>
      <c r="E47" s="36"/>
      <c r="F47" s="15" t="s">
        <v>225</v>
      </c>
      <c r="G47" s="5" t="s">
        <v>68</v>
      </c>
      <c r="H47" s="49" t="s">
        <v>260</v>
      </c>
      <c r="I47" s="52"/>
      <c r="J47" s="37"/>
      <c r="P47" s="15" t="s">
        <v>225</v>
      </c>
      <c r="Q47" s="5" t="s">
        <v>69</v>
      </c>
      <c r="R47" t="s">
        <v>261</v>
      </c>
    </row>
    <row r="48" spans="2:18">
      <c r="B48" s="66"/>
      <c r="C48" s="36"/>
      <c r="D48" s="36"/>
      <c r="E48" s="36"/>
      <c r="F48" s="15" t="s">
        <v>225</v>
      </c>
      <c r="G48" s="5" t="s">
        <v>69</v>
      </c>
      <c r="H48" s="49" t="s">
        <v>261</v>
      </c>
      <c r="I48" s="52"/>
      <c r="J48" s="37"/>
      <c r="P48" s="19" t="s">
        <v>72</v>
      </c>
      <c r="Q48" s="18" cm="1">
        <f t="array" ref="Q48">SUM(IF((M31:M40=G39)+(N31:N40=G40),1))</f>
        <v>4</v>
      </c>
    </row>
    <row r="49" spans="2:16">
      <c r="B49" s="66"/>
      <c r="C49" s="36"/>
      <c r="D49" s="36"/>
      <c r="E49" s="36"/>
      <c r="F49" s="19" t="s">
        <v>72</v>
      </c>
      <c r="G49" s="18">
        <f>COUNTIFS(M31:M40,G47,N31:N40,G48)</f>
        <v>3</v>
      </c>
      <c r="H49" s="49"/>
      <c r="I49" s="36"/>
      <c r="J49" s="37"/>
      <c r="P49" s="342" t="str">
        <f ca="1">_xlfn.IFNA(_xlfn.FORMULATEXT(Q48),"")</f>
        <v>=SUM(IF((M31:M40=G39)+(N31:N40=G40),1))</v>
      </c>
    </row>
    <row r="50" spans="2:16">
      <c r="B50" s="66"/>
      <c r="C50" s="36"/>
      <c r="D50" s="36"/>
      <c r="E50" s="48"/>
      <c r="F50" s="130" t="str">
        <f ca="1">_xlfn.IFNA(_xlfn.FORMULATEXT(G49),"")</f>
        <v>=COUNTIFS(M31:M40,G47,N31:N40,G48)</v>
      </c>
      <c r="G50" s="52"/>
      <c r="H50" s="36"/>
      <c r="I50" s="36"/>
      <c r="J50" s="37"/>
    </row>
    <row r="51" spans="2:16" ht="3" customHeight="1">
      <c r="B51" s="67"/>
      <c r="C51" s="40"/>
      <c r="D51" s="40"/>
      <c r="E51" s="40"/>
      <c r="F51" s="135"/>
      <c r="G51" s="40"/>
      <c r="H51" s="40"/>
      <c r="I51" s="40"/>
      <c r="J51" s="41"/>
    </row>
    <row r="52" spans="2:16" ht="5.0999999999999996" customHeight="1">
      <c r="B52" s="32"/>
      <c r="C52" s="33"/>
      <c r="D52" s="33"/>
      <c r="E52" s="134"/>
      <c r="F52" s="33"/>
      <c r="G52" s="33"/>
      <c r="H52" s="33"/>
      <c r="I52" s="33"/>
      <c r="J52" s="34"/>
    </row>
    <row r="53" spans="2:16">
      <c r="B53" s="78" t="s">
        <v>274</v>
      </c>
      <c r="C53" s="52"/>
      <c r="D53" s="52"/>
      <c r="E53" s="54"/>
      <c r="F53" s="52"/>
      <c r="G53" s="19" t="s">
        <v>66</v>
      </c>
      <c r="H53" s="19" t="s">
        <v>272</v>
      </c>
      <c r="I53" s="19" t="s">
        <v>273</v>
      </c>
      <c r="J53" s="69"/>
    </row>
    <row r="54" spans="2:16">
      <c r="B54" s="132" t="s">
        <v>281</v>
      </c>
      <c r="C54" s="52"/>
      <c r="D54" s="52"/>
      <c r="E54" s="54"/>
      <c r="F54" s="52"/>
      <c r="G54" s="5" t="s">
        <v>41</v>
      </c>
      <c r="H54" s="5" t="s">
        <v>68</v>
      </c>
      <c r="I54" s="5" t="s">
        <v>69</v>
      </c>
      <c r="J54" s="69"/>
    </row>
    <row r="55" spans="2:16">
      <c r="B55" s="35" t="s">
        <v>275</v>
      </c>
      <c r="C55" s="36"/>
      <c r="D55" s="36"/>
      <c r="E55" s="36"/>
      <c r="F55" s="52"/>
      <c r="G55" s="5" t="s">
        <v>42</v>
      </c>
      <c r="H55" s="5" t="s">
        <v>70</v>
      </c>
      <c r="I55" s="5" t="s">
        <v>71</v>
      </c>
      <c r="J55" s="69"/>
    </row>
    <row r="56" spans="2:16">
      <c r="B56" s="38"/>
      <c r="C56" s="36"/>
      <c r="D56" s="36"/>
      <c r="E56" s="36"/>
      <c r="F56" s="52"/>
      <c r="G56" s="5" t="s">
        <v>73</v>
      </c>
      <c r="H56" s="5" t="s">
        <v>70</v>
      </c>
      <c r="I56" s="5" t="s">
        <v>68</v>
      </c>
      <c r="J56" s="69"/>
    </row>
    <row r="57" spans="2:16">
      <c r="B57" s="38" t="s">
        <v>283</v>
      </c>
      <c r="C57" s="36"/>
      <c r="D57" s="36"/>
      <c r="E57" s="36"/>
      <c r="F57" s="52"/>
      <c r="G57" s="5" t="s">
        <v>46</v>
      </c>
      <c r="H57" s="5" t="s">
        <v>68</v>
      </c>
      <c r="I57" s="5" t="s">
        <v>69</v>
      </c>
      <c r="J57" s="69"/>
    </row>
    <row r="58" spans="2:16">
      <c r="B58" s="75" t="s">
        <v>282</v>
      </c>
      <c r="C58" s="36"/>
      <c r="D58" s="36"/>
      <c r="E58" s="48"/>
      <c r="F58" s="52"/>
      <c r="G58" s="5" t="s">
        <v>47</v>
      </c>
      <c r="H58" s="5" t="s">
        <v>70</v>
      </c>
      <c r="I58" s="5" t="s">
        <v>68</v>
      </c>
      <c r="J58" s="69"/>
    </row>
    <row r="59" spans="2:16">
      <c r="B59" s="75" t="s">
        <v>278</v>
      </c>
      <c r="C59" s="36"/>
      <c r="D59" s="36"/>
      <c r="E59" s="48"/>
      <c r="F59" s="52"/>
      <c r="G59" s="5" t="s">
        <v>74</v>
      </c>
      <c r="H59" s="5" t="s">
        <v>75</v>
      </c>
      <c r="I59" s="5" t="s">
        <v>68</v>
      </c>
      <c r="J59" s="69"/>
    </row>
    <row r="60" spans="2:16">
      <c r="B60" s="75" t="s">
        <v>277</v>
      </c>
      <c r="C60" s="36"/>
      <c r="D60" s="36"/>
      <c r="E60" s="48"/>
      <c r="F60" s="52"/>
      <c r="G60" s="5" t="s">
        <v>77</v>
      </c>
      <c r="H60" s="5" t="s">
        <v>68</v>
      </c>
      <c r="I60" s="5" t="s">
        <v>68</v>
      </c>
      <c r="J60" s="69"/>
    </row>
    <row r="61" spans="2:16">
      <c r="B61" s="138" t="s">
        <v>835</v>
      </c>
      <c r="C61" s="36"/>
      <c r="D61" s="36"/>
      <c r="E61" s="48"/>
      <c r="F61" s="52"/>
      <c r="G61" s="5" t="s">
        <v>48</v>
      </c>
      <c r="H61" s="5" t="s">
        <v>68</v>
      </c>
      <c r="I61" s="5" t="s">
        <v>69</v>
      </c>
      <c r="J61" s="69"/>
    </row>
    <row r="62" spans="2:16">
      <c r="B62" s="138" t="s">
        <v>836</v>
      </c>
      <c r="C62" s="36"/>
      <c r="D62" s="36"/>
      <c r="E62" s="36"/>
      <c r="F62" s="52"/>
      <c r="G62" s="5" t="s">
        <v>79</v>
      </c>
      <c r="H62" s="5" t="s">
        <v>80</v>
      </c>
      <c r="I62" s="5" t="s">
        <v>71</v>
      </c>
      <c r="J62" s="69"/>
    </row>
    <row r="63" spans="2:16">
      <c r="B63" s="66"/>
      <c r="C63" s="36"/>
      <c r="D63" s="36"/>
      <c r="E63" s="36"/>
      <c r="F63" s="52"/>
      <c r="G63" s="5" t="s">
        <v>40</v>
      </c>
      <c r="H63" s="5" t="s">
        <v>81</v>
      </c>
      <c r="I63" s="5" t="s">
        <v>82</v>
      </c>
      <c r="J63" s="69"/>
    </row>
    <row r="64" spans="2:16">
      <c r="B64" s="66"/>
      <c r="C64" s="36"/>
      <c r="D64" s="36"/>
      <c r="E64" s="36"/>
      <c r="F64" s="52"/>
      <c r="G64" s="107" t="s">
        <v>83</v>
      </c>
      <c r="H64" s="108"/>
      <c r="I64" s="18">
        <f>ROWS(G54:I63)</f>
        <v>10</v>
      </c>
      <c r="J64" s="69"/>
    </row>
    <row r="65" spans="2:10">
      <c r="B65" s="66" t="s">
        <v>230</v>
      </c>
      <c r="C65" s="36"/>
      <c r="D65" s="36"/>
      <c r="E65" s="48"/>
      <c r="F65" s="52"/>
      <c r="G65" s="52"/>
      <c r="H65" s="52"/>
      <c r="I65" s="54"/>
      <c r="J65" s="69"/>
    </row>
    <row r="66" spans="2:10">
      <c r="B66" s="66"/>
      <c r="C66" s="36"/>
      <c r="D66" s="36"/>
      <c r="E66" s="48"/>
      <c r="F66" s="109" t="s">
        <v>267</v>
      </c>
      <c r="G66" s="52"/>
      <c r="H66" s="50"/>
      <c r="I66" s="50"/>
      <c r="J66" s="37"/>
    </row>
    <row r="67" spans="2:10">
      <c r="B67" s="66"/>
      <c r="C67" s="36"/>
      <c r="D67" s="36"/>
      <c r="E67" s="48"/>
      <c r="F67" s="15" t="s">
        <v>225</v>
      </c>
      <c r="G67" s="5" t="s">
        <v>68</v>
      </c>
      <c r="H67" s="141" t="s">
        <v>276</v>
      </c>
      <c r="I67" s="142"/>
      <c r="J67" s="139"/>
    </row>
    <row r="68" spans="2:10">
      <c r="B68" s="66"/>
      <c r="C68" s="36"/>
      <c r="D68" s="36"/>
      <c r="E68" s="48"/>
      <c r="F68" s="52"/>
      <c r="G68" s="52"/>
      <c r="H68" s="54"/>
      <c r="I68" s="18" t="str" cm="1">
        <f t="array" ref="I68:I71">_xlfn._xlws.FILTER(H54:H63,H54:H63=G67,"NA")</f>
        <v>Brown</v>
      </c>
      <c r="J68" s="125"/>
    </row>
    <row r="69" spans="2:10">
      <c r="B69" s="66"/>
      <c r="C69" s="36"/>
      <c r="D69" s="36"/>
      <c r="E69" s="341" t="str">
        <f ca="1">_xlfn.IFNA(_xlfn.FORMULATEXT(I68),"")</f>
        <v>=FILTER(H54:H63,H54:H63=G67,"NA")</v>
      </c>
      <c r="F69" s="52"/>
      <c r="G69" s="52"/>
      <c r="H69" s="54"/>
      <c r="I69" s="18" t="str">
        <v>Brown</v>
      </c>
      <c r="J69" s="125"/>
    </row>
    <row r="70" spans="2:10">
      <c r="B70" s="66"/>
      <c r="C70" s="36"/>
      <c r="D70" s="36"/>
      <c r="E70" s="48"/>
      <c r="F70" s="52"/>
      <c r="G70" s="52"/>
      <c r="H70" s="54"/>
      <c r="I70" s="18" t="str">
        <v>Brown</v>
      </c>
      <c r="J70" s="125"/>
    </row>
    <row r="71" spans="2:10">
      <c r="B71" s="66"/>
      <c r="C71" s="36"/>
      <c r="D71" s="36"/>
      <c r="E71" s="36"/>
      <c r="F71" s="52"/>
      <c r="G71" s="52"/>
      <c r="H71" s="54"/>
      <c r="I71" s="18" t="str">
        <v>Brown</v>
      </c>
      <c r="J71" s="125"/>
    </row>
    <row r="72" spans="2:10">
      <c r="B72" s="66"/>
      <c r="C72" s="36"/>
      <c r="D72" s="36"/>
      <c r="E72" s="36"/>
      <c r="F72" s="36"/>
      <c r="G72" s="52"/>
      <c r="H72" s="52"/>
      <c r="I72" s="54"/>
      <c r="J72" s="69"/>
    </row>
    <row r="73" spans="2:10">
      <c r="B73" s="66" t="s">
        <v>232</v>
      </c>
      <c r="C73" s="36"/>
      <c r="D73" s="36"/>
      <c r="E73" s="36"/>
      <c r="F73" s="128" t="s">
        <v>284</v>
      </c>
      <c r="G73" s="52"/>
      <c r="H73" s="52"/>
      <c r="I73" s="54"/>
      <c r="J73" s="69"/>
    </row>
    <row r="74" spans="2:10">
      <c r="B74" s="66"/>
      <c r="C74" s="36"/>
      <c r="D74" s="36"/>
      <c r="E74" s="48"/>
      <c r="F74" s="52" t="s">
        <v>255</v>
      </c>
      <c r="G74" s="52"/>
      <c r="H74" s="52"/>
      <c r="I74" s="54"/>
      <c r="J74" s="69"/>
    </row>
    <row r="75" spans="2:10">
      <c r="B75" s="66"/>
      <c r="C75" s="36"/>
      <c r="D75" s="36"/>
      <c r="E75" s="48"/>
      <c r="F75" s="15" t="s">
        <v>225</v>
      </c>
      <c r="G75" s="5" t="s">
        <v>68</v>
      </c>
      <c r="H75" s="141" t="s">
        <v>276</v>
      </c>
      <c r="I75" s="142"/>
      <c r="J75" s="69"/>
    </row>
    <row r="76" spans="2:10">
      <c r="B76" s="66"/>
      <c r="C76" s="36"/>
      <c r="D76" s="36"/>
      <c r="E76" s="48"/>
      <c r="F76" s="15" t="s">
        <v>225</v>
      </c>
      <c r="G76" s="5" t="s">
        <v>70</v>
      </c>
      <c r="H76" s="54"/>
      <c r="I76" s="18" t="str" cm="1">
        <f t="array" ref="I76:I82">_xlfn._xlws.FILTER(H54:H63,(H54:H63=G75)+(H54:H63=G76))</f>
        <v>Brown</v>
      </c>
      <c r="J76" s="69"/>
    </row>
    <row r="77" spans="2:10">
      <c r="B77" s="66"/>
      <c r="C77" s="36"/>
      <c r="D77" s="36"/>
      <c r="E77" s="48"/>
      <c r="F77" s="145"/>
      <c r="G77" s="36"/>
      <c r="H77" s="36"/>
      <c r="I77" s="18" t="str">
        <v>Black</v>
      </c>
      <c r="J77" s="69"/>
    </row>
    <row r="78" spans="2:10">
      <c r="B78" s="66"/>
      <c r="C78" s="36"/>
      <c r="D78" s="36"/>
      <c r="E78" s="48"/>
      <c r="F78" s="411" t="str">
        <f ca="1">_xlfn.IFNA(_xlfn.FORMULATEXT(I76),"")</f>
        <v>=FILTER(H54:H63,(H54:H63=G75)+(H54:H63=G76))</v>
      </c>
      <c r="G78" s="412"/>
      <c r="H78" s="413"/>
      <c r="I78" s="18" t="str">
        <v>Black</v>
      </c>
      <c r="J78" s="69"/>
    </row>
    <row r="79" spans="2:10">
      <c r="B79" s="66"/>
      <c r="C79" s="36"/>
      <c r="D79" s="36"/>
      <c r="E79" s="48"/>
      <c r="F79" s="414"/>
      <c r="G79" s="415"/>
      <c r="H79" s="416"/>
      <c r="I79" s="18" t="str">
        <v>Brown</v>
      </c>
      <c r="J79" s="69"/>
    </row>
    <row r="80" spans="2:10">
      <c r="B80" s="66"/>
      <c r="C80" s="36"/>
      <c r="D80" s="36"/>
      <c r="E80" s="48"/>
      <c r="F80" s="36"/>
      <c r="G80" s="52"/>
      <c r="H80" s="52"/>
      <c r="I80" s="18" t="str">
        <v>Black</v>
      </c>
      <c r="J80" s="69"/>
    </row>
    <row r="81" spans="2:10">
      <c r="B81" s="66" t="s">
        <v>233</v>
      </c>
      <c r="C81" s="36"/>
      <c r="D81" s="36"/>
      <c r="E81" s="48"/>
      <c r="F81" s="36"/>
      <c r="G81" s="52"/>
      <c r="H81" s="52"/>
      <c r="I81" s="18" t="str">
        <v>Brown</v>
      </c>
      <c r="J81" s="69"/>
    </row>
    <row r="82" spans="2:10">
      <c r="B82" s="66"/>
      <c r="C82" s="36"/>
      <c r="D82" s="36"/>
      <c r="E82" s="48"/>
      <c r="F82" s="53"/>
      <c r="G82" s="53"/>
      <c r="H82" s="53"/>
      <c r="I82" s="18" t="str">
        <v>Brown</v>
      </c>
      <c r="J82" s="69"/>
    </row>
    <row r="83" spans="2:10">
      <c r="B83" s="66"/>
      <c r="C83" s="36"/>
      <c r="D83" s="36"/>
      <c r="E83" s="48"/>
      <c r="F83" s="36"/>
      <c r="G83" s="36"/>
      <c r="H83" s="36"/>
      <c r="I83" s="52"/>
      <c r="J83" s="139"/>
    </row>
    <row r="84" spans="2:10">
      <c r="B84" s="66"/>
      <c r="C84" s="36"/>
      <c r="D84" s="36"/>
      <c r="E84" s="48"/>
      <c r="F84" s="128" t="s">
        <v>269</v>
      </c>
      <c r="H84" s="52"/>
      <c r="I84" s="54"/>
      <c r="J84" s="69"/>
    </row>
    <row r="85" spans="2:10">
      <c r="B85" s="66"/>
      <c r="C85" s="36"/>
      <c r="D85" s="36"/>
      <c r="E85" s="48"/>
      <c r="F85" s="52"/>
      <c r="G85" s="36"/>
      <c r="H85" s="52"/>
      <c r="I85" s="129" t="s">
        <v>258</v>
      </c>
      <c r="J85" s="37"/>
    </row>
    <row r="86" spans="2:10">
      <c r="B86" s="66"/>
      <c r="C86" s="36"/>
      <c r="D86" s="36"/>
      <c r="E86" s="48"/>
      <c r="F86" s="52" t="s">
        <v>259</v>
      </c>
      <c r="G86" s="52"/>
      <c r="H86" s="52"/>
      <c r="I86" s="54"/>
      <c r="J86" s="69"/>
    </row>
    <row r="87" spans="2:10">
      <c r="B87" s="66"/>
      <c r="C87" s="36"/>
      <c r="D87" s="36"/>
      <c r="E87" s="48"/>
      <c r="F87" s="15" t="s">
        <v>225</v>
      </c>
      <c r="G87" s="5" t="s">
        <v>68</v>
      </c>
      <c r="H87" s="49" t="s">
        <v>260</v>
      </c>
      <c r="I87" s="141" t="s">
        <v>276</v>
      </c>
      <c r="J87" s="142"/>
    </row>
    <row r="88" spans="2:10">
      <c r="B88" s="66"/>
      <c r="C88" s="36"/>
      <c r="D88" s="36"/>
      <c r="E88" s="48"/>
      <c r="F88" s="15" t="s">
        <v>225</v>
      </c>
      <c r="G88" s="5" t="s">
        <v>69</v>
      </c>
      <c r="H88" s="49" t="s">
        <v>261</v>
      </c>
      <c r="I88" s="18" t="str" cm="1">
        <f t="array" ref="I88:J91">_xlfn._xlws.FILTER(H54:I63,(H54:H63=G87)+(I54:I63=G88))</f>
        <v>Brown</v>
      </c>
      <c r="J88" s="18" t="str">
        <v>Hazel</v>
      </c>
    </row>
    <row r="89" spans="2:10">
      <c r="B89" s="66"/>
      <c r="C89" s="36"/>
      <c r="D89" s="36"/>
      <c r="E89" s="143"/>
      <c r="F89" s="145"/>
      <c r="G89" s="36"/>
      <c r="H89" s="36"/>
      <c r="I89" s="18" t="str">
        <v>Brown</v>
      </c>
      <c r="J89" s="18" t="str">
        <v>Hazel</v>
      </c>
    </row>
    <row r="90" spans="2:10">
      <c r="B90" s="66"/>
      <c r="C90" s="36"/>
      <c r="D90" s="36"/>
      <c r="E90" s="48"/>
      <c r="F90" s="422" t="str">
        <f ca="1">_xlfn.IFNA(_xlfn.FORMULATEXT(I88),"")</f>
        <v>=FILTER(H54:I63,(H54:H63=G87)+(I54:I63=G88))</v>
      </c>
      <c r="G90" s="423"/>
      <c r="H90" s="424"/>
      <c r="I90" s="18" t="str">
        <v>Brown</v>
      </c>
      <c r="J90" s="18" t="str">
        <v>Brown</v>
      </c>
    </row>
    <row r="91" spans="2:10">
      <c r="B91" s="66"/>
      <c r="C91" s="36"/>
      <c r="D91" s="36"/>
      <c r="E91" s="48"/>
      <c r="F91" s="414"/>
      <c r="G91" s="415"/>
      <c r="H91" s="416"/>
      <c r="I91" s="18" t="str">
        <v>Brown</v>
      </c>
      <c r="J91" s="18" t="str">
        <v>Hazel</v>
      </c>
    </row>
    <row r="92" spans="2:10">
      <c r="B92" s="66"/>
      <c r="C92" s="36"/>
      <c r="D92" s="36"/>
      <c r="E92" s="54"/>
      <c r="F92" s="52"/>
      <c r="G92" s="52"/>
      <c r="H92" s="52"/>
      <c r="I92" s="54"/>
      <c r="J92" s="69"/>
    </row>
    <row r="93" spans="2:10">
      <c r="B93" s="66"/>
      <c r="C93" s="36"/>
      <c r="D93" s="36"/>
      <c r="E93" s="54"/>
      <c r="F93" s="52" t="s">
        <v>268</v>
      </c>
      <c r="G93" s="52"/>
      <c r="H93" s="52"/>
      <c r="I93" s="52"/>
      <c r="J93" s="37"/>
    </row>
    <row r="94" spans="2:10">
      <c r="B94" s="66" t="s">
        <v>234</v>
      </c>
      <c r="C94" s="36"/>
      <c r="D94" s="36"/>
      <c r="E94" s="143"/>
      <c r="F94" s="15" t="s">
        <v>225</v>
      </c>
      <c r="G94" s="5" t="s">
        <v>68</v>
      </c>
      <c r="H94" s="49" t="s">
        <v>260</v>
      </c>
      <c r="I94" s="141" t="s">
        <v>276</v>
      </c>
      <c r="J94" s="142"/>
    </row>
    <row r="95" spans="2:10">
      <c r="B95" s="66"/>
      <c r="C95" s="36"/>
      <c r="D95" s="36"/>
      <c r="E95" s="48"/>
      <c r="F95" s="15" t="s">
        <v>225</v>
      </c>
      <c r="G95" s="5" t="s">
        <v>69</v>
      </c>
      <c r="H95" s="49" t="s">
        <v>261</v>
      </c>
      <c r="I95" s="18" t="str" cm="1">
        <f t="array" ref="I95:J97">_xlfn._xlws.FILTER(H54:I63,(H54:H63=G87)*(I54:I63=G88))</f>
        <v>Brown</v>
      </c>
      <c r="J95" s="18" t="str">
        <v>Hazel</v>
      </c>
    </row>
    <row r="96" spans="2:10">
      <c r="B96" s="66"/>
      <c r="C96" s="36"/>
      <c r="D96" s="36"/>
      <c r="E96" s="144" t="str">
        <f ca="1">_xlfn.IFNA(_xlfn.FORMULATEXT(G98),"")</f>
        <v/>
      </c>
      <c r="F96" s="52"/>
      <c r="G96" s="52"/>
      <c r="H96" s="52"/>
      <c r="I96" s="18" t="str">
        <v>Brown</v>
      </c>
      <c r="J96" s="18" t="str">
        <v>Hazel</v>
      </c>
    </row>
    <row r="97" spans="2:10">
      <c r="B97" s="66"/>
      <c r="C97" s="36"/>
      <c r="D97" s="36"/>
      <c r="E97" s="48"/>
      <c r="F97" s="422" t="str">
        <f ca="1">_xlfn.IFNA(_xlfn.FORMULATEXT(I95),"")</f>
        <v>=FILTER(H54:I63,(H54:H63=G87)*(I54:I63=G88))</v>
      </c>
      <c r="G97" s="423"/>
      <c r="H97" s="425"/>
      <c r="I97" s="18" t="str">
        <v>Brown</v>
      </c>
      <c r="J97" s="18" t="str">
        <v>Hazel</v>
      </c>
    </row>
    <row r="98" spans="2:10">
      <c r="B98" s="66"/>
      <c r="C98" s="36"/>
      <c r="D98" s="36"/>
      <c r="E98" s="48"/>
      <c r="F98" s="414"/>
      <c r="G98" s="415"/>
      <c r="H98" s="426"/>
      <c r="I98" s="137"/>
      <c r="J98" s="69"/>
    </row>
    <row r="99" spans="2:10">
      <c r="B99" s="66"/>
      <c r="C99" s="36"/>
      <c r="D99" s="36"/>
      <c r="E99" s="54"/>
      <c r="F99" s="52"/>
      <c r="G99" s="52"/>
      <c r="H99" s="52"/>
      <c r="I99" s="54"/>
      <c r="J99" s="69"/>
    </row>
    <row r="100" spans="2:10">
      <c r="B100" s="66"/>
      <c r="C100" s="36"/>
      <c r="D100" s="36"/>
      <c r="E100" s="54"/>
      <c r="F100" s="52"/>
      <c r="G100" s="52"/>
      <c r="H100" s="52"/>
      <c r="I100" s="54"/>
      <c r="J100" s="69"/>
    </row>
    <row r="101" spans="2:10" ht="5.0999999999999996" customHeight="1">
      <c r="B101" s="67"/>
      <c r="C101" s="135"/>
      <c r="D101" s="135"/>
      <c r="E101" s="72"/>
      <c r="F101" s="135"/>
      <c r="G101" s="135"/>
      <c r="H101" s="135"/>
      <c r="I101" s="72"/>
      <c r="J101" s="136"/>
    </row>
  </sheetData>
  <mergeCells count="4">
    <mergeCell ref="F44:J45"/>
    <mergeCell ref="F78:H79"/>
    <mergeCell ref="F90:H91"/>
    <mergeCell ref="F97:H98"/>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A4E8B-3CDA-49AB-8482-12338826DB19}">
  <sheetPr codeName="Sheet3">
    <tabColor rgb="FFFF00FF"/>
  </sheetPr>
  <dimension ref="B2:L23"/>
  <sheetViews>
    <sheetView showGridLines="0" zoomScale="190" zoomScaleNormal="190" workbookViewId="0">
      <selection activeCell="L11" sqref="L11"/>
    </sheetView>
  </sheetViews>
  <sheetFormatPr defaultRowHeight="14.4"/>
  <cols>
    <col min="2" max="2" width="6.44140625" customWidth="1"/>
    <col min="3" max="3" width="9.109375" customWidth="1"/>
    <col min="4" max="4" width="6.88671875" customWidth="1"/>
    <col min="5" max="5" width="14.109375" customWidth="1"/>
    <col min="6" max="6" width="12" customWidth="1"/>
    <col min="8" max="8" width="7" customWidth="1"/>
    <col min="9" max="10" width="14.109375" customWidth="1"/>
    <col min="12" max="12" width="68.88671875" bestFit="1" customWidth="1"/>
  </cols>
  <sheetData>
    <row r="2" spans="2:12" ht="9.75" customHeight="1">
      <c r="B2" s="357" t="s">
        <v>573</v>
      </c>
      <c r="C2" s="357"/>
      <c r="D2" s="357"/>
      <c r="E2" s="357"/>
      <c r="F2" s="357"/>
      <c r="G2" s="357"/>
      <c r="H2" s="357"/>
      <c r="I2" s="357"/>
      <c r="J2" s="357"/>
    </row>
    <row r="3" spans="2:12" ht="46.5" customHeight="1">
      <c r="B3" s="357"/>
      <c r="C3" s="357"/>
      <c r="D3" s="357"/>
      <c r="E3" s="357"/>
      <c r="F3" s="357"/>
      <c r="G3" s="357"/>
      <c r="H3" s="357"/>
      <c r="I3" s="357"/>
      <c r="J3" s="357"/>
    </row>
    <row r="4" spans="2:12" ht="15" customHeight="1">
      <c r="B4" s="357"/>
      <c r="C4" s="357"/>
      <c r="D4" s="357"/>
      <c r="E4" s="357"/>
      <c r="F4" s="357"/>
      <c r="G4" s="357"/>
      <c r="H4" s="357"/>
      <c r="I4" s="357"/>
      <c r="J4" s="357"/>
    </row>
    <row r="5" spans="2:12" ht="15" customHeight="1">
      <c r="B5" s="357"/>
      <c r="C5" s="357"/>
      <c r="D5" s="357"/>
      <c r="E5" s="357"/>
      <c r="F5" s="357"/>
      <c r="G5" s="357"/>
      <c r="H5" s="357"/>
      <c r="I5" s="357"/>
      <c r="J5" s="357"/>
    </row>
    <row r="6" spans="2:12" ht="15" customHeight="1">
      <c r="B6" s="357"/>
      <c r="C6" s="357"/>
      <c r="D6" s="357"/>
      <c r="E6" s="357"/>
      <c r="F6" s="357"/>
      <c r="G6" s="357"/>
      <c r="H6" s="357"/>
      <c r="I6" s="357"/>
      <c r="J6" s="357"/>
    </row>
    <row r="7" spans="2:12" ht="12.6" customHeight="1">
      <c r="B7" s="357"/>
      <c r="C7" s="357"/>
      <c r="D7" s="357"/>
      <c r="E7" s="357"/>
      <c r="F7" s="357"/>
      <c r="G7" s="357"/>
      <c r="H7" s="357"/>
      <c r="I7" s="357"/>
      <c r="J7" s="357"/>
    </row>
    <row r="8" spans="2:12" ht="42.6" customHeight="1">
      <c r="B8" s="358" t="s">
        <v>588</v>
      </c>
      <c r="C8" s="358"/>
      <c r="D8" s="358"/>
      <c r="E8" s="358"/>
      <c r="F8" s="358"/>
      <c r="G8" s="358"/>
      <c r="H8" s="358"/>
      <c r="I8" s="358"/>
      <c r="J8" s="358"/>
    </row>
    <row r="9" spans="2:12" ht="15" customHeight="1">
      <c r="B9" s="359" t="s">
        <v>589</v>
      </c>
      <c r="C9" s="359"/>
      <c r="D9" s="359"/>
      <c r="E9" s="359"/>
      <c r="F9" s="359"/>
      <c r="G9" s="359"/>
      <c r="H9" s="359"/>
      <c r="I9" s="359"/>
      <c r="J9" s="359"/>
    </row>
    <row r="10" spans="2:12" ht="15" customHeight="1">
      <c r="B10" s="359"/>
      <c r="C10" s="359"/>
      <c r="D10" s="359"/>
      <c r="E10" s="359"/>
      <c r="F10" s="359"/>
      <c r="G10" s="359"/>
      <c r="H10" s="359"/>
      <c r="I10" s="359"/>
      <c r="J10" s="359"/>
    </row>
    <row r="11" spans="2:12" ht="56.25" customHeight="1">
      <c r="B11" s="359"/>
      <c r="C11" s="359"/>
      <c r="D11" s="359"/>
      <c r="E11" s="359"/>
      <c r="F11" s="359"/>
      <c r="G11" s="359"/>
      <c r="H11" s="359"/>
      <c r="I11" s="359"/>
      <c r="J11" s="359"/>
    </row>
    <row r="12" spans="2:12" ht="4.5" customHeight="1">
      <c r="B12" s="356" t="s">
        <v>590</v>
      </c>
      <c r="C12" s="356"/>
      <c r="D12" s="356"/>
      <c r="E12" s="356"/>
      <c r="F12" s="356"/>
      <c r="G12" s="356"/>
      <c r="H12" s="356"/>
      <c r="I12" s="356"/>
      <c r="J12" s="356"/>
      <c r="L12" s="309"/>
    </row>
    <row r="13" spans="2:12" ht="4.5" customHeight="1">
      <c r="B13" s="356"/>
      <c r="C13" s="356"/>
      <c r="D13" s="356"/>
      <c r="E13" s="356"/>
      <c r="F13" s="356"/>
      <c r="G13" s="356"/>
      <c r="H13" s="356"/>
      <c r="I13" s="356"/>
      <c r="J13" s="356"/>
    </row>
    <row r="14" spans="2:12" ht="19.5" customHeight="1">
      <c r="B14" s="356"/>
      <c r="C14" s="356"/>
      <c r="D14" s="356"/>
      <c r="E14" s="356"/>
      <c r="F14" s="356"/>
      <c r="G14" s="356"/>
      <c r="H14" s="356"/>
      <c r="I14" s="356"/>
      <c r="J14" s="356"/>
    </row>
    <row r="15" spans="2:12" ht="4.5" customHeight="1">
      <c r="B15" s="356"/>
      <c r="C15" s="356"/>
      <c r="D15" s="356"/>
      <c r="E15" s="356"/>
      <c r="F15" s="356"/>
      <c r="G15" s="356"/>
      <c r="H15" s="356"/>
      <c r="I15" s="356"/>
      <c r="J15" s="356"/>
    </row>
    <row r="17" spans="2:12">
      <c r="B17" s="310" t="s">
        <v>574</v>
      </c>
    </row>
    <row r="18" spans="2:12">
      <c r="B18">
        <f>LEN(B17)</f>
        <v>100</v>
      </c>
    </row>
    <row r="19" spans="2:12" ht="28.8">
      <c r="C19">
        <f>LEN(C18)</f>
        <v>0</v>
      </c>
      <c r="L19" s="311"/>
    </row>
    <row r="23" spans="2:12">
      <c r="H23" t="s">
        <v>575</v>
      </c>
    </row>
  </sheetData>
  <mergeCells count="4">
    <mergeCell ref="B2:J7"/>
    <mergeCell ref="B8:J8"/>
    <mergeCell ref="B9:J11"/>
    <mergeCell ref="B12:J15"/>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0F133-41A8-42BA-AD0B-98A1749207B6}">
  <sheetPr>
    <tabColor rgb="FF0000FF"/>
  </sheetPr>
  <dimension ref="B2:J46"/>
  <sheetViews>
    <sheetView showGridLines="0" zoomScale="115" zoomScaleNormal="115" workbookViewId="0"/>
  </sheetViews>
  <sheetFormatPr defaultRowHeight="14.4"/>
  <cols>
    <col min="1" max="1" width="2.6640625" bestFit="1" customWidth="1"/>
    <col min="2" max="7" width="10.5546875" customWidth="1"/>
    <col min="8" max="8" width="10.88671875" customWidth="1"/>
    <col min="9" max="9" width="10.5546875" customWidth="1"/>
    <col min="10" max="10" width="13.6640625" customWidth="1"/>
  </cols>
  <sheetData>
    <row r="2" spans="2:10">
      <c r="B2" s="166" t="s">
        <v>303</v>
      </c>
      <c r="C2" s="33"/>
      <c r="D2" s="33"/>
      <c r="E2" s="33"/>
      <c r="F2" s="33"/>
      <c r="G2" s="134"/>
      <c r="H2" s="147"/>
      <c r="I2" s="147"/>
      <c r="J2" s="148"/>
    </row>
    <row r="3" spans="2:10">
      <c r="B3" s="35" t="s">
        <v>305</v>
      </c>
      <c r="C3" s="36"/>
      <c r="D3" s="36"/>
      <c r="E3" s="36"/>
      <c r="F3" s="36"/>
      <c r="G3" s="48"/>
      <c r="J3" s="6"/>
    </row>
    <row r="4" spans="2:10">
      <c r="B4" s="35" t="s">
        <v>304</v>
      </c>
      <c r="C4" s="36"/>
      <c r="D4" s="36"/>
      <c r="E4" s="36"/>
      <c r="F4" s="36"/>
      <c r="G4" s="36"/>
      <c r="J4" s="6"/>
    </row>
    <row r="5" spans="2:10">
      <c r="B5" s="10"/>
      <c r="I5" s="156" t="s">
        <v>320</v>
      </c>
      <c r="J5" s="167" t="s">
        <v>321</v>
      </c>
    </row>
    <row r="6" spans="2:10">
      <c r="B6" s="194" t="s">
        <v>316</v>
      </c>
      <c r="H6" s="162"/>
      <c r="I6" s="162" t="s">
        <v>314</v>
      </c>
      <c r="J6" s="162" t="s">
        <v>313</v>
      </c>
    </row>
    <row r="7" spans="2:10">
      <c r="B7" s="169" t="s">
        <v>306</v>
      </c>
      <c r="H7" s="163" t="s">
        <v>309</v>
      </c>
      <c r="I7" s="163" t="s">
        <v>312</v>
      </c>
      <c r="J7" s="163" t="s">
        <v>315</v>
      </c>
    </row>
    <row r="8" spans="2:10">
      <c r="B8" s="169" t="s">
        <v>307</v>
      </c>
      <c r="H8" s="161">
        <v>1</v>
      </c>
      <c r="I8" s="5" t="s">
        <v>310</v>
      </c>
      <c r="J8" s="5" t="s">
        <v>310</v>
      </c>
    </row>
    <row r="9" spans="2:10">
      <c r="B9" s="169" t="s">
        <v>308</v>
      </c>
      <c r="H9" s="5">
        <v>2</v>
      </c>
      <c r="I9" s="5" t="s">
        <v>311</v>
      </c>
      <c r="J9" s="5" t="s">
        <v>310</v>
      </c>
    </row>
    <row r="10" spans="2:10">
      <c r="B10" s="169" t="s">
        <v>322</v>
      </c>
      <c r="H10" s="5">
        <v>3</v>
      </c>
      <c r="I10" s="5" t="s">
        <v>311</v>
      </c>
      <c r="J10" s="5" t="s">
        <v>310</v>
      </c>
    </row>
    <row r="11" spans="2:10">
      <c r="B11" s="10"/>
      <c r="H11" s="5">
        <v>4</v>
      </c>
      <c r="I11" s="5" t="s">
        <v>311</v>
      </c>
      <c r="J11" s="5" t="s">
        <v>311</v>
      </c>
    </row>
    <row r="12" spans="2:10">
      <c r="B12" s="168" t="s">
        <v>325</v>
      </c>
      <c r="H12" s="5">
        <v>5</v>
      </c>
      <c r="I12" s="5" t="s">
        <v>310</v>
      </c>
      <c r="J12" s="5" t="s">
        <v>310</v>
      </c>
    </row>
    <row r="13" spans="2:10">
      <c r="B13" s="191" t="s">
        <v>328</v>
      </c>
      <c r="H13" s="5">
        <v>6</v>
      </c>
      <c r="I13" s="5" t="s">
        <v>310</v>
      </c>
      <c r="J13" s="5" t="s">
        <v>310</v>
      </c>
    </row>
    <row r="14" spans="2:10">
      <c r="B14" s="191" t="s">
        <v>327</v>
      </c>
      <c r="H14" s="5">
        <v>7</v>
      </c>
      <c r="I14" s="5" t="s">
        <v>311</v>
      </c>
      <c r="J14" s="5" t="s">
        <v>311</v>
      </c>
    </row>
    <row r="15" spans="2:10">
      <c r="B15" s="10"/>
      <c r="C15" s="15" t="s">
        <v>225</v>
      </c>
      <c r="D15" s="5" t="s">
        <v>310</v>
      </c>
      <c r="E15" t="s">
        <v>318</v>
      </c>
      <c r="H15" s="5">
        <v>8</v>
      </c>
      <c r="I15" s="5" t="s">
        <v>310</v>
      </c>
      <c r="J15" s="5" t="s">
        <v>311</v>
      </c>
    </row>
    <row r="16" spans="2:10">
      <c r="B16" s="10"/>
      <c r="C16" s="165" t="s">
        <v>72</v>
      </c>
      <c r="D16" s="18"/>
      <c r="E16" t="str">
        <f ca="1">_xlfn.IFNA(_xlfn.FORMULATEXT(D16),"")</f>
        <v/>
      </c>
      <c r="H16" s="5">
        <v>9</v>
      </c>
      <c r="I16" s="5" t="s">
        <v>311</v>
      </c>
      <c r="J16" s="5" t="s">
        <v>310</v>
      </c>
    </row>
    <row r="17" spans="2:10">
      <c r="B17" s="10"/>
      <c r="C17" s="15" t="s">
        <v>225</v>
      </c>
      <c r="D17" s="5" t="s">
        <v>310</v>
      </c>
      <c r="E17" t="s">
        <v>323</v>
      </c>
      <c r="H17" s="5">
        <v>10</v>
      </c>
      <c r="I17" s="5" t="s">
        <v>310</v>
      </c>
      <c r="J17" s="5" t="s">
        <v>310</v>
      </c>
    </row>
    <row r="18" spans="2:10">
      <c r="B18" s="10"/>
      <c r="C18" s="165" t="s">
        <v>72</v>
      </c>
      <c r="D18" s="18"/>
      <c r="E18" t="str">
        <f ca="1">_xlfn.IFNA(_xlfn.FORMULATEXT(D18),"")</f>
        <v/>
      </c>
      <c r="H18" s="140" t="s">
        <v>317</v>
      </c>
      <c r="I18" s="164"/>
      <c r="J18" s="18">
        <f>ROWS(PPM)</f>
        <v>10</v>
      </c>
    </row>
    <row r="19" spans="2:10">
      <c r="B19" s="10"/>
      <c r="C19" s="15" t="s">
        <v>225</v>
      </c>
      <c r="D19" s="5" t="s">
        <v>310</v>
      </c>
      <c r="E19" t="s">
        <v>332</v>
      </c>
      <c r="J19" s="6"/>
    </row>
    <row r="20" spans="2:10">
      <c r="B20" s="10"/>
      <c r="C20" s="165" t="s">
        <v>72</v>
      </c>
      <c r="D20" s="18"/>
      <c r="E20" t="str">
        <f ca="1">_xlfn.IFNA(_xlfn.FORMULATEXT(D20),"")</f>
        <v/>
      </c>
      <c r="J20" s="6"/>
    </row>
    <row r="21" spans="2:10">
      <c r="B21" s="26" t="s">
        <v>324</v>
      </c>
      <c r="C21" s="27"/>
      <c r="D21" s="18"/>
      <c r="E21" t="str">
        <f>IF(ISBLANK(D21),""," ("&amp;D16&amp;"+"&amp;D18&amp;"-"&amp;D20&amp;")/"&amp;J18)</f>
        <v/>
      </c>
      <c r="J21" s="6"/>
    </row>
    <row r="22" spans="2:10">
      <c r="B22" s="26" t="s">
        <v>324</v>
      </c>
      <c r="C22" s="27"/>
      <c r="D22" s="18"/>
      <c r="E22" t="str">
        <f ca="1">_xlfn.IFNA(_xlfn.FORMULATEXT(D22),"")</f>
        <v/>
      </c>
      <c r="J22" s="6"/>
    </row>
    <row r="23" spans="2:10">
      <c r="B23" s="10"/>
      <c r="J23" s="6"/>
    </row>
    <row r="24" spans="2:10">
      <c r="B24" s="168" t="s">
        <v>326</v>
      </c>
      <c r="I24" s="20" t="s">
        <v>101</v>
      </c>
      <c r="J24" s="20" t="s">
        <v>98</v>
      </c>
    </row>
    <row r="25" spans="2:10">
      <c r="B25" s="191" t="s">
        <v>329</v>
      </c>
      <c r="I25" s="5" t="s">
        <v>103</v>
      </c>
      <c r="J25" s="5">
        <v>100</v>
      </c>
    </row>
    <row r="26" spans="2:10">
      <c r="B26" s="191" t="s">
        <v>330</v>
      </c>
      <c r="I26" s="5" t="s">
        <v>104</v>
      </c>
      <c r="J26" s="5">
        <v>794</v>
      </c>
    </row>
    <row r="27" spans="2:10">
      <c r="B27" s="26" t="s">
        <v>100</v>
      </c>
      <c r="C27" s="27"/>
      <c r="D27" s="18"/>
      <c r="E27" t="str">
        <f>IF(ISBLANK(D27),""," ("&amp;J25&amp;"+"&amp;J26&amp;")/"&amp;J29)</f>
        <v/>
      </c>
      <c r="I27" s="5" t="s">
        <v>105</v>
      </c>
      <c r="J27" s="5">
        <v>81</v>
      </c>
    </row>
    <row r="28" spans="2:10">
      <c r="B28" s="26" t="s">
        <v>331</v>
      </c>
      <c r="C28" s="27"/>
      <c r="D28" s="18"/>
      <c r="E28" t="str">
        <f>IF(ISBLANK(D28),""," "&amp;J28&amp;"/"&amp;J29)</f>
        <v/>
      </c>
      <c r="I28" s="5" t="s">
        <v>106</v>
      </c>
      <c r="J28" s="5">
        <v>25</v>
      </c>
    </row>
    <row r="29" spans="2:10">
      <c r="B29" s="26" t="s">
        <v>102</v>
      </c>
      <c r="C29" s="27"/>
      <c r="D29" s="18"/>
      <c r="E29" t="str">
        <f>IF(ISBLANK(D29),""," 1-"&amp;D28)</f>
        <v/>
      </c>
      <c r="I29" s="16" t="s">
        <v>99</v>
      </c>
      <c r="J29" s="16">
        <v>1000</v>
      </c>
    </row>
    <row r="30" spans="2:10">
      <c r="B30" s="10"/>
      <c r="J30" s="6"/>
    </row>
    <row r="31" spans="2:10">
      <c r="B31" s="168" t="s">
        <v>336</v>
      </c>
      <c r="J31" s="6"/>
    </row>
    <row r="32" spans="2:10">
      <c r="B32" s="191" t="s">
        <v>328</v>
      </c>
      <c r="J32" s="6"/>
    </row>
    <row r="33" spans="2:10">
      <c r="B33" s="191" t="s">
        <v>327</v>
      </c>
      <c r="G33" s="5" t="s">
        <v>98</v>
      </c>
      <c r="H33" s="171" t="s">
        <v>334</v>
      </c>
      <c r="I33" s="172"/>
      <c r="J33" s="6"/>
    </row>
    <row r="34" spans="2:10">
      <c r="B34" s="168"/>
      <c r="G34" s="170" t="s">
        <v>333</v>
      </c>
      <c r="H34" s="174" t="str" cm="1">
        <f t="array" ref="H34:I34">TRANSPOSE(_xlfn._xlws.SORT(_xlfn.UNIQUE(J8:J17)))</f>
        <v>No</v>
      </c>
      <c r="I34" s="174" t="str">
        <v>Yes</v>
      </c>
      <c r="J34" s="16" t="s">
        <v>335</v>
      </c>
    </row>
    <row r="35" spans="2:10">
      <c r="B35" s="26" t="s">
        <v>324</v>
      </c>
      <c r="C35" s="27"/>
      <c r="D35" s="18"/>
      <c r="G35" s="173" t="str" cm="1">
        <f t="array" ref="G35:G36">_xlfn._xlws.SORT(_xlfn.UNIQUE(I8:I17))</f>
        <v>No</v>
      </c>
      <c r="H35" s="5" cm="1">
        <f t="array" ref="H35:I36">COUNTIFS(I8:I17,G35:G36,J8:J17,H34:I34)</f>
        <v>2</v>
      </c>
      <c r="I35" s="5">
        <v>3</v>
      </c>
      <c r="J35" s="16">
        <f>SUM(H35:I35)</f>
        <v>5</v>
      </c>
    </row>
    <row r="36" spans="2:10">
      <c r="B36" s="10"/>
      <c r="D36" t="str">
        <f>IF(ISBLANK(D35),""," ("&amp;J36&amp;"+"&amp;I37&amp;"-"&amp;I36&amp;")/"&amp;J37)</f>
        <v/>
      </c>
      <c r="G36" s="173" t="str">
        <v>Yes</v>
      </c>
      <c r="H36" s="5">
        <v>1</v>
      </c>
      <c r="I36" s="5">
        <v>4</v>
      </c>
      <c r="J36" s="16">
        <f>SUM(H36:I36)</f>
        <v>5</v>
      </c>
    </row>
    <row r="37" spans="2:10">
      <c r="B37" s="10"/>
      <c r="G37" s="16" t="s">
        <v>335</v>
      </c>
      <c r="H37" s="16">
        <f>SUM(H35:H36)</f>
        <v>3</v>
      </c>
      <c r="I37" s="16">
        <f>SUM(I35:I36)</f>
        <v>7</v>
      </c>
      <c r="J37" s="16">
        <f>SUM(H37:I37)</f>
        <v>10</v>
      </c>
    </row>
    <row r="38" spans="2:10">
      <c r="B38" s="168" t="s">
        <v>322</v>
      </c>
      <c r="J38" s="6"/>
    </row>
    <row r="39" spans="2:10">
      <c r="B39" s="191" t="s">
        <v>328</v>
      </c>
      <c r="J39" s="6"/>
    </row>
    <row r="40" spans="2:10">
      <c r="B40" s="191" t="s">
        <v>327</v>
      </c>
      <c r="J40" s="6"/>
    </row>
    <row r="41" spans="2:10">
      <c r="B41" s="26" t="s">
        <v>319</v>
      </c>
      <c r="C41" s="27"/>
      <c r="D41" s="5">
        <v>0.5</v>
      </c>
      <c r="J41" s="6"/>
    </row>
    <row r="42" spans="2:10">
      <c r="B42" s="26" t="s">
        <v>337</v>
      </c>
      <c r="C42" s="27"/>
      <c r="D42" s="5">
        <v>0.7</v>
      </c>
      <c r="J42" s="6"/>
    </row>
    <row r="43" spans="2:10">
      <c r="B43" s="26" t="s">
        <v>338</v>
      </c>
      <c r="C43" s="27"/>
      <c r="D43" s="5">
        <v>0.4</v>
      </c>
      <c r="J43" s="6"/>
    </row>
    <row r="44" spans="2:10">
      <c r="B44" s="26" t="s">
        <v>324</v>
      </c>
      <c r="C44" s="26"/>
      <c r="D44" s="27"/>
      <c r="E44" s="18"/>
      <c r="F44" t="str">
        <f>IF(ISBLANK(E44),""," "&amp;D41&amp;"+"&amp;D42&amp;"-"&amp;D43)</f>
        <v/>
      </c>
      <c r="J44" s="6"/>
    </row>
    <row r="45" spans="2:10">
      <c r="B45" s="10" t="s">
        <v>339</v>
      </c>
      <c r="J45" s="6"/>
    </row>
    <row r="46" spans="2:10">
      <c r="B46" s="149"/>
      <c r="C46" s="151"/>
      <c r="D46" s="151"/>
      <c r="E46" s="151"/>
      <c r="F46" s="151"/>
      <c r="G46" s="151"/>
      <c r="H46" s="151"/>
      <c r="I46" s="151"/>
      <c r="J46" s="150"/>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FE2D6-C591-4637-B85E-F7CF723F6424}">
  <sheetPr>
    <tabColor rgb="FFFF0000"/>
  </sheetPr>
  <dimension ref="B2:J46"/>
  <sheetViews>
    <sheetView showGridLines="0" zoomScaleNormal="100" workbookViewId="0"/>
  </sheetViews>
  <sheetFormatPr defaultRowHeight="14.4"/>
  <cols>
    <col min="1" max="1" width="2.6640625" bestFit="1" customWidth="1"/>
    <col min="2" max="7" width="10.5546875" customWidth="1"/>
    <col min="8" max="8" width="10.88671875" customWidth="1"/>
    <col min="9" max="9" width="10.5546875" customWidth="1"/>
    <col min="10" max="10" width="13.6640625" customWidth="1"/>
  </cols>
  <sheetData>
    <row r="2" spans="2:10">
      <c r="B2" s="166" t="s">
        <v>303</v>
      </c>
      <c r="C2" s="33"/>
      <c r="D2" s="33"/>
      <c r="E2" s="33"/>
      <c r="F2" s="33"/>
      <c r="G2" s="134"/>
      <c r="H2" s="147"/>
      <c r="I2" s="147"/>
      <c r="J2" s="148"/>
    </row>
    <row r="3" spans="2:10">
      <c r="B3" s="35" t="s">
        <v>305</v>
      </c>
      <c r="C3" s="36"/>
      <c r="D3" s="36"/>
      <c r="E3" s="36"/>
      <c r="F3" s="36"/>
      <c r="G3" s="48"/>
      <c r="J3" s="6"/>
    </row>
    <row r="4" spans="2:10">
      <c r="B4" s="35" t="s">
        <v>304</v>
      </c>
      <c r="C4" s="36"/>
      <c r="D4" s="36"/>
      <c r="E4" s="36"/>
      <c r="F4" s="36"/>
      <c r="G4" s="36"/>
      <c r="J4" s="6"/>
    </row>
    <row r="5" spans="2:10">
      <c r="B5" s="10"/>
      <c r="I5" s="156" t="s">
        <v>320</v>
      </c>
      <c r="J5" s="167" t="s">
        <v>321</v>
      </c>
    </row>
    <row r="6" spans="2:10">
      <c r="B6" s="194" t="s">
        <v>316</v>
      </c>
      <c r="H6" s="162"/>
      <c r="I6" s="162" t="s">
        <v>314</v>
      </c>
      <c r="J6" s="162" t="s">
        <v>313</v>
      </c>
    </row>
    <row r="7" spans="2:10">
      <c r="B7" s="169" t="s">
        <v>306</v>
      </c>
      <c r="H7" s="163" t="s">
        <v>309</v>
      </c>
      <c r="I7" s="163" t="s">
        <v>312</v>
      </c>
      <c r="J7" s="163" t="s">
        <v>315</v>
      </c>
    </row>
    <row r="8" spans="2:10">
      <c r="B8" s="169" t="s">
        <v>307</v>
      </c>
      <c r="H8" s="161">
        <v>1</v>
      </c>
      <c r="I8" s="5" t="s">
        <v>310</v>
      </c>
      <c r="J8" s="5" t="s">
        <v>310</v>
      </c>
    </row>
    <row r="9" spans="2:10">
      <c r="B9" s="169" t="s">
        <v>308</v>
      </c>
      <c r="H9" s="5">
        <v>2</v>
      </c>
      <c r="I9" s="5" t="s">
        <v>311</v>
      </c>
      <c r="J9" s="5" t="s">
        <v>310</v>
      </c>
    </row>
    <row r="10" spans="2:10">
      <c r="B10" s="169" t="s">
        <v>322</v>
      </c>
      <c r="H10" s="5">
        <v>3</v>
      </c>
      <c r="I10" s="5" t="s">
        <v>311</v>
      </c>
      <c r="J10" s="5" t="s">
        <v>310</v>
      </c>
    </row>
    <row r="11" spans="2:10">
      <c r="B11" s="10"/>
      <c r="H11" s="5">
        <v>4</v>
      </c>
      <c r="I11" s="5" t="s">
        <v>311</v>
      </c>
      <c r="J11" s="5" t="s">
        <v>311</v>
      </c>
    </row>
    <row r="12" spans="2:10">
      <c r="B12" s="168" t="s">
        <v>325</v>
      </c>
      <c r="H12" s="5">
        <v>5</v>
      </c>
      <c r="I12" s="5" t="s">
        <v>310</v>
      </c>
      <c r="J12" s="5" t="s">
        <v>310</v>
      </c>
    </row>
    <row r="13" spans="2:10">
      <c r="B13" s="191" t="s">
        <v>328</v>
      </c>
      <c r="H13" s="5">
        <v>6</v>
      </c>
      <c r="I13" s="5" t="s">
        <v>310</v>
      </c>
      <c r="J13" s="5" t="s">
        <v>310</v>
      </c>
    </row>
    <row r="14" spans="2:10">
      <c r="B14" s="191" t="s">
        <v>327</v>
      </c>
      <c r="H14" s="5">
        <v>7</v>
      </c>
      <c r="I14" s="5" t="s">
        <v>311</v>
      </c>
      <c r="J14" s="5" t="s">
        <v>311</v>
      </c>
    </row>
    <row r="15" spans="2:10">
      <c r="B15" s="10"/>
      <c r="C15" s="15" t="s">
        <v>225</v>
      </c>
      <c r="D15" s="5" t="s">
        <v>310</v>
      </c>
      <c r="E15" t="s">
        <v>318</v>
      </c>
      <c r="H15" s="5">
        <v>8</v>
      </c>
      <c r="I15" s="5" t="s">
        <v>310</v>
      </c>
      <c r="J15" s="5" t="s">
        <v>311</v>
      </c>
    </row>
    <row r="16" spans="2:10">
      <c r="B16" s="10"/>
      <c r="C16" s="165" t="s">
        <v>72</v>
      </c>
      <c r="D16" s="18">
        <f>COUNTIFS(I8:I17,D15)</f>
        <v>5</v>
      </c>
      <c r="E16" t="str">
        <f ca="1">_xlfn.IFNA(_xlfn.FORMULATEXT(D16),"")</f>
        <v>=COUNTIFS(I8:I17,D15)</v>
      </c>
      <c r="H16" s="5">
        <v>9</v>
      </c>
      <c r="I16" s="5" t="s">
        <v>311</v>
      </c>
      <c r="J16" s="5" t="s">
        <v>310</v>
      </c>
    </row>
    <row r="17" spans="2:10">
      <c r="B17" s="10"/>
      <c r="C17" s="15" t="s">
        <v>225</v>
      </c>
      <c r="D17" s="5" t="s">
        <v>310</v>
      </c>
      <c r="E17" t="s">
        <v>323</v>
      </c>
      <c r="H17" s="5">
        <v>10</v>
      </c>
      <c r="I17" s="5" t="s">
        <v>310</v>
      </c>
      <c r="J17" s="5" t="s">
        <v>310</v>
      </c>
    </row>
    <row r="18" spans="2:10">
      <c r="B18" s="10"/>
      <c r="C18" s="165" t="s">
        <v>72</v>
      </c>
      <c r="D18" s="18">
        <f>COUNTIFS(J8:J17,D17)</f>
        <v>7</v>
      </c>
      <c r="E18" t="str">
        <f ca="1">_xlfn.IFNA(_xlfn.FORMULATEXT(D18),"")</f>
        <v>=COUNTIFS(J8:J17,D17)</v>
      </c>
      <c r="H18" s="140" t="s">
        <v>317</v>
      </c>
      <c r="I18" s="164"/>
      <c r="J18" s="18">
        <f>ROWS(PPM)</f>
        <v>10</v>
      </c>
    </row>
    <row r="19" spans="2:10">
      <c r="B19" s="10"/>
      <c r="C19" s="15" t="s">
        <v>225</v>
      </c>
      <c r="D19" s="5" t="s">
        <v>310</v>
      </c>
      <c r="E19" t="s">
        <v>332</v>
      </c>
      <c r="J19" s="6"/>
    </row>
    <row r="20" spans="2:10">
      <c r="B20" s="10"/>
      <c r="C20" s="165" t="s">
        <v>72</v>
      </c>
      <c r="D20" s="18">
        <f>COUNTIFS(I8:I17,D19,J8:J17,D19)</f>
        <v>4</v>
      </c>
      <c r="E20" t="str">
        <f ca="1">_xlfn.IFNA(_xlfn.FORMULATEXT(D20),"")</f>
        <v>=COUNTIFS(I8:I17,D19,J8:J17,D19)</v>
      </c>
      <c r="J20" s="6"/>
    </row>
    <row r="21" spans="2:10">
      <c r="B21" s="26" t="s">
        <v>324</v>
      </c>
      <c r="C21" s="27"/>
      <c r="D21" s="18">
        <f>(D16+D18-D20)/J18</f>
        <v>0.8</v>
      </c>
      <c r="E21" t="str">
        <f>IF(ISBLANK(D21),""," ("&amp;D16&amp;"+"&amp;D18&amp;"-"&amp;D20&amp;")/"&amp;J18)</f>
        <v xml:space="preserve"> (5+7-4)/10</v>
      </c>
      <c r="J21" s="6"/>
    </row>
    <row r="22" spans="2:10">
      <c r="B22" s="26" t="s">
        <v>324</v>
      </c>
      <c r="C22" s="27"/>
      <c r="D22" s="18" cm="1">
        <f t="array" ref="D22">ROWS(_xlfn._xlws.FILTER(H8:H17,(I8:I17=D19)+(J8:J17=D19)))/J18</f>
        <v>0.8</v>
      </c>
      <c r="E22" t="str">
        <f ca="1">_xlfn.IFNA(_xlfn.FORMULATEXT(D22),"")</f>
        <v>=ROWS(FILTER(H8:H17,(I8:I17=D19)+(J8:J17=D19)))/J18</v>
      </c>
      <c r="J22" s="6"/>
    </row>
    <row r="23" spans="2:10">
      <c r="B23" s="10"/>
      <c r="J23" s="6"/>
    </row>
    <row r="24" spans="2:10">
      <c r="B24" s="168" t="s">
        <v>326</v>
      </c>
      <c r="I24" s="20" t="s">
        <v>101</v>
      </c>
      <c r="J24" s="20" t="s">
        <v>98</v>
      </c>
    </row>
    <row r="25" spans="2:10">
      <c r="B25" s="191" t="s">
        <v>329</v>
      </c>
      <c r="I25" s="5" t="s">
        <v>103</v>
      </c>
      <c r="J25" s="5">
        <v>100</v>
      </c>
    </row>
    <row r="26" spans="2:10">
      <c r="B26" s="191" t="s">
        <v>330</v>
      </c>
      <c r="I26" s="5" t="s">
        <v>104</v>
      </c>
      <c r="J26" s="5">
        <v>794</v>
      </c>
    </row>
    <row r="27" spans="2:10">
      <c r="B27" s="26" t="s">
        <v>100</v>
      </c>
      <c r="C27" s="27"/>
      <c r="D27" s="18">
        <f>(J25+J26)/J29</f>
        <v>0.89400000000000002</v>
      </c>
      <c r="E27" t="str">
        <f>IF(ISBLANK(D27),""," ("&amp;J25&amp;"+"&amp;J26&amp;")/"&amp;J29)</f>
        <v xml:space="preserve"> (100+794)/1000</v>
      </c>
      <c r="I27" s="5" t="s">
        <v>105</v>
      </c>
      <c r="J27" s="5">
        <v>81</v>
      </c>
    </row>
    <row r="28" spans="2:10">
      <c r="B28" s="26" t="s">
        <v>331</v>
      </c>
      <c r="C28" s="27"/>
      <c r="D28" s="18">
        <f>J28/J29</f>
        <v>2.5000000000000001E-2</v>
      </c>
      <c r="E28" t="str">
        <f>IF(ISBLANK(D28),""," "&amp;J28&amp;"/"&amp;J29)</f>
        <v xml:space="preserve"> 25/1000</v>
      </c>
      <c r="I28" s="5" t="s">
        <v>106</v>
      </c>
      <c r="J28" s="5">
        <v>25</v>
      </c>
    </row>
    <row r="29" spans="2:10">
      <c r="B29" s="26" t="s">
        <v>102</v>
      </c>
      <c r="C29" s="27"/>
      <c r="D29" s="18">
        <f>1-D28</f>
        <v>0.97499999999999998</v>
      </c>
      <c r="E29" t="str">
        <f>IF(ISBLANK(D29),""," 1-"&amp;D28)</f>
        <v xml:space="preserve"> 1-0.025</v>
      </c>
      <c r="I29" s="16" t="s">
        <v>99</v>
      </c>
      <c r="J29" s="16">
        <v>1000</v>
      </c>
    </row>
    <row r="30" spans="2:10">
      <c r="B30" s="10"/>
      <c r="J30" s="6"/>
    </row>
    <row r="31" spans="2:10">
      <c r="B31" s="168" t="s">
        <v>336</v>
      </c>
      <c r="J31" s="6"/>
    </row>
    <row r="32" spans="2:10">
      <c r="B32" s="191" t="s">
        <v>328</v>
      </c>
      <c r="J32" s="6"/>
    </row>
    <row r="33" spans="2:10">
      <c r="B33" s="191" t="s">
        <v>327</v>
      </c>
      <c r="G33" s="5" t="s">
        <v>98</v>
      </c>
      <c r="H33" s="171" t="s">
        <v>334</v>
      </c>
      <c r="I33" s="172"/>
      <c r="J33" s="6"/>
    </row>
    <row r="34" spans="2:10">
      <c r="B34" s="168"/>
      <c r="G34" s="170" t="s">
        <v>333</v>
      </c>
      <c r="H34" s="174" t="str" cm="1">
        <f t="array" ref="H34:I34">TRANSPOSE(_xlfn._xlws.SORT(_xlfn.UNIQUE(J8:J17)))</f>
        <v>No</v>
      </c>
      <c r="I34" s="174" t="str">
        <v>Yes</v>
      </c>
      <c r="J34" s="16" t="s">
        <v>335</v>
      </c>
    </row>
    <row r="35" spans="2:10">
      <c r="B35" s="26" t="s">
        <v>324</v>
      </c>
      <c r="C35" s="27"/>
      <c r="D35" s="18">
        <f>(J36+I37-I36)/J37</f>
        <v>0.8</v>
      </c>
      <c r="G35" s="173" t="str" cm="1">
        <f t="array" ref="G35:G36">_xlfn._xlws.SORT(_xlfn.UNIQUE(I8:I17))</f>
        <v>No</v>
      </c>
      <c r="H35" s="5" cm="1">
        <f t="array" ref="H35:I36">COUNTIFS(I8:I17,G35:G36,J8:J17,H34:I34)</f>
        <v>2</v>
      </c>
      <c r="I35" s="5">
        <v>3</v>
      </c>
      <c r="J35" s="16">
        <f>SUM(H35:I35)</f>
        <v>5</v>
      </c>
    </row>
    <row r="36" spans="2:10">
      <c r="B36" s="10"/>
      <c r="D36" t="str">
        <f>IF(ISBLANK(D35),""," ("&amp;J36&amp;"+"&amp;I37&amp;"-"&amp;I36&amp;")/"&amp;J37)</f>
        <v xml:space="preserve"> (5+7-4)/10</v>
      </c>
      <c r="G36" s="173" t="str">
        <v>Yes</v>
      </c>
      <c r="H36" s="5">
        <v>1</v>
      </c>
      <c r="I36" s="5">
        <v>4</v>
      </c>
      <c r="J36" s="16">
        <f>SUM(H36:I36)</f>
        <v>5</v>
      </c>
    </row>
    <row r="37" spans="2:10">
      <c r="B37" s="10"/>
      <c r="G37" s="16" t="s">
        <v>335</v>
      </c>
      <c r="H37" s="16">
        <f>SUM(H35:H36)</f>
        <v>3</v>
      </c>
      <c r="I37" s="16">
        <f>SUM(I35:I36)</f>
        <v>7</v>
      </c>
      <c r="J37" s="16">
        <f>SUM(H37:I37)</f>
        <v>10</v>
      </c>
    </row>
    <row r="38" spans="2:10">
      <c r="B38" s="168" t="s">
        <v>322</v>
      </c>
      <c r="J38" s="6"/>
    </row>
    <row r="39" spans="2:10">
      <c r="B39" s="191" t="s">
        <v>328</v>
      </c>
      <c r="J39" s="6"/>
    </row>
    <row r="40" spans="2:10">
      <c r="B40" s="191" t="s">
        <v>327</v>
      </c>
      <c r="J40" s="6"/>
    </row>
    <row r="41" spans="2:10">
      <c r="B41" s="26" t="s">
        <v>319</v>
      </c>
      <c r="C41" s="27"/>
      <c r="D41" s="5">
        <v>0.5</v>
      </c>
      <c r="J41" s="6"/>
    </row>
    <row r="42" spans="2:10">
      <c r="B42" s="26" t="s">
        <v>337</v>
      </c>
      <c r="C42" s="27"/>
      <c r="D42" s="5">
        <v>0.7</v>
      </c>
      <c r="J42" s="6"/>
    </row>
    <row r="43" spans="2:10">
      <c r="B43" s="26" t="s">
        <v>338</v>
      </c>
      <c r="C43" s="27"/>
      <c r="D43" s="5">
        <v>0.4</v>
      </c>
      <c r="J43" s="6"/>
    </row>
    <row r="44" spans="2:10">
      <c r="B44" s="26" t="s">
        <v>324</v>
      </c>
      <c r="C44" s="26"/>
      <c r="D44" s="27"/>
      <c r="E44" s="18">
        <f>D41+D42-D43</f>
        <v>0.79999999999999993</v>
      </c>
      <c r="F44" t="str">
        <f>IF(ISBLANK(E44),""," "&amp;D41&amp;"+"&amp;D42&amp;"-"&amp;D43)</f>
        <v xml:space="preserve"> 0.5+0.7-0.4</v>
      </c>
      <c r="J44" s="6"/>
    </row>
    <row r="45" spans="2:10">
      <c r="B45" s="10" t="s">
        <v>339</v>
      </c>
      <c r="J45" s="6"/>
    </row>
    <row r="46" spans="2:10">
      <c r="B46" s="149"/>
      <c r="C46" s="151"/>
      <c r="D46" s="151"/>
      <c r="E46" s="151"/>
      <c r="F46" s="151"/>
      <c r="G46" s="151"/>
      <c r="H46" s="151"/>
      <c r="I46" s="151"/>
      <c r="J46" s="150"/>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DCFEE-CF33-40A2-BDC0-C49306D4AFF6}">
  <sheetPr>
    <tabColor rgb="FF0000FF"/>
  </sheetPr>
  <dimension ref="B1:AO204"/>
  <sheetViews>
    <sheetView zoomScale="115" zoomScaleNormal="115" workbookViewId="0"/>
  </sheetViews>
  <sheetFormatPr defaultRowHeight="14.4"/>
  <cols>
    <col min="1" max="1" width="2.33203125" customWidth="1"/>
    <col min="2" max="2" width="12.5546875" customWidth="1"/>
    <col min="3" max="3" width="19.6640625" customWidth="1"/>
    <col min="4" max="4" width="24.88671875" customWidth="1"/>
    <col min="5" max="5" width="8.6640625" customWidth="1"/>
    <col min="6" max="6" width="17.5546875" customWidth="1"/>
    <col min="7" max="7" width="21" customWidth="1"/>
    <col min="8" max="10" width="8.6640625" customWidth="1"/>
    <col min="11" max="11" width="2.6640625" customWidth="1"/>
    <col min="12" max="12" width="38.5546875" bestFit="1" customWidth="1"/>
    <col min="13" max="13" width="12.44140625" customWidth="1"/>
    <col min="14" max="14" width="2.109375" customWidth="1"/>
    <col min="15" max="15" width="35.88671875" customWidth="1"/>
  </cols>
  <sheetData>
    <row r="1" spans="2:41">
      <c r="AL1" t="s">
        <v>815</v>
      </c>
    </row>
    <row r="2" spans="2:41">
      <c r="B2" s="1" t="s">
        <v>814</v>
      </c>
    </row>
    <row r="3" spans="2:41">
      <c r="AL3" s="20" t="s">
        <v>309</v>
      </c>
      <c r="AM3" s="20" t="s">
        <v>792</v>
      </c>
      <c r="AN3" s="20" t="s">
        <v>790</v>
      </c>
      <c r="AO3" s="20" t="s">
        <v>813</v>
      </c>
    </row>
    <row r="4" spans="2:41">
      <c r="B4" s="20" t="s">
        <v>309</v>
      </c>
      <c r="C4" s="20" t="s">
        <v>792</v>
      </c>
      <c r="D4" s="20" t="s">
        <v>790</v>
      </c>
      <c r="L4" s="20" t="s">
        <v>841</v>
      </c>
      <c r="M4" s="18"/>
      <c r="O4" t="str">
        <f ca="1">_xlfn.IFNA(_xlfn.FORMULATEXT(M4),"")</f>
        <v/>
      </c>
      <c r="AL4" s="5" t="str" cm="1">
        <f t="array" ref="AL4:AL203">"Visitor "&amp;_xlfn.SEQUENCE(200)</f>
        <v>Visitor 1</v>
      </c>
      <c r="AM4" s="5" t="str" cm="1">
        <f t="array" ref="AM4:AM203">IF(_xlfn.SEQUENCE(200)&lt;=45+45,"Yes","No")</f>
        <v>Yes</v>
      </c>
      <c r="AN4" s="5" t="str" cm="1">
        <f t="array" ref="AN4:AN203">IF(_xlfn.SEQUENCE(200)&lt;=65+65,"Yes","No")</f>
        <v>Yes</v>
      </c>
      <c r="AO4" s="5" t="str" cm="1">
        <f t="array" ref="AO4:AO203">IF(_xlfn.SEQUENCE(200)&lt;=25+35,"Yes","No")</f>
        <v>Yes</v>
      </c>
    </row>
    <row r="5" spans="2:41">
      <c r="B5" s="5" t="s">
        <v>812</v>
      </c>
      <c r="C5" s="5" t="s">
        <v>310</v>
      </c>
      <c r="D5" s="5" t="s">
        <v>310</v>
      </c>
      <c r="L5" s="20" t="s">
        <v>842</v>
      </c>
      <c r="M5" s="18"/>
      <c r="O5" t="str">
        <f ca="1">_xlfn.IFNA(_xlfn.FORMULATEXT(M5),"")</f>
        <v/>
      </c>
      <c r="AL5" t="str">
        <v>Visitor 2</v>
      </c>
      <c r="AM5" t="str">
        <v>Yes</v>
      </c>
      <c r="AN5" t="str">
        <v>Yes</v>
      </c>
      <c r="AO5" t="str">
        <v>Yes</v>
      </c>
    </row>
    <row r="6" spans="2:41">
      <c r="B6" s="5" t="s">
        <v>811</v>
      </c>
      <c r="C6" s="5" t="s">
        <v>311</v>
      </c>
      <c r="D6" s="5" t="s">
        <v>311</v>
      </c>
      <c r="L6" s="20" t="s">
        <v>806</v>
      </c>
      <c r="M6" s="18"/>
      <c r="O6" t="str">
        <f ca="1">_xlfn.IFNA(_xlfn.FORMULATEXT(M6),"")</f>
        <v/>
      </c>
      <c r="AL6" t="str">
        <v>Visitor 3</v>
      </c>
      <c r="AM6" t="str">
        <v>Yes</v>
      </c>
      <c r="AN6" t="str">
        <v>Yes</v>
      </c>
      <c r="AO6" t="str">
        <v>Yes</v>
      </c>
    </row>
    <row r="7" spans="2:41">
      <c r="B7" s="5" t="s">
        <v>810</v>
      </c>
      <c r="C7" s="5" t="s">
        <v>310</v>
      </c>
      <c r="D7" s="5" t="s">
        <v>310</v>
      </c>
      <c r="L7" s="20" t="s">
        <v>802</v>
      </c>
      <c r="M7" s="18"/>
      <c r="O7" t="str">
        <f ca="1">_xlfn.IFNA(_xlfn.FORMULATEXT(M7),"")</f>
        <v/>
      </c>
      <c r="AL7" t="str">
        <v>Visitor 4</v>
      </c>
      <c r="AM7" t="str">
        <v>Yes</v>
      </c>
      <c r="AN7" t="str">
        <v>Yes</v>
      </c>
      <c r="AO7" t="str">
        <v>Yes</v>
      </c>
    </row>
    <row r="8" spans="2:41">
      <c r="B8" s="5" t="s">
        <v>809</v>
      </c>
      <c r="C8" s="5" t="s">
        <v>310</v>
      </c>
      <c r="D8" s="5" t="s">
        <v>310</v>
      </c>
      <c r="L8" t="str">
        <f t="shared" ref="L8:L13" ca="1" si="0">_xlfn.IFNA(_xlfn.FORMULATEXT(H8),"")</f>
        <v/>
      </c>
      <c r="AL8" t="str">
        <v>Visitor 5</v>
      </c>
      <c r="AM8" t="str">
        <v>Yes</v>
      </c>
      <c r="AN8" t="str">
        <v>Yes</v>
      </c>
      <c r="AO8" t="str">
        <v>Yes</v>
      </c>
    </row>
    <row r="9" spans="2:41">
      <c r="B9" s="5" t="s">
        <v>808</v>
      </c>
      <c r="C9" s="5" t="s">
        <v>310</v>
      </c>
      <c r="D9" s="5" t="s">
        <v>310</v>
      </c>
      <c r="L9" t="str">
        <f t="shared" ca="1" si="0"/>
        <v/>
      </c>
      <c r="AL9" t="str">
        <v>Visitor 6</v>
      </c>
      <c r="AM9" t="str">
        <v>Yes</v>
      </c>
      <c r="AN9" t="str">
        <v>Yes</v>
      </c>
      <c r="AO9" t="str">
        <v>Yes</v>
      </c>
    </row>
    <row r="10" spans="2:41">
      <c r="B10" s="5" t="s">
        <v>807</v>
      </c>
      <c r="C10" s="5" t="s">
        <v>310</v>
      </c>
      <c r="D10" s="5" t="s">
        <v>311</v>
      </c>
      <c r="L10" t="str">
        <f t="shared" ca="1" si="0"/>
        <v/>
      </c>
      <c r="AL10" t="str">
        <v>Visitor 7</v>
      </c>
      <c r="AM10" t="str">
        <v>Yes</v>
      </c>
      <c r="AN10" t="str">
        <v>Yes</v>
      </c>
      <c r="AO10" t="str">
        <v>Yes</v>
      </c>
    </row>
    <row r="11" spans="2:41">
      <c r="B11" s="5" t="s">
        <v>805</v>
      </c>
      <c r="C11" s="5" t="s">
        <v>311</v>
      </c>
      <c r="D11" s="5" t="s">
        <v>310</v>
      </c>
      <c r="L11" t="str">
        <f t="shared" ca="1" si="0"/>
        <v/>
      </c>
      <c r="AL11" t="str">
        <v>Visitor 8</v>
      </c>
      <c r="AM11" t="str">
        <v>Yes</v>
      </c>
      <c r="AN11" t="str">
        <v>Yes</v>
      </c>
      <c r="AO11" t="str">
        <v>Yes</v>
      </c>
    </row>
    <row r="12" spans="2:41">
      <c r="B12" s="5" t="s">
        <v>804</v>
      </c>
      <c r="C12" s="5" t="s">
        <v>310</v>
      </c>
      <c r="D12" s="5" t="s">
        <v>310</v>
      </c>
      <c r="L12" t="str">
        <f t="shared" ca="1" si="0"/>
        <v/>
      </c>
      <c r="AL12" t="str">
        <v>Visitor 9</v>
      </c>
      <c r="AM12" t="str">
        <v>Yes</v>
      </c>
      <c r="AN12" t="str">
        <v>Yes</v>
      </c>
      <c r="AO12" t="str">
        <v>Yes</v>
      </c>
    </row>
    <row r="13" spans="2:41">
      <c r="B13" s="5" t="s">
        <v>803</v>
      </c>
      <c r="C13" s="5" t="s">
        <v>310</v>
      </c>
      <c r="D13" s="5" t="s">
        <v>310</v>
      </c>
      <c r="L13" t="str">
        <f t="shared" ca="1" si="0"/>
        <v/>
      </c>
      <c r="AL13" t="str">
        <v>Visitor 10</v>
      </c>
      <c r="AM13" t="str">
        <v>Yes</v>
      </c>
      <c r="AN13" t="str">
        <v>Yes</v>
      </c>
      <c r="AO13" t="str">
        <v>Yes</v>
      </c>
    </row>
    <row r="14" spans="2:41">
      <c r="B14" s="5" t="s">
        <v>801</v>
      </c>
      <c r="C14" s="5" t="s">
        <v>311</v>
      </c>
      <c r="D14" s="5" t="s">
        <v>310</v>
      </c>
      <c r="AL14" t="str">
        <v>Visitor 11</v>
      </c>
      <c r="AM14" t="str">
        <v>Yes</v>
      </c>
      <c r="AN14" t="str">
        <v>Yes</v>
      </c>
      <c r="AO14" t="str">
        <v>Yes</v>
      </c>
    </row>
    <row r="15" spans="2:41">
      <c r="B15" s="5" t="s">
        <v>800</v>
      </c>
      <c r="C15" s="5" t="s">
        <v>311</v>
      </c>
      <c r="D15" s="5" t="s">
        <v>310</v>
      </c>
      <c r="AL15" t="str">
        <v>Visitor 12</v>
      </c>
      <c r="AM15" t="str">
        <v>Yes</v>
      </c>
      <c r="AN15" t="str">
        <v>Yes</v>
      </c>
      <c r="AO15" t="str">
        <v>Yes</v>
      </c>
    </row>
    <row r="16" spans="2:41">
      <c r="B16" s="5" t="s">
        <v>799</v>
      </c>
      <c r="C16" s="5" t="s">
        <v>311</v>
      </c>
      <c r="D16" s="5" t="s">
        <v>310</v>
      </c>
      <c r="AL16" t="str">
        <v>Visitor 13</v>
      </c>
      <c r="AM16" t="str">
        <v>Yes</v>
      </c>
      <c r="AN16" t="str">
        <v>Yes</v>
      </c>
      <c r="AO16" t="str">
        <v>Yes</v>
      </c>
    </row>
    <row r="17" spans="2:41">
      <c r="B17" s="5" t="s">
        <v>798</v>
      </c>
      <c r="C17" s="5" t="s">
        <v>310</v>
      </c>
      <c r="D17" s="5" t="s">
        <v>310</v>
      </c>
      <c r="AL17" t="str">
        <v>Visitor 14</v>
      </c>
      <c r="AM17" t="str">
        <v>Yes</v>
      </c>
      <c r="AN17" t="str">
        <v>Yes</v>
      </c>
      <c r="AO17" t="str">
        <v>Yes</v>
      </c>
    </row>
    <row r="18" spans="2:41">
      <c r="B18" s="5" t="s">
        <v>797</v>
      </c>
      <c r="C18" s="5" t="s">
        <v>311</v>
      </c>
      <c r="D18" s="5" t="s">
        <v>310</v>
      </c>
      <c r="AL18" t="str">
        <v>Visitor 15</v>
      </c>
      <c r="AM18" t="str">
        <v>Yes</v>
      </c>
      <c r="AN18" t="str">
        <v>Yes</v>
      </c>
      <c r="AO18" t="str">
        <v>Yes</v>
      </c>
    </row>
    <row r="19" spans="2:41">
      <c r="B19" s="5" t="s">
        <v>796</v>
      </c>
      <c r="C19" s="5" t="s">
        <v>310</v>
      </c>
      <c r="D19" s="5" t="s">
        <v>310</v>
      </c>
      <c r="AL19" t="str">
        <v>Visitor 16</v>
      </c>
      <c r="AM19" t="str">
        <v>Yes</v>
      </c>
      <c r="AN19" t="str">
        <v>Yes</v>
      </c>
      <c r="AO19" t="str">
        <v>Yes</v>
      </c>
    </row>
    <row r="20" spans="2:41">
      <c r="B20" s="5" t="s">
        <v>795</v>
      </c>
      <c r="C20" s="5" t="s">
        <v>310</v>
      </c>
      <c r="D20" s="5" t="s">
        <v>310</v>
      </c>
      <c r="AL20" t="str">
        <v>Visitor 17</v>
      </c>
      <c r="AM20" t="str">
        <v>Yes</v>
      </c>
      <c r="AN20" t="str">
        <v>Yes</v>
      </c>
      <c r="AO20" t="str">
        <v>Yes</v>
      </c>
    </row>
    <row r="21" spans="2:41">
      <c r="B21" s="5" t="s">
        <v>794</v>
      </c>
      <c r="C21" s="5" t="s">
        <v>310</v>
      </c>
      <c r="D21" s="5" t="s">
        <v>310</v>
      </c>
      <c r="AL21" t="str">
        <v>Visitor 18</v>
      </c>
      <c r="AM21" t="str">
        <v>Yes</v>
      </c>
      <c r="AN21" t="str">
        <v>Yes</v>
      </c>
      <c r="AO21" t="str">
        <v>Yes</v>
      </c>
    </row>
    <row r="22" spans="2:41">
      <c r="B22" s="5" t="s">
        <v>793</v>
      </c>
      <c r="C22" s="5" t="s">
        <v>311</v>
      </c>
      <c r="D22" s="5" t="s">
        <v>311</v>
      </c>
      <c r="AL22" t="str">
        <v>Visitor 19</v>
      </c>
      <c r="AM22" t="str">
        <v>Yes</v>
      </c>
      <c r="AN22" t="str">
        <v>Yes</v>
      </c>
      <c r="AO22" t="str">
        <v>Yes</v>
      </c>
    </row>
    <row r="23" spans="2:41">
      <c r="B23" s="5" t="s">
        <v>791</v>
      </c>
      <c r="C23" s="5" t="s">
        <v>311</v>
      </c>
      <c r="D23" s="5" t="s">
        <v>311</v>
      </c>
      <c r="AL23" t="str">
        <v>Visitor 20</v>
      </c>
      <c r="AM23" t="str">
        <v>Yes</v>
      </c>
      <c r="AN23" t="str">
        <v>Yes</v>
      </c>
      <c r="AO23" t="str">
        <v>Yes</v>
      </c>
    </row>
    <row r="24" spans="2:41">
      <c r="B24" s="5" t="s">
        <v>789</v>
      </c>
      <c r="C24" s="5" t="s">
        <v>311</v>
      </c>
      <c r="D24" s="5" t="s">
        <v>310</v>
      </c>
      <c r="AL24" t="str">
        <v>Visitor 21</v>
      </c>
      <c r="AM24" t="str">
        <v>Yes</v>
      </c>
      <c r="AN24" t="str">
        <v>Yes</v>
      </c>
      <c r="AO24" t="str">
        <v>Yes</v>
      </c>
    </row>
    <row r="25" spans="2:41">
      <c r="B25" s="5" t="s">
        <v>788</v>
      </c>
      <c r="C25" s="5" t="s">
        <v>311</v>
      </c>
      <c r="D25" s="5" t="s">
        <v>311</v>
      </c>
      <c r="AL25" t="str">
        <v>Visitor 22</v>
      </c>
      <c r="AM25" t="str">
        <v>Yes</v>
      </c>
      <c r="AN25" t="str">
        <v>Yes</v>
      </c>
      <c r="AO25" t="str">
        <v>Yes</v>
      </c>
    </row>
    <row r="26" spans="2:41">
      <c r="B26" s="5" t="s">
        <v>787</v>
      </c>
      <c r="C26" s="5" t="s">
        <v>311</v>
      </c>
      <c r="D26" s="5" t="s">
        <v>311</v>
      </c>
      <c r="AL26" t="str">
        <v>Visitor 23</v>
      </c>
      <c r="AM26" t="str">
        <v>Yes</v>
      </c>
      <c r="AN26" t="str">
        <v>Yes</v>
      </c>
      <c r="AO26" t="str">
        <v>Yes</v>
      </c>
    </row>
    <row r="27" spans="2:41">
      <c r="B27" s="5" t="s">
        <v>786</v>
      </c>
      <c r="C27" s="5" t="s">
        <v>310</v>
      </c>
      <c r="D27" s="5" t="s">
        <v>310</v>
      </c>
      <c r="AL27" t="str">
        <v>Visitor 24</v>
      </c>
      <c r="AM27" t="str">
        <v>Yes</v>
      </c>
      <c r="AN27" t="str">
        <v>Yes</v>
      </c>
      <c r="AO27" t="str">
        <v>Yes</v>
      </c>
    </row>
    <row r="28" spans="2:41">
      <c r="B28" s="5" t="s">
        <v>785</v>
      </c>
      <c r="C28" s="5" t="s">
        <v>311</v>
      </c>
      <c r="D28" s="5" t="s">
        <v>310</v>
      </c>
      <c r="AL28" t="str">
        <v>Visitor 25</v>
      </c>
      <c r="AM28" t="str">
        <v>Yes</v>
      </c>
      <c r="AN28" t="str">
        <v>Yes</v>
      </c>
      <c r="AO28" t="str">
        <v>Yes</v>
      </c>
    </row>
    <row r="29" spans="2:41">
      <c r="B29" s="5" t="s">
        <v>784</v>
      </c>
      <c r="C29" s="5" t="s">
        <v>311</v>
      </c>
      <c r="D29" s="5" t="s">
        <v>310</v>
      </c>
      <c r="AL29" t="str">
        <v>Visitor 26</v>
      </c>
      <c r="AM29" t="str">
        <v>Yes</v>
      </c>
      <c r="AN29" t="str">
        <v>Yes</v>
      </c>
      <c r="AO29" t="str">
        <v>Yes</v>
      </c>
    </row>
    <row r="30" spans="2:41">
      <c r="B30" s="5" t="s">
        <v>783</v>
      </c>
      <c r="C30" s="5" t="s">
        <v>310</v>
      </c>
      <c r="D30" s="5" t="s">
        <v>310</v>
      </c>
      <c r="AL30" t="str">
        <v>Visitor 27</v>
      </c>
      <c r="AM30" t="str">
        <v>Yes</v>
      </c>
      <c r="AN30" t="str">
        <v>Yes</v>
      </c>
      <c r="AO30" t="str">
        <v>Yes</v>
      </c>
    </row>
    <row r="31" spans="2:41">
      <c r="B31" s="5" t="s">
        <v>782</v>
      </c>
      <c r="C31" s="5" t="s">
        <v>310</v>
      </c>
      <c r="D31" s="5" t="s">
        <v>310</v>
      </c>
      <c r="AL31" t="str">
        <v>Visitor 28</v>
      </c>
      <c r="AM31" t="str">
        <v>Yes</v>
      </c>
      <c r="AN31" t="str">
        <v>Yes</v>
      </c>
      <c r="AO31" t="str">
        <v>Yes</v>
      </c>
    </row>
    <row r="32" spans="2:41">
      <c r="B32" s="5" t="s">
        <v>781</v>
      </c>
      <c r="C32" s="5" t="s">
        <v>311</v>
      </c>
      <c r="D32" s="5" t="s">
        <v>311</v>
      </c>
      <c r="AL32" t="str">
        <v>Visitor 29</v>
      </c>
      <c r="AM32" t="str">
        <v>Yes</v>
      </c>
      <c r="AN32" t="str">
        <v>Yes</v>
      </c>
      <c r="AO32" t="str">
        <v>Yes</v>
      </c>
    </row>
    <row r="33" spans="2:41">
      <c r="B33" s="5" t="s">
        <v>780</v>
      </c>
      <c r="C33" s="5" t="s">
        <v>310</v>
      </c>
      <c r="D33" s="5" t="s">
        <v>310</v>
      </c>
      <c r="AL33" t="str">
        <v>Visitor 30</v>
      </c>
      <c r="AM33" t="str">
        <v>Yes</v>
      </c>
      <c r="AN33" t="str">
        <v>Yes</v>
      </c>
      <c r="AO33" t="str">
        <v>Yes</v>
      </c>
    </row>
    <row r="34" spans="2:41">
      <c r="B34" s="5" t="s">
        <v>779</v>
      </c>
      <c r="C34" s="5" t="s">
        <v>311</v>
      </c>
      <c r="D34" s="5" t="s">
        <v>310</v>
      </c>
      <c r="AL34" t="str">
        <v>Visitor 31</v>
      </c>
      <c r="AM34" t="str">
        <v>Yes</v>
      </c>
      <c r="AN34" t="str">
        <v>Yes</v>
      </c>
      <c r="AO34" t="str">
        <v>Yes</v>
      </c>
    </row>
    <row r="35" spans="2:41">
      <c r="B35" s="5" t="s">
        <v>778</v>
      </c>
      <c r="C35" s="5" t="s">
        <v>310</v>
      </c>
      <c r="D35" s="5" t="s">
        <v>310</v>
      </c>
      <c r="AL35" t="str">
        <v>Visitor 32</v>
      </c>
      <c r="AM35" t="str">
        <v>Yes</v>
      </c>
      <c r="AN35" t="str">
        <v>Yes</v>
      </c>
      <c r="AO35" t="str">
        <v>Yes</v>
      </c>
    </row>
    <row r="36" spans="2:41">
      <c r="B36" s="5" t="s">
        <v>777</v>
      </c>
      <c r="C36" s="5" t="s">
        <v>310</v>
      </c>
      <c r="D36" s="5" t="s">
        <v>310</v>
      </c>
      <c r="AL36" t="str">
        <v>Visitor 33</v>
      </c>
      <c r="AM36" t="str">
        <v>Yes</v>
      </c>
      <c r="AN36" t="str">
        <v>Yes</v>
      </c>
      <c r="AO36" t="str">
        <v>Yes</v>
      </c>
    </row>
    <row r="37" spans="2:41">
      <c r="B37" s="5" t="s">
        <v>776</v>
      </c>
      <c r="C37" s="5" t="s">
        <v>311</v>
      </c>
      <c r="D37" s="5" t="s">
        <v>310</v>
      </c>
      <c r="AL37" t="str">
        <v>Visitor 34</v>
      </c>
      <c r="AM37" t="str">
        <v>Yes</v>
      </c>
      <c r="AN37" t="str">
        <v>Yes</v>
      </c>
      <c r="AO37" t="str">
        <v>Yes</v>
      </c>
    </row>
    <row r="38" spans="2:41">
      <c r="B38" s="5" t="s">
        <v>775</v>
      </c>
      <c r="C38" s="5" t="s">
        <v>310</v>
      </c>
      <c r="D38" s="5" t="s">
        <v>310</v>
      </c>
      <c r="AL38" t="str">
        <v>Visitor 35</v>
      </c>
      <c r="AM38" t="str">
        <v>Yes</v>
      </c>
      <c r="AN38" t="str">
        <v>Yes</v>
      </c>
      <c r="AO38" t="str">
        <v>Yes</v>
      </c>
    </row>
    <row r="39" spans="2:41">
      <c r="B39" s="5" t="s">
        <v>774</v>
      </c>
      <c r="C39" s="5" t="s">
        <v>310</v>
      </c>
      <c r="D39" s="5" t="s">
        <v>310</v>
      </c>
      <c r="AL39" t="str">
        <v>Visitor 36</v>
      </c>
      <c r="AM39" t="str">
        <v>Yes</v>
      </c>
      <c r="AN39" t="str">
        <v>Yes</v>
      </c>
      <c r="AO39" t="str">
        <v>Yes</v>
      </c>
    </row>
    <row r="40" spans="2:41">
      <c r="B40" s="5" t="s">
        <v>773</v>
      </c>
      <c r="C40" s="5" t="s">
        <v>310</v>
      </c>
      <c r="D40" s="5" t="s">
        <v>310</v>
      </c>
      <c r="AL40" t="str">
        <v>Visitor 37</v>
      </c>
      <c r="AM40" t="str">
        <v>Yes</v>
      </c>
      <c r="AN40" t="str">
        <v>Yes</v>
      </c>
      <c r="AO40" t="str">
        <v>Yes</v>
      </c>
    </row>
    <row r="41" spans="2:41">
      <c r="B41" s="5" t="s">
        <v>772</v>
      </c>
      <c r="C41" s="5" t="s">
        <v>311</v>
      </c>
      <c r="D41" s="5" t="s">
        <v>310</v>
      </c>
      <c r="AL41" t="str">
        <v>Visitor 38</v>
      </c>
      <c r="AM41" t="str">
        <v>Yes</v>
      </c>
      <c r="AN41" t="str">
        <v>Yes</v>
      </c>
      <c r="AO41" t="str">
        <v>Yes</v>
      </c>
    </row>
    <row r="42" spans="2:41">
      <c r="B42" s="5" t="s">
        <v>771</v>
      </c>
      <c r="C42" s="5" t="s">
        <v>310</v>
      </c>
      <c r="D42" s="5" t="s">
        <v>311</v>
      </c>
      <c r="AL42" t="str">
        <v>Visitor 39</v>
      </c>
      <c r="AM42" t="str">
        <v>Yes</v>
      </c>
      <c r="AN42" t="str">
        <v>Yes</v>
      </c>
      <c r="AO42" t="str">
        <v>Yes</v>
      </c>
    </row>
    <row r="43" spans="2:41">
      <c r="B43" s="5" t="s">
        <v>770</v>
      </c>
      <c r="C43" s="5" t="s">
        <v>311</v>
      </c>
      <c r="D43" s="5" t="s">
        <v>311</v>
      </c>
      <c r="AL43" t="str">
        <v>Visitor 40</v>
      </c>
      <c r="AM43" t="str">
        <v>Yes</v>
      </c>
      <c r="AN43" t="str">
        <v>Yes</v>
      </c>
      <c r="AO43" t="str">
        <v>Yes</v>
      </c>
    </row>
    <row r="44" spans="2:41">
      <c r="B44" s="5" t="s">
        <v>769</v>
      </c>
      <c r="C44" s="5" t="s">
        <v>311</v>
      </c>
      <c r="D44" s="5" t="s">
        <v>310</v>
      </c>
      <c r="AL44" t="str">
        <v>Visitor 41</v>
      </c>
      <c r="AM44" t="str">
        <v>Yes</v>
      </c>
      <c r="AN44" t="str">
        <v>Yes</v>
      </c>
      <c r="AO44" t="str">
        <v>Yes</v>
      </c>
    </row>
    <row r="45" spans="2:41">
      <c r="B45" s="5" t="s">
        <v>768</v>
      </c>
      <c r="C45" s="5" t="s">
        <v>310</v>
      </c>
      <c r="D45" s="5" t="s">
        <v>310</v>
      </c>
      <c r="AL45" t="str">
        <v>Visitor 42</v>
      </c>
      <c r="AM45" t="str">
        <v>Yes</v>
      </c>
      <c r="AN45" t="str">
        <v>Yes</v>
      </c>
      <c r="AO45" t="str">
        <v>Yes</v>
      </c>
    </row>
    <row r="46" spans="2:41">
      <c r="B46" s="5" t="s">
        <v>767</v>
      </c>
      <c r="C46" s="5" t="s">
        <v>311</v>
      </c>
      <c r="D46" s="5" t="s">
        <v>310</v>
      </c>
      <c r="AL46" t="str">
        <v>Visitor 43</v>
      </c>
      <c r="AM46" t="str">
        <v>Yes</v>
      </c>
      <c r="AN46" t="str">
        <v>Yes</v>
      </c>
      <c r="AO46" t="str">
        <v>Yes</v>
      </c>
    </row>
    <row r="47" spans="2:41">
      <c r="B47" s="5" t="s">
        <v>766</v>
      </c>
      <c r="C47" s="5" t="s">
        <v>311</v>
      </c>
      <c r="D47" s="5" t="s">
        <v>311</v>
      </c>
      <c r="AL47" t="str">
        <v>Visitor 44</v>
      </c>
      <c r="AM47" t="str">
        <v>Yes</v>
      </c>
      <c r="AN47" t="str">
        <v>Yes</v>
      </c>
      <c r="AO47" t="str">
        <v>Yes</v>
      </c>
    </row>
    <row r="48" spans="2:41">
      <c r="B48" s="5" t="s">
        <v>765</v>
      </c>
      <c r="C48" s="5" t="s">
        <v>311</v>
      </c>
      <c r="D48" s="5" t="s">
        <v>311</v>
      </c>
      <c r="AL48" t="str">
        <v>Visitor 45</v>
      </c>
      <c r="AM48" t="str">
        <v>Yes</v>
      </c>
      <c r="AN48" t="str">
        <v>Yes</v>
      </c>
      <c r="AO48" t="str">
        <v>Yes</v>
      </c>
    </row>
    <row r="49" spans="2:41">
      <c r="B49" s="5" t="s">
        <v>764</v>
      </c>
      <c r="C49" s="5" t="s">
        <v>311</v>
      </c>
      <c r="D49" s="5" t="s">
        <v>311</v>
      </c>
      <c r="AL49" t="str">
        <v>Visitor 46</v>
      </c>
      <c r="AM49" t="str">
        <v>Yes</v>
      </c>
      <c r="AN49" t="str">
        <v>Yes</v>
      </c>
      <c r="AO49" t="str">
        <v>Yes</v>
      </c>
    </row>
    <row r="50" spans="2:41">
      <c r="B50" s="5" t="s">
        <v>763</v>
      </c>
      <c r="C50" s="5" t="s">
        <v>311</v>
      </c>
      <c r="D50" s="5" t="s">
        <v>310</v>
      </c>
      <c r="AL50" t="str">
        <v>Visitor 47</v>
      </c>
      <c r="AM50" t="str">
        <v>Yes</v>
      </c>
      <c r="AN50" t="str">
        <v>Yes</v>
      </c>
      <c r="AO50" t="str">
        <v>Yes</v>
      </c>
    </row>
    <row r="51" spans="2:41">
      <c r="B51" s="5" t="s">
        <v>762</v>
      </c>
      <c r="C51" s="5" t="s">
        <v>310</v>
      </c>
      <c r="D51" s="5" t="s">
        <v>310</v>
      </c>
      <c r="AL51" t="str">
        <v>Visitor 48</v>
      </c>
      <c r="AM51" t="str">
        <v>Yes</v>
      </c>
      <c r="AN51" t="str">
        <v>Yes</v>
      </c>
      <c r="AO51" t="str">
        <v>Yes</v>
      </c>
    </row>
    <row r="52" spans="2:41">
      <c r="B52" s="5" t="s">
        <v>761</v>
      </c>
      <c r="C52" s="5" t="s">
        <v>310</v>
      </c>
      <c r="D52" s="5" t="s">
        <v>311</v>
      </c>
      <c r="AL52" t="str">
        <v>Visitor 49</v>
      </c>
      <c r="AM52" t="str">
        <v>Yes</v>
      </c>
      <c r="AN52" t="str">
        <v>Yes</v>
      </c>
      <c r="AO52" t="str">
        <v>Yes</v>
      </c>
    </row>
    <row r="53" spans="2:41">
      <c r="B53" s="5" t="s">
        <v>760</v>
      </c>
      <c r="C53" s="5" t="s">
        <v>311</v>
      </c>
      <c r="D53" s="5" t="s">
        <v>310</v>
      </c>
      <c r="AL53" t="str">
        <v>Visitor 50</v>
      </c>
      <c r="AM53" t="str">
        <v>Yes</v>
      </c>
      <c r="AN53" t="str">
        <v>Yes</v>
      </c>
      <c r="AO53" t="str">
        <v>Yes</v>
      </c>
    </row>
    <row r="54" spans="2:41">
      <c r="B54" s="5" t="s">
        <v>759</v>
      </c>
      <c r="C54" s="5" t="s">
        <v>311</v>
      </c>
      <c r="D54" s="5" t="s">
        <v>310</v>
      </c>
      <c r="AL54" t="str">
        <v>Visitor 51</v>
      </c>
      <c r="AM54" t="str">
        <v>Yes</v>
      </c>
      <c r="AN54" t="str">
        <v>Yes</v>
      </c>
      <c r="AO54" t="str">
        <v>Yes</v>
      </c>
    </row>
    <row r="55" spans="2:41">
      <c r="B55" s="5" t="s">
        <v>758</v>
      </c>
      <c r="C55" s="5" t="s">
        <v>311</v>
      </c>
      <c r="D55" s="5" t="s">
        <v>311</v>
      </c>
      <c r="AL55" t="str">
        <v>Visitor 52</v>
      </c>
      <c r="AM55" t="str">
        <v>Yes</v>
      </c>
      <c r="AN55" t="str">
        <v>Yes</v>
      </c>
      <c r="AO55" t="str">
        <v>Yes</v>
      </c>
    </row>
    <row r="56" spans="2:41">
      <c r="B56" s="5" t="s">
        <v>757</v>
      </c>
      <c r="C56" s="5" t="s">
        <v>311</v>
      </c>
      <c r="D56" s="5" t="s">
        <v>310</v>
      </c>
      <c r="AL56" t="str">
        <v>Visitor 53</v>
      </c>
      <c r="AM56" t="str">
        <v>Yes</v>
      </c>
      <c r="AN56" t="str">
        <v>Yes</v>
      </c>
      <c r="AO56" t="str">
        <v>Yes</v>
      </c>
    </row>
    <row r="57" spans="2:41">
      <c r="B57" s="5" t="s">
        <v>756</v>
      </c>
      <c r="C57" s="5" t="s">
        <v>311</v>
      </c>
      <c r="D57" s="5" t="s">
        <v>310</v>
      </c>
      <c r="AL57" t="str">
        <v>Visitor 54</v>
      </c>
      <c r="AM57" t="str">
        <v>Yes</v>
      </c>
      <c r="AN57" t="str">
        <v>Yes</v>
      </c>
      <c r="AO57" t="str">
        <v>Yes</v>
      </c>
    </row>
    <row r="58" spans="2:41">
      <c r="B58" s="5" t="s">
        <v>755</v>
      </c>
      <c r="C58" s="5" t="s">
        <v>310</v>
      </c>
      <c r="D58" s="5" t="s">
        <v>310</v>
      </c>
      <c r="AL58" t="str">
        <v>Visitor 55</v>
      </c>
      <c r="AM58" t="str">
        <v>Yes</v>
      </c>
      <c r="AN58" t="str">
        <v>Yes</v>
      </c>
      <c r="AO58" t="str">
        <v>Yes</v>
      </c>
    </row>
    <row r="59" spans="2:41">
      <c r="B59" s="5" t="s">
        <v>754</v>
      </c>
      <c r="C59" s="5" t="s">
        <v>310</v>
      </c>
      <c r="D59" s="5" t="s">
        <v>310</v>
      </c>
      <c r="AL59" t="str">
        <v>Visitor 56</v>
      </c>
      <c r="AM59" t="str">
        <v>Yes</v>
      </c>
      <c r="AN59" t="str">
        <v>Yes</v>
      </c>
      <c r="AO59" t="str">
        <v>Yes</v>
      </c>
    </row>
    <row r="60" spans="2:41">
      <c r="B60" s="5" t="s">
        <v>753</v>
      </c>
      <c r="C60" s="5" t="s">
        <v>311</v>
      </c>
      <c r="D60" s="5" t="s">
        <v>310</v>
      </c>
      <c r="AL60" t="str">
        <v>Visitor 57</v>
      </c>
      <c r="AM60" t="str">
        <v>Yes</v>
      </c>
      <c r="AN60" t="str">
        <v>Yes</v>
      </c>
      <c r="AO60" t="str">
        <v>Yes</v>
      </c>
    </row>
    <row r="61" spans="2:41">
      <c r="B61" s="5" t="s">
        <v>752</v>
      </c>
      <c r="C61" s="5" t="s">
        <v>311</v>
      </c>
      <c r="D61" s="5" t="s">
        <v>311</v>
      </c>
      <c r="AL61" t="str">
        <v>Visitor 58</v>
      </c>
      <c r="AM61" t="str">
        <v>Yes</v>
      </c>
      <c r="AN61" t="str">
        <v>Yes</v>
      </c>
      <c r="AO61" t="str">
        <v>Yes</v>
      </c>
    </row>
    <row r="62" spans="2:41">
      <c r="B62" s="5" t="s">
        <v>751</v>
      </c>
      <c r="C62" s="5" t="s">
        <v>311</v>
      </c>
      <c r="D62" s="5" t="s">
        <v>311</v>
      </c>
      <c r="AL62" t="str">
        <v>Visitor 59</v>
      </c>
      <c r="AM62" t="str">
        <v>Yes</v>
      </c>
      <c r="AN62" t="str">
        <v>Yes</v>
      </c>
      <c r="AO62" t="str">
        <v>Yes</v>
      </c>
    </row>
    <row r="63" spans="2:41">
      <c r="B63" s="5" t="s">
        <v>750</v>
      </c>
      <c r="C63" s="5" t="s">
        <v>311</v>
      </c>
      <c r="D63" s="5" t="s">
        <v>310</v>
      </c>
      <c r="AL63" t="str">
        <v>Visitor 60</v>
      </c>
      <c r="AM63" t="str">
        <v>Yes</v>
      </c>
      <c r="AN63" t="str">
        <v>Yes</v>
      </c>
      <c r="AO63" t="str">
        <v>Yes</v>
      </c>
    </row>
    <row r="64" spans="2:41">
      <c r="B64" s="5" t="s">
        <v>749</v>
      </c>
      <c r="C64" s="5" t="s">
        <v>311</v>
      </c>
      <c r="D64" s="5" t="s">
        <v>311</v>
      </c>
      <c r="AL64" t="str">
        <v>Visitor 61</v>
      </c>
      <c r="AM64" t="str">
        <v>Yes</v>
      </c>
      <c r="AN64" t="str">
        <v>Yes</v>
      </c>
      <c r="AO64" t="str">
        <v>No</v>
      </c>
    </row>
    <row r="65" spans="2:41">
      <c r="B65" s="5" t="s">
        <v>748</v>
      </c>
      <c r="C65" s="5" t="s">
        <v>310</v>
      </c>
      <c r="D65" s="5" t="s">
        <v>310</v>
      </c>
      <c r="AL65" t="str">
        <v>Visitor 62</v>
      </c>
      <c r="AM65" t="str">
        <v>Yes</v>
      </c>
      <c r="AN65" t="str">
        <v>Yes</v>
      </c>
      <c r="AO65" t="str">
        <v>No</v>
      </c>
    </row>
    <row r="66" spans="2:41">
      <c r="B66" s="5" t="s">
        <v>747</v>
      </c>
      <c r="C66" s="5" t="s">
        <v>310</v>
      </c>
      <c r="D66" s="5" t="s">
        <v>311</v>
      </c>
      <c r="AL66" t="str">
        <v>Visitor 63</v>
      </c>
      <c r="AM66" t="str">
        <v>Yes</v>
      </c>
      <c r="AN66" t="str">
        <v>Yes</v>
      </c>
      <c r="AO66" t="str">
        <v>No</v>
      </c>
    </row>
    <row r="67" spans="2:41">
      <c r="B67" s="5" t="s">
        <v>746</v>
      </c>
      <c r="C67" s="5" t="s">
        <v>311</v>
      </c>
      <c r="D67" s="5" t="s">
        <v>310</v>
      </c>
      <c r="AL67" t="str">
        <v>Visitor 64</v>
      </c>
      <c r="AM67" t="str">
        <v>Yes</v>
      </c>
      <c r="AN67" t="str">
        <v>Yes</v>
      </c>
      <c r="AO67" t="str">
        <v>No</v>
      </c>
    </row>
    <row r="68" spans="2:41">
      <c r="B68" s="5" t="s">
        <v>745</v>
      </c>
      <c r="C68" s="5" t="s">
        <v>310</v>
      </c>
      <c r="D68" s="5" t="s">
        <v>311</v>
      </c>
      <c r="AL68" t="str">
        <v>Visitor 65</v>
      </c>
      <c r="AM68" t="str">
        <v>Yes</v>
      </c>
      <c r="AN68" t="str">
        <v>Yes</v>
      </c>
      <c r="AO68" t="str">
        <v>No</v>
      </c>
    </row>
    <row r="69" spans="2:41">
      <c r="B69" s="5" t="s">
        <v>744</v>
      </c>
      <c r="C69" s="5" t="s">
        <v>311</v>
      </c>
      <c r="D69" s="5" t="s">
        <v>310</v>
      </c>
      <c r="AL69" t="str">
        <v>Visitor 66</v>
      </c>
      <c r="AM69" t="str">
        <v>Yes</v>
      </c>
      <c r="AN69" t="str">
        <v>Yes</v>
      </c>
      <c r="AO69" t="str">
        <v>No</v>
      </c>
    </row>
    <row r="70" spans="2:41">
      <c r="B70" s="5" t="s">
        <v>743</v>
      </c>
      <c r="C70" s="5" t="s">
        <v>310</v>
      </c>
      <c r="D70" s="5" t="s">
        <v>310</v>
      </c>
      <c r="AL70" t="str">
        <v>Visitor 67</v>
      </c>
      <c r="AM70" t="str">
        <v>Yes</v>
      </c>
      <c r="AN70" t="str">
        <v>Yes</v>
      </c>
      <c r="AO70" t="str">
        <v>No</v>
      </c>
    </row>
    <row r="71" spans="2:41">
      <c r="B71" s="5" t="s">
        <v>742</v>
      </c>
      <c r="C71" s="5" t="s">
        <v>310</v>
      </c>
      <c r="D71" s="5" t="s">
        <v>310</v>
      </c>
      <c r="AL71" t="str">
        <v>Visitor 68</v>
      </c>
      <c r="AM71" t="str">
        <v>Yes</v>
      </c>
      <c r="AN71" t="str">
        <v>Yes</v>
      </c>
      <c r="AO71" t="str">
        <v>No</v>
      </c>
    </row>
    <row r="72" spans="2:41">
      <c r="B72" s="5" t="s">
        <v>741</v>
      </c>
      <c r="C72" s="5" t="s">
        <v>311</v>
      </c>
      <c r="D72" s="5" t="s">
        <v>310</v>
      </c>
      <c r="AL72" t="str">
        <v>Visitor 69</v>
      </c>
      <c r="AM72" t="str">
        <v>Yes</v>
      </c>
      <c r="AN72" t="str">
        <v>Yes</v>
      </c>
      <c r="AO72" t="str">
        <v>No</v>
      </c>
    </row>
    <row r="73" spans="2:41">
      <c r="B73" s="5" t="s">
        <v>740</v>
      </c>
      <c r="C73" s="5" t="s">
        <v>310</v>
      </c>
      <c r="D73" s="5" t="s">
        <v>311</v>
      </c>
      <c r="AL73" t="str">
        <v>Visitor 70</v>
      </c>
      <c r="AM73" t="str">
        <v>Yes</v>
      </c>
      <c r="AN73" t="str">
        <v>Yes</v>
      </c>
      <c r="AO73" t="str">
        <v>No</v>
      </c>
    </row>
    <row r="74" spans="2:41">
      <c r="B74" s="5" t="s">
        <v>739</v>
      </c>
      <c r="C74" s="5" t="s">
        <v>310</v>
      </c>
      <c r="D74" s="5" t="s">
        <v>310</v>
      </c>
      <c r="AL74" t="str">
        <v>Visitor 71</v>
      </c>
      <c r="AM74" t="str">
        <v>Yes</v>
      </c>
      <c r="AN74" t="str">
        <v>Yes</v>
      </c>
      <c r="AO74" t="str">
        <v>No</v>
      </c>
    </row>
    <row r="75" spans="2:41">
      <c r="B75" s="5" t="s">
        <v>738</v>
      </c>
      <c r="C75" s="5" t="s">
        <v>311</v>
      </c>
      <c r="D75" s="5" t="s">
        <v>311</v>
      </c>
      <c r="AL75" t="str">
        <v>Visitor 72</v>
      </c>
      <c r="AM75" t="str">
        <v>Yes</v>
      </c>
      <c r="AN75" t="str">
        <v>Yes</v>
      </c>
      <c r="AO75" t="str">
        <v>No</v>
      </c>
    </row>
    <row r="76" spans="2:41">
      <c r="B76" s="5" t="s">
        <v>737</v>
      </c>
      <c r="C76" s="5" t="s">
        <v>310</v>
      </c>
      <c r="D76" s="5" t="s">
        <v>310</v>
      </c>
      <c r="AL76" t="str">
        <v>Visitor 73</v>
      </c>
      <c r="AM76" t="str">
        <v>Yes</v>
      </c>
      <c r="AN76" t="str">
        <v>Yes</v>
      </c>
      <c r="AO76" t="str">
        <v>No</v>
      </c>
    </row>
    <row r="77" spans="2:41">
      <c r="B77" s="5" t="s">
        <v>736</v>
      </c>
      <c r="C77" s="5" t="s">
        <v>311</v>
      </c>
      <c r="D77" s="5" t="s">
        <v>311</v>
      </c>
      <c r="AL77" t="str">
        <v>Visitor 74</v>
      </c>
      <c r="AM77" t="str">
        <v>Yes</v>
      </c>
      <c r="AN77" t="str">
        <v>Yes</v>
      </c>
      <c r="AO77" t="str">
        <v>No</v>
      </c>
    </row>
    <row r="78" spans="2:41">
      <c r="B78" s="5" t="s">
        <v>735</v>
      </c>
      <c r="C78" s="5" t="s">
        <v>310</v>
      </c>
      <c r="D78" s="5" t="s">
        <v>310</v>
      </c>
      <c r="AL78" t="str">
        <v>Visitor 75</v>
      </c>
      <c r="AM78" t="str">
        <v>Yes</v>
      </c>
      <c r="AN78" t="str">
        <v>Yes</v>
      </c>
      <c r="AO78" t="str">
        <v>No</v>
      </c>
    </row>
    <row r="79" spans="2:41">
      <c r="B79" s="5" t="s">
        <v>734</v>
      </c>
      <c r="C79" s="5" t="s">
        <v>311</v>
      </c>
      <c r="D79" s="5" t="s">
        <v>311</v>
      </c>
      <c r="AL79" t="str">
        <v>Visitor 76</v>
      </c>
      <c r="AM79" t="str">
        <v>Yes</v>
      </c>
      <c r="AN79" t="str">
        <v>Yes</v>
      </c>
      <c r="AO79" t="str">
        <v>No</v>
      </c>
    </row>
    <row r="80" spans="2:41">
      <c r="B80" s="5" t="s">
        <v>733</v>
      </c>
      <c r="C80" s="5" t="s">
        <v>311</v>
      </c>
      <c r="D80" s="5" t="s">
        <v>310</v>
      </c>
      <c r="AL80" t="str">
        <v>Visitor 77</v>
      </c>
      <c r="AM80" t="str">
        <v>Yes</v>
      </c>
      <c r="AN80" t="str">
        <v>Yes</v>
      </c>
      <c r="AO80" t="str">
        <v>No</v>
      </c>
    </row>
    <row r="81" spans="2:41">
      <c r="B81" s="5" t="s">
        <v>732</v>
      </c>
      <c r="C81" s="5" t="s">
        <v>310</v>
      </c>
      <c r="D81" s="5" t="s">
        <v>310</v>
      </c>
      <c r="AL81" t="str">
        <v>Visitor 78</v>
      </c>
      <c r="AM81" t="str">
        <v>Yes</v>
      </c>
      <c r="AN81" t="str">
        <v>Yes</v>
      </c>
      <c r="AO81" t="str">
        <v>No</v>
      </c>
    </row>
    <row r="82" spans="2:41">
      <c r="B82" s="5" t="s">
        <v>731</v>
      </c>
      <c r="C82" s="5" t="s">
        <v>310</v>
      </c>
      <c r="D82" s="5" t="s">
        <v>310</v>
      </c>
      <c r="AL82" t="str">
        <v>Visitor 79</v>
      </c>
      <c r="AM82" t="str">
        <v>Yes</v>
      </c>
      <c r="AN82" t="str">
        <v>Yes</v>
      </c>
      <c r="AO82" t="str">
        <v>No</v>
      </c>
    </row>
    <row r="83" spans="2:41">
      <c r="B83" s="5" t="s">
        <v>730</v>
      </c>
      <c r="C83" s="5" t="s">
        <v>310</v>
      </c>
      <c r="D83" s="5" t="s">
        <v>310</v>
      </c>
      <c r="AL83" t="str">
        <v>Visitor 80</v>
      </c>
      <c r="AM83" t="str">
        <v>Yes</v>
      </c>
      <c r="AN83" t="str">
        <v>Yes</v>
      </c>
      <c r="AO83" t="str">
        <v>No</v>
      </c>
    </row>
    <row r="84" spans="2:41">
      <c r="B84" s="5" t="s">
        <v>729</v>
      </c>
      <c r="C84" s="5" t="s">
        <v>311</v>
      </c>
      <c r="D84" s="5" t="s">
        <v>311</v>
      </c>
      <c r="AL84" t="str">
        <v>Visitor 81</v>
      </c>
      <c r="AM84" t="str">
        <v>Yes</v>
      </c>
      <c r="AN84" t="str">
        <v>Yes</v>
      </c>
      <c r="AO84" t="str">
        <v>No</v>
      </c>
    </row>
    <row r="85" spans="2:41">
      <c r="B85" s="5" t="s">
        <v>728</v>
      </c>
      <c r="C85" s="5" t="s">
        <v>310</v>
      </c>
      <c r="D85" s="5" t="s">
        <v>310</v>
      </c>
      <c r="AL85" t="str">
        <v>Visitor 82</v>
      </c>
      <c r="AM85" t="str">
        <v>Yes</v>
      </c>
      <c r="AN85" t="str">
        <v>Yes</v>
      </c>
      <c r="AO85" t="str">
        <v>No</v>
      </c>
    </row>
    <row r="86" spans="2:41">
      <c r="B86" s="5" t="s">
        <v>727</v>
      </c>
      <c r="C86" s="5" t="s">
        <v>310</v>
      </c>
      <c r="D86" s="5" t="s">
        <v>310</v>
      </c>
      <c r="AL86" t="str">
        <v>Visitor 83</v>
      </c>
      <c r="AM86" t="str">
        <v>Yes</v>
      </c>
      <c r="AN86" t="str">
        <v>Yes</v>
      </c>
      <c r="AO86" t="str">
        <v>No</v>
      </c>
    </row>
    <row r="87" spans="2:41">
      <c r="B87" s="5" t="s">
        <v>726</v>
      </c>
      <c r="C87" s="5" t="s">
        <v>311</v>
      </c>
      <c r="D87" s="5" t="s">
        <v>311</v>
      </c>
      <c r="AL87" t="str">
        <v>Visitor 84</v>
      </c>
      <c r="AM87" t="str">
        <v>Yes</v>
      </c>
      <c r="AN87" t="str">
        <v>Yes</v>
      </c>
      <c r="AO87" t="str">
        <v>No</v>
      </c>
    </row>
    <row r="88" spans="2:41">
      <c r="B88" s="5" t="s">
        <v>725</v>
      </c>
      <c r="C88" s="5" t="s">
        <v>311</v>
      </c>
      <c r="D88" s="5" t="s">
        <v>311</v>
      </c>
      <c r="AL88" t="str">
        <v>Visitor 85</v>
      </c>
      <c r="AM88" t="str">
        <v>Yes</v>
      </c>
      <c r="AN88" t="str">
        <v>Yes</v>
      </c>
      <c r="AO88" t="str">
        <v>No</v>
      </c>
    </row>
    <row r="89" spans="2:41">
      <c r="B89" s="5" t="s">
        <v>724</v>
      </c>
      <c r="C89" s="5" t="s">
        <v>310</v>
      </c>
      <c r="D89" s="5" t="s">
        <v>310</v>
      </c>
      <c r="AL89" t="str">
        <v>Visitor 86</v>
      </c>
      <c r="AM89" t="str">
        <v>Yes</v>
      </c>
      <c r="AN89" t="str">
        <v>Yes</v>
      </c>
      <c r="AO89" t="str">
        <v>No</v>
      </c>
    </row>
    <row r="90" spans="2:41">
      <c r="B90" s="5" t="s">
        <v>723</v>
      </c>
      <c r="C90" s="5" t="s">
        <v>311</v>
      </c>
      <c r="D90" s="5" t="s">
        <v>311</v>
      </c>
      <c r="AL90" t="str">
        <v>Visitor 87</v>
      </c>
      <c r="AM90" t="str">
        <v>Yes</v>
      </c>
      <c r="AN90" t="str">
        <v>Yes</v>
      </c>
      <c r="AO90" t="str">
        <v>No</v>
      </c>
    </row>
    <row r="91" spans="2:41">
      <c r="B91" s="5" t="s">
        <v>722</v>
      </c>
      <c r="C91" s="5" t="s">
        <v>310</v>
      </c>
      <c r="D91" s="5" t="s">
        <v>310</v>
      </c>
      <c r="AL91" t="str">
        <v>Visitor 88</v>
      </c>
      <c r="AM91" t="str">
        <v>Yes</v>
      </c>
      <c r="AN91" t="str">
        <v>Yes</v>
      </c>
      <c r="AO91" t="str">
        <v>No</v>
      </c>
    </row>
    <row r="92" spans="2:41">
      <c r="B92" s="5" t="s">
        <v>721</v>
      </c>
      <c r="C92" s="5" t="s">
        <v>311</v>
      </c>
      <c r="D92" s="5" t="s">
        <v>310</v>
      </c>
      <c r="AL92" t="str">
        <v>Visitor 89</v>
      </c>
      <c r="AM92" t="str">
        <v>Yes</v>
      </c>
      <c r="AN92" t="str">
        <v>Yes</v>
      </c>
      <c r="AO92" t="str">
        <v>No</v>
      </c>
    </row>
    <row r="93" spans="2:41">
      <c r="B93" s="5" t="s">
        <v>720</v>
      </c>
      <c r="C93" s="5" t="s">
        <v>310</v>
      </c>
      <c r="D93" s="5" t="s">
        <v>310</v>
      </c>
      <c r="AL93" t="str">
        <v>Visitor 90</v>
      </c>
      <c r="AM93" t="str">
        <v>Yes</v>
      </c>
      <c r="AN93" t="str">
        <v>Yes</v>
      </c>
      <c r="AO93" t="str">
        <v>No</v>
      </c>
    </row>
    <row r="94" spans="2:41">
      <c r="B94" s="5" t="s">
        <v>719</v>
      </c>
      <c r="C94" s="5" t="s">
        <v>310</v>
      </c>
      <c r="D94" s="5" t="s">
        <v>310</v>
      </c>
      <c r="AL94" t="str">
        <v>Visitor 91</v>
      </c>
      <c r="AM94" t="str">
        <v>No</v>
      </c>
      <c r="AN94" t="str">
        <v>Yes</v>
      </c>
      <c r="AO94" t="str">
        <v>No</v>
      </c>
    </row>
    <row r="95" spans="2:41">
      <c r="B95" s="5" t="s">
        <v>718</v>
      </c>
      <c r="C95" s="5" t="s">
        <v>311</v>
      </c>
      <c r="D95" s="5" t="s">
        <v>310</v>
      </c>
      <c r="AL95" t="str">
        <v>Visitor 92</v>
      </c>
      <c r="AM95" t="str">
        <v>No</v>
      </c>
      <c r="AN95" t="str">
        <v>Yes</v>
      </c>
      <c r="AO95" t="str">
        <v>No</v>
      </c>
    </row>
    <row r="96" spans="2:41">
      <c r="B96" s="5" t="s">
        <v>717</v>
      </c>
      <c r="C96" s="5" t="s">
        <v>311</v>
      </c>
      <c r="D96" s="5" t="s">
        <v>310</v>
      </c>
      <c r="AL96" t="str">
        <v>Visitor 93</v>
      </c>
      <c r="AM96" t="str">
        <v>No</v>
      </c>
      <c r="AN96" t="str">
        <v>Yes</v>
      </c>
      <c r="AO96" t="str">
        <v>No</v>
      </c>
    </row>
    <row r="97" spans="2:41">
      <c r="B97" s="5" t="s">
        <v>716</v>
      </c>
      <c r="C97" s="5" t="s">
        <v>311</v>
      </c>
      <c r="D97" s="5" t="s">
        <v>311</v>
      </c>
      <c r="AL97" t="str">
        <v>Visitor 94</v>
      </c>
      <c r="AM97" t="str">
        <v>No</v>
      </c>
      <c r="AN97" t="str">
        <v>Yes</v>
      </c>
      <c r="AO97" t="str">
        <v>No</v>
      </c>
    </row>
    <row r="98" spans="2:41">
      <c r="B98" s="5" t="s">
        <v>715</v>
      </c>
      <c r="C98" s="5" t="s">
        <v>311</v>
      </c>
      <c r="D98" s="5" t="s">
        <v>311</v>
      </c>
      <c r="AL98" t="str">
        <v>Visitor 95</v>
      </c>
      <c r="AM98" t="str">
        <v>No</v>
      </c>
      <c r="AN98" t="str">
        <v>Yes</v>
      </c>
      <c r="AO98" t="str">
        <v>No</v>
      </c>
    </row>
    <row r="99" spans="2:41">
      <c r="B99" s="5" t="s">
        <v>714</v>
      </c>
      <c r="C99" s="5" t="s">
        <v>311</v>
      </c>
      <c r="D99" s="5" t="s">
        <v>311</v>
      </c>
      <c r="AL99" t="str">
        <v>Visitor 96</v>
      </c>
      <c r="AM99" t="str">
        <v>No</v>
      </c>
      <c r="AN99" t="str">
        <v>Yes</v>
      </c>
      <c r="AO99" t="str">
        <v>No</v>
      </c>
    </row>
    <row r="100" spans="2:41">
      <c r="B100" s="5" t="s">
        <v>713</v>
      </c>
      <c r="C100" s="5" t="s">
        <v>311</v>
      </c>
      <c r="D100" s="5" t="s">
        <v>311</v>
      </c>
      <c r="AL100" t="str">
        <v>Visitor 97</v>
      </c>
      <c r="AM100" t="str">
        <v>No</v>
      </c>
      <c r="AN100" t="str">
        <v>Yes</v>
      </c>
      <c r="AO100" t="str">
        <v>No</v>
      </c>
    </row>
    <row r="101" spans="2:41">
      <c r="B101" s="5" t="s">
        <v>712</v>
      </c>
      <c r="C101" s="5" t="s">
        <v>310</v>
      </c>
      <c r="D101" s="5" t="s">
        <v>310</v>
      </c>
      <c r="AL101" t="str">
        <v>Visitor 98</v>
      </c>
      <c r="AM101" t="str">
        <v>No</v>
      </c>
      <c r="AN101" t="str">
        <v>Yes</v>
      </c>
      <c r="AO101" t="str">
        <v>No</v>
      </c>
    </row>
    <row r="102" spans="2:41">
      <c r="B102" s="5" t="s">
        <v>711</v>
      </c>
      <c r="C102" s="5" t="s">
        <v>311</v>
      </c>
      <c r="D102" s="5" t="s">
        <v>311</v>
      </c>
      <c r="AL102" t="str">
        <v>Visitor 99</v>
      </c>
      <c r="AM102" t="str">
        <v>No</v>
      </c>
      <c r="AN102" t="str">
        <v>Yes</v>
      </c>
      <c r="AO102" t="str">
        <v>No</v>
      </c>
    </row>
    <row r="103" spans="2:41">
      <c r="B103" s="5" t="s">
        <v>710</v>
      </c>
      <c r="C103" s="5" t="s">
        <v>311</v>
      </c>
      <c r="D103" s="5" t="s">
        <v>311</v>
      </c>
      <c r="AL103" t="str">
        <v>Visitor 100</v>
      </c>
      <c r="AM103" t="str">
        <v>No</v>
      </c>
      <c r="AN103" t="str">
        <v>Yes</v>
      </c>
      <c r="AO103" t="str">
        <v>No</v>
      </c>
    </row>
    <row r="104" spans="2:41">
      <c r="B104" s="5" t="s">
        <v>709</v>
      </c>
      <c r="C104" s="5" t="s">
        <v>311</v>
      </c>
      <c r="D104" s="5" t="s">
        <v>311</v>
      </c>
      <c r="AL104" t="str">
        <v>Visitor 101</v>
      </c>
      <c r="AM104" t="str">
        <v>No</v>
      </c>
      <c r="AN104" t="str">
        <v>Yes</v>
      </c>
      <c r="AO104" t="str">
        <v>No</v>
      </c>
    </row>
    <row r="105" spans="2:41">
      <c r="B105" s="5" t="s">
        <v>708</v>
      </c>
      <c r="C105" s="5" t="s">
        <v>311</v>
      </c>
      <c r="D105" s="5" t="s">
        <v>310</v>
      </c>
      <c r="AL105" t="str">
        <v>Visitor 102</v>
      </c>
      <c r="AM105" t="str">
        <v>No</v>
      </c>
      <c r="AN105" t="str">
        <v>Yes</v>
      </c>
      <c r="AO105" t="str">
        <v>No</v>
      </c>
    </row>
    <row r="106" spans="2:41">
      <c r="B106" s="5" t="s">
        <v>707</v>
      </c>
      <c r="C106" s="5" t="s">
        <v>310</v>
      </c>
      <c r="D106" s="5" t="s">
        <v>310</v>
      </c>
      <c r="AL106" t="str">
        <v>Visitor 103</v>
      </c>
      <c r="AM106" t="str">
        <v>No</v>
      </c>
      <c r="AN106" t="str">
        <v>Yes</v>
      </c>
      <c r="AO106" t="str">
        <v>No</v>
      </c>
    </row>
    <row r="107" spans="2:41">
      <c r="B107" s="5" t="s">
        <v>706</v>
      </c>
      <c r="C107" s="5" t="s">
        <v>311</v>
      </c>
      <c r="D107" s="5" t="s">
        <v>311</v>
      </c>
      <c r="AL107" t="str">
        <v>Visitor 104</v>
      </c>
      <c r="AM107" t="str">
        <v>No</v>
      </c>
      <c r="AN107" t="str">
        <v>Yes</v>
      </c>
      <c r="AO107" t="str">
        <v>No</v>
      </c>
    </row>
    <row r="108" spans="2:41">
      <c r="B108" s="5" t="s">
        <v>705</v>
      </c>
      <c r="C108" s="5" t="s">
        <v>310</v>
      </c>
      <c r="D108" s="5" t="s">
        <v>310</v>
      </c>
      <c r="AL108" t="str">
        <v>Visitor 105</v>
      </c>
      <c r="AM108" t="str">
        <v>No</v>
      </c>
      <c r="AN108" t="str">
        <v>Yes</v>
      </c>
      <c r="AO108" t="str">
        <v>No</v>
      </c>
    </row>
    <row r="109" spans="2:41">
      <c r="B109" s="5" t="s">
        <v>704</v>
      </c>
      <c r="C109" s="5" t="s">
        <v>310</v>
      </c>
      <c r="D109" s="5" t="s">
        <v>310</v>
      </c>
      <c r="AL109" t="str">
        <v>Visitor 106</v>
      </c>
      <c r="AM109" t="str">
        <v>No</v>
      </c>
      <c r="AN109" t="str">
        <v>Yes</v>
      </c>
      <c r="AO109" t="str">
        <v>No</v>
      </c>
    </row>
    <row r="110" spans="2:41">
      <c r="B110" s="5" t="s">
        <v>703</v>
      </c>
      <c r="C110" s="5" t="s">
        <v>310</v>
      </c>
      <c r="D110" s="5" t="s">
        <v>310</v>
      </c>
      <c r="AL110" t="str">
        <v>Visitor 107</v>
      </c>
      <c r="AM110" t="str">
        <v>No</v>
      </c>
      <c r="AN110" t="str">
        <v>Yes</v>
      </c>
      <c r="AO110" t="str">
        <v>No</v>
      </c>
    </row>
    <row r="111" spans="2:41">
      <c r="B111" s="5" t="s">
        <v>702</v>
      </c>
      <c r="C111" s="5" t="s">
        <v>310</v>
      </c>
      <c r="D111" s="5" t="s">
        <v>310</v>
      </c>
      <c r="AL111" t="str">
        <v>Visitor 108</v>
      </c>
      <c r="AM111" t="str">
        <v>No</v>
      </c>
      <c r="AN111" t="str">
        <v>Yes</v>
      </c>
      <c r="AO111" t="str">
        <v>No</v>
      </c>
    </row>
    <row r="112" spans="2:41">
      <c r="B112" s="5" t="s">
        <v>701</v>
      </c>
      <c r="C112" s="5" t="s">
        <v>311</v>
      </c>
      <c r="D112" s="5" t="s">
        <v>311</v>
      </c>
      <c r="AL112" t="str">
        <v>Visitor 109</v>
      </c>
      <c r="AM112" t="str">
        <v>No</v>
      </c>
      <c r="AN112" t="str">
        <v>Yes</v>
      </c>
      <c r="AO112" t="str">
        <v>No</v>
      </c>
    </row>
    <row r="113" spans="2:41">
      <c r="B113" s="5" t="s">
        <v>700</v>
      </c>
      <c r="C113" s="5" t="s">
        <v>311</v>
      </c>
      <c r="D113" s="5" t="s">
        <v>311</v>
      </c>
      <c r="AL113" t="str">
        <v>Visitor 110</v>
      </c>
      <c r="AM113" t="str">
        <v>No</v>
      </c>
      <c r="AN113" t="str">
        <v>Yes</v>
      </c>
      <c r="AO113" t="str">
        <v>No</v>
      </c>
    </row>
    <row r="114" spans="2:41">
      <c r="B114" s="5" t="s">
        <v>699</v>
      </c>
      <c r="C114" s="5" t="s">
        <v>311</v>
      </c>
      <c r="D114" s="5" t="s">
        <v>311</v>
      </c>
      <c r="AL114" t="str">
        <v>Visitor 111</v>
      </c>
      <c r="AM114" t="str">
        <v>No</v>
      </c>
      <c r="AN114" t="str">
        <v>Yes</v>
      </c>
      <c r="AO114" t="str">
        <v>No</v>
      </c>
    </row>
    <row r="115" spans="2:41">
      <c r="B115" s="5" t="s">
        <v>698</v>
      </c>
      <c r="C115" s="5" t="s">
        <v>310</v>
      </c>
      <c r="D115" s="5" t="s">
        <v>310</v>
      </c>
      <c r="AL115" t="str">
        <v>Visitor 112</v>
      </c>
      <c r="AM115" t="str">
        <v>No</v>
      </c>
      <c r="AN115" t="str">
        <v>Yes</v>
      </c>
      <c r="AO115" t="str">
        <v>No</v>
      </c>
    </row>
    <row r="116" spans="2:41">
      <c r="B116" s="5" t="s">
        <v>697</v>
      </c>
      <c r="C116" s="5" t="s">
        <v>311</v>
      </c>
      <c r="D116" s="5" t="s">
        <v>311</v>
      </c>
      <c r="AL116" t="str">
        <v>Visitor 113</v>
      </c>
      <c r="AM116" t="str">
        <v>No</v>
      </c>
      <c r="AN116" t="str">
        <v>Yes</v>
      </c>
      <c r="AO116" t="str">
        <v>No</v>
      </c>
    </row>
    <row r="117" spans="2:41">
      <c r="B117" s="5" t="s">
        <v>696</v>
      </c>
      <c r="C117" s="5" t="s">
        <v>311</v>
      </c>
      <c r="D117" s="5" t="s">
        <v>311</v>
      </c>
      <c r="AL117" t="str">
        <v>Visitor 114</v>
      </c>
      <c r="AM117" t="str">
        <v>No</v>
      </c>
      <c r="AN117" t="str">
        <v>Yes</v>
      </c>
      <c r="AO117" t="str">
        <v>No</v>
      </c>
    </row>
    <row r="118" spans="2:41">
      <c r="B118" s="5" t="s">
        <v>695</v>
      </c>
      <c r="C118" s="5" t="s">
        <v>311</v>
      </c>
      <c r="D118" s="5" t="s">
        <v>310</v>
      </c>
      <c r="AL118" t="str">
        <v>Visitor 115</v>
      </c>
      <c r="AM118" t="str">
        <v>No</v>
      </c>
      <c r="AN118" t="str">
        <v>Yes</v>
      </c>
      <c r="AO118" t="str">
        <v>No</v>
      </c>
    </row>
    <row r="119" spans="2:41">
      <c r="B119" s="5" t="s">
        <v>694</v>
      </c>
      <c r="C119" s="5" t="s">
        <v>311</v>
      </c>
      <c r="D119" s="5" t="s">
        <v>311</v>
      </c>
      <c r="AL119" t="str">
        <v>Visitor 116</v>
      </c>
      <c r="AM119" t="str">
        <v>No</v>
      </c>
      <c r="AN119" t="str">
        <v>Yes</v>
      </c>
      <c r="AO119" t="str">
        <v>No</v>
      </c>
    </row>
    <row r="120" spans="2:41">
      <c r="B120" s="5" t="s">
        <v>693</v>
      </c>
      <c r="C120" s="5" t="s">
        <v>311</v>
      </c>
      <c r="D120" s="5" t="s">
        <v>310</v>
      </c>
      <c r="AL120" t="str">
        <v>Visitor 117</v>
      </c>
      <c r="AM120" t="str">
        <v>No</v>
      </c>
      <c r="AN120" t="str">
        <v>Yes</v>
      </c>
      <c r="AO120" t="str">
        <v>No</v>
      </c>
    </row>
    <row r="121" spans="2:41">
      <c r="B121" s="5" t="s">
        <v>692</v>
      </c>
      <c r="C121" s="5" t="s">
        <v>310</v>
      </c>
      <c r="D121" s="5" t="s">
        <v>311</v>
      </c>
      <c r="AL121" t="str">
        <v>Visitor 118</v>
      </c>
      <c r="AM121" t="str">
        <v>No</v>
      </c>
      <c r="AN121" t="str">
        <v>Yes</v>
      </c>
      <c r="AO121" t="str">
        <v>No</v>
      </c>
    </row>
    <row r="122" spans="2:41">
      <c r="B122" s="5" t="s">
        <v>691</v>
      </c>
      <c r="C122" s="5" t="s">
        <v>311</v>
      </c>
      <c r="D122" s="5" t="s">
        <v>310</v>
      </c>
      <c r="AL122" t="str">
        <v>Visitor 119</v>
      </c>
      <c r="AM122" t="str">
        <v>No</v>
      </c>
      <c r="AN122" t="str">
        <v>Yes</v>
      </c>
      <c r="AO122" t="str">
        <v>No</v>
      </c>
    </row>
    <row r="123" spans="2:41">
      <c r="B123" s="5" t="s">
        <v>690</v>
      </c>
      <c r="C123" s="5" t="s">
        <v>311</v>
      </c>
      <c r="D123" s="5" t="s">
        <v>311</v>
      </c>
      <c r="AL123" t="str">
        <v>Visitor 120</v>
      </c>
      <c r="AM123" t="str">
        <v>No</v>
      </c>
      <c r="AN123" t="str">
        <v>Yes</v>
      </c>
      <c r="AO123" t="str">
        <v>No</v>
      </c>
    </row>
    <row r="124" spans="2:41">
      <c r="B124" s="5" t="s">
        <v>689</v>
      </c>
      <c r="C124" s="5" t="s">
        <v>310</v>
      </c>
      <c r="D124" s="5" t="s">
        <v>310</v>
      </c>
      <c r="AL124" t="str">
        <v>Visitor 121</v>
      </c>
      <c r="AM124" t="str">
        <v>No</v>
      </c>
      <c r="AN124" t="str">
        <v>Yes</v>
      </c>
      <c r="AO124" t="str">
        <v>No</v>
      </c>
    </row>
    <row r="125" spans="2:41">
      <c r="B125" s="5" t="s">
        <v>688</v>
      </c>
      <c r="C125" s="5" t="s">
        <v>311</v>
      </c>
      <c r="D125" s="5" t="s">
        <v>311</v>
      </c>
      <c r="AL125" t="str">
        <v>Visitor 122</v>
      </c>
      <c r="AM125" t="str">
        <v>No</v>
      </c>
      <c r="AN125" t="str">
        <v>Yes</v>
      </c>
      <c r="AO125" t="str">
        <v>No</v>
      </c>
    </row>
    <row r="126" spans="2:41">
      <c r="B126" s="5" t="s">
        <v>687</v>
      </c>
      <c r="C126" s="5" t="s">
        <v>311</v>
      </c>
      <c r="D126" s="5" t="s">
        <v>311</v>
      </c>
      <c r="AL126" t="str">
        <v>Visitor 123</v>
      </c>
      <c r="AM126" t="str">
        <v>No</v>
      </c>
      <c r="AN126" t="str">
        <v>Yes</v>
      </c>
      <c r="AO126" t="str">
        <v>No</v>
      </c>
    </row>
    <row r="127" spans="2:41">
      <c r="B127" s="5" t="s">
        <v>686</v>
      </c>
      <c r="C127" s="5" t="s">
        <v>311</v>
      </c>
      <c r="D127" s="5" t="s">
        <v>310</v>
      </c>
      <c r="AL127" t="str">
        <v>Visitor 124</v>
      </c>
      <c r="AM127" t="str">
        <v>No</v>
      </c>
      <c r="AN127" t="str">
        <v>Yes</v>
      </c>
      <c r="AO127" t="str">
        <v>No</v>
      </c>
    </row>
    <row r="128" spans="2:41">
      <c r="B128" s="5" t="s">
        <v>685</v>
      </c>
      <c r="C128" s="5" t="s">
        <v>310</v>
      </c>
      <c r="D128" s="5" t="s">
        <v>310</v>
      </c>
      <c r="AL128" t="str">
        <v>Visitor 125</v>
      </c>
      <c r="AM128" t="str">
        <v>No</v>
      </c>
      <c r="AN128" t="str">
        <v>Yes</v>
      </c>
      <c r="AO128" t="str">
        <v>No</v>
      </c>
    </row>
    <row r="129" spans="2:41">
      <c r="B129" s="5" t="s">
        <v>684</v>
      </c>
      <c r="C129" s="5" t="s">
        <v>310</v>
      </c>
      <c r="D129" s="5" t="s">
        <v>311</v>
      </c>
      <c r="AL129" t="str">
        <v>Visitor 126</v>
      </c>
      <c r="AM129" t="str">
        <v>No</v>
      </c>
      <c r="AN129" t="str">
        <v>Yes</v>
      </c>
      <c r="AO129" t="str">
        <v>No</v>
      </c>
    </row>
    <row r="130" spans="2:41">
      <c r="B130" s="5" t="s">
        <v>683</v>
      </c>
      <c r="C130" s="5" t="s">
        <v>311</v>
      </c>
      <c r="D130" s="5" t="s">
        <v>310</v>
      </c>
      <c r="AL130" t="str">
        <v>Visitor 127</v>
      </c>
      <c r="AM130" t="str">
        <v>No</v>
      </c>
      <c r="AN130" t="str">
        <v>Yes</v>
      </c>
      <c r="AO130" t="str">
        <v>No</v>
      </c>
    </row>
    <row r="131" spans="2:41">
      <c r="B131" s="5" t="s">
        <v>682</v>
      </c>
      <c r="C131" s="5" t="s">
        <v>311</v>
      </c>
      <c r="D131" s="5" t="s">
        <v>311</v>
      </c>
      <c r="AL131" t="str">
        <v>Visitor 128</v>
      </c>
      <c r="AM131" t="str">
        <v>No</v>
      </c>
      <c r="AN131" t="str">
        <v>Yes</v>
      </c>
      <c r="AO131" t="str">
        <v>No</v>
      </c>
    </row>
    <row r="132" spans="2:41">
      <c r="B132" s="5" t="s">
        <v>681</v>
      </c>
      <c r="C132" s="5" t="s">
        <v>310</v>
      </c>
      <c r="D132" s="5" t="s">
        <v>310</v>
      </c>
      <c r="AL132" t="str">
        <v>Visitor 129</v>
      </c>
      <c r="AM132" t="str">
        <v>No</v>
      </c>
      <c r="AN132" t="str">
        <v>Yes</v>
      </c>
      <c r="AO132" t="str">
        <v>No</v>
      </c>
    </row>
    <row r="133" spans="2:41">
      <c r="B133" s="5" t="s">
        <v>680</v>
      </c>
      <c r="C133" s="5" t="s">
        <v>310</v>
      </c>
      <c r="D133" s="5" t="s">
        <v>310</v>
      </c>
      <c r="AL133" t="str">
        <v>Visitor 130</v>
      </c>
      <c r="AM133" t="str">
        <v>No</v>
      </c>
      <c r="AN133" t="str">
        <v>Yes</v>
      </c>
      <c r="AO133" t="str">
        <v>No</v>
      </c>
    </row>
    <row r="134" spans="2:41">
      <c r="B134" s="5" t="s">
        <v>679</v>
      </c>
      <c r="C134" s="5" t="s">
        <v>310</v>
      </c>
      <c r="D134" s="5" t="s">
        <v>311</v>
      </c>
      <c r="AL134" t="str">
        <v>Visitor 131</v>
      </c>
      <c r="AM134" t="str">
        <v>No</v>
      </c>
      <c r="AN134" t="str">
        <v>No</v>
      </c>
      <c r="AO134" t="str">
        <v>No</v>
      </c>
    </row>
    <row r="135" spans="2:41">
      <c r="B135" s="5" t="s">
        <v>678</v>
      </c>
      <c r="C135" s="5" t="s">
        <v>311</v>
      </c>
      <c r="D135" s="5" t="s">
        <v>310</v>
      </c>
      <c r="AL135" t="str">
        <v>Visitor 132</v>
      </c>
      <c r="AM135" t="str">
        <v>No</v>
      </c>
      <c r="AN135" t="str">
        <v>No</v>
      </c>
      <c r="AO135" t="str">
        <v>No</v>
      </c>
    </row>
    <row r="136" spans="2:41">
      <c r="B136" s="5" t="s">
        <v>677</v>
      </c>
      <c r="C136" s="5" t="s">
        <v>310</v>
      </c>
      <c r="D136" s="5" t="s">
        <v>310</v>
      </c>
      <c r="AL136" t="str">
        <v>Visitor 133</v>
      </c>
      <c r="AM136" t="str">
        <v>No</v>
      </c>
      <c r="AN136" t="str">
        <v>No</v>
      </c>
      <c r="AO136" t="str">
        <v>No</v>
      </c>
    </row>
    <row r="137" spans="2:41">
      <c r="B137" s="5" t="s">
        <v>676</v>
      </c>
      <c r="C137" s="5" t="s">
        <v>311</v>
      </c>
      <c r="D137" s="5" t="s">
        <v>311</v>
      </c>
      <c r="AL137" t="str">
        <v>Visitor 134</v>
      </c>
      <c r="AM137" t="str">
        <v>No</v>
      </c>
      <c r="AN137" t="str">
        <v>No</v>
      </c>
      <c r="AO137" t="str">
        <v>No</v>
      </c>
    </row>
    <row r="138" spans="2:41">
      <c r="B138" s="5" t="s">
        <v>675</v>
      </c>
      <c r="C138" s="5" t="s">
        <v>310</v>
      </c>
      <c r="D138" s="5" t="s">
        <v>310</v>
      </c>
      <c r="AL138" t="str">
        <v>Visitor 135</v>
      </c>
      <c r="AM138" t="str">
        <v>No</v>
      </c>
      <c r="AN138" t="str">
        <v>No</v>
      </c>
      <c r="AO138" t="str">
        <v>No</v>
      </c>
    </row>
    <row r="139" spans="2:41">
      <c r="B139" s="5" t="s">
        <v>674</v>
      </c>
      <c r="C139" s="5" t="s">
        <v>310</v>
      </c>
      <c r="D139" s="5" t="s">
        <v>310</v>
      </c>
      <c r="AL139" t="str">
        <v>Visitor 136</v>
      </c>
      <c r="AM139" t="str">
        <v>No</v>
      </c>
      <c r="AN139" t="str">
        <v>No</v>
      </c>
      <c r="AO139" t="str">
        <v>No</v>
      </c>
    </row>
    <row r="140" spans="2:41">
      <c r="B140" s="5" t="s">
        <v>673</v>
      </c>
      <c r="C140" s="5" t="s">
        <v>310</v>
      </c>
      <c r="D140" s="5" t="s">
        <v>310</v>
      </c>
      <c r="AL140" t="str">
        <v>Visitor 137</v>
      </c>
      <c r="AM140" t="str">
        <v>No</v>
      </c>
      <c r="AN140" t="str">
        <v>No</v>
      </c>
      <c r="AO140" t="str">
        <v>No</v>
      </c>
    </row>
    <row r="141" spans="2:41">
      <c r="B141" s="5" t="s">
        <v>672</v>
      </c>
      <c r="C141" s="5" t="s">
        <v>311</v>
      </c>
      <c r="D141" s="5" t="s">
        <v>311</v>
      </c>
      <c r="AL141" t="str">
        <v>Visitor 138</v>
      </c>
      <c r="AM141" t="str">
        <v>No</v>
      </c>
      <c r="AN141" t="str">
        <v>No</v>
      </c>
      <c r="AO141" t="str">
        <v>No</v>
      </c>
    </row>
    <row r="142" spans="2:41">
      <c r="B142" s="5" t="s">
        <v>671</v>
      </c>
      <c r="C142" s="5" t="s">
        <v>310</v>
      </c>
      <c r="D142" s="5" t="s">
        <v>310</v>
      </c>
      <c r="AL142" t="str">
        <v>Visitor 139</v>
      </c>
      <c r="AM142" t="str">
        <v>No</v>
      </c>
      <c r="AN142" t="str">
        <v>No</v>
      </c>
      <c r="AO142" t="str">
        <v>No</v>
      </c>
    </row>
    <row r="143" spans="2:41">
      <c r="B143" s="5" t="s">
        <v>670</v>
      </c>
      <c r="C143" s="5" t="s">
        <v>310</v>
      </c>
      <c r="D143" s="5" t="s">
        <v>310</v>
      </c>
      <c r="AL143" t="str">
        <v>Visitor 140</v>
      </c>
      <c r="AM143" t="str">
        <v>No</v>
      </c>
      <c r="AN143" t="str">
        <v>No</v>
      </c>
      <c r="AO143" t="str">
        <v>No</v>
      </c>
    </row>
    <row r="144" spans="2:41">
      <c r="B144" s="5" t="s">
        <v>669</v>
      </c>
      <c r="C144" s="5" t="s">
        <v>311</v>
      </c>
      <c r="D144" s="5" t="s">
        <v>311</v>
      </c>
      <c r="AL144" t="str">
        <v>Visitor 141</v>
      </c>
      <c r="AM144" t="str">
        <v>No</v>
      </c>
      <c r="AN144" t="str">
        <v>No</v>
      </c>
      <c r="AO144" t="str">
        <v>No</v>
      </c>
    </row>
    <row r="145" spans="2:41">
      <c r="B145" s="5" t="s">
        <v>668</v>
      </c>
      <c r="C145" s="5" t="s">
        <v>311</v>
      </c>
      <c r="D145" s="5" t="s">
        <v>310</v>
      </c>
      <c r="AL145" t="str">
        <v>Visitor 142</v>
      </c>
      <c r="AM145" t="str">
        <v>No</v>
      </c>
      <c r="AN145" t="str">
        <v>No</v>
      </c>
      <c r="AO145" t="str">
        <v>No</v>
      </c>
    </row>
    <row r="146" spans="2:41">
      <c r="B146" s="5" t="s">
        <v>667</v>
      </c>
      <c r="C146" s="5" t="s">
        <v>310</v>
      </c>
      <c r="D146" s="5" t="s">
        <v>310</v>
      </c>
      <c r="AL146" t="str">
        <v>Visitor 143</v>
      </c>
      <c r="AM146" t="str">
        <v>No</v>
      </c>
      <c r="AN146" t="str">
        <v>No</v>
      </c>
      <c r="AO146" t="str">
        <v>No</v>
      </c>
    </row>
    <row r="147" spans="2:41">
      <c r="B147" s="5" t="s">
        <v>666</v>
      </c>
      <c r="C147" s="5" t="s">
        <v>311</v>
      </c>
      <c r="D147" s="5" t="s">
        <v>310</v>
      </c>
      <c r="AL147" t="str">
        <v>Visitor 144</v>
      </c>
      <c r="AM147" t="str">
        <v>No</v>
      </c>
      <c r="AN147" t="str">
        <v>No</v>
      </c>
      <c r="AO147" t="str">
        <v>No</v>
      </c>
    </row>
    <row r="148" spans="2:41">
      <c r="B148" s="5" t="s">
        <v>665</v>
      </c>
      <c r="C148" s="5" t="s">
        <v>310</v>
      </c>
      <c r="D148" s="5" t="s">
        <v>310</v>
      </c>
      <c r="AL148" t="str">
        <v>Visitor 145</v>
      </c>
      <c r="AM148" t="str">
        <v>No</v>
      </c>
      <c r="AN148" t="str">
        <v>No</v>
      </c>
      <c r="AO148" t="str">
        <v>No</v>
      </c>
    </row>
    <row r="149" spans="2:41">
      <c r="B149" s="5" t="s">
        <v>664</v>
      </c>
      <c r="C149" s="5" t="s">
        <v>310</v>
      </c>
      <c r="D149" s="5" t="s">
        <v>311</v>
      </c>
      <c r="AL149" t="str">
        <v>Visitor 146</v>
      </c>
      <c r="AM149" t="str">
        <v>No</v>
      </c>
      <c r="AN149" t="str">
        <v>No</v>
      </c>
      <c r="AO149" t="str">
        <v>No</v>
      </c>
    </row>
    <row r="150" spans="2:41">
      <c r="B150" s="5" t="s">
        <v>663</v>
      </c>
      <c r="C150" s="5" t="s">
        <v>311</v>
      </c>
      <c r="D150" s="5" t="s">
        <v>310</v>
      </c>
      <c r="AL150" t="str">
        <v>Visitor 147</v>
      </c>
      <c r="AM150" t="str">
        <v>No</v>
      </c>
      <c r="AN150" t="str">
        <v>No</v>
      </c>
      <c r="AO150" t="str">
        <v>No</v>
      </c>
    </row>
    <row r="151" spans="2:41">
      <c r="B151" s="5" t="s">
        <v>662</v>
      </c>
      <c r="C151" s="5" t="s">
        <v>311</v>
      </c>
      <c r="D151" s="5" t="s">
        <v>310</v>
      </c>
      <c r="AL151" t="str">
        <v>Visitor 148</v>
      </c>
      <c r="AM151" t="str">
        <v>No</v>
      </c>
      <c r="AN151" t="str">
        <v>No</v>
      </c>
      <c r="AO151" t="str">
        <v>No</v>
      </c>
    </row>
    <row r="152" spans="2:41">
      <c r="B152" s="5" t="s">
        <v>661</v>
      </c>
      <c r="C152" s="5" t="s">
        <v>311</v>
      </c>
      <c r="D152" s="5" t="s">
        <v>310</v>
      </c>
      <c r="AL152" t="str">
        <v>Visitor 149</v>
      </c>
      <c r="AM152" t="str">
        <v>No</v>
      </c>
      <c r="AN152" t="str">
        <v>No</v>
      </c>
      <c r="AO152" t="str">
        <v>No</v>
      </c>
    </row>
    <row r="153" spans="2:41">
      <c r="B153" s="5" t="s">
        <v>660</v>
      </c>
      <c r="C153" s="5" t="s">
        <v>310</v>
      </c>
      <c r="D153" s="5" t="s">
        <v>310</v>
      </c>
      <c r="AL153" t="str">
        <v>Visitor 150</v>
      </c>
      <c r="AM153" t="str">
        <v>No</v>
      </c>
      <c r="AN153" t="str">
        <v>No</v>
      </c>
      <c r="AO153" t="str">
        <v>No</v>
      </c>
    </row>
    <row r="154" spans="2:41">
      <c r="B154" s="5" t="s">
        <v>659</v>
      </c>
      <c r="C154" s="5" t="s">
        <v>310</v>
      </c>
      <c r="D154" s="5" t="s">
        <v>310</v>
      </c>
      <c r="AL154" t="str">
        <v>Visitor 151</v>
      </c>
      <c r="AM154" t="str">
        <v>No</v>
      </c>
      <c r="AN154" t="str">
        <v>No</v>
      </c>
      <c r="AO154" t="str">
        <v>No</v>
      </c>
    </row>
    <row r="155" spans="2:41">
      <c r="B155" s="5" t="s">
        <v>658</v>
      </c>
      <c r="C155" s="5" t="s">
        <v>311</v>
      </c>
      <c r="D155" s="5" t="s">
        <v>310</v>
      </c>
      <c r="AL155" t="str">
        <v>Visitor 152</v>
      </c>
      <c r="AM155" t="str">
        <v>No</v>
      </c>
      <c r="AN155" t="str">
        <v>No</v>
      </c>
      <c r="AO155" t="str">
        <v>No</v>
      </c>
    </row>
    <row r="156" spans="2:41">
      <c r="B156" s="5" t="s">
        <v>657</v>
      </c>
      <c r="C156" s="5" t="s">
        <v>311</v>
      </c>
      <c r="D156" s="5" t="s">
        <v>311</v>
      </c>
      <c r="AL156" t="str">
        <v>Visitor 153</v>
      </c>
      <c r="AM156" t="str">
        <v>No</v>
      </c>
      <c r="AN156" t="str">
        <v>No</v>
      </c>
      <c r="AO156" t="str">
        <v>No</v>
      </c>
    </row>
    <row r="157" spans="2:41">
      <c r="B157" s="5" t="s">
        <v>656</v>
      </c>
      <c r="C157" s="5" t="s">
        <v>310</v>
      </c>
      <c r="D157" s="5" t="s">
        <v>310</v>
      </c>
      <c r="AL157" t="str">
        <v>Visitor 154</v>
      </c>
      <c r="AM157" t="str">
        <v>No</v>
      </c>
      <c r="AN157" t="str">
        <v>No</v>
      </c>
      <c r="AO157" t="str">
        <v>No</v>
      </c>
    </row>
    <row r="158" spans="2:41">
      <c r="B158" s="5" t="s">
        <v>655</v>
      </c>
      <c r="C158" s="5" t="s">
        <v>310</v>
      </c>
      <c r="D158" s="5" t="s">
        <v>310</v>
      </c>
      <c r="AL158" t="str">
        <v>Visitor 155</v>
      </c>
      <c r="AM158" t="str">
        <v>No</v>
      </c>
      <c r="AN158" t="str">
        <v>No</v>
      </c>
      <c r="AO158" t="str">
        <v>No</v>
      </c>
    </row>
    <row r="159" spans="2:41">
      <c r="B159" s="5" t="s">
        <v>654</v>
      </c>
      <c r="C159" s="5" t="s">
        <v>310</v>
      </c>
      <c r="D159" s="5" t="s">
        <v>311</v>
      </c>
      <c r="AL159" t="str">
        <v>Visitor 156</v>
      </c>
      <c r="AM159" t="str">
        <v>No</v>
      </c>
      <c r="AN159" t="str">
        <v>No</v>
      </c>
      <c r="AO159" t="str">
        <v>No</v>
      </c>
    </row>
    <row r="160" spans="2:41">
      <c r="B160" s="5" t="s">
        <v>653</v>
      </c>
      <c r="C160" s="5" t="s">
        <v>311</v>
      </c>
      <c r="D160" s="5" t="s">
        <v>310</v>
      </c>
      <c r="AL160" t="str">
        <v>Visitor 157</v>
      </c>
      <c r="AM160" t="str">
        <v>No</v>
      </c>
      <c r="AN160" t="str">
        <v>No</v>
      </c>
      <c r="AO160" t="str">
        <v>No</v>
      </c>
    </row>
    <row r="161" spans="2:41">
      <c r="B161" s="5" t="s">
        <v>652</v>
      </c>
      <c r="C161" s="5" t="s">
        <v>310</v>
      </c>
      <c r="D161" s="5" t="s">
        <v>310</v>
      </c>
      <c r="AL161" t="str">
        <v>Visitor 158</v>
      </c>
      <c r="AM161" t="str">
        <v>No</v>
      </c>
      <c r="AN161" t="str">
        <v>No</v>
      </c>
      <c r="AO161" t="str">
        <v>No</v>
      </c>
    </row>
    <row r="162" spans="2:41">
      <c r="B162" s="5" t="s">
        <v>651</v>
      </c>
      <c r="C162" s="5" t="s">
        <v>311</v>
      </c>
      <c r="D162" s="5" t="s">
        <v>311</v>
      </c>
      <c r="AL162" t="str">
        <v>Visitor 159</v>
      </c>
      <c r="AM162" t="str">
        <v>No</v>
      </c>
      <c r="AN162" t="str">
        <v>No</v>
      </c>
      <c r="AO162" t="str">
        <v>No</v>
      </c>
    </row>
    <row r="163" spans="2:41">
      <c r="B163" s="5" t="s">
        <v>650</v>
      </c>
      <c r="C163" s="5" t="s">
        <v>311</v>
      </c>
      <c r="D163" s="5" t="s">
        <v>311</v>
      </c>
      <c r="AL163" t="str">
        <v>Visitor 160</v>
      </c>
      <c r="AM163" t="str">
        <v>No</v>
      </c>
      <c r="AN163" t="str">
        <v>No</v>
      </c>
      <c r="AO163" t="str">
        <v>No</v>
      </c>
    </row>
    <row r="164" spans="2:41">
      <c r="B164" s="5" t="s">
        <v>649</v>
      </c>
      <c r="C164" s="5" t="s">
        <v>311</v>
      </c>
      <c r="D164" s="5" t="s">
        <v>310</v>
      </c>
      <c r="AL164" t="str">
        <v>Visitor 161</v>
      </c>
      <c r="AM164" t="str">
        <v>No</v>
      </c>
      <c r="AN164" t="str">
        <v>No</v>
      </c>
      <c r="AO164" t="str">
        <v>No</v>
      </c>
    </row>
    <row r="165" spans="2:41">
      <c r="B165" s="5" t="s">
        <v>648</v>
      </c>
      <c r="C165" s="5" t="s">
        <v>310</v>
      </c>
      <c r="D165" s="5" t="s">
        <v>310</v>
      </c>
      <c r="AL165" t="str">
        <v>Visitor 162</v>
      </c>
      <c r="AM165" t="str">
        <v>No</v>
      </c>
      <c r="AN165" t="str">
        <v>No</v>
      </c>
      <c r="AO165" t="str">
        <v>No</v>
      </c>
    </row>
    <row r="166" spans="2:41">
      <c r="B166" s="5" t="s">
        <v>647</v>
      </c>
      <c r="C166" s="5" t="s">
        <v>311</v>
      </c>
      <c r="D166" s="5" t="s">
        <v>311</v>
      </c>
      <c r="AL166" t="str">
        <v>Visitor 163</v>
      </c>
      <c r="AM166" t="str">
        <v>No</v>
      </c>
      <c r="AN166" t="str">
        <v>No</v>
      </c>
      <c r="AO166" t="str">
        <v>No</v>
      </c>
    </row>
    <row r="167" spans="2:41">
      <c r="B167" s="5" t="s">
        <v>646</v>
      </c>
      <c r="C167" s="5" t="s">
        <v>310</v>
      </c>
      <c r="D167" s="5" t="s">
        <v>310</v>
      </c>
      <c r="AL167" t="str">
        <v>Visitor 164</v>
      </c>
      <c r="AM167" t="str">
        <v>No</v>
      </c>
      <c r="AN167" t="str">
        <v>No</v>
      </c>
      <c r="AO167" t="str">
        <v>No</v>
      </c>
    </row>
    <row r="168" spans="2:41">
      <c r="B168" s="5" t="s">
        <v>645</v>
      </c>
      <c r="C168" s="5" t="s">
        <v>311</v>
      </c>
      <c r="D168" s="5" t="s">
        <v>310</v>
      </c>
      <c r="AL168" t="str">
        <v>Visitor 165</v>
      </c>
      <c r="AM168" t="str">
        <v>No</v>
      </c>
      <c r="AN168" t="str">
        <v>No</v>
      </c>
      <c r="AO168" t="str">
        <v>No</v>
      </c>
    </row>
    <row r="169" spans="2:41">
      <c r="B169" s="5" t="s">
        <v>644</v>
      </c>
      <c r="C169" s="5" t="s">
        <v>310</v>
      </c>
      <c r="D169" s="5" t="s">
        <v>310</v>
      </c>
      <c r="AL169" t="str">
        <v>Visitor 166</v>
      </c>
      <c r="AM169" t="str">
        <v>No</v>
      </c>
      <c r="AN169" t="str">
        <v>No</v>
      </c>
      <c r="AO169" t="str">
        <v>No</v>
      </c>
    </row>
    <row r="170" spans="2:41">
      <c r="B170" s="5" t="s">
        <v>643</v>
      </c>
      <c r="C170" s="5" t="s">
        <v>311</v>
      </c>
      <c r="D170" s="5" t="s">
        <v>311</v>
      </c>
      <c r="AL170" t="str">
        <v>Visitor 167</v>
      </c>
      <c r="AM170" t="str">
        <v>No</v>
      </c>
      <c r="AN170" t="str">
        <v>No</v>
      </c>
      <c r="AO170" t="str">
        <v>No</v>
      </c>
    </row>
    <row r="171" spans="2:41">
      <c r="B171" s="5" t="s">
        <v>642</v>
      </c>
      <c r="C171" s="5" t="s">
        <v>311</v>
      </c>
      <c r="D171" s="5" t="s">
        <v>311</v>
      </c>
      <c r="AL171" t="str">
        <v>Visitor 168</v>
      </c>
      <c r="AM171" t="str">
        <v>No</v>
      </c>
      <c r="AN171" t="str">
        <v>No</v>
      </c>
      <c r="AO171" t="str">
        <v>No</v>
      </c>
    </row>
    <row r="172" spans="2:41">
      <c r="B172" s="5" t="s">
        <v>641</v>
      </c>
      <c r="C172" s="5" t="s">
        <v>311</v>
      </c>
      <c r="D172" s="5" t="s">
        <v>311</v>
      </c>
      <c r="AL172" t="str">
        <v>Visitor 169</v>
      </c>
      <c r="AM172" t="str">
        <v>No</v>
      </c>
      <c r="AN172" t="str">
        <v>No</v>
      </c>
      <c r="AO172" t="str">
        <v>No</v>
      </c>
    </row>
    <row r="173" spans="2:41">
      <c r="B173" s="5" t="s">
        <v>640</v>
      </c>
      <c r="C173" s="5" t="s">
        <v>311</v>
      </c>
      <c r="D173" s="5" t="s">
        <v>310</v>
      </c>
      <c r="AL173" t="str">
        <v>Visitor 170</v>
      </c>
      <c r="AM173" t="str">
        <v>No</v>
      </c>
      <c r="AN173" t="str">
        <v>No</v>
      </c>
      <c r="AO173" t="str">
        <v>No</v>
      </c>
    </row>
    <row r="174" spans="2:41">
      <c r="B174" s="5" t="s">
        <v>639</v>
      </c>
      <c r="C174" s="5" t="s">
        <v>310</v>
      </c>
      <c r="D174" s="5" t="s">
        <v>310</v>
      </c>
      <c r="AL174" t="str">
        <v>Visitor 171</v>
      </c>
      <c r="AM174" t="str">
        <v>No</v>
      </c>
      <c r="AN174" t="str">
        <v>No</v>
      </c>
      <c r="AO174" t="str">
        <v>No</v>
      </c>
    </row>
    <row r="175" spans="2:41">
      <c r="B175" s="5" t="s">
        <v>638</v>
      </c>
      <c r="C175" s="5" t="s">
        <v>311</v>
      </c>
      <c r="D175" s="5" t="s">
        <v>311</v>
      </c>
      <c r="AL175" t="str">
        <v>Visitor 172</v>
      </c>
      <c r="AM175" t="str">
        <v>No</v>
      </c>
      <c r="AN175" t="str">
        <v>No</v>
      </c>
      <c r="AO175" t="str">
        <v>No</v>
      </c>
    </row>
    <row r="176" spans="2:41">
      <c r="B176" s="5" t="s">
        <v>637</v>
      </c>
      <c r="C176" s="5" t="s">
        <v>311</v>
      </c>
      <c r="D176" s="5" t="s">
        <v>311</v>
      </c>
      <c r="AL176" t="str">
        <v>Visitor 173</v>
      </c>
      <c r="AM176" t="str">
        <v>No</v>
      </c>
      <c r="AN176" t="str">
        <v>No</v>
      </c>
      <c r="AO176" t="str">
        <v>No</v>
      </c>
    </row>
    <row r="177" spans="2:41">
      <c r="B177" s="5" t="s">
        <v>636</v>
      </c>
      <c r="C177" s="5" t="s">
        <v>310</v>
      </c>
      <c r="D177" s="5" t="s">
        <v>310</v>
      </c>
      <c r="AL177" t="str">
        <v>Visitor 174</v>
      </c>
      <c r="AM177" t="str">
        <v>No</v>
      </c>
      <c r="AN177" t="str">
        <v>No</v>
      </c>
      <c r="AO177" t="str">
        <v>No</v>
      </c>
    </row>
    <row r="178" spans="2:41">
      <c r="B178" s="5" t="s">
        <v>635</v>
      </c>
      <c r="C178" s="5" t="s">
        <v>311</v>
      </c>
      <c r="D178" s="5" t="s">
        <v>311</v>
      </c>
      <c r="AL178" t="str">
        <v>Visitor 175</v>
      </c>
      <c r="AM178" t="str">
        <v>No</v>
      </c>
      <c r="AN178" t="str">
        <v>No</v>
      </c>
      <c r="AO178" t="str">
        <v>No</v>
      </c>
    </row>
    <row r="179" spans="2:41">
      <c r="B179" s="5" t="s">
        <v>634</v>
      </c>
      <c r="C179" s="5" t="s">
        <v>310</v>
      </c>
      <c r="D179" s="5" t="s">
        <v>310</v>
      </c>
      <c r="AL179" t="str">
        <v>Visitor 176</v>
      </c>
      <c r="AM179" t="str">
        <v>No</v>
      </c>
      <c r="AN179" t="str">
        <v>No</v>
      </c>
      <c r="AO179" t="str">
        <v>No</v>
      </c>
    </row>
    <row r="180" spans="2:41">
      <c r="B180" s="5" t="s">
        <v>633</v>
      </c>
      <c r="C180" s="5" t="s">
        <v>311</v>
      </c>
      <c r="D180" s="5" t="s">
        <v>310</v>
      </c>
      <c r="AL180" t="str">
        <v>Visitor 177</v>
      </c>
      <c r="AM180" t="str">
        <v>No</v>
      </c>
      <c r="AN180" t="str">
        <v>No</v>
      </c>
      <c r="AO180" t="str">
        <v>No</v>
      </c>
    </row>
    <row r="181" spans="2:41">
      <c r="B181" s="5" t="s">
        <v>632</v>
      </c>
      <c r="C181" s="5" t="s">
        <v>311</v>
      </c>
      <c r="D181" s="5" t="s">
        <v>310</v>
      </c>
      <c r="AL181" t="str">
        <v>Visitor 178</v>
      </c>
      <c r="AM181" t="str">
        <v>No</v>
      </c>
      <c r="AN181" t="str">
        <v>No</v>
      </c>
      <c r="AO181" t="str">
        <v>No</v>
      </c>
    </row>
    <row r="182" spans="2:41">
      <c r="B182" s="5" t="s">
        <v>631</v>
      </c>
      <c r="C182" s="5" t="s">
        <v>311</v>
      </c>
      <c r="D182" s="5" t="s">
        <v>310</v>
      </c>
      <c r="AL182" t="str">
        <v>Visitor 179</v>
      </c>
      <c r="AM182" t="str">
        <v>No</v>
      </c>
      <c r="AN182" t="str">
        <v>No</v>
      </c>
      <c r="AO182" t="str">
        <v>No</v>
      </c>
    </row>
    <row r="183" spans="2:41">
      <c r="B183" s="5" t="s">
        <v>630</v>
      </c>
      <c r="C183" s="5" t="s">
        <v>310</v>
      </c>
      <c r="D183" s="5" t="s">
        <v>310</v>
      </c>
      <c r="AL183" t="str">
        <v>Visitor 180</v>
      </c>
      <c r="AM183" t="str">
        <v>No</v>
      </c>
      <c r="AN183" t="str">
        <v>No</v>
      </c>
      <c r="AO183" t="str">
        <v>No</v>
      </c>
    </row>
    <row r="184" spans="2:41">
      <c r="B184" s="5" t="s">
        <v>629</v>
      </c>
      <c r="C184" s="5" t="s">
        <v>310</v>
      </c>
      <c r="D184" s="5" t="s">
        <v>310</v>
      </c>
      <c r="AL184" t="str">
        <v>Visitor 181</v>
      </c>
      <c r="AM184" t="str">
        <v>No</v>
      </c>
      <c r="AN184" t="str">
        <v>No</v>
      </c>
      <c r="AO184" t="str">
        <v>No</v>
      </c>
    </row>
    <row r="185" spans="2:41">
      <c r="B185" s="5" t="s">
        <v>628</v>
      </c>
      <c r="C185" s="5" t="s">
        <v>311</v>
      </c>
      <c r="D185" s="5" t="s">
        <v>311</v>
      </c>
      <c r="AL185" t="str">
        <v>Visitor 182</v>
      </c>
      <c r="AM185" t="str">
        <v>No</v>
      </c>
      <c r="AN185" t="str">
        <v>No</v>
      </c>
      <c r="AO185" t="str">
        <v>No</v>
      </c>
    </row>
    <row r="186" spans="2:41">
      <c r="B186" s="5" t="s">
        <v>627</v>
      </c>
      <c r="C186" s="5" t="s">
        <v>311</v>
      </c>
      <c r="D186" s="5" t="s">
        <v>311</v>
      </c>
      <c r="AL186" t="str">
        <v>Visitor 183</v>
      </c>
      <c r="AM186" t="str">
        <v>No</v>
      </c>
      <c r="AN186" t="str">
        <v>No</v>
      </c>
      <c r="AO186" t="str">
        <v>No</v>
      </c>
    </row>
    <row r="187" spans="2:41">
      <c r="B187" s="5" t="s">
        <v>626</v>
      </c>
      <c r="C187" s="5" t="s">
        <v>310</v>
      </c>
      <c r="D187" s="5" t="s">
        <v>310</v>
      </c>
      <c r="AL187" t="str">
        <v>Visitor 184</v>
      </c>
      <c r="AM187" t="str">
        <v>No</v>
      </c>
      <c r="AN187" t="str">
        <v>No</v>
      </c>
      <c r="AO187" t="str">
        <v>No</v>
      </c>
    </row>
    <row r="188" spans="2:41">
      <c r="B188" s="5" t="s">
        <v>625</v>
      </c>
      <c r="C188" s="5" t="s">
        <v>311</v>
      </c>
      <c r="D188" s="5" t="s">
        <v>311</v>
      </c>
      <c r="AL188" t="str">
        <v>Visitor 185</v>
      </c>
      <c r="AM188" t="str">
        <v>No</v>
      </c>
      <c r="AN188" t="str">
        <v>No</v>
      </c>
      <c r="AO188" t="str">
        <v>No</v>
      </c>
    </row>
    <row r="189" spans="2:41">
      <c r="B189" s="5" t="s">
        <v>624</v>
      </c>
      <c r="C189" s="5" t="s">
        <v>310</v>
      </c>
      <c r="D189" s="5" t="s">
        <v>310</v>
      </c>
      <c r="AL189" t="str">
        <v>Visitor 186</v>
      </c>
      <c r="AM189" t="str">
        <v>No</v>
      </c>
      <c r="AN189" t="str">
        <v>No</v>
      </c>
      <c r="AO189" t="str">
        <v>No</v>
      </c>
    </row>
    <row r="190" spans="2:41">
      <c r="B190" s="5" t="s">
        <v>623</v>
      </c>
      <c r="C190" s="5" t="s">
        <v>311</v>
      </c>
      <c r="D190" s="5" t="s">
        <v>311</v>
      </c>
      <c r="AL190" t="str">
        <v>Visitor 187</v>
      </c>
      <c r="AM190" t="str">
        <v>No</v>
      </c>
      <c r="AN190" t="str">
        <v>No</v>
      </c>
      <c r="AO190" t="str">
        <v>No</v>
      </c>
    </row>
    <row r="191" spans="2:41">
      <c r="B191" s="5" t="s">
        <v>622</v>
      </c>
      <c r="C191" s="5" t="s">
        <v>310</v>
      </c>
      <c r="D191" s="5" t="s">
        <v>311</v>
      </c>
      <c r="AL191" t="str">
        <v>Visitor 188</v>
      </c>
      <c r="AM191" t="str">
        <v>No</v>
      </c>
      <c r="AN191" t="str">
        <v>No</v>
      </c>
      <c r="AO191" t="str">
        <v>No</v>
      </c>
    </row>
    <row r="192" spans="2:41">
      <c r="B192" s="5" t="s">
        <v>621</v>
      </c>
      <c r="C192" s="5" t="s">
        <v>311</v>
      </c>
      <c r="D192" s="5" t="s">
        <v>310</v>
      </c>
      <c r="AL192" t="str">
        <v>Visitor 189</v>
      </c>
      <c r="AM192" t="str">
        <v>No</v>
      </c>
      <c r="AN192" t="str">
        <v>No</v>
      </c>
      <c r="AO192" t="str">
        <v>No</v>
      </c>
    </row>
    <row r="193" spans="2:41">
      <c r="B193" s="5" t="s">
        <v>620</v>
      </c>
      <c r="C193" s="5" t="s">
        <v>310</v>
      </c>
      <c r="D193" s="5" t="s">
        <v>310</v>
      </c>
      <c r="AL193" t="str">
        <v>Visitor 190</v>
      </c>
      <c r="AM193" t="str">
        <v>No</v>
      </c>
      <c r="AN193" t="str">
        <v>No</v>
      </c>
      <c r="AO193" t="str">
        <v>No</v>
      </c>
    </row>
    <row r="194" spans="2:41">
      <c r="B194" s="5" t="s">
        <v>619</v>
      </c>
      <c r="C194" s="5" t="s">
        <v>311</v>
      </c>
      <c r="D194" s="5" t="s">
        <v>311</v>
      </c>
      <c r="AL194" t="str">
        <v>Visitor 191</v>
      </c>
      <c r="AM194" t="str">
        <v>No</v>
      </c>
      <c r="AN194" t="str">
        <v>No</v>
      </c>
      <c r="AO194" t="str">
        <v>No</v>
      </c>
    </row>
    <row r="195" spans="2:41">
      <c r="B195" s="5" t="s">
        <v>618</v>
      </c>
      <c r="C195" s="5" t="s">
        <v>310</v>
      </c>
      <c r="D195" s="5" t="s">
        <v>310</v>
      </c>
      <c r="AL195" t="str">
        <v>Visitor 192</v>
      </c>
      <c r="AM195" t="str">
        <v>No</v>
      </c>
      <c r="AN195" t="str">
        <v>No</v>
      </c>
      <c r="AO195" t="str">
        <v>No</v>
      </c>
    </row>
    <row r="196" spans="2:41">
      <c r="B196" s="5" t="s">
        <v>617</v>
      </c>
      <c r="C196" s="5" t="s">
        <v>311</v>
      </c>
      <c r="D196" s="5" t="s">
        <v>310</v>
      </c>
      <c r="AL196" t="str">
        <v>Visitor 193</v>
      </c>
      <c r="AM196" t="str">
        <v>No</v>
      </c>
      <c r="AN196" t="str">
        <v>No</v>
      </c>
      <c r="AO196" t="str">
        <v>No</v>
      </c>
    </row>
    <row r="197" spans="2:41">
      <c r="B197" s="5" t="s">
        <v>616</v>
      </c>
      <c r="C197" s="5" t="s">
        <v>310</v>
      </c>
      <c r="D197" s="5" t="s">
        <v>310</v>
      </c>
      <c r="AL197" t="str">
        <v>Visitor 194</v>
      </c>
      <c r="AM197" t="str">
        <v>No</v>
      </c>
      <c r="AN197" t="str">
        <v>No</v>
      </c>
      <c r="AO197" t="str">
        <v>No</v>
      </c>
    </row>
    <row r="198" spans="2:41">
      <c r="B198" s="5" t="s">
        <v>615</v>
      </c>
      <c r="C198" s="5" t="s">
        <v>310</v>
      </c>
      <c r="D198" s="5" t="s">
        <v>310</v>
      </c>
      <c r="AL198" t="str">
        <v>Visitor 195</v>
      </c>
      <c r="AM198" t="str">
        <v>No</v>
      </c>
      <c r="AN198" t="str">
        <v>No</v>
      </c>
      <c r="AO198" t="str">
        <v>No</v>
      </c>
    </row>
    <row r="199" spans="2:41">
      <c r="B199" s="5" t="s">
        <v>614</v>
      </c>
      <c r="C199" s="5" t="s">
        <v>311</v>
      </c>
      <c r="D199" s="5" t="s">
        <v>311</v>
      </c>
      <c r="AL199" t="str">
        <v>Visitor 196</v>
      </c>
      <c r="AM199" t="str">
        <v>No</v>
      </c>
      <c r="AN199" t="str">
        <v>No</v>
      </c>
      <c r="AO199" t="str">
        <v>No</v>
      </c>
    </row>
    <row r="200" spans="2:41">
      <c r="B200" s="5" t="s">
        <v>613</v>
      </c>
      <c r="C200" s="5" t="s">
        <v>311</v>
      </c>
      <c r="D200" s="5" t="s">
        <v>310</v>
      </c>
      <c r="AL200" t="str">
        <v>Visitor 197</v>
      </c>
      <c r="AM200" t="str">
        <v>No</v>
      </c>
      <c r="AN200" t="str">
        <v>No</v>
      </c>
      <c r="AO200" t="str">
        <v>No</v>
      </c>
    </row>
    <row r="201" spans="2:41">
      <c r="B201" s="5" t="s">
        <v>612</v>
      </c>
      <c r="C201" s="5" t="s">
        <v>310</v>
      </c>
      <c r="D201" s="5" t="s">
        <v>310</v>
      </c>
      <c r="AL201" t="str">
        <v>Visitor 198</v>
      </c>
      <c r="AM201" t="str">
        <v>No</v>
      </c>
      <c r="AN201" t="str">
        <v>No</v>
      </c>
      <c r="AO201" t="str">
        <v>No</v>
      </c>
    </row>
    <row r="202" spans="2:41">
      <c r="B202" s="5" t="s">
        <v>611</v>
      </c>
      <c r="C202" s="5" t="s">
        <v>311</v>
      </c>
      <c r="D202" s="5" t="s">
        <v>310</v>
      </c>
      <c r="AL202" t="str">
        <v>Visitor 199</v>
      </c>
      <c r="AM202" t="str">
        <v>No</v>
      </c>
      <c r="AN202" t="str">
        <v>No</v>
      </c>
      <c r="AO202" t="str">
        <v>No</v>
      </c>
    </row>
    <row r="203" spans="2:41">
      <c r="B203" s="5" t="s">
        <v>610</v>
      </c>
      <c r="C203" s="5" t="s">
        <v>310</v>
      </c>
      <c r="D203" s="5" t="s">
        <v>310</v>
      </c>
      <c r="AL203" t="str">
        <v>Visitor 200</v>
      </c>
      <c r="AM203" t="str">
        <v>No</v>
      </c>
      <c r="AN203" t="str">
        <v>No</v>
      </c>
      <c r="AO203" t="str">
        <v>No</v>
      </c>
    </row>
    <row r="204" spans="2:41">
      <c r="B204" s="5" t="s">
        <v>609</v>
      </c>
      <c r="C204" s="5" t="s">
        <v>311</v>
      </c>
      <c r="D204" s="5" t="s">
        <v>310</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CB2EE-7F85-4743-947E-AA1E6FC0620A}">
  <sheetPr>
    <tabColor rgb="FFFF0000"/>
  </sheetPr>
  <dimension ref="B1:AO204"/>
  <sheetViews>
    <sheetView zoomScale="115" zoomScaleNormal="115" workbookViewId="0"/>
  </sheetViews>
  <sheetFormatPr defaultRowHeight="14.4"/>
  <cols>
    <col min="1" max="1" width="1.6640625" customWidth="1"/>
    <col min="2" max="2" width="12.5546875" customWidth="1"/>
    <col min="3" max="3" width="19.6640625" customWidth="1"/>
    <col min="4" max="4" width="24.88671875" customWidth="1"/>
    <col min="5" max="5" width="1.6640625" customWidth="1"/>
    <col min="6" max="6" width="17.5546875" customWidth="1"/>
    <col min="7" max="7" width="21" customWidth="1"/>
    <col min="8" max="8" width="8.6640625" customWidth="1"/>
    <col min="9" max="9" width="11" customWidth="1"/>
    <col min="10" max="11" width="1.6640625" customWidth="1"/>
    <col min="12" max="12" width="38.5546875" bestFit="1" customWidth="1"/>
    <col min="13" max="13" width="12.44140625" customWidth="1"/>
    <col min="14" max="14" width="1.6640625" customWidth="1"/>
    <col min="15" max="15" width="35.88671875" customWidth="1"/>
  </cols>
  <sheetData>
    <row r="1" spans="2:41">
      <c r="AL1" t="s">
        <v>815</v>
      </c>
    </row>
    <row r="2" spans="2:41">
      <c r="B2" s="1" t="s">
        <v>814</v>
      </c>
    </row>
    <row r="3" spans="2:41">
      <c r="AL3" s="20" t="s">
        <v>309</v>
      </c>
      <c r="AM3" s="20" t="s">
        <v>792</v>
      </c>
      <c r="AN3" s="20" t="s">
        <v>790</v>
      </c>
      <c r="AO3" s="20" t="s">
        <v>813</v>
      </c>
    </row>
    <row r="4" spans="2:41">
      <c r="B4" s="20" t="s">
        <v>309</v>
      </c>
      <c r="C4" s="20" t="s">
        <v>792</v>
      </c>
      <c r="D4" s="20" t="s">
        <v>790</v>
      </c>
      <c r="F4" s="104" t="s">
        <v>843</v>
      </c>
      <c r="G4" s="104" t="s">
        <v>822</v>
      </c>
      <c r="L4" s="20" t="s">
        <v>841</v>
      </c>
      <c r="M4" s="18">
        <f>I7/I8</f>
        <v>0.45</v>
      </c>
      <c r="O4" t="str">
        <f ca="1">_xlfn.IFNA(_xlfn.FORMULATEXT(M4),"")</f>
        <v>=I7/I8</v>
      </c>
      <c r="AL4" s="5" t="str" cm="1">
        <f t="array" ref="AL4:AL203">"Visitor "&amp;_xlfn.SEQUENCE(200)</f>
        <v>Visitor 1</v>
      </c>
      <c r="AM4" s="5" t="str" cm="1">
        <f t="array" ref="AM4:AM203">IF(_xlfn.SEQUENCE(200)&lt;=45+45,"Yes","No")</f>
        <v>Yes</v>
      </c>
      <c r="AN4" s="5" t="str" cm="1">
        <f t="array" ref="AN4:AN203">IF(_xlfn.SEQUENCE(200)&lt;=65+65,"Yes","No")</f>
        <v>Yes</v>
      </c>
      <c r="AO4" s="5" t="str" cm="1">
        <f t="array" ref="AO4:AO203">IF(_xlfn.SEQUENCE(200)&lt;=25+35,"Yes","No")</f>
        <v>Yes</v>
      </c>
    </row>
    <row r="5" spans="2:41">
      <c r="B5" s="5" t="s">
        <v>812</v>
      </c>
      <c r="C5" s="5" t="s">
        <v>310</v>
      </c>
      <c r="D5" s="5" t="s">
        <v>310</v>
      </c>
      <c r="F5" s="104" t="s">
        <v>823</v>
      </c>
      <c r="G5" t="s">
        <v>311</v>
      </c>
      <c r="H5" t="s">
        <v>310</v>
      </c>
      <c r="I5" t="s">
        <v>99</v>
      </c>
      <c r="L5" s="20" t="s">
        <v>842</v>
      </c>
      <c r="M5" s="18">
        <f>H8/I8</f>
        <v>0.65</v>
      </c>
      <c r="O5" t="str">
        <f ca="1">_xlfn.IFNA(_xlfn.FORMULATEXT(M5),"")</f>
        <v>=H8/I8</v>
      </c>
      <c r="AL5" t="str">
        <v>Visitor 2</v>
      </c>
      <c r="AM5" t="str">
        <v>Yes</v>
      </c>
      <c r="AN5" t="str">
        <v>Yes</v>
      </c>
      <c r="AO5" t="str">
        <v>Yes</v>
      </c>
    </row>
    <row r="6" spans="2:41">
      <c r="B6" s="5" t="s">
        <v>811</v>
      </c>
      <c r="C6" s="5" t="s">
        <v>311</v>
      </c>
      <c r="D6" s="5" t="s">
        <v>311</v>
      </c>
      <c r="F6" t="s">
        <v>311</v>
      </c>
      <c r="G6">
        <v>58</v>
      </c>
      <c r="H6">
        <v>52</v>
      </c>
      <c r="I6">
        <v>110</v>
      </c>
      <c r="L6" s="20" t="s">
        <v>806</v>
      </c>
      <c r="M6" s="18">
        <f>H7/I8</f>
        <v>0.39</v>
      </c>
      <c r="O6" t="str">
        <f ca="1">_xlfn.IFNA(_xlfn.FORMULATEXT(M6),"")</f>
        <v>=H7/I8</v>
      </c>
      <c r="AL6" t="str">
        <v>Visitor 3</v>
      </c>
      <c r="AM6" t="str">
        <v>Yes</v>
      </c>
      <c r="AN6" t="str">
        <v>Yes</v>
      </c>
      <c r="AO6" t="str">
        <v>Yes</v>
      </c>
    </row>
    <row r="7" spans="2:41">
      <c r="B7" s="5" t="s">
        <v>810</v>
      </c>
      <c r="C7" s="5" t="s">
        <v>310</v>
      </c>
      <c r="D7" s="5" t="s">
        <v>310</v>
      </c>
      <c r="F7" t="s">
        <v>310</v>
      </c>
      <c r="G7">
        <v>12</v>
      </c>
      <c r="H7">
        <v>78</v>
      </c>
      <c r="I7">
        <v>90</v>
      </c>
      <c r="L7" s="20" t="s">
        <v>802</v>
      </c>
      <c r="M7" s="18">
        <f>M4+M5-M6</f>
        <v>0.71000000000000008</v>
      </c>
      <c r="O7" t="str">
        <f ca="1">_xlfn.IFNA(_xlfn.FORMULATEXT(M7),"")</f>
        <v>=M4+M5-M6</v>
      </c>
      <c r="AL7" t="str">
        <v>Visitor 4</v>
      </c>
      <c r="AM7" t="str">
        <v>Yes</v>
      </c>
      <c r="AN7" t="str">
        <v>Yes</v>
      </c>
      <c r="AO7" t="str">
        <v>Yes</v>
      </c>
    </row>
    <row r="8" spans="2:41">
      <c r="B8" s="5" t="s">
        <v>809</v>
      </c>
      <c r="C8" s="5" t="s">
        <v>310</v>
      </c>
      <c r="D8" s="5" t="s">
        <v>310</v>
      </c>
      <c r="F8" t="s">
        <v>99</v>
      </c>
      <c r="G8">
        <v>70</v>
      </c>
      <c r="H8">
        <v>130</v>
      </c>
      <c r="I8">
        <v>200</v>
      </c>
      <c r="L8" t="str">
        <f t="shared" ref="L8:L13" ca="1" si="0">_xlfn.IFNA(_xlfn.FORMULATEXT(H8),"")</f>
        <v/>
      </c>
      <c r="AL8" t="str">
        <v>Visitor 5</v>
      </c>
      <c r="AM8" t="str">
        <v>Yes</v>
      </c>
      <c r="AN8" t="str">
        <v>Yes</v>
      </c>
      <c r="AO8" t="str">
        <v>Yes</v>
      </c>
    </row>
    <row r="9" spans="2:41">
      <c r="B9" s="5" t="s">
        <v>808</v>
      </c>
      <c r="C9" s="5" t="s">
        <v>310</v>
      </c>
      <c r="D9" s="5" t="s">
        <v>310</v>
      </c>
      <c r="L9" t="str">
        <f t="shared" ca="1" si="0"/>
        <v/>
      </c>
      <c r="AL9" t="str">
        <v>Visitor 6</v>
      </c>
      <c r="AM9" t="str">
        <v>Yes</v>
      </c>
      <c r="AN9" t="str">
        <v>Yes</v>
      </c>
      <c r="AO9" t="str">
        <v>Yes</v>
      </c>
    </row>
    <row r="10" spans="2:41">
      <c r="B10" s="5" t="s">
        <v>807</v>
      </c>
      <c r="C10" s="5" t="s">
        <v>310</v>
      </c>
      <c r="D10" s="5" t="s">
        <v>311</v>
      </c>
      <c r="L10" t="str">
        <f t="shared" ca="1" si="0"/>
        <v/>
      </c>
      <c r="AL10" t="str">
        <v>Visitor 7</v>
      </c>
      <c r="AM10" t="str">
        <v>Yes</v>
      </c>
      <c r="AN10" t="str">
        <v>Yes</v>
      </c>
      <c r="AO10" t="str">
        <v>Yes</v>
      </c>
    </row>
    <row r="11" spans="2:41">
      <c r="B11" s="5" t="s">
        <v>805</v>
      </c>
      <c r="C11" s="5" t="s">
        <v>311</v>
      </c>
      <c r="D11" s="5" t="s">
        <v>310</v>
      </c>
      <c r="L11" t="str">
        <f t="shared" ca="1" si="0"/>
        <v/>
      </c>
      <c r="AL11" t="str">
        <v>Visitor 8</v>
      </c>
      <c r="AM11" t="str">
        <v>Yes</v>
      </c>
      <c r="AN11" t="str">
        <v>Yes</v>
      </c>
      <c r="AO11" t="str">
        <v>Yes</v>
      </c>
    </row>
    <row r="12" spans="2:41">
      <c r="B12" s="5" t="s">
        <v>804</v>
      </c>
      <c r="C12" s="5" t="s">
        <v>310</v>
      </c>
      <c r="D12" s="5" t="s">
        <v>310</v>
      </c>
      <c r="L12" t="str">
        <f t="shared" ca="1" si="0"/>
        <v/>
      </c>
      <c r="AL12" t="str">
        <v>Visitor 9</v>
      </c>
      <c r="AM12" t="str">
        <v>Yes</v>
      </c>
      <c r="AN12" t="str">
        <v>Yes</v>
      </c>
      <c r="AO12" t="str">
        <v>Yes</v>
      </c>
    </row>
    <row r="13" spans="2:41">
      <c r="B13" s="5" t="s">
        <v>803</v>
      </c>
      <c r="C13" s="5" t="s">
        <v>310</v>
      </c>
      <c r="D13" s="5" t="s">
        <v>310</v>
      </c>
      <c r="L13" t="str">
        <f t="shared" ca="1" si="0"/>
        <v/>
      </c>
      <c r="AL13" t="str">
        <v>Visitor 10</v>
      </c>
      <c r="AM13" t="str">
        <v>Yes</v>
      </c>
      <c r="AN13" t="str">
        <v>Yes</v>
      </c>
      <c r="AO13" t="str">
        <v>Yes</v>
      </c>
    </row>
    <row r="14" spans="2:41">
      <c r="B14" s="5" t="s">
        <v>801</v>
      </c>
      <c r="C14" s="5" t="s">
        <v>311</v>
      </c>
      <c r="D14" s="5" t="s">
        <v>310</v>
      </c>
      <c r="AL14" t="str">
        <v>Visitor 11</v>
      </c>
      <c r="AM14" t="str">
        <v>Yes</v>
      </c>
      <c r="AN14" t="str">
        <v>Yes</v>
      </c>
      <c r="AO14" t="str">
        <v>Yes</v>
      </c>
    </row>
    <row r="15" spans="2:41">
      <c r="B15" s="5" t="s">
        <v>800</v>
      </c>
      <c r="C15" s="5" t="s">
        <v>311</v>
      </c>
      <c r="D15" s="5" t="s">
        <v>310</v>
      </c>
      <c r="AL15" t="str">
        <v>Visitor 12</v>
      </c>
      <c r="AM15" t="str">
        <v>Yes</v>
      </c>
      <c r="AN15" t="str">
        <v>Yes</v>
      </c>
      <c r="AO15" t="str">
        <v>Yes</v>
      </c>
    </row>
    <row r="16" spans="2:41">
      <c r="B16" s="5" t="s">
        <v>799</v>
      </c>
      <c r="C16" s="5" t="s">
        <v>311</v>
      </c>
      <c r="D16" s="5" t="s">
        <v>310</v>
      </c>
      <c r="AL16" t="str">
        <v>Visitor 13</v>
      </c>
      <c r="AM16" t="str">
        <v>Yes</v>
      </c>
      <c r="AN16" t="str">
        <v>Yes</v>
      </c>
      <c r="AO16" t="str">
        <v>Yes</v>
      </c>
    </row>
    <row r="17" spans="2:41">
      <c r="B17" s="5" t="s">
        <v>798</v>
      </c>
      <c r="C17" s="5" t="s">
        <v>310</v>
      </c>
      <c r="D17" s="5" t="s">
        <v>310</v>
      </c>
      <c r="AL17" t="str">
        <v>Visitor 14</v>
      </c>
      <c r="AM17" t="str">
        <v>Yes</v>
      </c>
      <c r="AN17" t="str">
        <v>Yes</v>
      </c>
      <c r="AO17" t="str">
        <v>Yes</v>
      </c>
    </row>
    <row r="18" spans="2:41">
      <c r="B18" s="5" t="s">
        <v>797</v>
      </c>
      <c r="C18" s="5" t="s">
        <v>311</v>
      </c>
      <c r="D18" s="5" t="s">
        <v>310</v>
      </c>
      <c r="AL18" t="str">
        <v>Visitor 15</v>
      </c>
      <c r="AM18" t="str">
        <v>Yes</v>
      </c>
      <c r="AN18" t="str">
        <v>Yes</v>
      </c>
      <c r="AO18" t="str">
        <v>Yes</v>
      </c>
    </row>
    <row r="19" spans="2:41">
      <c r="B19" s="5" t="s">
        <v>796</v>
      </c>
      <c r="C19" s="5" t="s">
        <v>310</v>
      </c>
      <c r="D19" s="5" t="s">
        <v>310</v>
      </c>
      <c r="AL19" t="str">
        <v>Visitor 16</v>
      </c>
      <c r="AM19" t="str">
        <v>Yes</v>
      </c>
      <c r="AN19" t="str">
        <v>Yes</v>
      </c>
      <c r="AO19" t="str">
        <v>Yes</v>
      </c>
    </row>
    <row r="20" spans="2:41">
      <c r="B20" s="5" t="s">
        <v>795</v>
      </c>
      <c r="C20" s="5" t="s">
        <v>310</v>
      </c>
      <c r="D20" s="5" t="s">
        <v>310</v>
      </c>
      <c r="AL20" t="str">
        <v>Visitor 17</v>
      </c>
      <c r="AM20" t="str">
        <v>Yes</v>
      </c>
      <c r="AN20" t="str">
        <v>Yes</v>
      </c>
      <c r="AO20" t="str">
        <v>Yes</v>
      </c>
    </row>
    <row r="21" spans="2:41">
      <c r="B21" s="5" t="s">
        <v>794</v>
      </c>
      <c r="C21" s="5" t="s">
        <v>310</v>
      </c>
      <c r="D21" s="5" t="s">
        <v>310</v>
      </c>
      <c r="AL21" t="str">
        <v>Visitor 18</v>
      </c>
      <c r="AM21" t="str">
        <v>Yes</v>
      </c>
      <c r="AN21" t="str">
        <v>Yes</v>
      </c>
      <c r="AO21" t="str">
        <v>Yes</v>
      </c>
    </row>
    <row r="22" spans="2:41">
      <c r="B22" s="5" t="s">
        <v>793</v>
      </c>
      <c r="C22" s="5" t="s">
        <v>311</v>
      </c>
      <c r="D22" s="5" t="s">
        <v>311</v>
      </c>
      <c r="AL22" t="str">
        <v>Visitor 19</v>
      </c>
      <c r="AM22" t="str">
        <v>Yes</v>
      </c>
      <c r="AN22" t="str">
        <v>Yes</v>
      </c>
      <c r="AO22" t="str">
        <v>Yes</v>
      </c>
    </row>
    <row r="23" spans="2:41">
      <c r="B23" s="5" t="s">
        <v>791</v>
      </c>
      <c r="C23" s="5" t="s">
        <v>311</v>
      </c>
      <c r="D23" s="5" t="s">
        <v>311</v>
      </c>
      <c r="AL23" t="str">
        <v>Visitor 20</v>
      </c>
      <c r="AM23" t="str">
        <v>Yes</v>
      </c>
      <c r="AN23" t="str">
        <v>Yes</v>
      </c>
      <c r="AO23" t="str">
        <v>Yes</v>
      </c>
    </row>
    <row r="24" spans="2:41">
      <c r="B24" s="5" t="s">
        <v>789</v>
      </c>
      <c r="C24" s="5" t="s">
        <v>311</v>
      </c>
      <c r="D24" s="5" t="s">
        <v>310</v>
      </c>
      <c r="AL24" t="str">
        <v>Visitor 21</v>
      </c>
      <c r="AM24" t="str">
        <v>Yes</v>
      </c>
      <c r="AN24" t="str">
        <v>Yes</v>
      </c>
      <c r="AO24" t="str">
        <v>Yes</v>
      </c>
    </row>
    <row r="25" spans="2:41">
      <c r="B25" s="5" t="s">
        <v>788</v>
      </c>
      <c r="C25" s="5" t="s">
        <v>311</v>
      </c>
      <c r="D25" s="5" t="s">
        <v>311</v>
      </c>
      <c r="AL25" t="str">
        <v>Visitor 22</v>
      </c>
      <c r="AM25" t="str">
        <v>Yes</v>
      </c>
      <c r="AN25" t="str">
        <v>Yes</v>
      </c>
      <c r="AO25" t="str">
        <v>Yes</v>
      </c>
    </row>
    <row r="26" spans="2:41">
      <c r="B26" s="5" t="s">
        <v>787</v>
      </c>
      <c r="C26" s="5" t="s">
        <v>311</v>
      </c>
      <c r="D26" s="5" t="s">
        <v>311</v>
      </c>
      <c r="AL26" t="str">
        <v>Visitor 23</v>
      </c>
      <c r="AM26" t="str">
        <v>Yes</v>
      </c>
      <c r="AN26" t="str">
        <v>Yes</v>
      </c>
      <c r="AO26" t="str">
        <v>Yes</v>
      </c>
    </row>
    <row r="27" spans="2:41">
      <c r="B27" s="5" t="s">
        <v>786</v>
      </c>
      <c r="C27" s="5" t="s">
        <v>310</v>
      </c>
      <c r="D27" s="5" t="s">
        <v>310</v>
      </c>
      <c r="AL27" t="str">
        <v>Visitor 24</v>
      </c>
      <c r="AM27" t="str">
        <v>Yes</v>
      </c>
      <c r="AN27" t="str">
        <v>Yes</v>
      </c>
      <c r="AO27" t="str">
        <v>Yes</v>
      </c>
    </row>
    <row r="28" spans="2:41">
      <c r="B28" s="5" t="s">
        <v>785</v>
      </c>
      <c r="C28" s="5" t="s">
        <v>311</v>
      </c>
      <c r="D28" s="5" t="s">
        <v>310</v>
      </c>
      <c r="AL28" t="str">
        <v>Visitor 25</v>
      </c>
      <c r="AM28" t="str">
        <v>Yes</v>
      </c>
      <c r="AN28" t="str">
        <v>Yes</v>
      </c>
      <c r="AO28" t="str">
        <v>Yes</v>
      </c>
    </row>
    <row r="29" spans="2:41">
      <c r="B29" s="5" t="s">
        <v>784</v>
      </c>
      <c r="C29" s="5" t="s">
        <v>311</v>
      </c>
      <c r="D29" s="5" t="s">
        <v>310</v>
      </c>
      <c r="AL29" t="str">
        <v>Visitor 26</v>
      </c>
      <c r="AM29" t="str">
        <v>Yes</v>
      </c>
      <c r="AN29" t="str">
        <v>Yes</v>
      </c>
      <c r="AO29" t="str">
        <v>Yes</v>
      </c>
    </row>
    <row r="30" spans="2:41">
      <c r="B30" s="5" t="s">
        <v>783</v>
      </c>
      <c r="C30" s="5" t="s">
        <v>310</v>
      </c>
      <c r="D30" s="5" t="s">
        <v>310</v>
      </c>
      <c r="AL30" t="str">
        <v>Visitor 27</v>
      </c>
      <c r="AM30" t="str">
        <v>Yes</v>
      </c>
      <c r="AN30" t="str">
        <v>Yes</v>
      </c>
      <c r="AO30" t="str">
        <v>Yes</v>
      </c>
    </row>
    <row r="31" spans="2:41">
      <c r="B31" s="5" t="s">
        <v>782</v>
      </c>
      <c r="C31" s="5" t="s">
        <v>310</v>
      </c>
      <c r="D31" s="5" t="s">
        <v>310</v>
      </c>
      <c r="AL31" t="str">
        <v>Visitor 28</v>
      </c>
      <c r="AM31" t="str">
        <v>Yes</v>
      </c>
      <c r="AN31" t="str">
        <v>Yes</v>
      </c>
      <c r="AO31" t="str">
        <v>Yes</v>
      </c>
    </row>
    <row r="32" spans="2:41">
      <c r="B32" s="5" t="s">
        <v>781</v>
      </c>
      <c r="C32" s="5" t="s">
        <v>311</v>
      </c>
      <c r="D32" s="5" t="s">
        <v>311</v>
      </c>
      <c r="AL32" t="str">
        <v>Visitor 29</v>
      </c>
      <c r="AM32" t="str">
        <v>Yes</v>
      </c>
      <c r="AN32" t="str">
        <v>Yes</v>
      </c>
      <c r="AO32" t="str">
        <v>Yes</v>
      </c>
    </row>
    <row r="33" spans="2:41">
      <c r="B33" s="5" t="s">
        <v>780</v>
      </c>
      <c r="C33" s="5" t="s">
        <v>310</v>
      </c>
      <c r="D33" s="5" t="s">
        <v>310</v>
      </c>
      <c r="AL33" t="str">
        <v>Visitor 30</v>
      </c>
      <c r="AM33" t="str">
        <v>Yes</v>
      </c>
      <c r="AN33" t="str">
        <v>Yes</v>
      </c>
      <c r="AO33" t="str">
        <v>Yes</v>
      </c>
    </row>
    <row r="34" spans="2:41">
      <c r="B34" s="5" t="s">
        <v>779</v>
      </c>
      <c r="C34" s="5" t="s">
        <v>311</v>
      </c>
      <c r="D34" s="5" t="s">
        <v>310</v>
      </c>
      <c r="AL34" t="str">
        <v>Visitor 31</v>
      </c>
      <c r="AM34" t="str">
        <v>Yes</v>
      </c>
      <c r="AN34" t="str">
        <v>Yes</v>
      </c>
      <c r="AO34" t="str">
        <v>Yes</v>
      </c>
    </row>
    <row r="35" spans="2:41">
      <c r="B35" s="5" t="s">
        <v>778</v>
      </c>
      <c r="C35" s="5" t="s">
        <v>310</v>
      </c>
      <c r="D35" s="5" t="s">
        <v>310</v>
      </c>
      <c r="AL35" t="str">
        <v>Visitor 32</v>
      </c>
      <c r="AM35" t="str">
        <v>Yes</v>
      </c>
      <c r="AN35" t="str">
        <v>Yes</v>
      </c>
      <c r="AO35" t="str">
        <v>Yes</v>
      </c>
    </row>
    <row r="36" spans="2:41">
      <c r="B36" s="5" t="s">
        <v>777</v>
      </c>
      <c r="C36" s="5" t="s">
        <v>310</v>
      </c>
      <c r="D36" s="5" t="s">
        <v>310</v>
      </c>
      <c r="AL36" t="str">
        <v>Visitor 33</v>
      </c>
      <c r="AM36" t="str">
        <v>Yes</v>
      </c>
      <c r="AN36" t="str">
        <v>Yes</v>
      </c>
      <c r="AO36" t="str">
        <v>Yes</v>
      </c>
    </row>
    <row r="37" spans="2:41">
      <c r="B37" s="5" t="s">
        <v>776</v>
      </c>
      <c r="C37" s="5" t="s">
        <v>311</v>
      </c>
      <c r="D37" s="5" t="s">
        <v>310</v>
      </c>
      <c r="AL37" t="str">
        <v>Visitor 34</v>
      </c>
      <c r="AM37" t="str">
        <v>Yes</v>
      </c>
      <c r="AN37" t="str">
        <v>Yes</v>
      </c>
      <c r="AO37" t="str">
        <v>Yes</v>
      </c>
    </row>
    <row r="38" spans="2:41">
      <c r="B38" s="5" t="s">
        <v>775</v>
      </c>
      <c r="C38" s="5" t="s">
        <v>310</v>
      </c>
      <c r="D38" s="5" t="s">
        <v>310</v>
      </c>
      <c r="AL38" t="str">
        <v>Visitor 35</v>
      </c>
      <c r="AM38" t="str">
        <v>Yes</v>
      </c>
      <c r="AN38" t="str">
        <v>Yes</v>
      </c>
      <c r="AO38" t="str">
        <v>Yes</v>
      </c>
    </row>
    <row r="39" spans="2:41">
      <c r="B39" s="5" t="s">
        <v>774</v>
      </c>
      <c r="C39" s="5" t="s">
        <v>310</v>
      </c>
      <c r="D39" s="5" t="s">
        <v>310</v>
      </c>
      <c r="AL39" t="str">
        <v>Visitor 36</v>
      </c>
      <c r="AM39" t="str">
        <v>Yes</v>
      </c>
      <c r="AN39" t="str">
        <v>Yes</v>
      </c>
      <c r="AO39" t="str">
        <v>Yes</v>
      </c>
    </row>
    <row r="40" spans="2:41">
      <c r="B40" s="5" t="s">
        <v>773</v>
      </c>
      <c r="C40" s="5" t="s">
        <v>310</v>
      </c>
      <c r="D40" s="5" t="s">
        <v>310</v>
      </c>
      <c r="AL40" t="str">
        <v>Visitor 37</v>
      </c>
      <c r="AM40" t="str">
        <v>Yes</v>
      </c>
      <c r="AN40" t="str">
        <v>Yes</v>
      </c>
      <c r="AO40" t="str">
        <v>Yes</v>
      </c>
    </row>
    <row r="41" spans="2:41">
      <c r="B41" s="5" t="s">
        <v>772</v>
      </c>
      <c r="C41" s="5" t="s">
        <v>311</v>
      </c>
      <c r="D41" s="5" t="s">
        <v>310</v>
      </c>
      <c r="AL41" t="str">
        <v>Visitor 38</v>
      </c>
      <c r="AM41" t="str">
        <v>Yes</v>
      </c>
      <c r="AN41" t="str">
        <v>Yes</v>
      </c>
      <c r="AO41" t="str">
        <v>Yes</v>
      </c>
    </row>
    <row r="42" spans="2:41">
      <c r="B42" s="5" t="s">
        <v>771</v>
      </c>
      <c r="C42" s="5" t="s">
        <v>310</v>
      </c>
      <c r="D42" s="5" t="s">
        <v>311</v>
      </c>
      <c r="AL42" t="str">
        <v>Visitor 39</v>
      </c>
      <c r="AM42" t="str">
        <v>Yes</v>
      </c>
      <c r="AN42" t="str">
        <v>Yes</v>
      </c>
      <c r="AO42" t="str">
        <v>Yes</v>
      </c>
    </row>
    <row r="43" spans="2:41">
      <c r="B43" s="5" t="s">
        <v>770</v>
      </c>
      <c r="C43" s="5" t="s">
        <v>311</v>
      </c>
      <c r="D43" s="5" t="s">
        <v>311</v>
      </c>
      <c r="AL43" t="str">
        <v>Visitor 40</v>
      </c>
      <c r="AM43" t="str">
        <v>Yes</v>
      </c>
      <c r="AN43" t="str">
        <v>Yes</v>
      </c>
      <c r="AO43" t="str">
        <v>Yes</v>
      </c>
    </row>
    <row r="44" spans="2:41">
      <c r="B44" s="5" t="s">
        <v>769</v>
      </c>
      <c r="C44" s="5" t="s">
        <v>311</v>
      </c>
      <c r="D44" s="5" t="s">
        <v>310</v>
      </c>
      <c r="AL44" t="str">
        <v>Visitor 41</v>
      </c>
      <c r="AM44" t="str">
        <v>Yes</v>
      </c>
      <c r="AN44" t="str">
        <v>Yes</v>
      </c>
      <c r="AO44" t="str">
        <v>Yes</v>
      </c>
    </row>
    <row r="45" spans="2:41">
      <c r="B45" s="5" t="s">
        <v>768</v>
      </c>
      <c r="C45" s="5" t="s">
        <v>310</v>
      </c>
      <c r="D45" s="5" t="s">
        <v>310</v>
      </c>
      <c r="AL45" t="str">
        <v>Visitor 42</v>
      </c>
      <c r="AM45" t="str">
        <v>Yes</v>
      </c>
      <c r="AN45" t="str">
        <v>Yes</v>
      </c>
      <c r="AO45" t="str">
        <v>Yes</v>
      </c>
    </row>
    <row r="46" spans="2:41">
      <c r="B46" s="5" t="s">
        <v>767</v>
      </c>
      <c r="C46" s="5" t="s">
        <v>311</v>
      </c>
      <c r="D46" s="5" t="s">
        <v>310</v>
      </c>
      <c r="AL46" t="str">
        <v>Visitor 43</v>
      </c>
      <c r="AM46" t="str">
        <v>Yes</v>
      </c>
      <c r="AN46" t="str">
        <v>Yes</v>
      </c>
      <c r="AO46" t="str">
        <v>Yes</v>
      </c>
    </row>
    <row r="47" spans="2:41">
      <c r="B47" s="5" t="s">
        <v>766</v>
      </c>
      <c r="C47" s="5" t="s">
        <v>311</v>
      </c>
      <c r="D47" s="5" t="s">
        <v>311</v>
      </c>
      <c r="AL47" t="str">
        <v>Visitor 44</v>
      </c>
      <c r="AM47" t="str">
        <v>Yes</v>
      </c>
      <c r="AN47" t="str">
        <v>Yes</v>
      </c>
      <c r="AO47" t="str">
        <v>Yes</v>
      </c>
    </row>
    <row r="48" spans="2:41">
      <c r="B48" s="5" t="s">
        <v>765</v>
      </c>
      <c r="C48" s="5" t="s">
        <v>311</v>
      </c>
      <c r="D48" s="5" t="s">
        <v>311</v>
      </c>
      <c r="AL48" t="str">
        <v>Visitor 45</v>
      </c>
      <c r="AM48" t="str">
        <v>Yes</v>
      </c>
      <c r="AN48" t="str">
        <v>Yes</v>
      </c>
      <c r="AO48" t="str">
        <v>Yes</v>
      </c>
    </row>
    <row r="49" spans="2:41">
      <c r="B49" s="5" t="s">
        <v>764</v>
      </c>
      <c r="C49" s="5" t="s">
        <v>311</v>
      </c>
      <c r="D49" s="5" t="s">
        <v>311</v>
      </c>
      <c r="AL49" t="str">
        <v>Visitor 46</v>
      </c>
      <c r="AM49" t="str">
        <v>Yes</v>
      </c>
      <c r="AN49" t="str">
        <v>Yes</v>
      </c>
      <c r="AO49" t="str">
        <v>Yes</v>
      </c>
    </row>
    <row r="50" spans="2:41">
      <c r="B50" s="5" t="s">
        <v>763</v>
      </c>
      <c r="C50" s="5" t="s">
        <v>311</v>
      </c>
      <c r="D50" s="5" t="s">
        <v>310</v>
      </c>
      <c r="AL50" t="str">
        <v>Visitor 47</v>
      </c>
      <c r="AM50" t="str">
        <v>Yes</v>
      </c>
      <c r="AN50" t="str">
        <v>Yes</v>
      </c>
      <c r="AO50" t="str">
        <v>Yes</v>
      </c>
    </row>
    <row r="51" spans="2:41">
      <c r="B51" s="5" t="s">
        <v>762</v>
      </c>
      <c r="C51" s="5" t="s">
        <v>310</v>
      </c>
      <c r="D51" s="5" t="s">
        <v>310</v>
      </c>
      <c r="AL51" t="str">
        <v>Visitor 48</v>
      </c>
      <c r="AM51" t="str">
        <v>Yes</v>
      </c>
      <c r="AN51" t="str">
        <v>Yes</v>
      </c>
      <c r="AO51" t="str">
        <v>Yes</v>
      </c>
    </row>
    <row r="52" spans="2:41">
      <c r="B52" s="5" t="s">
        <v>761</v>
      </c>
      <c r="C52" s="5" t="s">
        <v>310</v>
      </c>
      <c r="D52" s="5" t="s">
        <v>311</v>
      </c>
      <c r="AL52" t="str">
        <v>Visitor 49</v>
      </c>
      <c r="AM52" t="str">
        <v>Yes</v>
      </c>
      <c r="AN52" t="str">
        <v>Yes</v>
      </c>
      <c r="AO52" t="str">
        <v>Yes</v>
      </c>
    </row>
    <row r="53" spans="2:41">
      <c r="B53" s="5" t="s">
        <v>760</v>
      </c>
      <c r="C53" s="5" t="s">
        <v>311</v>
      </c>
      <c r="D53" s="5" t="s">
        <v>310</v>
      </c>
      <c r="AL53" t="str">
        <v>Visitor 50</v>
      </c>
      <c r="AM53" t="str">
        <v>Yes</v>
      </c>
      <c r="AN53" t="str">
        <v>Yes</v>
      </c>
      <c r="AO53" t="str">
        <v>Yes</v>
      </c>
    </row>
    <row r="54" spans="2:41">
      <c r="B54" s="5" t="s">
        <v>759</v>
      </c>
      <c r="C54" s="5" t="s">
        <v>311</v>
      </c>
      <c r="D54" s="5" t="s">
        <v>310</v>
      </c>
      <c r="AL54" t="str">
        <v>Visitor 51</v>
      </c>
      <c r="AM54" t="str">
        <v>Yes</v>
      </c>
      <c r="AN54" t="str">
        <v>Yes</v>
      </c>
      <c r="AO54" t="str">
        <v>Yes</v>
      </c>
    </row>
    <row r="55" spans="2:41">
      <c r="B55" s="5" t="s">
        <v>758</v>
      </c>
      <c r="C55" s="5" t="s">
        <v>311</v>
      </c>
      <c r="D55" s="5" t="s">
        <v>311</v>
      </c>
      <c r="AL55" t="str">
        <v>Visitor 52</v>
      </c>
      <c r="AM55" t="str">
        <v>Yes</v>
      </c>
      <c r="AN55" t="str">
        <v>Yes</v>
      </c>
      <c r="AO55" t="str">
        <v>Yes</v>
      </c>
    </row>
    <row r="56" spans="2:41">
      <c r="B56" s="5" t="s">
        <v>757</v>
      </c>
      <c r="C56" s="5" t="s">
        <v>311</v>
      </c>
      <c r="D56" s="5" t="s">
        <v>310</v>
      </c>
      <c r="AL56" t="str">
        <v>Visitor 53</v>
      </c>
      <c r="AM56" t="str">
        <v>Yes</v>
      </c>
      <c r="AN56" t="str">
        <v>Yes</v>
      </c>
      <c r="AO56" t="str">
        <v>Yes</v>
      </c>
    </row>
    <row r="57" spans="2:41">
      <c r="B57" s="5" t="s">
        <v>756</v>
      </c>
      <c r="C57" s="5" t="s">
        <v>311</v>
      </c>
      <c r="D57" s="5" t="s">
        <v>310</v>
      </c>
      <c r="AL57" t="str">
        <v>Visitor 54</v>
      </c>
      <c r="AM57" t="str">
        <v>Yes</v>
      </c>
      <c r="AN57" t="str">
        <v>Yes</v>
      </c>
      <c r="AO57" t="str">
        <v>Yes</v>
      </c>
    </row>
    <row r="58" spans="2:41">
      <c r="B58" s="5" t="s">
        <v>755</v>
      </c>
      <c r="C58" s="5" t="s">
        <v>310</v>
      </c>
      <c r="D58" s="5" t="s">
        <v>310</v>
      </c>
      <c r="AL58" t="str">
        <v>Visitor 55</v>
      </c>
      <c r="AM58" t="str">
        <v>Yes</v>
      </c>
      <c r="AN58" t="str">
        <v>Yes</v>
      </c>
      <c r="AO58" t="str">
        <v>Yes</v>
      </c>
    </row>
    <row r="59" spans="2:41">
      <c r="B59" s="5" t="s">
        <v>754</v>
      </c>
      <c r="C59" s="5" t="s">
        <v>310</v>
      </c>
      <c r="D59" s="5" t="s">
        <v>310</v>
      </c>
      <c r="AL59" t="str">
        <v>Visitor 56</v>
      </c>
      <c r="AM59" t="str">
        <v>Yes</v>
      </c>
      <c r="AN59" t="str">
        <v>Yes</v>
      </c>
      <c r="AO59" t="str">
        <v>Yes</v>
      </c>
    </row>
    <row r="60" spans="2:41">
      <c r="B60" s="5" t="s">
        <v>753</v>
      </c>
      <c r="C60" s="5" t="s">
        <v>311</v>
      </c>
      <c r="D60" s="5" t="s">
        <v>310</v>
      </c>
      <c r="AL60" t="str">
        <v>Visitor 57</v>
      </c>
      <c r="AM60" t="str">
        <v>Yes</v>
      </c>
      <c r="AN60" t="str">
        <v>Yes</v>
      </c>
      <c r="AO60" t="str">
        <v>Yes</v>
      </c>
    </row>
    <row r="61" spans="2:41">
      <c r="B61" s="5" t="s">
        <v>752</v>
      </c>
      <c r="C61" s="5" t="s">
        <v>311</v>
      </c>
      <c r="D61" s="5" t="s">
        <v>311</v>
      </c>
      <c r="AL61" t="str">
        <v>Visitor 58</v>
      </c>
      <c r="AM61" t="str">
        <v>Yes</v>
      </c>
      <c r="AN61" t="str">
        <v>Yes</v>
      </c>
      <c r="AO61" t="str">
        <v>Yes</v>
      </c>
    </row>
    <row r="62" spans="2:41">
      <c r="B62" s="5" t="s">
        <v>751</v>
      </c>
      <c r="C62" s="5" t="s">
        <v>311</v>
      </c>
      <c r="D62" s="5" t="s">
        <v>311</v>
      </c>
      <c r="AL62" t="str">
        <v>Visitor 59</v>
      </c>
      <c r="AM62" t="str">
        <v>Yes</v>
      </c>
      <c r="AN62" t="str">
        <v>Yes</v>
      </c>
      <c r="AO62" t="str">
        <v>Yes</v>
      </c>
    </row>
    <row r="63" spans="2:41">
      <c r="B63" s="5" t="s">
        <v>750</v>
      </c>
      <c r="C63" s="5" t="s">
        <v>311</v>
      </c>
      <c r="D63" s="5" t="s">
        <v>310</v>
      </c>
      <c r="AL63" t="str">
        <v>Visitor 60</v>
      </c>
      <c r="AM63" t="str">
        <v>Yes</v>
      </c>
      <c r="AN63" t="str">
        <v>Yes</v>
      </c>
      <c r="AO63" t="str">
        <v>Yes</v>
      </c>
    </row>
    <row r="64" spans="2:41">
      <c r="B64" s="5" t="s">
        <v>749</v>
      </c>
      <c r="C64" s="5" t="s">
        <v>311</v>
      </c>
      <c r="D64" s="5" t="s">
        <v>311</v>
      </c>
      <c r="AL64" t="str">
        <v>Visitor 61</v>
      </c>
      <c r="AM64" t="str">
        <v>Yes</v>
      </c>
      <c r="AN64" t="str">
        <v>Yes</v>
      </c>
      <c r="AO64" t="str">
        <v>No</v>
      </c>
    </row>
    <row r="65" spans="2:41">
      <c r="B65" s="5" t="s">
        <v>748</v>
      </c>
      <c r="C65" s="5" t="s">
        <v>310</v>
      </c>
      <c r="D65" s="5" t="s">
        <v>310</v>
      </c>
      <c r="AL65" t="str">
        <v>Visitor 62</v>
      </c>
      <c r="AM65" t="str">
        <v>Yes</v>
      </c>
      <c r="AN65" t="str">
        <v>Yes</v>
      </c>
      <c r="AO65" t="str">
        <v>No</v>
      </c>
    </row>
    <row r="66" spans="2:41">
      <c r="B66" s="5" t="s">
        <v>747</v>
      </c>
      <c r="C66" s="5" t="s">
        <v>310</v>
      </c>
      <c r="D66" s="5" t="s">
        <v>311</v>
      </c>
      <c r="AL66" t="str">
        <v>Visitor 63</v>
      </c>
      <c r="AM66" t="str">
        <v>Yes</v>
      </c>
      <c r="AN66" t="str">
        <v>Yes</v>
      </c>
      <c r="AO66" t="str">
        <v>No</v>
      </c>
    </row>
    <row r="67" spans="2:41">
      <c r="B67" s="5" t="s">
        <v>746</v>
      </c>
      <c r="C67" s="5" t="s">
        <v>311</v>
      </c>
      <c r="D67" s="5" t="s">
        <v>310</v>
      </c>
      <c r="AL67" t="str">
        <v>Visitor 64</v>
      </c>
      <c r="AM67" t="str">
        <v>Yes</v>
      </c>
      <c r="AN67" t="str">
        <v>Yes</v>
      </c>
      <c r="AO67" t="str">
        <v>No</v>
      </c>
    </row>
    <row r="68" spans="2:41">
      <c r="B68" s="5" t="s">
        <v>745</v>
      </c>
      <c r="C68" s="5" t="s">
        <v>310</v>
      </c>
      <c r="D68" s="5" t="s">
        <v>311</v>
      </c>
      <c r="AL68" t="str">
        <v>Visitor 65</v>
      </c>
      <c r="AM68" t="str">
        <v>Yes</v>
      </c>
      <c r="AN68" t="str">
        <v>Yes</v>
      </c>
      <c r="AO68" t="str">
        <v>No</v>
      </c>
    </row>
    <row r="69" spans="2:41">
      <c r="B69" s="5" t="s">
        <v>744</v>
      </c>
      <c r="C69" s="5" t="s">
        <v>311</v>
      </c>
      <c r="D69" s="5" t="s">
        <v>310</v>
      </c>
      <c r="AL69" t="str">
        <v>Visitor 66</v>
      </c>
      <c r="AM69" t="str">
        <v>Yes</v>
      </c>
      <c r="AN69" t="str">
        <v>Yes</v>
      </c>
      <c r="AO69" t="str">
        <v>No</v>
      </c>
    </row>
    <row r="70" spans="2:41">
      <c r="B70" s="5" t="s">
        <v>743</v>
      </c>
      <c r="C70" s="5" t="s">
        <v>310</v>
      </c>
      <c r="D70" s="5" t="s">
        <v>310</v>
      </c>
      <c r="AL70" t="str">
        <v>Visitor 67</v>
      </c>
      <c r="AM70" t="str">
        <v>Yes</v>
      </c>
      <c r="AN70" t="str">
        <v>Yes</v>
      </c>
      <c r="AO70" t="str">
        <v>No</v>
      </c>
    </row>
    <row r="71" spans="2:41">
      <c r="B71" s="5" t="s">
        <v>742</v>
      </c>
      <c r="C71" s="5" t="s">
        <v>310</v>
      </c>
      <c r="D71" s="5" t="s">
        <v>310</v>
      </c>
      <c r="AL71" t="str">
        <v>Visitor 68</v>
      </c>
      <c r="AM71" t="str">
        <v>Yes</v>
      </c>
      <c r="AN71" t="str">
        <v>Yes</v>
      </c>
      <c r="AO71" t="str">
        <v>No</v>
      </c>
    </row>
    <row r="72" spans="2:41">
      <c r="B72" s="5" t="s">
        <v>741</v>
      </c>
      <c r="C72" s="5" t="s">
        <v>311</v>
      </c>
      <c r="D72" s="5" t="s">
        <v>310</v>
      </c>
      <c r="AL72" t="str">
        <v>Visitor 69</v>
      </c>
      <c r="AM72" t="str">
        <v>Yes</v>
      </c>
      <c r="AN72" t="str">
        <v>Yes</v>
      </c>
      <c r="AO72" t="str">
        <v>No</v>
      </c>
    </row>
    <row r="73" spans="2:41">
      <c r="B73" s="5" t="s">
        <v>740</v>
      </c>
      <c r="C73" s="5" t="s">
        <v>310</v>
      </c>
      <c r="D73" s="5" t="s">
        <v>311</v>
      </c>
      <c r="AL73" t="str">
        <v>Visitor 70</v>
      </c>
      <c r="AM73" t="str">
        <v>Yes</v>
      </c>
      <c r="AN73" t="str">
        <v>Yes</v>
      </c>
      <c r="AO73" t="str">
        <v>No</v>
      </c>
    </row>
    <row r="74" spans="2:41">
      <c r="B74" s="5" t="s">
        <v>739</v>
      </c>
      <c r="C74" s="5" t="s">
        <v>310</v>
      </c>
      <c r="D74" s="5" t="s">
        <v>310</v>
      </c>
      <c r="AL74" t="str">
        <v>Visitor 71</v>
      </c>
      <c r="AM74" t="str">
        <v>Yes</v>
      </c>
      <c r="AN74" t="str">
        <v>Yes</v>
      </c>
      <c r="AO74" t="str">
        <v>No</v>
      </c>
    </row>
    <row r="75" spans="2:41">
      <c r="B75" s="5" t="s">
        <v>738</v>
      </c>
      <c r="C75" s="5" t="s">
        <v>311</v>
      </c>
      <c r="D75" s="5" t="s">
        <v>311</v>
      </c>
      <c r="AL75" t="str">
        <v>Visitor 72</v>
      </c>
      <c r="AM75" t="str">
        <v>Yes</v>
      </c>
      <c r="AN75" t="str">
        <v>Yes</v>
      </c>
      <c r="AO75" t="str">
        <v>No</v>
      </c>
    </row>
    <row r="76" spans="2:41">
      <c r="B76" s="5" t="s">
        <v>737</v>
      </c>
      <c r="C76" s="5" t="s">
        <v>310</v>
      </c>
      <c r="D76" s="5" t="s">
        <v>310</v>
      </c>
      <c r="AL76" t="str">
        <v>Visitor 73</v>
      </c>
      <c r="AM76" t="str">
        <v>Yes</v>
      </c>
      <c r="AN76" t="str">
        <v>Yes</v>
      </c>
      <c r="AO76" t="str">
        <v>No</v>
      </c>
    </row>
    <row r="77" spans="2:41">
      <c r="B77" s="5" t="s">
        <v>736</v>
      </c>
      <c r="C77" s="5" t="s">
        <v>311</v>
      </c>
      <c r="D77" s="5" t="s">
        <v>311</v>
      </c>
      <c r="AL77" t="str">
        <v>Visitor 74</v>
      </c>
      <c r="AM77" t="str">
        <v>Yes</v>
      </c>
      <c r="AN77" t="str">
        <v>Yes</v>
      </c>
      <c r="AO77" t="str">
        <v>No</v>
      </c>
    </row>
    <row r="78" spans="2:41">
      <c r="B78" s="5" t="s">
        <v>735</v>
      </c>
      <c r="C78" s="5" t="s">
        <v>310</v>
      </c>
      <c r="D78" s="5" t="s">
        <v>310</v>
      </c>
      <c r="AL78" t="str">
        <v>Visitor 75</v>
      </c>
      <c r="AM78" t="str">
        <v>Yes</v>
      </c>
      <c r="AN78" t="str">
        <v>Yes</v>
      </c>
      <c r="AO78" t="str">
        <v>No</v>
      </c>
    </row>
    <row r="79" spans="2:41">
      <c r="B79" s="5" t="s">
        <v>734</v>
      </c>
      <c r="C79" s="5" t="s">
        <v>311</v>
      </c>
      <c r="D79" s="5" t="s">
        <v>311</v>
      </c>
      <c r="AL79" t="str">
        <v>Visitor 76</v>
      </c>
      <c r="AM79" t="str">
        <v>Yes</v>
      </c>
      <c r="AN79" t="str">
        <v>Yes</v>
      </c>
      <c r="AO79" t="str">
        <v>No</v>
      </c>
    </row>
    <row r="80" spans="2:41">
      <c r="B80" s="5" t="s">
        <v>733</v>
      </c>
      <c r="C80" s="5" t="s">
        <v>311</v>
      </c>
      <c r="D80" s="5" t="s">
        <v>310</v>
      </c>
      <c r="AL80" t="str">
        <v>Visitor 77</v>
      </c>
      <c r="AM80" t="str">
        <v>Yes</v>
      </c>
      <c r="AN80" t="str">
        <v>Yes</v>
      </c>
      <c r="AO80" t="str">
        <v>No</v>
      </c>
    </row>
    <row r="81" spans="2:41">
      <c r="B81" s="5" t="s">
        <v>732</v>
      </c>
      <c r="C81" s="5" t="s">
        <v>310</v>
      </c>
      <c r="D81" s="5" t="s">
        <v>310</v>
      </c>
      <c r="AL81" t="str">
        <v>Visitor 78</v>
      </c>
      <c r="AM81" t="str">
        <v>Yes</v>
      </c>
      <c r="AN81" t="str">
        <v>Yes</v>
      </c>
      <c r="AO81" t="str">
        <v>No</v>
      </c>
    </row>
    <row r="82" spans="2:41">
      <c r="B82" s="5" t="s">
        <v>731</v>
      </c>
      <c r="C82" s="5" t="s">
        <v>310</v>
      </c>
      <c r="D82" s="5" t="s">
        <v>310</v>
      </c>
      <c r="AL82" t="str">
        <v>Visitor 79</v>
      </c>
      <c r="AM82" t="str">
        <v>Yes</v>
      </c>
      <c r="AN82" t="str">
        <v>Yes</v>
      </c>
      <c r="AO82" t="str">
        <v>No</v>
      </c>
    </row>
    <row r="83" spans="2:41">
      <c r="B83" s="5" t="s">
        <v>730</v>
      </c>
      <c r="C83" s="5" t="s">
        <v>310</v>
      </c>
      <c r="D83" s="5" t="s">
        <v>310</v>
      </c>
      <c r="AL83" t="str">
        <v>Visitor 80</v>
      </c>
      <c r="AM83" t="str">
        <v>Yes</v>
      </c>
      <c r="AN83" t="str">
        <v>Yes</v>
      </c>
      <c r="AO83" t="str">
        <v>No</v>
      </c>
    </row>
    <row r="84" spans="2:41">
      <c r="B84" s="5" t="s">
        <v>729</v>
      </c>
      <c r="C84" s="5" t="s">
        <v>311</v>
      </c>
      <c r="D84" s="5" t="s">
        <v>311</v>
      </c>
      <c r="AL84" t="str">
        <v>Visitor 81</v>
      </c>
      <c r="AM84" t="str">
        <v>Yes</v>
      </c>
      <c r="AN84" t="str">
        <v>Yes</v>
      </c>
      <c r="AO84" t="str">
        <v>No</v>
      </c>
    </row>
    <row r="85" spans="2:41">
      <c r="B85" s="5" t="s">
        <v>728</v>
      </c>
      <c r="C85" s="5" t="s">
        <v>310</v>
      </c>
      <c r="D85" s="5" t="s">
        <v>310</v>
      </c>
      <c r="AL85" t="str">
        <v>Visitor 82</v>
      </c>
      <c r="AM85" t="str">
        <v>Yes</v>
      </c>
      <c r="AN85" t="str">
        <v>Yes</v>
      </c>
      <c r="AO85" t="str">
        <v>No</v>
      </c>
    </row>
    <row r="86" spans="2:41">
      <c r="B86" s="5" t="s">
        <v>727</v>
      </c>
      <c r="C86" s="5" t="s">
        <v>310</v>
      </c>
      <c r="D86" s="5" t="s">
        <v>310</v>
      </c>
      <c r="AL86" t="str">
        <v>Visitor 83</v>
      </c>
      <c r="AM86" t="str">
        <v>Yes</v>
      </c>
      <c r="AN86" t="str">
        <v>Yes</v>
      </c>
      <c r="AO86" t="str">
        <v>No</v>
      </c>
    </row>
    <row r="87" spans="2:41">
      <c r="B87" s="5" t="s">
        <v>726</v>
      </c>
      <c r="C87" s="5" t="s">
        <v>311</v>
      </c>
      <c r="D87" s="5" t="s">
        <v>311</v>
      </c>
      <c r="AL87" t="str">
        <v>Visitor 84</v>
      </c>
      <c r="AM87" t="str">
        <v>Yes</v>
      </c>
      <c r="AN87" t="str">
        <v>Yes</v>
      </c>
      <c r="AO87" t="str">
        <v>No</v>
      </c>
    </row>
    <row r="88" spans="2:41">
      <c r="B88" s="5" t="s">
        <v>725</v>
      </c>
      <c r="C88" s="5" t="s">
        <v>311</v>
      </c>
      <c r="D88" s="5" t="s">
        <v>311</v>
      </c>
      <c r="AL88" t="str">
        <v>Visitor 85</v>
      </c>
      <c r="AM88" t="str">
        <v>Yes</v>
      </c>
      <c r="AN88" t="str">
        <v>Yes</v>
      </c>
      <c r="AO88" t="str">
        <v>No</v>
      </c>
    </row>
    <row r="89" spans="2:41">
      <c r="B89" s="5" t="s">
        <v>724</v>
      </c>
      <c r="C89" s="5" t="s">
        <v>310</v>
      </c>
      <c r="D89" s="5" t="s">
        <v>310</v>
      </c>
      <c r="AL89" t="str">
        <v>Visitor 86</v>
      </c>
      <c r="AM89" t="str">
        <v>Yes</v>
      </c>
      <c r="AN89" t="str">
        <v>Yes</v>
      </c>
      <c r="AO89" t="str">
        <v>No</v>
      </c>
    </row>
    <row r="90" spans="2:41">
      <c r="B90" s="5" t="s">
        <v>723</v>
      </c>
      <c r="C90" s="5" t="s">
        <v>311</v>
      </c>
      <c r="D90" s="5" t="s">
        <v>311</v>
      </c>
      <c r="AL90" t="str">
        <v>Visitor 87</v>
      </c>
      <c r="AM90" t="str">
        <v>Yes</v>
      </c>
      <c r="AN90" t="str">
        <v>Yes</v>
      </c>
      <c r="AO90" t="str">
        <v>No</v>
      </c>
    </row>
    <row r="91" spans="2:41">
      <c r="B91" s="5" t="s">
        <v>722</v>
      </c>
      <c r="C91" s="5" t="s">
        <v>310</v>
      </c>
      <c r="D91" s="5" t="s">
        <v>310</v>
      </c>
      <c r="AL91" t="str">
        <v>Visitor 88</v>
      </c>
      <c r="AM91" t="str">
        <v>Yes</v>
      </c>
      <c r="AN91" t="str">
        <v>Yes</v>
      </c>
      <c r="AO91" t="str">
        <v>No</v>
      </c>
    </row>
    <row r="92" spans="2:41">
      <c r="B92" s="5" t="s">
        <v>721</v>
      </c>
      <c r="C92" s="5" t="s">
        <v>311</v>
      </c>
      <c r="D92" s="5" t="s">
        <v>310</v>
      </c>
      <c r="AL92" t="str">
        <v>Visitor 89</v>
      </c>
      <c r="AM92" t="str">
        <v>Yes</v>
      </c>
      <c r="AN92" t="str">
        <v>Yes</v>
      </c>
      <c r="AO92" t="str">
        <v>No</v>
      </c>
    </row>
    <row r="93" spans="2:41">
      <c r="B93" s="5" t="s">
        <v>720</v>
      </c>
      <c r="C93" s="5" t="s">
        <v>310</v>
      </c>
      <c r="D93" s="5" t="s">
        <v>310</v>
      </c>
      <c r="AL93" t="str">
        <v>Visitor 90</v>
      </c>
      <c r="AM93" t="str">
        <v>Yes</v>
      </c>
      <c r="AN93" t="str">
        <v>Yes</v>
      </c>
      <c r="AO93" t="str">
        <v>No</v>
      </c>
    </row>
    <row r="94" spans="2:41">
      <c r="B94" s="5" t="s">
        <v>719</v>
      </c>
      <c r="C94" s="5" t="s">
        <v>310</v>
      </c>
      <c r="D94" s="5" t="s">
        <v>310</v>
      </c>
      <c r="AL94" t="str">
        <v>Visitor 91</v>
      </c>
      <c r="AM94" t="str">
        <v>No</v>
      </c>
      <c r="AN94" t="str">
        <v>Yes</v>
      </c>
      <c r="AO94" t="str">
        <v>No</v>
      </c>
    </row>
    <row r="95" spans="2:41">
      <c r="B95" s="5" t="s">
        <v>718</v>
      </c>
      <c r="C95" s="5" t="s">
        <v>311</v>
      </c>
      <c r="D95" s="5" t="s">
        <v>310</v>
      </c>
      <c r="AL95" t="str">
        <v>Visitor 92</v>
      </c>
      <c r="AM95" t="str">
        <v>No</v>
      </c>
      <c r="AN95" t="str">
        <v>Yes</v>
      </c>
      <c r="AO95" t="str">
        <v>No</v>
      </c>
    </row>
    <row r="96" spans="2:41">
      <c r="B96" s="5" t="s">
        <v>717</v>
      </c>
      <c r="C96" s="5" t="s">
        <v>311</v>
      </c>
      <c r="D96" s="5" t="s">
        <v>310</v>
      </c>
      <c r="AL96" t="str">
        <v>Visitor 93</v>
      </c>
      <c r="AM96" t="str">
        <v>No</v>
      </c>
      <c r="AN96" t="str">
        <v>Yes</v>
      </c>
      <c r="AO96" t="str">
        <v>No</v>
      </c>
    </row>
    <row r="97" spans="2:41">
      <c r="B97" s="5" t="s">
        <v>716</v>
      </c>
      <c r="C97" s="5" t="s">
        <v>311</v>
      </c>
      <c r="D97" s="5" t="s">
        <v>311</v>
      </c>
      <c r="AL97" t="str">
        <v>Visitor 94</v>
      </c>
      <c r="AM97" t="str">
        <v>No</v>
      </c>
      <c r="AN97" t="str">
        <v>Yes</v>
      </c>
      <c r="AO97" t="str">
        <v>No</v>
      </c>
    </row>
    <row r="98" spans="2:41">
      <c r="B98" s="5" t="s">
        <v>715</v>
      </c>
      <c r="C98" s="5" t="s">
        <v>311</v>
      </c>
      <c r="D98" s="5" t="s">
        <v>311</v>
      </c>
      <c r="AL98" t="str">
        <v>Visitor 95</v>
      </c>
      <c r="AM98" t="str">
        <v>No</v>
      </c>
      <c r="AN98" t="str">
        <v>Yes</v>
      </c>
      <c r="AO98" t="str">
        <v>No</v>
      </c>
    </row>
    <row r="99" spans="2:41">
      <c r="B99" s="5" t="s">
        <v>714</v>
      </c>
      <c r="C99" s="5" t="s">
        <v>311</v>
      </c>
      <c r="D99" s="5" t="s">
        <v>311</v>
      </c>
      <c r="AL99" t="str">
        <v>Visitor 96</v>
      </c>
      <c r="AM99" t="str">
        <v>No</v>
      </c>
      <c r="AN99" t="str">
        <v>Yes</v>
      </c>
      <c r="AO99" t="str">
        <v>No</v>
      </c>
    </row>
    <row r="100" spans="2:41">
      <c r="B100" s="5" t="s">
        <v>713</v>
      </c>
      <c r="C100" s="5" t="s">
        <v>311</v>
      </c>
      <c r="D100" s="5" t="s">
        <v>311</v>
      </c>
      <c r="AL100" t="str">
        <v>Visitor 97</v>
      </c>
      <c r="AM100" t="str">
        <v>No</v>
      </c>
      <c r="AN100" t="str">
        <v>Yes</v>
      </c>
      <c r="AO100" t="str">
        <v>No</v>
      </c>
    </row>
    <row r="101" spans="2:41">
      <c r="B101" s="5" t="s">
        <v>712</v>
      </c>
      <c r="C101" s="5" t="s">
        <v>310</v>
      </c>
      <c r="D101" s="5" t="s">
        <v>310</v>
      </c>
      <c r="AL101" t="str">
        <v>Visitor 98</v>
      </c>
      <c r="AM101" t="str">
        <v>No</v>
      </c>
      <c r="AN101" t="str">
        <v>Yes</v>
      </c>
      <c r="AO101" t="str">
        <v>No</v>
      </c>
    </row>
    <row r="102" spans="2:41">
      <c r="B102" s="5" t="s">
        <v>711</v>
      </c>
      <c r="C102" s="5" t="s">
        <v>311</v>
      </c>
      <c r="D102" s="5" t="s">
        <v>311</v>
      </c>
      <c r="AL102" t="str">
        <v>Visitor 99</v>
      </c>
      <c r="AM102" t="str">
        <v>No</v>
      </c>
      <c r="AN102" t="str">
        <v>Yes</v>
      </c>
      <c r="AO102" t="str">
        <v>No</v>
      </c>
    </row>
    <row r="103" spans="2:41">
      <c r="B103" s="5" t="s">
        <v>710</v>
      </c>
      <c r="C103" s="5" t="s">
        <v>311</v>
      </c>
      <c r="D103" s="5" t="s">
        <v>311</v>
      </c>
      <c r="AL103" t="str">
        <v>Visitor 100</v>
      </c>
      <c r="AM103" t="str">
        <v>No</v>
      </c>
      <c r="AN103" t="str">
        <v>Yes</v>
      </c>
      <c r="AO103" t="str">
        <v>No</v>
      </c>
    </row>
    <row r="104" spans="2:41">
      <c r="B104" s="5" t="s">
        <v>709</v>
      </c>
      <c r="C104" s="5" t="s">
        <v>311</v>
      </c>
      <c r="D104" s="5" t="s">
        <v>311</v>
      </c>
      <c r="AL104" t="str">
        <v>Visitor 101</v>
      </c>
      <c r="AM104" t="str">
        <v>No</v>
      </c>
      <c r="AN104" t="str">
        <v>Yes</v>
      </c>
      <c r="AO104" t="str">
        <v>No</v>
      </c>
    </row>
    <row r="105" spans="2:41">
      <c r="B105" s="5" t="s">
        <v>708</v>
      </c>
      <c r="C105" s="5" t="s">
        <v>311</v>
      </c>
      <c r="D105" s="5" t="s">
        <v>310</v>
      </c>
      <c r="AL105" t="str">
        <v>Visitor 102</v>
      </c>
      <c r="AM105" t="str">
        <v>No</v>
      </c>
      <c r="AN105" t="str">
        <v>Yes</v>
      </c>
      <c r="AO105" t="str">
        <v>No</v>
      </c>
    </row>
    <row r="106" spans="2:41">
      <c r="B106" s="5" t="s">
        <v>707</v>
      </c>
      <c r="C106" s="5" t="s">
        <v>310</v>
      </c>
      <c r="D106" s="5" t="s">
        <v>310</v>
      </c>
      <c r="AL106" t="str">
        <v>Visitor 103</v>
      </c>
      <c r="AM106" t="str">
        <v>No</v>
      </c>
      <c r="AN106" t="str">
        <v>Yes</v>
      </c>
      <c r="AO106" t="str">
        <v>No</v>
      </c>
    </row>
    <row r="107" spans="2:41">
      <c r="B107" s="5" t="s">
        <v>706</v>
      </c>
      <c r="C107" s="5" t="s">
        <v>311</v>
      </c>
      <c r="D107" s="5" t="s">
        <v>311</v>
      </c>
      <c r="AL107" t="str">
        <v>Visitor 104</v>
      </c>
      <c r="AM107" t="str">
        <v>No</v>
      </c>
      <c r="AN107" t="str">
        <v>Yes</v>
      </c>
      <c r="AO107" t="str">
        <v>No</v>
      </c>
    </row>
    <row r="108" spans="2:41">
      <c r="B108" s="5" t="s">
        <v>705</v>
      </c>
      <c r="C108" s="5" t="s">
        <v>310</v>
      </c>
      <c r="D108" s="5" t="s">
        <v>310</v>
      </c>
      <c r="AL108" t="str">
        <v>Visitor 105</v>
      </c>
      <c r="AM108" t="str">
        <v>No</v>
      </c>
      <c r="AN108" t="str">
        <v>Yes</v>
      </c>
      <c r="AO108" t="str">
        <v>No</v>
      </c>
    </row>
    <row r="109" spans="2:41">
      <c r="B109" s="5" t="s">
        <v>704</v>
      </c>
      <c r="C109" s="5" t="s">
        <v>310</v>
      </c>
      <c r="D109" s="5" t="s">
        <v>310</v>
      </c>
      <c r="AL109" t="str">
        <v>Visitor 106</v>
      </c>
      <c r="AM109" t="str">
        <v>No</v>
      </c>
      <c r="AN109" t="str">
        <v>Yes</v>
      </c>
      <c r="AO109" t="str">
        <v>No</v>
      </c>
    </row>
    <row r="110" spans="2:41">
      <c r="B110" s="5" t="s">
        <v>703</v>
      </c>
      <c r="C110" s="5" t="s">
        <v>310</v>
      </c>
      <c r="D110" s="5" t="s">
        <v>310</v>
      </c>
      <c r="AL110" t="str">
        <v>Visitor 107</v>
      </c>
      <c r="AM110" t="str">
        <v>No</v>
      </c>
      <c r="AN110" t="str">
        <v>Yes</v>
      </c>
      <c r="AO110" t="str">
        <v>No</v>
      </c>
    </row>
    <row r="111" spans="2:41">
      <c r="B111" s="5" t="s">
        <v>702</v>
      </c>
      <c r="C111" s="5" t="s">
        <v>310</v>
      </c>
      <c r="D111" s="5" t="s">
        <v>310</v>
      </c>
      <c r="AL111" t="str">
        <v>Visitor 108</v>
      </c>
      <c r="AM111" t="str">
        <v>No</v>
      </c>
      <c r="AN111" t="str">
        <v>Yes</v>
      </c>
      <c r="AO111" t="str">
        <v>No</v>
      </c>
    </row>
    <row r="112" spans="2:41">
      <c r="B112" s="5" t="s">
        <v>701</v>
      </c>
      <c r="C112" s="5" t="s">
        <v>311</v>
      </c>
      <c r="D112" s="5" t="s">
        <v>311</v>
      </c>
      <c r="AL112" t="str">
        <v>Visitor 109</v>
      </c>
      <c r="AM112" t="str">
        <v>No</v>
      </c>
      <c r="AN112" t="str">
        <v>Yes</v>
      </c>
      <c r="AO112" t="str">
        <v>No</v>
      </c>
    </row>
    <row r="113" spans="2:41">
      <c r="B113" s="5" t="s">
        <v>700</v>
      </c>
      <c r="C113" s="5" t="s">
        <v>311</v>
      </c>
      <c r="D113" s="5" t="s">
        <v>311</v>
      </c>
      <c r="AL113" t="str">
        <v>Visitor 110</v>
      </c>
      <c r="AM113" t="str">
        <v>No</v>
      </c>
      <c r="AN113" t="str">
        <v>Yes</v>
      </c>
      <c r="AO113" t="str">
        <v>No</v>
      </c>
    </row>
    <row r="114" spans="2:41">
      <c r="B114" s="5" t="s">
        <v>699</v>
      </c>
      <c r="C114" s="5" t="s">
        <v>311</v>
      </c>
      <c r="D114" s="5" t="s">
        <v>311</v>
      </c>
      <c r="AL114" t="str">
        <v>Visitor 111</v>
      </c>
      <c r="AM114" t="str">
        <v>No</v>
      </c>
      <c r="AN114" t="str">
        <v>Yes</v>
      </c>
      <c r="AO114" t="str">
        <v>No</v>
      </c>
    </row>
    <row r="115" spans="2:41">
      <c r="B115" s="5" t="s">
        <v>698</v>
      </c>
      <c r="C115" s="5" t="s">
        <v>310</v>
      </c>
      <c r="D115" s="5" t="s">
        <v>310</v>
      </c>
      <c r="AL115" t="str">
        <v>Visitor 112</v>
      </c>
      <c r="AM115" t="str">
        <v>No</v>
      </c>
      <c r="AN115" t="str">
        <v>Yes</v>
      </c>
      <c r="AO115" t="str">
        <v>No</v>
      </c>
    </row>
    <row r="116" spans="2:41">
      <c r="B116" s="5" t="s">
        <v>697</v>
      </c>
      <c r="C116" s="5" t="s">
        <v>311</v>
      </c>
      <c r="D116" s="5" t="s">
        <v>311</v>
      </c>
      <c r="AL116" t="str">
        <v>Visitor 113</v>
      </c>
      <c r="AM116" t="str">
        <v>No</v>
      </c>
      <c r="AN116" t="str">
        <v>Yes</v>
      </c>
      <c r="AO116" t="str">
        <v>No</v>
      </c>
    </row>
    <row r="117" spans="2:41">
      <c r="B117" s="5" t="s">
        <v>696</v>
      </c>
      <c r="C117" s="5" t="s">
        <v>311</v>
      </c>
      <c r="D117" s="5" t="s">
        <v>311</v>
      </c>
      <c r="AL117" t="str">
        <v>Visitor 114</v>
      </c>
      <c r="AM117" t="str">
        <v>No</v>
      </c>
      <c r="AN117" t="str">
        <v>Yes</v>
      </c>
      <c r="AO117" t="str">
        <v>No</v>
      </c>
    </row>
    <row r="118" spans="2:41">
      <c r="B118" s="5" t="s">
        <v>695</v>
      </c>
      <c r="C118" s="5" t="s">
        <v>311</v>
      </c>
      <c r="D118" s="5" t="s">
        <v>310</v>
      </c>
      <c r="AL118" t="str">
        <v>Visitor 115</v>
      </c>
      <c r="AM118" t="str">
        <v>No</v>
      </c>
      <c r="AN118" t="str">
        <v>Yes</v>
      </c>
      <c r="AO118" t="str">
        <v>No</v>
      </c>
    </row>
    <row r="119" spans="2:41">
      <c r="B119" s="5" t="s">
        <v>694</v>
      </c>
      <c r="C119" s="5" t="s">
        <v>311</v>
      </c>
      <c r="D119" s="5" t="s">
        <v>311</v>
      </c>
      <c r="AL119" t="str">
        <v>Visitor 116</v>
      </c>
      <c r="AM119" t="str">
        <v>No</v>
      </c>
      <c r="AN119" t="str">
        <v>Yes</v>
      </c>
      <c r="AO119" t="str">
        <v>No</v>
      </c>
    </row>
    <row r="120" spans="2:41">
      <c r="B120" s="5" t="s">
        <v>693</v>
      </c>
      <c r="C120" s="5" t="s">
        <v>311</v>
      </c>
      <c r="D120" s="5" t="s">
        <v>310</v>
      </c>
      <c r="AL120" t="str">
        <v>Visitor 117</v>
      </c>
      <c r="AM120" t="str">
        <v>No</v>
      </c>
      <c r="AN120" t="str">
        <v>Yes</v>
      </c>
      <c r="AO120" t="str">
        <v>No</v>
      </c>
    </row>
    <row r="121" spans="2:41">
      <c r="B121" s="5" t="s">
        <v>692</v>
      </c>
      <c r="C121" s="5" t="s">
        <v>310</v>
      </c>
      <c r="D121" s="5" t="s">
        <v>311</v>
      </c>
      <c r="AL121" t="str">
        <v>Visitor 118</v>
      </c>
      <c r="AM121" t="str">
        <v>No</v>
      </c>
      <c r="AN121" t="str">
        <v>Yes</v>
      </c>
      <c r="AO121" t="str">
        <v>No</v>
      </c>
    </row>
    <row r="122" spans="2:41">
      <c r="B122" s="5" t="s">
        <v>691</v>
      </c>
      <c r="C122" s="5" t="s">
        <v>311</v>
      </c>
      <c r="D122" s="5" t="s">
        <v>310</v>
      </c>
      <c r="AL122" t="str">
        <v>Visitor 119</v>
      </c>
      <c r="AM122" t="str">
        <v>No</v>
      </c>
      <c r="AN122" t="str">
        <v>Yes</v>
      </c>
      <c r="AO122" t="str">
        <v>No</v>
      </c>
    </row>
    <row r="123" spans="2:41">
      <c r="B123" s="5" t="s">
        <v>690</v>
      </c>
      <c r="C123" s="5" t="s">
        <v>311</v>
      </c>
      <c r="D123" s="5" t="s">
        <v>311</v>
      </c>
      <c r="AL123" t="str">
        <v>Visitor 120</v>
      </c>
      <c r="AM123" t="str">
        <v>No</v>
      </c>
      <c r="AN123" t="str">
        <v>Yes</v>
      </c>
      <c r="AO123" t="str">
        <v>No</v>
      </c>
    </row>
    <row r="124" spans="2:41">
      <c r="B124" s="5" t="s">
        <v>689</v>
      </c>
      <c r="C124" s="5" t="s">
        <v>310</v>
      </c>
      <c r="D124" s="5" t="s">
        <v>310</v>
      </c>
      <c r="AL124" t="str">
        <v>Visitor 121</v>
      </c>
      <c r="AM124" t="str">
        <v>No</v>
      </c>
      <c r="AN124" t="str">
        <v>Yes</v>
      </c>
      <c r="AO124" t="str">
        <v>No</v>
      </c>
    </row>
    <row r="125" spans="2:41">
      <c r="B125" s="5" t="s">
        <v>688</v>
      </c>
      <c r="C125" s="5" t="s">
        <v>311</v>
      </c>
      <c r="D125" s="5" t="s">
        <v>311</v>
      </c>
      <c r="AL125" t="str">
        <v>Visitor 122</v>
      </c>
      <c r="AM125" t="str">
        <v>No</v>
      </c>
      <c r="AN125" t="str">
        <v>Yes</v>
      </c>
      <c r="AO125" t="str">
        <v>No</v>
      </c>
    </row>
    <row r="126" spans="2:41">
      <c r="B126" s="5" t="s">
        <v>687</v>
      </c>
      <c r="C126" s="5" t="s">
        <v>311</v>
      </c>
      <c r="D126" s="5" t="s">
        <v>311</v>
      </c>
      <c r="AL126" t="str">
        <v>Visitor 123</v>
      </c>
      <c r="AM126" t="str">
        <v>No</v>
      </c>
      <c r="AN126" t="str">
        <v>Yes</v>
      </c>
      <c r="AO126" t="str">
        <v>No</v>
      </c>
    </row>
    <row r="127" spans="2:41">
      <c r="B127" s="5" t="s">
        <v>686</v>
      </c>
      <c r="C127" s="5" t="s">
        <v>311</v>
      </c>
      <c r="D127" s="5" t="s">
        <v>310</v>
      </c>
      <c r="AL127" t="str">
        <v>Visitor 124</v>
      </c>
      <c r="AM127" t="str">
        <v>No</v>
      </c>
      <c r="AN127" t="str">
        <v>Yes</v>
      </c>
      <c r="AO127" t="str">
        <v>No</v>
      </c>
    </row>
    <row r="128" spans="2:41">
      <c r="B128" s="5" t="s">
        <v>685</v>
      </c>
      <c r="C128" s="5" t="s">
        <v>310</v>
      </c>
      <c r="D128" s="5" t="s">
        <v>310</v>
      </c>
      <c r="AL128" t="str">
        <v>Visitor 125</v>
      </c>
      <c r="AM128" t="str">
        <v>No</v>
      </c>
      <c r="AN128" t="str">
        <v>Yes</v>
      </c>
      <c r="AO128" t="str">
        <v>No</v>
      </c>
    </row>
    <row r="129" spans="2:41">
      <c r="B129" s="5" t="s">
        <v>684</v>
      </c>
      <c r="C129" s="5" t="s">
        <v>310</v>
      </c>
      <c r="D129" s="5" t="s">
        <v>311</v>
      </c>
      <c r="AL129" t="str">
        <v>Visitor 126</v>
      </c>
      <c r="AM129" t="str">
        <v>No</v>
      </c>
      <c r="AN129" t="str">
        <v>Yes</v>
      </c>
      <c r="AO129" t="str">
        <v>No</v>
      </c>
    </row>
    <row r="130" spans="2:41">
      <c r="B130" s="5" t="s">
        <v>683</v>
      </c>
      <c r="C130" s="5" t="s">
        <v>311</v>
      </c>
      <c r="D130" s="5" t="s">
        <v>310</v>
      </c>
      <c r="AL130" t="str">
        <v>Visitor 127</v>
      </c>
      <c r="AM130" t="str">
        <v>No</v>
      </c>
      <c r="AN130" t="str">
        <v>Yes</v>
      </c>
      <c r="AO130" t="str">
        <v>No</v>
      </c>
    </row>
    <row r="131" spans="2:41">
      <c r="B131" s="5" t="s">
        <v>682</v>
      </c>
      <c r="C131" s="5" t="s">
        <v>311</v>
      </c>
      <c r="D131" s="5" t="s">
        <v>311</v>
      </c>
      <c r="AL131" t="str">
        <v>Visitor 128</v>
      </c>
      <c r="AM131" t="str">
        <v>No</v>
      </c>
      <c r="AN131" t="str">
        <v>Yes</v>
      </c>
      <c r="AO131" t="str">
        <v>No</v>
      </c>
    </row>
    <row r="132" spans="2:41">
      <c r="B132" s="5" t="s">
        <v>681</v>
      </c>
      <c r="C132" s="5" t="s">
        <v>310</v>
      </c>
      <c r="D132" s="5" t="s">
        <v>310</v>
      </c>
      <c r="AL132" t="str">
        <v>Visitor 129</v>
      </c>
      <c r="AM132" t="str">
        <v>No</v>
      </c>
      <c r="AN132" t="str">
        <v>Yes</v>
      </c>
      <c r="AO132" t="str">
        <v>No</v>
      </c>
    </row>
    <row r="133" spans="2:41">
      <c r="B133" s="5" t="s">
        <v>680</v>
      </c>
      <c r="C133" s="5" t="s">
        <v>310</v>
      </c>
      <c r="D133" s="5" t="s">
        <v>310</v>
      </c>
      <c r="AL133" t="str">
        <v>Visitor 130</v>
      </c>
      <c r="AM133" t="str">
        <v>No</v>
      </c>
      <c r="AN133" t="str">
        <v>Yes</v>
      </c>
      <c r="AO133" t="str">
        <v>No</v>
      </c>
    </row>
    <row r="134" spans="2:41">
      <c r="B134" s="5" t="s">
        <v>679</v>
      </c>
      <c r="C134" s="5" t="s">
        <v>310</v>
      </c>
      <c r="D134" s="5" t="s">
        <v>311</v>
      </c>
      <c r="AL134" t="str">
        <v>Visitor 131</v>
      </c>
      <c r="AM134" t="str">
        <v>No</v>
      </c>
      <c r="AN134" t="str">
        <v>No</v>
      </c>
      <c r="AO134" t="str">
        <v>No</v>
      </c>
    </row>
    <row r="135" spans="2:41">
      <c r="B135" s="5" t="s">
        <v>678</v>
      </c>
      <c r="C135" s="5" t="s">
        <v>311</v>
      </c>
      <c r="D135" s="5" t="s">
        <v>310</v>
      </c>
      <c r="AL135" t="str">
        <v>Visitor 132</v>
      </c>
      <c r="AM135" t="str">
        <v>No</v>
      </c>
      <c r="AN135" t="str">
        <v>No</v>
      </c>
      <c r="AO135" t="str">
        <v>No</v>
      </c>
    </row>
    <row r="136" spans="2:41">
      <c r="B136" s="5" t="s">
        <v>677</v>
      </c>
      <c r="C136" s="5" t="s">
        <v>310</v>
      </c>
      <c r="D136" s="5" t="s">
        <v>310</v>
      </c>
      <c r="AL136" t="str">
        <v>Visitor 133</v>
      </c>
      <c r="AM136" t="str">
        <v>No</v>
      </c>
      <c r="AN136" t="str">
        <v>No</v>
      </c>
      <c r="AO136" t="str">
        <v>No</v>
      </c>
    </row>
    <row r="137" spans="2:41">
      <c r="B137" s="5" t="s">
        <v>676</v>
      </c>
      <c r="C137" s="5" t="s">
        <v>311</v>
      </c>
      <c r="D137" s="5" t="s">
        <v>311</v>
      </c>
      <c r="AL137" t="str">
        <v>Visitor 134</v>
      </c>
      <c r="AM137" t="str">
        <v>No</v>
      </c>
      <c r="AN137" t="str">
        <v>No</v>
      </c>
      <c r="AO137" t="str">
        <v>No</v>
      </c>
    </row>
    <row r="138" spans="2:41">
      <c r="B138" s="5" t="s">
        <v>675</v>
      </c>
      <c r="C138" s="5" t="s">
        <v>310</v>
      </c>
      <c r="D138" s="5" t="s">
        <v>310</v>
      </c>
      <c r="AL138" t="str">
        <v>Visitor 135</v>
      </c>
      <c r="AM138" t="str">
        <v>No</v>
      </c>
      <c r="AN138" t="str">
        <v>No</v>
      </c>
      <c r="AO138" t="str">
        <v>No</v>
      </c>
    </row>
    <row r="139" spans="2:41">
      <c r="B139" s="5" t="s">
        <v>674</v>
      </c>
      <c r="C139" s="5" t="s">
        <v>310</v>
      </c>
      <c r="D139" s="5" t="s">
        <v>310</v>
      </c>
      <c r="AL139" t="str">
        <v>Visitor 136</v>
      </c>
      <c r="AM139" t="str">
        <v>No</v>
      </c>
      <c r="AN139" t="str">
        <v>No</v>
      </c>
      <c r="AO139" t="str">
        <v>No</v>
      </c>
    </row>
    <row r="140" spans="2:41">
      <c r="B140" s="5" t="s">
        <v>673</v>
      </c>
      <c r="C140" s="5" t="s">
        <v>310</v>
      </c>
      <c r="D140" s="5" t="s">
        <v>310</v>
      </c>
      <c r="AL140" t="str">
        <v>Visitor 137</v>
      </c>
      <c r="AM140" t="str">
        <v>No</v>
      </c>
      <c r="AN140" t="str">
        <v>No</v>
      </c>
      <c r="AO140" t="str">
        <v>No</v>
      </c>
    </row>
    <row r="141" spans="2:41">
      <c r="B141" s="5" t="s">
        <v>672</v>
      </c>
      <c r="C141" s="5" t="s">
        <v>311</v>
      </c>
      <c r="D141" s="5" t="s">
        <v>311</v>
      </c>
      <c r="AL141" t="str">
        <v>Visitor 138</v>
      </c>
      <c r="AM141" t="str">
        <v>No</v>
      </c>
      <c r="AN141" t="str">
        <v>No</v>
      </c>
      <c r="AO141" t="str">
        <v>No</v>
      </c>
    </row>
    <row r="142" spans="2:41">
      <c r="B142" s="5" t="s">
        <v>671</v>
      </c>
      <c r="C142" s="5" t="s">
        <v>310</v>
      </c>
      <c r="D142" s="5" t="s">
        <v>310</v>
      </c>
      <c r="AL142" t="str">
        <v>Visitor 139</v>
      </c>
      <c r="AM142" t="str">
        <v>No</v>
      </c>
      <c r="AN142" t="str">
        <v>No</v>
      </c>
      <c r="AO142" t="str">
        <v>No</v>
      </c>
    </row>
    <row r="143" spans="2:41">
      <c r="B143" s="5" t="s">
        <v>670</v>
      </c>
      <c r="C143" s="5" t="s">
        <v>310</v>
      </c>
      <c r="D143" s="5" t="s">
        <v>310</v>
      </c>
      <c r="AL143" t="str">
        <v>Visitor 140</v>
      </c>
      <c r="AM143" t="str">
        <v>No</v>
      </c>
      <c r="AN143" t="str">
        <v>No</v>
      </c>
      <c r="AO143" t="str">
        <v>No</v>
      </c>
    </row>
    <row r="144" spans="2:41">
      <c r="B144" s="5" t="s">
        <v>669</v>
      </c>
      <c r="C144" s="5" t="s">
        <v>311</v>
      </c>
      <c r="D144" s="5" t="s">
        <v>311</v>
      </c>
      <c r="AL144" t="str">
        <v>Visitor 141</v>
      </c>
      <c r="AM144" t="str">
        <v>No</v>
      </c>
      <c r="AN144" t="str">
        <v>No</v>
      </c>
      <c r="AO144" t="str">
        <v>No</v>
      </c>
    </row>
    <row r="145" spans="2:41">
      <c r="B145" s="5" t="s">
        <v>668</v>
      </c>
      <c r="C145" s="5" t="s">
        <v>311</v>
      </c>
      <c r="D145" s="5" t="s">
        <v>310</v>
      </c>
      <c r="AL145" t="str">
        <v>Visitor 142</v>
      </c>
      <c r="AM145" t="str">
        <v>No</v>
      </c>
      <c r="AN145" t="str">
        <v>No</v>
      </c>
      <c r="AO145" t="str">
        <v>No</v>
      </c>
    </row>
    <row r="146" spans="2:41">
      <c r="B146" s="5" t="s">
        <v>667</v>
      </c>
      <c r="C146" s="5" t="s">
        <v>310</v>
      </c>
      <c r="D146" s="5" t="s">
        <v>310</v>
      </c>
      <c r="AL146" t="str">
        <v>Visitor 143</v>
      </c>
      <c r="AM146" t="str">
        <v>No</v>
      </c>
      <c r="AN146" t="str">
        <v>No</v>
      </c>
      <c r="AO146" t="str">
        <v>No</v>
      </c>
    </row>
    <row r="147" spans="2:41">
      <c r="B147" s="5" t="s">
        <v>666</v>
      </c>
      <c r="C147" s="5" t="s">
        <v>311</v>
      </c>
      <c r="D147" s="5" t="s">
        <v>310</v>
      </c>
      <c r="AL147" t="str">
        <v>Visitor 144</v>
      </c>
      <c r="AM147" t="str">
        <v>No</v>
      </c>
      <c r="AN147" t="str">
        <v>No</v>
      </c>
      <c r="AO147" t="str">
        <v>No</v>
      </c>
    </row>
    <row r="148" spans="2:41">
      <c r="B148" s="5" t="s">
        <v>665</v>
      </c>
      <c r="C148" s="5" t="s">
        <v>310</v>
      </c>
      <c r="D148" s="5" t="s">
        <v>310</v>
      </c>
      <c r="AL148" t="str">
        <v>Visitor 145</v>
      </c>
      <c r="AM148" t="str">
        <v>No</v>
      </c>
      <c r="AN148" t="str">
        <v>No</v>
      </c>
      <c r="AO148" t="str">
        <v>No</v>
      </c>
    </row>
    <row r="149" spans="2:41">
      <c r="B149" s="5" t="s">
        <v>664</v>
      </c>
      <c r="C149" s="5" t="s">
        <v>310</v>
      </c>
      <c r="D149" s="5" t="s">
        <v>311</v>
      </c>
      <c r="AL149" t="str">
        <v>Visitor 146</v>
      </c>
      <c r="AM149" t="str">
        <v>No</v>
      </c>
      <c r="AN149" t="str">
        <v>No</v>
      </c>
      <c r="AO149" t="str">
        <v>No</v>
      </c>
    </row>
    <row r="150" spans="2:41">
      <c r="B150" s="5" t="s">
        <v>663</v>
      </c>
      <c r="C150" s="5" t="s">
        <v>311</v>
      </c>
      <c r="D150" s="5" t="s">
        <v>310</v>
      </c>
      <c r="AL150" t="str">
        <v>Visitor 147</v>
      </c>
      <c r="AM150" t="str">
        <v>No</v>
      </c>
      <c r="AN150" t="str">
        <v>No</v>
      </c>
      <c r="AO150" t="str">
        <v>No</v>
      </c>
    </row>
    <row r="151" spans="2:41">
      <c r="B151" s="5" t="s">
        <v>662</v>
      </c>
      <c r="C151" s="5" t="s">
        <v>311</v>
      </c>
      <c r="D151" s="5" t="s">
        <v>310</v>
      </c>
      <c r="AL151" t="str">
        <v>Visitor 148</v>
      </c>
      <c r="AM151" t="str">
        <v>No</v>
      </c>
      <c r="AN151" t="str">
        <v>No</v>
      </c>
      <c r="AO151" t="str">
        <v>No</v>
      </c>
    </row>
    <row r="152" spans="2:41">
      <c r="B152" s="5" t="s">
        <v>661</v>
      </c>
      <c r="C152" s="5" t="s">
        <v>311</v>
      </c>
      <c r="D152" s="5" t="s">
        <v>310</v>
      </c>
      <c r="AL152" t="str">
        <v>Visitor 149</v>
      </c>
      <c r="AM152" t="str">
        <v>No</v>
      </c>
      <c r="AN152" t="str">
        <v>No</v>
      </c>
      <c r="AO152" t="str">
        <v>No</v>
      </c>
    </row>
    <row r="153" spans="2:41">
      <c r="B153" s="5" t="s">
        <v>660</v>
      </c>
      <c r="C153" s="5" t="s">
        <v>310</v>
      </c>
      <c r="D153" s="5" t="s">
        <v>310</v>
      </c>
      <c r="AL153" t="str">
        <v>Visitor 150</v>
      </c>
      <c r="AM153" t="str">
        <v>No</v>
      </c>
      <c r="AN153" t="str">
        <v>No</v>
      </c>
      <c r="AO153" t="str">
        <v>No</v>
      </c>
    </row>
    <row r="154" spans="2:41">
      <c r="B154" s="5" t="s">
        <v>659</v>
      </c>
      <c r="C154" s="5" t="s">
        <v>310</v>
      </c>
      <c r="D154" s="5" t="s">
        <v>310</v>
      </c>
      <c r="AL154" t="str">
        <v>Visitor 151</v>
      </c>
      <c r="AM154" t="str">
        <v>No</v>
      </c>
      <c r="AN154" t="str">
        <v>No</v>
      </c>
      <c r="AO154" t="str">
        <v>No</v>
      </c>
    </row>
    <row r="155" spans="2:41">
      <c r="B155" s="5" t="s">
        <v>658</v>
      </c>
      <c r="C155" s="5" t="s">
        <v>311</v>
      </c>
      <c r="D155" s="5" t="s">
        <v>310</v>
      </c>
      <c r="AL155" t="str">
        <v>Visitor 152</v>
      </c>
      <c r="AM155" t="str">
        <v>No</v>
      </c>
      <c r="AN155" t="str">
        <v>No</v>
      </c>
      <c r="AO155" t="str">
        <v>No</v>
      </c>
    </row>
    <row r="156" spans="2:41">
      <c r="B156" s="5" t="s">
        <v>657</v>
      </c>
      <c r="C156" s="5" t="s">
        <v>311</v>
      </c>
      <c r="D156" s="5" t="s">
        <v>311</v>
      </c>
      <c r="AL156" t="str">
        <v>Visitor 153</v>
      </c>
      <c r="AM156" t="str">
        <v>No</v>
      </c>
      <c r="AN156" t="str">
        <v>No</v>
      </c>
      <c r="AO156" t="str">
        <v>No</v>
      </c>
    </row>
    <row r="157" spans="2:41">
      <c r="B157" s="5" t="s">
        <v>656</v>
      </c>
      <c r="C157" s="5" t="s">
        <v>310</v>
      </c>
      <c r="D157" s="5" t="s">
        <v>310</v>
      </c>
      <c r="AL157" t="str">
        <v>Visitor 154</v>
      </c>
      <c r="AM157" t="str">
        <v>No</v>
      </c>
      <c r="AN157" t="str">
        <v>No</v>
      </c>
      <c r="AO157" t="str">
        <v>No</v>
      </c>
    </row>
    <row r="158" spans="2:41">
      <c r="B158" s="5" t="s">
        <v>655</v>
      </c>
      <c r="C158" s="5" t="s">
        <v>310</v>
      </c>
      <c r="D158" s="5" t="s">
        <v>310</v>
      </c>
      <c r="AL158" t="str">
        <v>Visitor 155</v>
      </c>
      <c r="AM158" t="str">
        <v>No</v>
      </c>
      <c r="AN158" t="str">
        <v>No</v>
      </c>
      <c r="AO158" t="str">
        <v>No</v>
      </c>
    </row>
    <row r="159" spans="2:41">
      <c r="B159" s="5" t="s">
        <v>654</v>
      </c>
      <c r="C159" s="5" t="s">
        <v>310</v>
      </c>
      <c r="D159" s="5" t="s">
        <v>311</v>
      </c>
      <c r="AL159" t="str">
        <v>Visitor 156</v>
      </c>
      <c r="AM159" t="str">
        <v>No</v>
      </c>
      <c r="AN159" t="str">
        <v>No</v>
      </c>
      <c r="AO159" t="str">
        <v>No</v>
      </c>
    </row>
    <row r="160" spans="2:41">
      <c r="B160" s="5" t="s">
        <v>653</v>
      </c>
      <c r="C160" s="5" t="s">
        <v>311</v>
      </c>
      <c r="D160" s="5" t="s">
        <v>310</v>
      </c>
      <c r="AL160" t="str">
        <v>Visitor 157</v>
      </c>
      <c r="AM160" t="str">
        <v>No</v>
      </c>
      <c r="AN160" t="str">
        <v>No</v>
      </c>
      <c r="AO160" t="str">
        <v>No</v>
      </c>
    </row>
    <row r="161" spans="2:41">
      <c r="B161" s="5" t="s">
        <v>652</v>
      </c>
      <c r="C161" s="5" t="s">
        <v>310</v>
      </c>
      <c r="D161" s="5" t="s">
        <v>310</v>
      </c>
      <c r="AL161" t="str">
        <v>Visitor 158</v>
      </c>
      <c r="AM161" t="str">
        <v>No</v>
      </c>
      <c r="AN161" t="str">
        <v>No</v>
      </c>
      <c r="AO161" t="str">
        <v>No</v>
      </c>
    </row>
    <row r="162" spans="2:41">
      <c r="B162" s="5" t="s">
        <v>651</v>
      </c>
      <c r="C162" s="5" t="s">
        <v>311</v>
      </c>
      <c r="D162" s="5" t="s">
        <v>311</v>
      </c>
      <c r="AL162" t="str">
        <v>Visitor 159</v>
      </c>
      <c r="AM162" t="str">
        <v>No</v>
      </c>
      <c r="AN162" t="str">
        <v>No</v>
      </c>
      <c r="AO162" t="str">
        <v>No</v>
      </c>
    </row>
    <row r="163" spans="2:41">
      <c r="B163" s="5" t="s">
        <v>650</v>
      </c>
      <c r="C163" s="5" t="s">
        <v>311</v>
      </c>
      <c r="D163" s="5" t="s">
        <v>311</v>
      </c>
      <c r="AL163" t="str">
        <v>Visitor 160</v>
      </c>
      <c r="AM163" t="str">
        <v>No</v>
      </c>
      <c r="AN163" t="str">
        <v>No</v>
      </c>
      <c r="AO163" t="str">
        <v>No</v>
      </c>
    </row>
    <row r="164" spans="2:41">
      <c r="B164" s="5" t="s">
        <v>649</v>
      </c>
      <c r="C164" s="5" t="s">
        <v>311</v>
      </c>
      <c r="D164" s="5" t="s">
        <v>310</v>
      </c>
      <c r="AL164" t="str">
        <v>Visitor 161</v>
      </c>
      <c r="AM164" t="str">
        <v>No</v>
      </c>
      <c r="AN164" t="str">
        <v>No</v>
      </c>
      <c r="AO164" t="str">
        <v>No</v>
      </c>
    </row>
    <row r="165" spans="2:41">
      <c r="B165" s="5" t="s">
        <v>648</v>
      </c>
      <c r="C165" s="5" t="s">
        <v>310</v>
      </c>
      <c r="D165" s="5" t="s">
        <v>310</v>
      </c>
      <c r="AL165" t="str">
        <v>Visitor 162</v>
      </c>
      <c r="AM165" t="str">
        <v>No</v>
      </c>
      <c r="AN165" t="str">
        <v>No</v>
      </c>
      <c r="AO165" t="str">
        <v>No</v>
      </c>
    </row>
    <row r="166" spans="2:41">
      <c r="B166" s="5" t="s">
        <v>647</v>
      </c>
      <c r="C166" s="5" t="s">
        <v>311</v>
      </c>
      <c r="D166" s="5" t="s">
        <v>311</v>
      </c>
      <c r="AL166" t="str">
        <v>Visitor 163</v>
      </c>
      <c r="AM166" t="str">
        <v>No</v>
      </c>
      <c r="AN166" t="str">
        <v>No</v>
      </c>
      <c r="AO166" t="str">
        <v>No</v>
      </c>
    </row>
    <row r="167" spans="2:41">
      <c r="B167" s="5" t="s">
        <v>646</v>
      </c>
      <c r="C167" s="5" t="s">
        <v>310</v>
      </c>
      <c r="D167" s="5" t="s">
        <v>310</v>
      </c>
      <c r="AL167" t="str">
        <v>Visitor 164</v>
      </c>
      <c r="AM167" t="str">
        <v>No</v>
      </c>
      <c r="AN167" t="str">
        <v>No</v>
      </c>
      <c r="AO167" t="str">
        <v>No</v>
      </c>
    </row>
    <row r="168" spans="2:41">
      <c r="B168" s="5" t="s">
        <v>645</v>
      </c>
      <c r="C168" s="5" t="s">
        <v>311</v>
      </c>
      <c r="D168" s="5" t="s">
        <v>310</v>
      </c>
      <c r="AL168" t="str">
        <v>Visitor 165</v>
      </c>
      <c r="AM168" t="str">
        <v>No</v>
      </c>
      <c r="AN168" t="str">
        <v>No</v>
      </c>
      <c r="AO168" t="str">
        <v>No</v>
      </c>
    </row>
    <row r="169" spans="2:41">
      <c r="B169" s="5" t="s">
        <v>644</v>
      </c>
      <c r="C169" s="5" t="s">
        <v>310</v>
      </c>
      <c r="D169" s="5" t="s">
        <v>310</v>
      </c>
      <c r="AL169" t="str">
        <v>Visitor 166</v>
      </c>
      <c r="AM169" t="str">
        <v>No</v>
      </c>
      <c r="AN169" t="str">
        <v>No</v>
      </c>
      <c r="AO169" t="str">
        <v>No</v>
      </c>
    </row>
    <row r="170" spans="2:41">
      <c r="B170" s="5" t="s">
        <v>643</v>
      </c>
      <c r="C170" s="5" t="s">
        <v>311</v>
      </c>
      <c r="D170" s="5" t="s">
        <v>311</v>
      </c>
      <c r="AL170" t="str">
        <v>Visitor 167</v>
      </c>
      <c r="AM170" t="str">
        <v>No</v>
      </c>
      <c r="AN170" t="str">
        <v>No</v>
      </c>
      <c r="AO170" t="str">
        <v>No</v>
      </c>
    </row>
    <row r="171" spans="2:41">
      <c r="B171" s="5" t="s">
        <v>642</v>
      </c>
      <c r="C171" s="5" t="s">
        <v>311</v>
      </c>
      <c r="D171" s="5" t="s">
        <v>311</v>
      </c>
      <c r="AL171" t="str">
        <v>Visitor 168</v>
      </c>
      <c r="AM171" t="str">
        <v>No</v>
      </c>
      <c r="AN171" t="str">
        <v>No</v>
      </c>
      <c r="AO171" t="str">
        <v>No</v>
      </c>
    </row>
    <row r="172" spans="2:41">
      <c r="B172" s="5" t="s">
        <v>641</v>
      </c>
      <c r="C172" s="5" t="s">
        <v>311</v>
      </c>
      <c r="D172" s="5" t="s">
        <v>311</v>
      </c>
      <c r="AL172" t="str">
        <v>Visitor 169</v>
      </c>
      <c r="AM172" t="str">
        <v>No</v>
      </c>
      <c r="AN172" t="str">
        <v>No</v>
      </c>
      <c r="AO172" t="str">
        <v>No</v>
      </c>
    </row>
    <row r="173" spans="2:41">
      <c r="B173" s="5" t="s">
        <v>640</v>
      </c>
      <c r="C173" s="5" t="s">
        <v>311</v>
      </c>
      <c r="D173" s="5" t="s">
        <v>310</v>
      </c>
      <c r="AL173" t="str">
        <v>Visitor 170</v>
      </c>
      <c r="AM173" t="str">
        <v>No</v>
      </c>
      <c r="AN173" t="str">
        <v>No</v>
      </c>
      <c r="AO173" t="str">
        <v>No</v>
      </c>
    </row>
    <row r="174" spans="2:41">
      <c r="B174" s="5" t="s">
        <v>639</v>
      </c>
      <c r="C174" s="5" t="s">
        <v>310</v>
      </c>
      <c r="D174" s="5" t="s">
        <v>310</v>
      </c>
      <c r="AL174" t="str">
        <v>Visitor 171</v>
      </c>
      <c r="AM174" t="str">
        <v>No</v>
      </c>
      <c r="AN174" t="str">
        <v>No</v>
      </c>
      <c r="AO174" t="str">
        <v>No</v>
      </c>
    </row>
    <row r="175" spans="2:41">
      <c r="B175" s="5" t="s">
        <v>638</v>
      </c>
      <c r="C175" s="5" t="s">
        <v>311</v>
      </c>
      <c r="D175" s="5" t="s">
        <v>311</v>
      </c>
      <c r="AL175" t="str">
        <v>Visitor 172</v>
      </c>
      <c r="AM175" t="str">
        <v>No</v>
      </c>
      <c r="AN175" t="str">
        <v>No</v>
      </c>
      <c r="AO175" t="str">
        <v>No</v>
      </c>
    </row>
    <row r="176" spans="2:41">
      <c r="B176" s="5" t="s">
        <v>637</v>
      </c>
      <c r="C176" s="5" t="s">
        <v>311</v>
      </c>
      <c r="D176" s="5" t="s">
        <v>311</v>
      </c>
      <c r="AL176" t="str">
        <v>Visitor 173</v>
      </c>
      <c r="AM176" t="str">
        <v>No</v>
      </c>
      <c r="AN176" t="str">
        <v>No</v>
      </c>
      <c r="AO176" t="str">
        <v>No</v>
      </c>
    </row>
    <row r="177" spans="2:41">
      <c r="B177" s="5" t="s">
        <v>636</v>
      </c>
      <c r="C177" s="5" t="s">
        <v>310</v>
      </c>
      <c r="D177" s="5" t="s">
        <v>310</v>
      </c>
      <c r="AL177" t="str">
        <v>Visitor 174</v>
      </c>
      <c r="AM177" t="str">
        <v>No</v>
      </c>
      <c r="AN177" t="str">
        <v>No</v>
      </c>
      <c r="AO177" t="str">
        <v>No</v>
      </c>
    </row>
    <row r="178" spans="2:41">
      <c r="B178" s="5" t="s">
        <v>635</v>
      </c>
      <c r="C178" s="5" t="s">
        <v>311</v>
      </c>
      <c r="D178" s="5" t="s">
        <v>311</v>
      </c>
      <c r="AL178" t="str">
        <v>Visitor 175</v>
      </c>
      <c r="AM178" t="str">
        <v>No</v>
      </c>
      <c r="AN178" t="str">
        <v>No</v>
      </c>
      <c r="AO178" t="str">
        <v>No</v>
      </c>
    </row>
    <row r="179" spans="2:41">
      <c r="B179" s="5" t="s">
        <v>634</v>
      </c>
      <c r="C179" s="5" t="s">
        <v>310</v>
      </c>
      <c r="D179" s="5" t="s">
        <v>310</v>
      </c>
      <c r="AL179" t="str">
        <v>Visitor 176</v>
      </c>
      <c r="AM179" t="str">
        <v>No</v>
      </c>
      <c r="AN179" t="str">
        <v>No</v>
      </c>
      <c r="AO179" t="str">
        <v>No</v>
      </c>
    </row>
    <row r="180" spans="2:41">
      <c r="B180" s="5" t="s">
        <v>633</v>
      </c>
      <c r="C180" s="5" t="s">
        <v>311</v>
      </c>
      <c r="D180" s="5" t="s">
        <v>310</v>
      </c>
      <c r="AL180" t="str">
        <v>Visitor 177</v>
      </c>
      <c r="AM180" t="str">
        <v>No</v>
      </c>
      <c r="AN180" t="str">
        <v>No</v>
      </c>
      <c r="AO180" t="str">
        <v>No</v>
      </c>
    </row>
    <row r="181" spans="2:41">
      <c r="B181" s="5" t="s">
        <v>632</v>
      </c>
      <c r="C181" s="5" t="s">
        <v>311</v>
      </c>
      <c r="D181" s="5" t="s">
        <v>310</v>
      </c>
      <c r="AL181" t="str">
        <v>Visitor 178</v>
      </c>
      <c r="AM181" t="str">
        <v>No</v>
      </c>
      <c r="AN181" t="str">
        <v>No</v>
      </c>
      <c r="AO181" t="str">
        <v>No</v>
      </c>
    </row>
    <row r="182" spans="2:41">
      <c r="B182" s="5" t="s">
        <v>631</v>
      </c>
      <c r="C182" s="5" t="s">
        <v>311</v>
      </c>
      <c r="D182" s="5" t="s">
        <v>310</v>
      </c>
      <c r="AL182" t="str">
        <v>Visitor 179</v>
      </c>
      <c r="AM182" t="str">
        <v>No</v>
      </c>
      <c r="AN182" t="str">
        <v>No</v>
      </c>
      <c r="AO182" t="str">
        <v>No</v>
      </c>
    </row>
    <row r="183" spans="2:41">
      <c r="B183" s="5" t="s">
        <v>630</v>
      </c>
      <c r="C183" s="5" t="s">
        <v>310</v>
      </c>
      <c r="D183" s="5" t="s">
        <v>310</v>
      </c>
      <c r="AL183" t="str">
        <v>Visitor 180</v>
      </c>
      <c r="AM183" t="str">
        <v>No</v>
      </c>
      <c r="AN183" t="str">
        <v>No</v>
      </c>
      <c r="AO183" t="str">
        <v>No</v>
      </c>
    </row>
    <row r="184" spans="2:41">
      <c r="B184" s="5" t="s">
        <v>629</v>
      </c>
      <c r="C184" s="5" t="s">
        <v>310</v>
      </c>
      <c r="D184" s="5" t="s">
        <v>310</v>
      </c>
      <c r="AL184" t="str">
        <v>Visitor 181</v>
      </c>
      <c r="AM184" t="str">
        <v>No</v>
      </c>
      <c r="AN184" t="str">
        <v>No</v>
      </c>
      <c r="AO184" t="str">
        <v>No</v>
      </c>
    </row>
    <row r="185" spans="2:41">
      <c r="B185" s="5" t="s">
        <v>628</v>
      </c>
      <c r="C185" s="5" t="s">
        <v>311</v>
      </c>
      <c r="D185" s="5" t="s">
        <v>311</v>
      </c>
      <c r="AL185" t="str">
        <v>Visitor 182</v>
      </c>
      <c r="AM185" t="str">
        <v>No</v>
      </c>
      <c r="AN185" t="str">
        <v>No</v>
      </c>
      <c r="AO185" t="str">
        <v>No</v>
      </c>
    </row>
    <row r="186" spans="2:41">
      <c r="B186" s="5" t="s">
        <v>627</v>
      </c>
      <c r="C186" s="5" t="s">
        <v>311</v>
      </c>
      <c r="D186" s="5" t="s">
        <v>311</v>
      </c>
      <c r="AL186" t="str">
        <v>Visitor 183</v>
      </c>
      <c r="AM186" t="str">
        <v>No</v>
      </c>
      <c r="AN186" t="str">
        <v>No</v>
      </c>
      <c r="AO186" t="str">
        <v>No</v>
      </c>
    </row>
    <row r="187" spans="2:41">
      <c r="B187" s="5" t="s">
        <v>626</v>
      </c>
      <c r="C187" s="5" t="s">
        <v>310</v>
      </c>
      <c r="D187" s="5" t="s">
        <v>310</v>
      </c>
      <c r="AL187" t="str">
        <v>Visitor 184</v>
      </c>
      <c r="AM187" t="str">
        <v>No</v>
      </c>
      <c r="AN187" t="str">
        <v>No</v>
      </c>
      <c r="AO187" t="str">
        <v>No</v>
      </c>
    </row>
    <row r="188" spans="2:41">
      <c r="B188" s="5" t="s">
        <v>625</v>
      </c>
      <c r="C188" s="5" t="s">
        <v>311</v>
      </c>
      <c r="D188" s="5" t="s">
        <v>311</v>
      </c>
      <c r="AL188" t="str">
        <v>Visitor 185</v>
      </c>
      <c r="AM188" t="str">
        <v>No</v>
      </c>
      <c r="AN188" t="str">
        <v>No</v>
      </c>
      <c r="AO188" t="str">
        <v>No</v>
      </c>
    </row>
    <row r="189" spans="2:41">
      <c r="B189" s="5" t="s">
        <v>624</v>
      </c>
      <c r="C189" s="5" t="s">
        <v>310</v>
      </c>
      <c r="D189" s="5" t="s">
        <v>310</v>
      </c>
      <c r="AL189" t="str">
        <v>Visitor 186</v>
      </c>
      <c r="AM189" t="str">
        <v>No</v>
      </c>
      <c r="AN189" t="str">
        <v>No</v>
      </c>
      <c r="AO189" t="str">
        <v>No</v>
      </c>
    </row>
    <row r="190" spans="2:41">
      <c r="B190" s="5" t="s">
        <v>623</v>
      </c>
      <c r="C190" s="5" t="s">
        <v>311</v>
      </c>
      <c r="D190" s="5" t="s">
        <v>311</v>
      </c>
      <c r="AL190" t="str">
        <v>Visitor 187</v>
      </c>
      <c r="AM190" t="str">
        <v>No</v>
      </c>
      <c r="AN190" t="str">
        <v>No</v>
      </c>
      <c r="AO190" t="str">
        <v>No</v>
      </c>
    </row>
    <row r="191" spans="2:41">
      <c r="B191" s="5" t="s">
        <v>622</v>
      </c>
      <c r="C191" s="5" t="s">
        <v>310</v>
      </c>
      <c r="D191" s="5" t="s">
        <v>311</v>
      </c>
      <c r="AL191" t="str">
        <v>Visitor 188</v>
      </c>
      <c r="AM191" t="str">
        <v>No</v>
      </c>
      <c r="AN191" t="str">
        <v>No</v>
      </c>
      <c r="AO191" t="str">
        <v>No</v>
      </c>
    </row>
    <row r="192" spans="2:41">
      <c r="B192" s="5" t="s">
        <v>621</v>
      </c>
      <c r="C192" s="5" t="s">
        <v>311</v>
      </c>
      <c r="D192" s="5" t="s">
        <v>310</v>
      </c>
      <c r="AL192" t="str">
        <v>Visitor 189</v>
      </c>
      <c r="AM192" t="str">
        <v>No</v>
      </c>
      <c r="AN192" t="str">
        <v>No</v>
      </c>
      <c r="AO192" t="str">
        <v>No</v>
      </c>
    </row>
    <row r="193" spans="2:41">
      <c r="B193" s="5" t="s">
        <v>620</v>
      </c>
      <c r="C193" s="5" t="s">
        <v>310</v>
      </c>
      <c r="D193" s="5" t="s">
        <v>310</v>
      </c>
      <c r="AL193" t="str">
        <v>Visitor 190</v>
      </c>
      <c r="AM193" t="str">
        <v>No</v>
      </c>
      <c r="AN193" t="str">
        <v>No</v>
      </c>
      <c r="AO193" t="str">
        <v>No</v>
      </c>
    </row>
    <row r="194" spans="2:41">
      <c r="B194" s="5" t="s">
        <v>619</v>
      </c>
      <c r="C194" s="5" t="s">
        <v>311</v>
      </c>
      <c r="D194" s="5" t="s">
        <v>311</v>
      </c>
      <c r="AL194" t="str">
        <v>Visitor 191</v>
      </c>
      <c r="AM194" t="str">
        <v>No</v>
      </c>
      <c r="AN194" t="str">
        <v>No</v>
      </c>
      <c r="AO194" t="str">
        <v>No</v>
      </c>
    </row>
    <row r="195" spans="2:41">
      <c r="B195" s="5" t="s">
        <v>618</v>
      </c>
      <c r="C195" s="5" t="s">
        <v>310</v>
      </c>
      <c r="D195" s="5" t="s">
        <v>310</v>
      </c>
      <c r="AL195" t="str">
        <v>Visitor 192</v>
      </c>
      <c r="AM195" t="str">
        <v>No</v>
      </c>
      <c r="AN195" t="str">
        <v>No</v>
      </c>
      <c r="AO195" t="str">
        <v>No</v>
      </c>
    </row>
    <row r="196" spans="2:41">
      <c r="B196" s="5" t="s">
        <v>617</v>
      </c>
      <c r="C196" s="5" t="s">
        <v>311</v>
      </c>
      <c r="D196" s="5" t="s">
        <v>310</v>
      </c>
      <c r="AL196" t="str">
        <v>Visitor 193</v>
      </c>
      <c r="AM196" t="str">
        <v>No</v>
      </c>
      <c r="AN196" t="str">
        <v>No</v>
      </c>
      <c r="AO196" t="str">
        <v>No</v>
      </c>
    </row>
    <row r="197" spans="2:41">
      <c r="B197" s="5" t="s">
        <v>616</v>
      </c>
      <c r="C197" s="5" t="s">
        <v>310</v>
      </c>
      <c r="D197" s="5" t="s">
        <v>310</v>
      </c>
      <c r="AL197" t="str">
        <v>Visitor 194</v>
      </c>
      <c r="AM197" t="str">
        <v>No</v>
      </c>
      <c r="AN197" t="str">
        <v>No</v>
      </c>
      <c r="AO197" t="str">
        <v>No</v>
      </c>
    </row>
    <row r="198" spans="2:41">
      <c r="B198" s="5" t="s">
        <v>615</v>
      </c>
      <c r="C198" s="5" t="s">
        <v>310</v>
      </c>
      <c r="D198" s="5" t="s">
        <v>310</v>
      </c>
      <c r="AL198" t="str">
        <v>Visitor 195</v>
      </c>
      <c r="AM198" t="str">
        <v>No</v>
      </c>
      <c r="AN198" t="str">
        <v>No</v>
      </c>
      <c r="AO198" t="str">
        <v>No</v>
      </c>
    </row>
    <row r="199" spans="2:41">
      <c r="B199" s="5" t="s">
        <v>614</v>
      </c>
      <c r="C199" s="5" t="s">
        <v>311</v>
      </c>
      <c r="D199" s="5" t="s">
        <v>311</v>
      </c>
      <c r="AL199" t="str">
        <v>Visitor 196</v>
      </c>
      <c r="AM199" t="str">
        <v>No</v>
      </c>
      <c r="AN199" t="str">
        <v>No</v>
      </c>
      <c r="AO199" t="str">
        <v>No</v>
      </c>
    </row>
    <row r="200" spans="2:41">
      <c r="B200" s="5" t="s">
        <v>613</v>
      </c>
      <c r="C200" s="5" t="s">
        <v>311</v>
      </c>
      <c r="D200" s="5" t="s">
        <v>310</v>
      </c>
      <c r="AL200" t="str">
        <v>Visitor 197</v>
      </c>
      <c r="AM200" t="str">
        <v>No</v>
      </c>
      <c r="AN200" t="str">
        <v>No</v>
      </c>
      <c r="AO200" t="str">
        <v>No</v>
      </c>
    </row>
    <row r="201" spans="2:41">
      <c r="B201" s="5" t="s">
        <v>612</v>
      </c>
      <c r="C201" s="5" t="s">
        <v>310</v>
      </c>
      <c r="D201" s="5" t="s">
        <v>310</v>
      </c>
      <c r="AL201" t="str">
        <v>Visitor 198</v>
      </c>
      <c r="AM201" t="str">
        <v>No</v>
      </c>
      <c r="AN201" t="str">
        <v>No</v>
      </c>
      <c r="AO201" t="str">
        <v>No</v>
      </c>
    </row>
    <row r="202" spans="2:41">
      <c r="B202" s="5" t="s">
        <v>611</v>
      </c>
      <c r="C202" s="5" t="s">
        <v>311</v>
      </c>
      <c r="D202" s="5" t="s">
        <v>310</v>
      </c>
      <c r="AL202" t="str">
        <v>Visitor 199</v>
      </c>
      <c r="AM202" t="str">
        <v>No</v>
      </c>
      <c r="AN202" t="str">
        <v>No</v>
      </c>
      <c r="AO202" t="str">
        <v>No</v>
      </c>
    </row>
    <row r="203" spans="2:41">
      <c r="B203" s="5" t="s">
        <v>610</v>
      </c>
      <c r="C203" s="5" t="s">
        <v>310</v>
      </c>
      <c r="D203" s="5" t="s">
        <v>310</v>
      </c>
      <c r="AL203" t="str">
        <v>Visitor 200</v>
      </c>
      <c r="AM203" t="str">
        <v>No</v>
      </c>
      <c r="AN203" t="str">
        <v>No</v>
      </c>
      <c r="AO203" t="str">
        <v>No</v>
      </c>
    </row>
    <row r="204" spans="2:41">
      <c r="B204" s="5" t="s">
        <v>609</v>
      </c>
      <c r="C204" s="5" t="s">
        <v>311</v>
      </c>
      <c r="D204" s="5" t="s">
        <v>310</v>
      </c>
    </row>
  </sheetData>
  <pageMargins left="0.7" right="0.7" top="0.75" bottom="0.75" header="0.3" footer="0.3"/>
  <pageSetup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DB201-8B3F-4AEE-A599-DE063391E04C}">
  <sheetPr>
    <tabColor rgb="FF0000FF"/>
  </sheetPr>
  <dimension ref="B2:AR208"/>
  <sheetViews>
    <sheetView zoomScale="115" zoomScaleNormal="115" workbookViewId="0"/>
  </sheetViews>
  <sheetFormatPr defaultRowHeight="14.4"/>
  <cols>
    <col min="1" max="1" width="3.5546875" customWidth="1"/>
    <col min="2" max="2" width="25.44140625" customWidth="1"/>
    <col min="3" max="3" width="7.33203125" customWidth="1"/>
    <col min="4" max="4" width="23" bestFit="1" customWidth="1"/>
    <col min="5" max="5" width="18" customWidth="1"/>
    <col min="6" max="6" width="7.33203125" customWidth="1"/>
    <col min="7" max="7" width="48.88671875" bestFit="1" customWidth="1"/>
    <col min="41" max="41" width="13.6640625" bestFit="1" customWidth="1"/>
    <col min="42" max="42" width="18.88671875" bestFit="1" customWidth="1"/>
    <col min="43" max="43" width="24.109375" bestFit="1" customWidth="1"/>
    <col min="44" max="44" width="23" bestFit="1" customWidth="1"/>
  </cols>
  <sheetData>
    <row r="2" spans="2:44">
      <c r="B2" s="1" t="s">
        <v>825</v>
      </c>
      <c r="AO2" s="1" t="s">
        <v>824</v>
      </c>
      <c r="AP2" s="1" t="s">
        <v>823</v>
      </c>
      <c r="AQ2" s="1" t="s">
        <v>822</v>
      </c>
      <c r="AR2" s="1" t="s">
        <v>821</v>
      </c>
    </row>
    <row r="3" spans="2:44">
      <c r="B3" s="5" t="s">
        <v>819</v>
      </c>
      <c r="AO3" t="s">
        <v>812</v>
      </c>
      <c r="AP3">
        <v>1</v>
      </c>
      <c r="AQ3">
        <v>1</v>
      </c>
      <c r="AR3" t="str" cm="1">
        <f t="array" ref="AR3">_xlfn.IFS(SUM(AP3:AQ3)=2,$B$5,SUM(AP3:AQ3)=0,$B$6,AND(AP3=1,AQ3=0),$B$3,TRUE,$B$4)</f>
        <v>Both</v>
      </c>
    </row>
    <row r="4" spans="2:44">
      <c r="B4" s="5" t="s">
        <v>816</v>
      </c>
      <c r="AO4" t="s">
        <v>800</v>
      </c>
      <c r="AP4">
        <v>0</v>
      </c>
      <c r="AQ4">
        <v>1</v>
      </c>
      <c r="AR4" t="str" cm="1">
        <f t="array" ref="AR4">_xlfn.IFS(SUM(AP4:AQ4)=2,$B$5,SUM(AP4:AQ4)=0,$B$6,AND(AP4=1,AQ4=0),$B$3,TRUE,$B$4)</f>
        <v>Only Pike's Place Market</v>
      </c>
    </row>
    <row r="5" spans="2:44">
      <c r="B5" s="5" t="s">
        <v>817</v>
      </c>
      <c r="AO5" t="s">
        <v>811</v>
      </c>
      <c r="AP5">
        <v>0</v>
      </c>
      <c r="AQ5">
        <v>0</v>
      </c>
      <c r="AR5" t="str" cm="1">
        <f t="array" ref="AR5">_xlfn.IFS(SUM(AP5:AQ5)=2,$B$5,SUM(AP5:AQ5)=0,$B$6,AND(AP5=1,AQ5=0),$B$3,TRUE,$B$4)</f>
        <v>Neither</v>
      </c>
    </row>
    <row r="6" spans="2:44">
      <c r="B6" s="5" t="s">
        <v>818</v>
      </c>
      <c r="AO6" t="s">
        <v>810</v>
      </c>
      <c r="AP6">
        <v>1</v>
      </c>
      <c r="AQ6">
        <v>1</v>
      </c>
      <c r="AR6" t="str" cm="1">
        <f t="array" ref="AR6">_xlfn.IFS(SUM(AP6:AQ6)=2,$B$5,SUM(AP6:AQ6)=0,$B$6,AND(AP6=1,AQ6=0),$B$3,TRUE,$B$4)</f>
        <v>Both</v>
      </c>
    </row>
    <row r="7" spans="2:44">
      <c r="AO7" t="s">
        <v>809</v>
      </c>
      <c r="AP7">
        <v>1</v>
      </c>
      <c r="AQ7">
        <v>1</v>
      </c>
      <c r="AR7" t="str" cm="1">
        <f t="array" ref="AR7">_xlfn.IFS(SUM(AP7:AQ7)=2,$B$5,SUM(AP7:AQ7)=0,$B$6,AND(AP7=1,AQ7=0),$B$3,TRUE,$B$4)</f>
        <v>Both</v>
      </c>
    </row>
    <row r="8" spans="2:44">
      <c r="B8" s="19" t="s">
        <v>820</v>
      </c>
      <c r="G8" s="20" t="s">
        <v>841</v>
      </c>
      <c r="H8" s="18"/>
      <c r="J8" t="str">
        <f t="shared" ref="J8:J10" ca="1" si="0">_xlfn.IFNA(_xlfn.FORMULATEXT(H8),"")</f>
        <v/>
      </c>
      <c r="AO8" t="s">
        <v>808</v>
      </c>
      <c r="AP8">
        <v>1</v>
      </c>
      <c r="AQ8">
        <v>1</v>
      </c>
      <c r="AR8" t="str" cm="1">
        <f t="array" ref="AR8">_xlfn.IFS(SUM(AP8:AQ8)=2,$B$5,SUM(AP8:AQ8)=0,$B$6,AND(AP8=1,AQ8=0),$B$3,TRUE,$B$4)</f>
        <v>Both</v>
      </c>
    </row>
    <row r="9" spans="2:44">
      <c r="B9" s="5" t="s">
        <v>817</v>
      </c>
      <c r="G9" s="20" t="s">
        <v>842</v>
      </c>
      <c r="H9" s="18"/>
      <c r="J9" t="str">
        <f t="shared" ca="1" si="0"/>
        <v/>
      </c>
      <c r="AO9" t="s">
        <v>807</v>
      </c>
      <c r="AP9">
        <v>1</v>
      </c>
      <c r="AQ9">
        <v>0</v>
      </c>
      <c r="AR9" t="str" cm="1">
        <f t="array" ref="AR9">_xlfn.IFS(SUM(AP9:AQ9)=2,$B$5,SUM(AP9:AQ9)=0,$B$6,AND(AP9=1,AQ9=0),$B$3,TRUE,$B$4)</f>
        <v>Only Space Needle</v>
      </c>
    </row>
    <row r="10" spans="2:44">
      <c r="B10" s="5" t="s">
        <v>816</v>
      </c>
      <c r="G10" s="20" t="s">
        <v>806</v>
      </c>
      <c r="H10" s="18"/>
      <c r="J10" t="str">
        <f t="shared" ca="1" si="0"/>
        <v/>
      </c>
      <c r="AO10" t="s">
        <v>805</v>
      </c>
      <c r="AP10">
        <v>0</v>
      </c>
      <c r="AQ10">
        <v>1</v>
      </c>
      <c r="AR10" t="str" cm="1">
        <f t="array" ref="AR10">_xlfn.IFS(SUM(AP10:AQ10)=2,$B$5,SUM(AP10:AQ10)=0,$B$6,AND(AP10=1,AQ10=0),$B$3,TRUE,$B$4)</f>
        <v>Only Pike's Place Market</v>
      </c>
    </row>
    <row r="11" spans="2:44">
      <c r="B11" s="5" t="s">
        <v>818</v>
      </c>
      <c r="G11" s="20" t="s">
        <v>802</v>
      </c>
      <c r="H11" s="18"/>
      <c r="J11" t="str">
        <f ca="1">_xlfn.IFNA(_xlfn.FORMULATEXT(H11),"")</f>
        <v/>
      </c>
      <c r="AO11" t="s">
        <v>804</v>
      </c>
      <c r="AP11">
        <v>1</v>
      </c>
      <c r="AQ11">
        <v>1</v>
      </c>
      <c r="AR11" t="str" cm="1">
        <f t="array" ref="AR11">_xlfn.IFS(SUM(AP11:AQ11)=2,$B$5,SUM(AP11:AQ11)=0,$B$6,AND(AP11=1,AQ11=0),$B$3,TRUE,$B$4)</f>
        <v>Both</v>
      </c>
    </row>
    <row r="12" spans="2:44">
      <c r="B12" s="5" t="s">
        <v>817</v>
      </c>
      <c r="AO12" t="s">
        <v>803</v>
      </c>
      <c r="AP12">
        <v>1</v>
      </c>
      <c r="AQ12">
        <v>1</v>
      </c>
      <c r="AR12" t="str" cm="1">
        <f t="array" ref="AR12">_xlfn.IFS(SUM(AP12:AQ12)=2,$B$5,SUM(AP12:AQ12)=0,$B$6,AND(AP12=1,AQ12=0),$B$3,TRUE,$B$4)</f>
        <v>Both</v>
      </c>
    </row>
    <row r="13" spans="2:44">
      <c r="B13" s="5" t="s">
        <v>817</v>
      </c>
      <c r="AO13" t="s">
        <v>801</v>
      </c>
      <c r="AP13">
        <v>0</v>
      </c>
      <c r="AQ13">
        <v>1</v>
      </c>
      <c r="AR13" t="str" cm="1">
        <f t="array" ref="AR13">_xlfn.IFS(SUM(AP13:AQ13)=2,$B$5,SUM(AP13:AQ13)=0,$B$6,AND(AP13=1,AQ13=0),$B$3,TRUE,$B$4)</f>
        <v>Only Pike's Place Market</v>
      </c>
    </row>
    <row r="14" spans="2:44">
      <c r="B14" s="5" t="s">
        <v>817</v>
      </c>
      <c r="AO14" t="s">
        <v>799</v>
      </c>
      <c r="AP14">
        <v>0</v>
      </c>
      <c r="AQ14">
        <v>1</v>
      </c>
      <c r="AR14" t="str" cm="1">
        <f t="array" ref="AR14">_xlfn.IFS(SUM(AP14:AQ14)=2,$B$5,SUM(AP14:AQ14)=0,$B$6,AND(AP14=1,AQ14=0),$B$3,TRUE,$B$4)</f>
        <v>Only Pike's Place Market</v>
      </c>
    </row>
    <row r="15" spans="2:44">
      <c r="B15" s="5" t="s">
        <v>819</v>
      </c>
      <c r="AO15" t="s">
        <v>798</v>
      </c>
      <c r="AP15">
        <v>1</v>
      </c>
      <c r="AQ15">
        <v>1</v>
      </c>
      <c r="AR15" t="str" cm="1">
        <f t="array" ref="AR15">_xlfn.IFS(SUM(AP15:AQ15)=2,$B$5,SUM(AP15:AQ15)=0,$B$6,AND(AP15=1,AQ15=0),$B$3,TRUE,$B$4)</f>
        <v>Both</v>
      </c>
    </row>
    <row r="16" spans="2:44">
      <c r="B16" s="5" t="s">
        <v>816</v>
      </c>
      <c r="AO16" t="s">
        <v>797</v>
      </c>
      <c r="AP16">
        <v>0</v>
      </c>
      <c r="AQ16">
        <v>1</v>
      </c>
      <c r="AR16" t="str" cm="1">
        <f t="array" ref="AR16">_xlfn.IFS(SUM(AP16:AQ16)=2,$B$5,SUM(AP16:AQ16)=0,$B$6,AND(AP16=1,AQ16=0),$B$3,TRUE,$B$4)</f>
        <v>Only Pike's Place Market</v>
      </c>
    </row>
    <row r="17" spans="2:44">
      <c r="B17" s="5" t="s">
        <v>817</v>
      </c>
      <c r="AO17" t="s">
        <v>796</v>
      </c>
      <c r="AP17">
        <v>1</v>
      </c>
      <c r="AQ17">
        <v>1</v>
      </c>
      <c r="AR17" t="str" cm="1">
        <f t="array" ref="AR17">_xlfn.IFS(SUM(AP17:AQ17)=2,$B$5,SUM(AP17:AQ17)=0,$B$6,AND(AP17=1,AQ17=0),$B$3,TRUE,$B$4)</f>
        <v>Both</v>
      </c>
    </row>
    <row r="18" spans="2:44">
      <c r="B18" s="5" t="s">
        <v>817</v>
      </c>
      <c r="AO18" t="s">
        <v>795</v>
      </c>
      <c r="AP18">
        <v>1</v>
      </c>
      <c r="AQ18">
        <v>1</v>
      </c>
      <c r="AR18" t="str" cm="1">
        <f t="array" ref="AR18">_xlfn.IFS(SUM(AP18:AQ18)=2,$B$5,SUM(AP18:AQ18)=0,$B$6,AND(AP18=1,AQ18=0),$B$3,TRUE,$B$4)</f>
        <v>Both</v>
      </c>
    </row>
    <row r="19" spans="2:44">
      <c r="B19" s="5" t="s">
        <v>816</v>
      </c>
      <c r="AO19" t="s">
        <v>794</v>
      </c>
      <c r="AP19">
        <v>1</v>
      </c>
      <c r="AQ19">
        <v>1</v>
      </c>
      <c r="AR19" t="str" cm="1">
        <f t="array" ref="AR19">_xlfn.IFS(SUM(AP19:AQ19)=2,$B$5,SUM(AP19:AQ19)=0,$B$6,AND(AP19=1,AQ19=0),$B$3,TRUE,$B$4)</f>
        <v>Both</v>
      </c>
    </row>
    <row r="20" spans="2:44">
      <c r="B20" s="5" t="s">
        <v>816</v>
      </c>
      <c r="AO20" t="s">
        <v>793</v>
      </c>
      <c r="AP20">
        <v>0</v>
      </c>
      <c r="AQ20">
        <v>0</v>
      </c>
      <c r="AR20" t="str" cm="1">
        <f t="array" ref="AR20">_xlfn.IFS(SUM(AP20:AQ20)=2,$B$5,SUM(AP20:AQ20)=0,$B$6,AND(AP20=1,AQ20=0),$B$3,TRUE,$B$4)</f>
        <v>Neither</v>
      </c>
    </row>
    <row r="21" spans="2:44">
      <c r="B21" s="5" t="s">
        <v>817</v>
      </c>
      <c r="AO21" t="s">
        <v>791</v>
      </c>
      <c r="AP21">
        <v>0</v>
      </c>
      <c r="AQ21">
        <v>0</v>
      </c>
      <c r="AR21" t="str" cm="1">
        <f t="array" ref="AR21">_xlfn.IFS(SUM(AP21:AQ21)=2,$B$5,SUM(AP21:AQ21)=0,$B$6,AND(AP21=1,AQ21=0),$B$3,TRUE,$B$4)</f>
        <v>Neither</v>
      </c>
    </row>
    <row r="22" spans="2:44">
      <c r="B22" s="5" t="s">
        <v>816</v>
      </c>
      <c r="AO22" t="s">
        <v>789</v>
      </c>
      <c r="AP22">
        <v>0</v>
      </c>
      <c r="AQ22">
        <v>1</v>
      </c>
      <c r="AR22" t="str" cm="1">
        <f t="array" ref="AR22">_xlfn.IFS(SUM(AP22:AQ22)=2,$B$5,SUM(AP22:AQ22)=0,$B$6,AND(AP22=1,AQ22=0),$B$3,TRUE,$B$4)</f>
        <v>Only Pike's Place Market</v>
      </c>
    </row>
    <row r="23" spans="2:44">
      <c r="B23" s="5" t="s">
        <v>817</v>
      </c>
      <c r="AO23" t="s">
        <v>788</v>
      </c>
      <c r="AP23">
        <v>0</v>
      </c>
      <c r="AQ23">
        <v>0</v>
      </c>
      <c r="AR23" t="str" cm="1">
        <f t="array" ref="AR23">_xlfn.IFS(SUM(AP23:AQ23)=2,$B$5,SUM(AP23:AQ23)=0,$B$6,AND(AP23=1,AQ23=0),$B$3,TRUE,$B$4)</f>
        <v>Neither</v>
      </c>
    </row>
    <row r="24" spans="2:44">
      <c r="B24" s="5" t="s">
        <v>817</v>
      </c>
      <c r="AO24" t="s">
        <v>787</v>
      </c>
      <c r="AP24">
        <v>0</v>
      </c>
      <c r="AQ24">
        <v>0</v>
      </c>
      <c r="AR24" t="str" cm="1">
        <f t="array" ref="AR24">_xlfn.IFS(SUM(AP24:AQ24)=2,$B$5,SUM(AP24:AQ24)=0,$B$6,AND(AP24=1,AQ24=0),$B$3,TRUE,$B$4)</f>
        <v>Neither</v>
      </c>
    </row>
    <row r="25" spans="2:44">
      <c r="B25" s="5" t="s">
        <v>817</v>
      </c>
      <c r="AO25" t="s">
        <v>786</v>
      </c>
      <c r="AP25">
        <v>1</v>
      </c>
      <c r="AQ25">
        <v>1</v>
      </c>
      <c r="AR25" t="str" cm="1">
        <f t="array" ref="AR25">_xlfn.IFS(SUM(AP25:AQ25)=2,$B$5,SUM(AP25:AQ25)=0,$B$6,AND(AP25=1,AQ25=0),$B$3,TRUE,$B$4)</f>
        <v>Both</v>
      </c>
    </row>
    <row r="26" spans="2:44">
      <c r="B26" s="5" t="s">
        <v>818</v>
      </c>
      <c r="AO26" t="s">
        <v>785</v>
      </c>
      <c r="AP26">
        <v>0</v>
      </c>
      <c r="AQ26">
        <v>1</v>
      </c>
      <c r="AR26" t="str" cm="1">
        <f t="array" ref="AR26">_xlfn.IFS(SUM(AP26:AQ26)=2,$B$5,SUM(AP26:AQ26)=0,$B$6,AND(AP26=1,AQ26=0),$B$3,TRUE,$B$4)</f>
        <v>Only Pike's Place Market</v>
      </c>
    </row>
    <row r="27" spans="2:44">
      <c r="B27" s="5" t="s">
        <v>818</v>
      </c>
      <c r="AO27" t="s">
        <v>784</v>
      </c>
      <c r="AP27">
        <v>0</v>
      </c>
      <c r="AQ27">
        <v>1</v>
      </c>
      <c r="AR27" t="str" cm="1">
        <f t="array" ref="AR27">_xlfn.IFS(SUM(AP27:AQ27)=2,$B$5,SUM(AP27:AQ27)=0,$B$6,AND(AP27=1,AQ27=0),$B$3,TRUE,$B$4)</f>
        <v>Only Pike's Place Market</v>
      </c>
    </row>
    <row r="28" spans="2:44">
      <c r="B28" s="5" t="s">
        <v>816</v>
      </c>
      <c r="AO28" t="s">
        <v>783</v>
      </c>
      <c r="AP28">
        <v>1</v>
      </c>
      <c r="AQ28">
        <v>1</v>
      </c>
      <c r="AR28" t="str" cm="1">
        <f t="array" ref="AR28">_xlfn.IFS(SUM(AP28:AQ28)=2,$B$5,SUM(AP28:AQ28)=0,$B$6,AND(AP28=1,AQ28=0),$B$3,TRUE,$B$4)</f>
        <v>Both</v>
      </c>
    </row>
    <row r="29" spans="2:44">
      <c r="B29" s="5" t="s">
        <v>818</v>
      </c>
      <c r="AO29" t="s">
        <v>782</v>
      </c>
      <c r="AP29">
        <v>1</v>
      </c>
      <c r="AQ29">
        <v>1</v>
      </c>
      <c r="AR29" t="str" cm="1">
        <f t="array" ref="AR29">_xlfn.IFS(SUM(AP29:AQ29)=2,$B$5,SUM(AP29:AQ29)=0,$B$6,AND(AP29=1,AQ29=0),$B$3,TRUE,$B$4)</f>
        <v>Both</v>
      </c>
    </row>
    <row r="30" spans="2:44">
      <c r="B30" s="5" t="s">
        <v>818</v>
      </c>
      <c r="AO30" t="s">
        <v>781</v>
      </c>
      <c r="AP30">
        <v>0</v>
      </c>
      <c r="AQ30">
        <v>0</v>
      </c>
      <c r="AR30" t="str" cm="1">
        <f t="array" ref="AR30">_xlfn.IFS(SUM(AP30:AQ30)=2,$B$5,SUM(AP30:AQ30)=0,$B$6,AND(AP30=1,AQ30=0),$B$3,TRUE,$B$4)</f>
        <v>Neither</v>
      </c>
    </row>
    <row r="31" spans="2:44">
      <c r="B31" s="5" t="s">
        <v>817</v>
      </c>
      <c r="AO31" t="s">
        <v>780</v>
      </c>
      <c r="AP31">
        <v>1</v>
      </c>
      <c r="AQ31">
        <v>1</v>
      </c>
      <c r="AR31" t="str" cm="1">
        <f t="array" ref="AR31">_xlfn.IFS(SUM(AP31:AQ31)=2,$B$5,SUM(AP31:AQ31)=0,$B$6,AND(AP31=1,AQ31=0),$B$3,TRUE,$B$4)</f>
        <v>Both</v>
      </c>
    </row>
    <row r="32" spans="2:44">
      <c r="B32" s="5" t="s">
        <v>816</v>
      </c>
      <c r="AO32" t="s">
        <v>779</v>
      </c>
      <c r="AP32">
        <v>0</v>
      </c>
      <c r="AQ32">
        <v>1</v>
      </c>
      <c r="AR32" t="str" cm="1">
        <f t="array" ref="AR32">_xlfn.IFS(SUM(AP32:AQ32)=2,$B$5,SUM(AP32:AQ32)=0,$B$6,AND(AP32=1,AQ32=0),$B$3,TRUE,$B$4)</f>
        <v>Only Pike's Place Market</v>
      </c>
    </row>
    <row r="33" spans="2:44">
      <c r="B33" s="5" t="s">
        <v>816</v>
      </c>
      <c r="AO33" t="s">
        <v>778</v>
      </c>
      <c r="AP33">
        <v>1</v>
      </c>
      <c r="AQ33">
        <v>1</v>
      </c>
      <c r="AR33" t="str" cm="1">
        <f t="array" ref="AR33">_xlfn.IFS(SUM(AP33:AQ33)=2,$B$5,SUM(AP33:AQ33)=0,$B$6,AND(AP33=1,AQ33=0),$B$3,TRUE,$B$4)</f>
        <v>Both</v>
      </c>
    </row>
    <row r="34" spans="2:44">
      <c r="B34" s="5" t="s">
        <v>817</v>
      </c>
      <c r="AO34" t="s">
        <v>777</v>
      </c>
      <c r="AP34">
        <v>1</v>
      </c>
      <c r="AQ34">
        <v>1</v>
      </c>
      <c r="AR34" t="str" cm="1">
        <f t="array" ref="AR34">_xlfn.IFS(SUM(AP34:AQ34)=2,$B$5,SUM(AP34:AQ34)=0,$B$6,AND(AP34=1,AQ34=0),$B$3,TRUE,$B$4)</f>
        <v>Both</v>
      </c>
    </row>
    <row r="35" spans="2:44">
      <c r="B35" s="5" t="s">
        <v>817</v>
      </c>
      <c r="AO35" t="s">
        <v>776</v>
      </c>
      <c r="AP35">
        <v>0</v>
      </c>
      <c r="AQ35">
        <v>1</v>
      </c>
      <c r="AR35" t="str" cm="1">
        <f t="array" ref="AR35">_xlfn.IFS(SUM(AP35:AQ35)=2,$B$5,SUM(AP35:AQ35)=0,$B$6,AND(AP35=1,AQ35=0),$B$3,TRUE,$B$4)</f>
        <v>Only Pike's Place Market</v>
      </c>
    </row>
    <row r="36" spans="2:44">
      <c r="B36" s="5" t="s">
        <v>818</v>
      </c>
      <c r="AO36" t="s">
        <v>775</v>
      </c>
      <c r="AP36">
        <v>1</v>
      </c>
      <c r="AQ36">
        <v>1</v>
      </c>
      <c r="AR36" t="str" cm="1">
        <f t="array" ref="AR36">_xlfn.IFS(SUM(AP36:AQ36)=2,$B$5,SUM(AP36:AQ36)=0,$B$6,AND(AP36=1,AQ36=0),$B$3,TRUE,$B$4)</f>
        <v>Both</v>
      </c>
    </row>
    <row r="37" spans="2:44">
      <c r="B37" s="5" t="s">
        <v>817</v>
      </c>
      <c r="AO37" t="s">
        <v>774</v>
      </c>
      <c r="AP37">
        <v>1</v>
      </c>
      <c r="AQ37">
        <v>1</v>
      </c>
      <c r="AR37" t="str" cm="1">
        <f t="array" ref="AR37">_xlfn.IFS(SUM(AP37:AQ37)=2,$B$5,SUM(AP37:AQ37)=0,$B$6,AND(AP37=1,AQ37=0),$B$3,TRUE,$B$4)</f>
        <v>Both</v>
      </c>
    </row>
    <row r="38" spans="2:44">
      <c r="B38" s="5" t="s">
        <v>816</v>
      </c>
      <c r="AO38" t="s">
        <v>773</v>
      </c>
      <c r="AP38">
        <v>1</v>
      </c>
      <c r="AQ38">
        <v>1</v>
      </c>
      <c r="AR38" t="str" cm="1">
        <f t="array" ref="AR38">_xlfn.IFS(SUM(AP38:AQ38)=2,$B$5,SUM(AP38:AQ38)=0,$B$6,AND(AP38=1,AQ38=0),$B$3,TRUE,$B$4)</f>
        <v>Both</v>
      </c>
    </row>
    <row r="39" spans="2:44">
      <c r="B39" s="5" t="s">
        <v>817</v>
      </c>
      <c r="AO39" t="s">
        <v>772</v>
      </c>
      <c r="AP39">
        <v>0</v>
      </c>
      <c r="AQ39">
        <v>1</v>
      </c>
      <c r="AR39" t="str" cm="1">
        <f t="array" ref="AR39">_xlfn.IFS(SUM(AP39:AQ39)=2,$B$5,SUM(AP39:AQ39)=0,$B$6,AND(AP39=1,AQ39=0),$B$3,TRUE,$B$4)</f>
        <v>Only Pike's Place Market</v>
      </c>
    </row>
    <row r="40" spans="2:44">
      <c r="B40" s="5" t="s">
        <v>817</v>
      </c>
      <c r="AO40" t="s">
        <v>771</v>
      </c>
      <c r="AP40">
        <v>1</v>
      </c>
      <c r="AQ40">
        <v>0</v>
      </c>
      <c r="AR40" t="str" cm="1">
        <f t="array" ref="AR40">_xlfn.IFS(SUM(AP40:AQ40)=2,$B$5,SUM(AP40:AQ40)=0,$B$6,AND(AP40=1,AQ40=0),$B$3,TRUE,$B$4)</f>
        <v>Only Space Needle</v>
      </c>
    </row>
    <row r="41" spans="2:44">
      <c r="B41" s="5" t="s">
        <v>816</v>
      </c>
      <c r="AO41" t="s">
        <v>770</v>
      </c>
      <c r="AP41">
        <v>0</v>
      </c>
      <c r="AQ41">
        <v>0</v>
      </c>
      <c r="AR41" t="str" cm="1">
        <f t="array" ref="AR41">_xlfn.IFS(SUM(AP41:AQ41)=2,$B$5,SUM(AP41:AQ41)=0,$B$6,AND(AP41=1,AQ41=0),$B$3,TRUE,$B$4)</f>
        <v>Neither</v>
      </c>
    </row>
    <row r="42" spans="2:44">
      <c r="B42" s="5" t="s">
        <v>817</v>
      </c>
      <c r="AO42" t="s">
        <v>769</v>
      </c>
      <c r="AP42">
        <v>0</v>
      </c>
      <c r="AQ42">
        <v>1</v>
      </c>
      <c r="AR42" t="str" cm="1">
        <f t="array" ref="AR42">_xlfn.IFS(SUM(AP42:AQ42)=2,$B$5,SUM(AP42:AQ42)=0,$B$6,AND(AP42=1,AQ42=0),$B$3,TRUE,$B$4)</f>
        <v>Only Pike's Place Market</v>
      </c>
    </row>
    <row r="43" spans="2:44">
      <c r="B43" s="5" t="s">
        <v>817</v>
      </c>
      <c r="AO43" t="s">
        <v>768</v>
      </c>
      <c r="AP43">
        <v>1</v>
      </c>
      <c r="AQ43">
        <v>1</v>
      </c>
      <c r="AR43" t="str" cm="1">
        <f t="array" ref="AR43">_xlfn.IFS(SUM(AP43:AQ43)=2,$B$5,SUM(AP43:AQ43)=0,$B$6,AND(AP43=1,AQ43=0),$B$3,TRUE,$B$4)</f>
        <v>Both</v>
      </c>
    </row>
    <row r="44" spans="2:44">
      <c r="B44" s="5" t="s">
        <v>817</v>
      </c>
      <c r="AO44" t="s">
        <v>767</v>
      </c>
      <c r="AP44">
        <v>0</v>
      </c>
      <c r="AQ44">
        <v>1</v>
      </c>
      <c r="AR44" t="str" cm="1">
        <f t="array" ref="AR44">_xlfn.IFS(SUM(AP44:AQ44)=2,$B$5,SUM(AP44:AQ44)=0,$B$6,AND(AP44=1,AQ44=0),$B$3,TRUE,$B$4)</f>
        <v>Only Pike's Place Market</v>
      </c>
    </row>
    <row r="45" spans="2:44">
      <c r="B45" s="5" t="s">
        <v>816</v>
      </c>
      <c r="AO45" t="s">
        <v>766</v>
      </c>
      <c r="AP45">
        <v>0</v>
      </c>
      <c r="AQ45">
        <v>0</v>
      </c>
      <c r="AR45" t="str" cm="1">
        <f t="array" ref="AR45">_xlfn.IFS(SUM(AP45:AQ45)=2,$B$5,SUM(AP45:AQ45)=0,$B$6,AND(AP45=1,AQ45=0),$B$3,TRUE,$B$4)</f>
        <v>Neither</v>
      </c>
    </row>
    <row r="46" spans="2:44">
      <c r="B46" s="5" t="s">
        <v>819</v>
      </c>
      <c r="AO46" t="s">
        <v>765</v>
      </c>
      <c r="AP46">
        <v>0</v>
      </c>
      <c r="AQ46">
        <v>0</v>
      </c>
      <c r="AR46" t="str" cm="1">
        <f t="array" ref="AR46">_xlfn.IFS(SUM(AP46:AQ46)=2,$B$5,SUM(AP46:AQ46)=0,$B$6,AND(AP46=1,AQ46=0),$B$3,TRUE,$B$4)</f>
        <v>Neither</v>
      </c>
    </row>
    <row r="47" spans="2:44">
      <c r="B47" s="5" t="s">
        <v>818</v>
      </c>
      <c r="AO47" t="s">
        <v>764</v>
      </c>
      <c r="AP47">
        <v>0</v>
      </c>
      <c r="AQ47">
        <v>0</v>
      </c>
      <c r="AR47" t="str" cm="1">
        <f t="array" ref="AR47">_xlfn.IFS(SUM(AP47:AQ47)=2,$B$5,SUM(AP47:AQ47)=0,$B$6,AND(AP47=1,AQ47=0),$B$3,TRUE,$B$4)</f>
        <v>Neither</v>
      </c>
    </row>
    <row r="48" spans="2:44">
      <c r="B48" s="5" t="s">
        <v>816</v>
      </c>
      <c r="AO48" t="s">
        <v>763</v>
      </c>
      <c r="AP48">
        <v>0</v>
      </c>
      <c r="AQ48">
        <v>1</v>
      </c>
      <c r="AR48" t="str" cm="1">
        <f t="array" ref="AR48">_xlfn.IFS(SUM(AP48:AQ48)=2,$B$5,SUM(AP48:AQ48)=0,$B$6,AND(AP48=1,AQ48=0),$B$3,TRUE,$B$4)</f>
        <v>Only Pike's Place Market</v>
      </c>
    </row>
    <row r="49" spans="2:44">
      <c r="B49" s="5" t="s">
        <v>817</v>
      </c>
      <c r="AO49" t="s">
        <v>762</v>
      </c>
      <c r="AP49">
        <v>1</v>
      </c>
      <c r="AQ49">
        <v>1</v>
      </c>
      <c r="AR49" t="str" cm="1">
        <f t="array" ref="AR49">_xlfn.IFS(SUM(AP49:AQ49)=2,$B$5,SUM(AP49:AQ49)=0,$B$6,AND(AP49=1,AQ49=0),$B$3,TRUE,$B$4)</f>
        <v>Both</v>
      </c>
    </row>
    <row r="50" spans="2:44">
      <c r="B50" s="5" t="s">
        <v>816</v>
      </c>
      <c r="AO50" t="s">
        <v>761</v>
      </c>
      <c r="AP50">
        <v>1</v>
      </c>
      <c r="AQ50">
        <v>0</v>
      </c>
      <c r="AR50" t="str" cm="1">
        <f t="array" ref="AR50">_xlfn.IFS(SUM(AP50:AQ50)=2,$B$5,SUM(AP50:AQ50)=0,$B$6,AND(AP50=1,AQ50=0),$B$3,TRUE,$B$4)</f>
        <v>Only Space Needle</v>
      </c>
    </row>
    <row r="51" spans="2:44">
      <c r="B51" s="5" t="s">
        <v>818</v>
      </c>
      <c r="AO51" t="s">
        <v>760</v>
      </c>
      <c r="AP51">
        <v>0</v>
      </c>
      <c r="AQ51">
        <v>1</v>
      </c>
      <c r="AR51" t="str" cm="1">
        <f t="array" ref="AR51">_xlfn.IFS(SUM(AP51:AQ51)=2,$B$5,SUM(AP51:AQ51)=0,$B$6,AND(AP51=1,AQ51=0),$B$3,TRUE,$B$4)</f>
        <v>Only Pike's Place Market</v>
      </c>
    </row>
    <row r="52" spans="2:44">
      <c r="B52" s="5" t="s">
        <v>818</v>
      </c>
      <c r="AO52" t="s">
        <v>759</v>
      </c>
      <c r="AP52">
        <v>0</v>
      </c>
      <c r="AQ52">
        <v>1</v>
      </c>
      <c r="AR52" t="str" cm="1">
        <f t="array" ref="AR52">_xlfn.IFS(SUM(AP52:AQ52)=2,$B$5,SUM(AP52:AQ52)=0,$B$6,AND(AP52=1,AQ52=0),$B$3,TRUE,$B$4)</f>
        <v>Only Pike's Place Market</v>
      </c>
    </row>
    <row r="53" spans="2:44">
      <c r="B53" s="5" t="s">
        <v>818</v>
      </c>
      <c r="AO53" t="s">
        <v>758</v>
      </c>
      <c r="AP53">
        <v>0</v>
      </c>
      <c r="AQ53">
        <v>0</v>
      </c>
      <c r="AR53" t="str" cm="1">
        <f t="array" ref="AR53">_xlfn.IFS(SUM(AP53:AQ53)=2,$B$5,SUM(AP53:AQ53)=0,$B$6,AND(AP53=1,AQ53=0),$B$3,TRUE,$B$4)</f>
        <v>Neither</v>
      </c>
    </row>
    <row r="54" spans="2:44">
      <c r="B54" s="5" t="s">
        <v>816</v>
      </c>
      <c r="AO54" t="s">
        <v>757</v>
      </c>
      <c r="AP54">
        <v>0</v>
      </c>
      <c r="AQ54">
        <v>1</v>
      </c>
      <c r="AR54" t="str" cm="1">
        <f t="array" ref="AR54">_xlfn.IFS(SUM(AP54:AQ54)=2,$B$5,SUM(AP54:AQ54)=0,$B$6,AND(AP54=1,AQ54=0),$B$3,TRUE,$B$4)</f>
        <v>Only Pike's Place Market</v>
      </c>
    </row>
    <row r="55" spans="2:44">
      <c r="B55" s="5" t="s">
        <v>817</v>
      </c>
      <c r="AO55" t="s">
        <v>756</v>
      </c>
      <c r="AP55">
        <v>0</v>
      </c>
      <c r="AQ55">
        <v>1</v>
      </c>
      <c r="AR55" t="str" cm="1">
        <f t="array" ref="AR55">_xlfn.IFS(SUM(AP55:AQ55)=2,$B$5,SUM(AP55:AQ55)=0,$B$6,AND(AP55=1,AQ55=0),$B$3,TRUE,$B$4)</f>
        <v>Only Pike's Place Market</v>
      </c>
    </row>
    <row r="56" spans="2:44">
      <c r="B56" s="5" t="s">
        <v>819</v>
      </c>
      <c r="AO56" t="s">
        <v>755</v>
      </c>
      <c r="AP56">
        <v>1</v>
      </c>
      <c r="AQ56">
        <v>1</v>
      </c>
      <c r="AR56" t="str" cm="1">
        <f t="array" ref="AR56">_xlfn.IFS(SUM(AP56:AQ56)=2,$B$5,SUM(AP56:AQ56)=0,$B$6,AND(AP56=1,AQ56=0),$B$3,TRUE,$B$4)</f>
        <v>Both</v>
      </c>
    </row>
    <row r="57" spans="2:44">
      <c r="B57" s="5" t="s">
        <v>816</v>
      </c>
      <c r="AO57" t="s">
        <v>754</v>
      </c>
      <c r="AP57">
        <v>1</v>
      </c>
      <c r="AQ57">
        <v>1</v>
      </c>
      <c r="AR57" t="str" cm="1">
        <f t="array" ref="AR57">_xlfn.IFS(SUM(AP57:AQ57)=2,$B$5,SUM(AP57:AQ57)=0,$B$6,AND(AP57=1,AQ57=0),$B$3,TRUE,$B$4)</f>
        <v>Both</v>
      </c>
    </row>
    <row r="58" spans="2:44">
      <c r="B58" s="5" t="s">
        <v>816</v>
      </c>
      <c r="AO58" t="s">
        <v>753</v>
      </c>
      <c r="AP58">
        <v>0</v>
      </c>
      <c r="AQ58">
        <v>1</v>
      </c>
      <c r="AR58" t="str" cm="1">
        <f t="array" ref="AR58">_xlfn.IFS(SUM(AP58:AQ58)=2,$B$5,SUM(AP58:AQ58)=0,$B$6,AND(AP58=1,AQ58=0),$B$3,TRUE,$B$4)</f>
        <v>Only Pike's Place Market</v>
      </c>
    </row>
    <row r="59" spans="2:44">
      <c r="B59" s="5" t="s">
        <v>818</v>
      </c>
      <c r="AO59" t="s">
        <v>752</v>
      </c>
      <c r="AP59">
        <v>0</v>
      </c>
      <c r="AQ59">
        <v>0</v>
      </c>
      <c r="AR59" t="str" cm="1">
        <f t="array" ref="AR59">_xlfn.IFS(SUM(AP59:AQ59)=2,$B$5,SUM(AP59:AQ59)=0,$B$6,AND(AP59=1,AQ59=0),$B$3,TRUE,$B$4)</f>
        <v>Neither</v>
      </c>
    </row>
    <row r="60" spans="2:44">
      <c r="B60" s="5" t="s">
        <v>816</v>
      </c>
      <c r="AO60" t="s">
        <v>751</v>
      </c>
      <c r="AP60">
        <v>0</v>
      </c>
      <c r="AQ60">
        <v>0</v>
      </c>
      <c r="AR60" t="str" cm="1">
        <f t="array" ref="AR60">_xlfn.IFS(SUM(AP60:AQ60)=2,$B$5,SUM(AP60:AQ60)=0,$B$6,AND(AP60=1,AQ60=0),$B$3,TRUE,$B$4)</f>
        <v>Neither</v>
      </c>
    </row>
    <row r="61" spans="2:44">
      <c r="B61" s="5" t="s">
        <v>816</v>
      </c>
      <c r="AO61" t="s">
        <v>750</v>
      </c>
      <c r="AP61">
        <v>0</v>
      </c>
      <c r="AQ61">
        <v>1</v>
      </c>
      <c r="AR61" t="str" cm="1">
        <f t="array" ref="AR61">_xlfn.IFS(SUM(AP61:AQ61)=2,$B$5,SUM(AP61:AQ61)=0,$B$6,AND(AP61=1,AQ61=0),$B$3,TRUE,$B$4)</f>
        <v>Only Pike's Place Market</v>
      </c>
    </row>
    <row r="62" spans="2:44">
      <c r="B62" s="5" t="s">
        <v>817</v>
      </c>
      <c r="AO62" t="s">
        <v>749</v>
      </c>
      <c r="AP62">
        <v>0</v>
      </c>
      <c r="AQ62">
        <v>0</v>
      </c>
      <c r="AR62" t="str" cm="1">
        <f t="array" ref="AR62">_xlfn.IFS(SUM(AP62:AQ62)=2,$B$5,SUM(AP62:AQ62)=0,$B$6,AND(AP62=1,AQ62=0),$B$3,TRUE,$B$4)</f>
        <v>Neither</v>
      </c>
    </row>
    <row r="63" spans="2:44">
      <c r="B63" s="5" t="s">
        <v>817</v>
      </c>
      <c r="AO63" t="s">
        <v>748</v>
      </c>
      <c r="AP63">
        <v>1</v>
      </c>
      <c r="AQ63">
        <v>1</v>
      </c>
      <c r="AR63" t="str" cm="1">
        <f t="array" ref="AR63">_xlfn.IFS(SUM(AP63:AQ63)=2,$B$5,SUM(AP63:AQ63)=0,$B$6,AND(AP63=1,AQ63=0),$B$3,TRUE,$B$4)</f>
        <v>Both</v>
      </c>
    </row>
    <row r="64" spans="2:44">
      <c r="B64" s="5" t="s">
        <v>816</v>
      </c>
      <c r="AO64" t="s">
        <v>747</v>
      </c>
      <c r="AP64">
        <v>1</v>
      </c>
      <c r="AQ64">
        <v>0</v>
      </c>
      <c r="AR64" t="str" cm="1">
        <f t="array" ref="AR64">_xlfn.IFS(SUM(AP64:AQ64)=2,$B$5,SUM(AP64:AQ64)=0,$B$6,AND(AP64=1,AQ64=0),$B$3,TRUE,$B$4)</f>
        <v>Only Space Needle</v>
      </c>
    </row>
    <row r="65" spans="2:44">
      <c r="B65" s="5" t="s">
        <v>818</v>
      </c>
      <c r="AO65" t="s">
        <v>746</v>
      </c>
      <c r="AP65">
        <v>0</v>
      </c>
      <c r="AQ65">
        <v>1</v>
      </c>
      <c r="AR65" t="str" cm="1">
        <f t="array" ref="AR65">_xlfn.IFS(SUM(AP65:AQ65)=2,$B$5,SUM(AP65:AQ65)=0,$B$6,AND(AP65=1,AQ65=0),$B$3,TRUE,$B$4)</f>
        <v>Only Pike's Place Market</v>
      </c>
    </row>
    <row r="66" spans="2:44">
      <c r="B66" s="5" t="s">
        <v>818</v>
      </c>
      <c r="AO66" t="s">
        <v>745</v>
      </c>
      <c r="AP66">
        <v>1</v>
      </c>
      <c r="AQ66">
        <v>0</v>
      </c>
      <c r="AR66" t="str" cm="1">
        <f t="array" ref="AR66">_xlfn.IFS(SUM(AP66:AQ66)=2,$B$5,SUM(AP66:AQ66)=0,$B$6,AND(AP66=1,AQ66=0),$B$3,TRUE,$B$4)</f>
        <v>Only Space Needle</v>
      </c>
    </row>
    <row r="67" spans="2:44">
      <c r="B67" s="5" t="s">
        <v>816</v>
      </c>
      <c r="AO67" t="s">
        <v>744</v>
      </c>
      <c r="AP67">
        <v>0</v>
      </c>
      <c r="AQ67">
        <v>1</v>
      </c>
      <c r="AR67" t="str" cm="1">
        <f t="array" ref="AR67">_xlfn.IFS(SUM(AP67:AQ67)=2,$B$5,SUM(AP67:AQ67)=0,$B$6,AND(AP67=1,AQ67=0),$B$3,TRUE,$B$4)</f>
        <v>Only Pike's Place Market</v>
      </c>
    </row>
    <row r="68" spans="2:44">
      <c r="B68" s="5" t="s">
        <v>818</v>
      </c>
      <c r="AO68" t="s">
        <v>743</v>
      </c>
      <c r="AP68">
        <v>1</v>
      </c>
      <c r="AQ68">
        <v>1</v>
      </c>
      <c r="AR68" t="str" cm="1">
        <f t="array" ref="AR68">_xlfn.IFS(SUM(AP68:AQ68)=2,$B$5,SUM(AP68:AQ68)=0,$B$6,AND(AP68=1,AQ68=0),$B$3,TRUE,$B$4)</f>
        <v>Both</v>
      </c>
    </row>
    <row r="69" spans="2:44">
      <c r="B69" s="5" t="s">
        <v>817</v>
      </c>
      <c r="AO69" t="s">
        <v>742</v>
      </c>
      <c r="AP69">
        <v>1</v>
      </c>
      <c r="AQ69">
        <v>1</v>
      </c>
      <c r="AR69" t="str" cm="1">
        <f t="array" ref="AR69">_xlfn.IFS(SUM(AP69:AQ69)=2,$B$5,SUM(AP69:AQ69)=0,$B$6,AND(AP69=1,AQ69=0),$B$3,TRUE,$B$4)</f>
        <v>Both</v>
      </c>
    </row>
    <row r="70" spans="2:44">
      <c r="B70" s="5" t="s">
        <v>819</v>
      </c>
      <c r="AO70" t="s">
        <v>741</v>
      </c>
      <c r="AP70">
        <v>0</v>
      </c>
      <c r="AQ70">
        <v>1</v>
      </c>
      <c r="AR70" t="str" cm="1">
        <f t="array" ref="AR70">_xlfn.IFS(SUM(AP70:AQ70)=2,$B$5,SUM(AP70:AQ70)=0,$B$6,AND(AP70=1,AQ70=0),$B$3,TRUE,$B$4)</f>
        <v>Only Pike's Place Market</v>
      </c>
    </row>
    <row r="71" spans="2:44">
      <c r="B71" s="5" t="s">
        <v>816</v>
      </c>
      <c r="AO71" t="s">
        <v>740</v>
      </c>
      <c r="AP71">
        <v>1</v>
      </c>
      <c r="AQ71">
        <v>0</v>
      </c>
      <c r="AR71" t="str" cm="1">
        <f t="array" ref="AR71">_xlfn.IFS(SUM(AP71:AQ71)=2,$B$5,SUM(AP71:AQ71)=0,$B$6,AND(AP71=1,AQ71=0),$B$3,TRUE,$B$4)</f>
        <v>Only Space Needle</v>
      </c>
    </row>
    <row r="72" spans="2:44">
      <c r="B72" s="5" t="s">
        <v>819</v>
      </c>
      <c r="AO72" t="s">
        <v>739</v>
      </c>
      <c r="AP72">
        <v>1</v>
      </c>
      <c r="AQ72">
        <v>1</v>
      </c>
      <c r="AR72" t="str" cm="1">
        <f t="array" ref="AR72">_xlfn.IFS(SUM(AP72:AQ72)=2,$B$5,SUM(AP72:AQ72)=0,$B$6,AND(AP72=1,AQ72=0),$B$3,TRUE,$B$4)</f>
        <v>Both</v>
      </c>
    </row>
    <row r="73" spans="2:44">
      <c r="B73" s="5" t="s">
        <v>816</v>
      </c>
      <c r="AO73" t="s">
        <v>738</v>
      </c>
      <c r="AP73">
        <v>0</v>
      </c>
      <c r="AQ73">
        <v>0</v>
      </c>
      <c r="AR73" t="str" cm="1">
        <f t="array" ref="AR73">_xlfn.IFS(SUM(AP73:AQ73)=2,$B$5,SUM(AP73:AQ73)=0,$B$6,AND(AP73=1,AQ73=0),$B$3,TRUE,$B$4)</f>
        <v>Neither</v>
      </c>
    </row>
    <row r="74" spans="2:44">
      <c r="B74" s="5" t="s">
        <v>817</v>
      </c>
      <c r="AO74" t="s">
        <v>737</v>
      </c>
      <c r="AP74">
        <v>1</v>
      </c>
      <c r="AQ74">
        <v>1</v>
      </c>
      <c r="AR74" t="str" cm="1">
        <f t="array" ref="AR74">_xlfn.IFS(SUM(AP74:AQ74)=2,$B$5,SUM(AP74:AQ74)=0,$B$6,AND(AP74=1,AQ74=0),$B$3,TRUE,$B$4)</f>
        <v>Both</v>
      </c>
    </row>
    <row r="75" spans="2:44">
      <c r="B75" s="5" t="s">
        <v>817</v>
      </c>
      <c r="AO75" t="s">
        <v>736</v>
      </c>
      <c r="AP75">
        <v>0</v>
      </c>
      <c r="AQ75">
        <v>0</v>
      </c>
      <c r="AR75" t="str" cm="1">
        <f t="array" ref="AR75">_xlfn.IFS(SUM(AP75:AQ75)=2,$B$5,SUM(AP75:AQ75)=0,$B$6,AND(AP75=1,AQ75=0),$B$3,TRUE,$B$4)</f>
        <v>Neither</v>
      </c>
    </row>
    <row r="76" spans="2:44">
      <c r="B76" s="5" t="s">
        <v>816</v>
      </c>
      <c r="AO76" t="s">
        <v>735</v>
      </c>
      <c r="AP76">
        <v>1</v>
      </c>
      <c r="AQ76">
        <v>1</v>
      </c>
      <c r="AR76" t="str" cm="1">
        <f t="array" ref="AR76">_xlfn.IFS(SUM(AP76:AQ76)=2,$B$5,SUM(AP76:AQ76)=0,$B$6,AND(AP76=1,AQ76=0),$B$3,TRUE,$B$4)</f>
        <v>Both</v>
      </c>
    </row>
    <row r="77" spans="2:44">
      <c r="B77" s="5" t="s">
        <v>819</v>
      </c>
      <c r="AO77" t="s">
        <v>734</v>
      </c>
      <c r="AP77">
        <v>0</v>
      </c>
      <c r="AQ77">
        <v>0</v>
      </c>
      <c r="AR77" t="str" cm="1">
        <f t="array" ref="AR77">_xlfn.IFS(SUM(AP77:AQ77)=2,$B$5,SUM(AP77:AQ77)=0,$B$6,AND(AP77=1,AQ77=0),$B$3,TRUE,$B$4)</f>
        <v>Neither</v>
      </c>
    </row>
    <row r="78" spans="2:44">
      <c r="B78" s="5" t="s">
        <v>817</v>
      </c>
      <c r="AO78" t="s">
        <v>733</v>
      </c>
      <c r="AP78">
        <v>0</v>
      </c>
      <c r="AQ78">
        <v>1</v>
      </c>
      <c r="AR78" t="str" cm="1">
        <f t="array" ref="AR78">_xlfn.IFS(SUM(AP78:AQ78)=2,$B$5,SUM(AP78:AQ78)=0,$B$6,AND(AP78=1,AQ78=0),$B$3,TRUE,$B$4)</f>
        <v>Only Pike's Place Market</v>
      </c>
    </row>
    <row r="79" spans="2:44">
      <c r="B79" s="5" t="s">
        <v>818</v>
      </c>
      <c r="AO79" t="s">
        <v>732</v>
      </c>
      <c r="AP79">
        <v>1</v>
      </c>
      <c r="AQ79">
        <v>1</v>
      </c>
      <c r="AR79" t="str" cm="1">
        <f t="array" ref="AR79">_xlfn.IFS(SUM(AP79:AQ79)=2,$B$5,SUM(AP79:AQ79)=0,$B$6,AND(AP79=1,AQ79=0),$B$3,TRUE,$B$4)</f>
        <v>Both</v>
      </c>
    </row>
    <row r="80" spans="2:44">
      <c r="B80" s="5" t="s">
        <v>817</v>
      </c>
      <c r="AO80" t="s">
        <v>731</v>
      </c>
      <c r="AP80">
        <v>1</v>
      </c>
      <c r="AQ80">
        <v>1</v>
      </c>
      <c r="AR80" t="str" cm="1">
        <f t="array" ref="AR80">_xlfn.IFS(SUM(AP80:AQ80)=2,$B$5,SUM(AP80:AQ80)=0,$B$6,AND(AP80=1,AQ80=0),$B$3,TRUE,$B$4)</f>
        <v>Both</v>
      </c>
    </row>
    <row r="81" spans="2:44">
      <c r="B81" s="5" t="s">
        <v>818</v>
      </c>
      <c r="AO81" t="s">
        <v>730</v>
      </c>
      <c r="AP81">
        <v>1</v>
      </c>
      <c r="AQ81">
        <v>1</v>
      </c>
      <c r="AR81" t="str" cm="1">
        <f t="array" ref="AR81">_xlfn.IFS(SUM(AP81:AQ81)=2,$B$5,SUM(AP81:AQ81)=0,$B$6,AND(AP81=1,AQ81=0),$B$3,TRUE,$B$4)</f>
        <v>Both</v>
      </c>
    </row>
    <row r="82" spans="2:44">
      <c r="B82" s="5" t="s">
        <v>817</v>
      </c>
      <c r="AO82" t="s">
        <v>729</v>
      </c>
      <c r="AP82">
        <v>0</v>
      </c>
      <c r="AQ82">
        <v>0</v>
      </c>
      <c r="AR82" t="str" cm="1">
        <f t="array" ref="AR82">_xlfn.IFS(SUM(AP82:AQ82)=2,$B$5,SUM(AP82:AQ82)=0,$B$6,AND(AP82=1,AQ82=0),$B$3,TRUE,$B$4)</f>
        <v>Neither</v>
      </c>
    </row>
    <row r="83" spans="2:44">
      <c r="B83" s="5" t="s">
        <v>818</v>
      </c>
      <c r="AO83" t="s">
        <v>728</v>
      </c>
      <c r="AP83">
        <v>1</v>
      </c>
      <c r="AQ83">
        <v>1</v>
      </c>
      <c r="AR83" t="str" cm="1">
        <f t="array" ref="AR83">_xlfn.IFS(SUM(AP83:AQ83)=2,$B$5,SUM(AP83:AQ83)=0,$B$6,AND(AP83=1,AQ83=0),$B$3,TRUE,$B$4)</f>
        <v>Both</v>
      </c>
    </row>
    <row r="84" spans="2:44">
      <c r="B84" s="5" t="s">
        <v>816</v>
      </c>
      <c r="AO84" t="s">
        <v>727</v>
      </c>
      <c r="AP84">
        <v>1</v>
      </c>
      <c r="AQ84">
        <v>1</v>
      </c>
      <c r="AR84" t="str" cm="1">
        <f t="array" ref="AR84">_xlfn.IFS(SUM(AP84:AQ84)=2,$B$5,SUM(AP84:AQ84)=0,$B$6,AND(AP84=1,AQ84=0),$B$3,TRUE,$B$4)</f>
        <v>Both</v>
      </c>
    </row>
    <row r="85" spans="2:44">
      <c r="B85" s="5" t="s">
        <v>817</v>
      </c>
      <c r="AO85" t="s">
        <v>726</v>
      </c>
      <c r="AP85">
        <v>0</v>
      </c>
      <c r="AQ85">
        <v>0</v>
      </c>
      <c r="AR85" t="str" cm="1">
        <f t="array" ref="AR85">_xlfn.IFS(SUM(AP85:AQ85)=2,$B$5,SUM(AP85:AQ85)=0,$B$6,AND(AP85=1,AQ85=0),$B$3,TRUE,$B$4)</f>
        <v>Neither</v>
      </c>
    </row>
    <row r="86" spans="2:44">
      <c r="B86" s="5" t="s">
        <v>817</v>
      </c>
      <c r="AO86" t="s">
        <v>725</v>
      </c>
      <c r="AP86">
        <v>0</v>
      </c>
      <c r="AQ86">
        <v>0</v>
      </c>
      <c r="AR86" t="str" cm="1">
        <f t="array" ref="AR86">_xlfn.IFS(SUM(AP86:AQ86)=2,$B$5,SUM(AP86:AQ86)=0,$B$6,AND(AP86=1,AQ86=0),$B$3,TRUE,$B$4)</f>
        <v>Neither</v>
      </c>
    </row>
    <row r="87" spans="2:44">
      <c r="B87" s="5" t="s">
        <v>817</v>
      </c>
      <c r="AO87" t="s">
        <v>724</v>
      </c>
      <c r="AP87">
        <v>1</v>
      </c>
      <c r="AQ87">
        <v>1</v>
      </c>
      <c r="AR87" t="str" cm="1">
        <f t="array" ref="AR87">_xlfn.IFS(SUM(AP87:AQ87)=2,$B$5,SUM(AP87:AQ87)=0,$B$6,AND(AP87=1,AQ87=0),$B$3,TRUE,$B$4)</f>
        <v>Both</v>
      </c>
    </row>
    <row r="88" spans="2:44">
      <c r="B88" s="5" t="s">
        <v>818</v>
      </c>
      <c r="AO88" t="s">
        <v>723</v>
      </c>
      <c r="AP88">
        <v>0</v>
      </c>
      <c r="AQ88">
        <v>0</v>
      </c>
      <c r="AR88" t="str" cm="1">
        <f t="array" ref="AR88">_xlfn.IFS(SUM(AP88:AQ88)=2,$B$5,SUM(AP88:AQ88)=0,$B$6,AND(AP88=1,AQ88=0),$B$3,TRUE,$B$4)</f>
        <v>Neither</v>
      </c>
    </row>
    <row r="89" spans="2:44">
      <c r="B89" s="5" t="s">
        <v>817</v>
      </c>
      <c r="AO89" t="s">
        <v>722</v>
      </c>
      <c r="AP89">
        <v>1</v>
      </c>
      <c r="AQ89">
        <v>1</v>
      </c>
      <c r="AR89" t="str" cm="1">
        <f t="array" ref="AR89">_xlfn.IFS(SUM(AP89:AQ89)=2,$B$5,SUM(AP89:AQ89)=0,$B$6,AND(AP89=1,AQ89=0),$B$3,TRUE,$B$4)</f>
        <v>Both</v>
      </c>
    </row>
    <row r="90" spans="2:44">
      <c r="B90" s="5" t="s">
        <v>817</v>
      </c>
      <c r="AO90" t="s">
        <v>721</v>
      </c>
      <c r="AP90">
        <v>0</v>
      </c>
      <c r="AQ90">
        <v>1</v>
      </c>
      <c r="AR90" t="str" cm="1">
        <f t="array" ref="AR90">_xlfn.IFS(SUM(AP90:AQ90)=2,$B$5,SUM(AP90:AQ90)=0,$B$6,AND(AP90=1,AQ90=0),$B$3,TRUE,$B$4)</f>
        <v>Only Pike's Place Market</v>
      </c>
    </row>
    <row r="91" spans="2:44">
      <c r="B91" s="5" t="s">
        <v>818</v>
      </c>
      <c r="AO91" t="s">
        <v>720</v>
      </c>
      <c r="AP91">
        <v>1</v>
      </c>
      <c r="AQ91">
        <v>1</v>
      </c>
      <c r="AR91" t="str" cm="1">
        <f t="array" ref="AR91">_xlfn.IFS(SUM(AP91:AQ91)=2,$B$5,SUM(AP91:AQ91)=0,$B$6,AND(AP91=1,AQ91=0),$B$3,TRUE,$B$4)</f>
        <v>Both</v>
      </c>
    </row>
    <row r="92" spans="2:44">
      <c r="B92" s="5" t="s">
        <v>818</v>
      </c>
      <c r="AO92" t="s">
        <v>719</v>
      </c>
      <c r="AP92">
        <v>1</v>
      </c>
      <c r="AQ92">
        <v>1</v>
      </c>
      <c r="AR92" t="str" cm="1">
        <f t="array" ref="AR92">_xlfn.IFS(SUM(AP92:AQ92)=2,$B$5,SUM(AP92:AQ92)=0,$B$6,AND(AP92=1,AQ92=0),$B$3,TRUE,$B$4)</f>
        <v>Both</v>
      </c>
    </row>
    <row r="93" spans="2:44">
      <c r="B93" s="5" t="s">
        <v>817</v>
      </c>
      <c r="AO93" t="s">
        <v>718</v>
      </c>
      <c r="AP93">
        <v>0</v>
      </c>
      <c r="AQ93">
        <v>1</v>
      </c>
      <c r="AR93" t="str" cm="1">
        <f t="array" ref="AR93">_xlfn.IFS(SUM(AP93:AQ93)=2,$B$5,SUM(AP93:AQ93)=0,$B$6,AND(AP93=1,AQ93=0),$B$3,TRUE,$B$4)</f>
        <v>Only Pike's Place Market</v>
      </c>
    </row>
    <row r="94" spans="2:44">
      <c r="B94" s="5" t="s">
        <v>818</v>
      </c>
      <c r="AO94" t="s">
        <v>717</v>
      </c>
      <c r="AP94">
        <v>0</v>
      </c>
      <c r="AQ94">
        <v>1</v>
      </c>
      <c r="AR94" t="str" cm="1">
        <f t="array" ref="AR94">_xlfn.IFS(SUM(AP94:AQ94)=2,$B$5,SUM(AP94:AQ94)=0,$B$6,AND(AP94=1,AQ94=0),$B$3,TRUE,$B$4)</f>
        <v>Only Pike's Place Market</v>
      </c>
    </row>
    <row r="95" spans="2:44">
      <c r="B95" s="5" t="s">
        <v>817</v>
      </c>
      <c r="AO95" t="s">
        <v>716</v>
      </c>
      <c r="AP95">
        <v>0</v>
      </c>
      <c r="AQ95">
        <v>0</v>
      </c>
      <c r="AR95" t="str" cm="1">
        <f t="array" ref="AR95">_xlfn.IFS(SUM(AP95:AQ95)=2,$B$5,SUM(AP95:AQ95)=0,$B$6,AND(AP95=1,AQ95=0),$B$3,TRUE,$B$4)</f>
        <v>Neither</v>
      </c>
    </row>
    <row r="96" spans="2:44">
      <c r="B96" s="5" t="s">
        <v>816</v>
      </c>
      <c r="AO96" t="s">
        <v>715</v>
      </c>
      <c r="AP96">
        <v>0</v>
      </c>
      <c r="AQ96">
        <v>0</v>
      </c>
      <c r="AR96" t="str" cm="1">
        <f t="array" ref="AR96">_xlfn.IFS(SUM(AP96:AQ96)=2,$B$5,SUM(AP96:AQ96)=0,$B$6,AND(AP96=1,AQ96=0),$B$3,TRUE,$B$4)</f>
        <v>Neither</v>
      </c>
    </row>
    <row r="97" spans="2:44">
      <c r="B97" s="5" t="s">
        <v>817</v>
      </c>
      <c r="AO97" t="s">
        <v>714</v>
      </c>
      <c r="AP97">
        <v>0</v>
      </c>
      <c r="AQ97">
        <v>0</v>
      </c>
      <c r="AR97" t="str" cm="1">
        <f t="array" ref="AR97">_xlfn.IFS(SUM(AP97:AQ97)=2,$B$5,SUM(AP97:AQ97)=0,$B$6,AND(AP97=1,AQ97=0),$B$3,TRUE,$B$4)</f>
        <v>Neither</v>
      </c>
    </row>
    <row r="98" spans="2:44">
      <c r="B98" s="5" t="s">
        <v>817</v>
      </c>
      <c r="AO98" t="s">
        <v>713</v>
      </c>
      <c r="AP98">
        <v>0</v>
      </c>
      <c r="AQ98">
        <v>0</v>
      </c>
      <c r="AR98" t="str" cm="1">
        <f t="array" ref="AR98">_xlfn.IFS(SUM(AP98:AQ98)=2,$B$5,SUM(AP98:AQ98)=0,$B$6,AND(AP98=1,AQ98=0),$B$3,TRUE,$B$4)</f>
        <v>Neither</v>
      </c>
    </row>
    <row r="99" spans="2:44">
      <c r="B99" s="5" t="s">
        <v>816</v>
      </c>
      <c r="AO99" t="s">
        <v>712</v>
      </c>
      <c r="AP99">
        <v>1</v>
      </c>
      <c r="AQ99">
        <v>1</v>
      </c>
      <c r="AR99" t="str" cm="1">
        <f t="array" ref="AR99">_xlfn.IFS(SUM(AP99:AQ99)=2,$B$5,SUM(AP99:AQ99)=0,$B$6,AND(AP99=1,AQ99=0),$B$3,TRUE,$B$4)</f>
        <v>Both</v>
      </c>
    </row>
    <row r="100" spans="2:44">
      <c r="B100" s="5" t="s">
        <v>816</v>
      </c>
      <c r="AO100" t="s">
        <v>711</v>
      </c>
      <c r="AP100">
        <v>0</v>
      </c>
      <c r="AQ100">
        <v>0</v>
      </c>
      <c r="AR100" t="str" cm="1">
        <f t="array" ref="AR100">_xlfn.IFS(SUM(AP100:AQ100)=2,$B$5,SUM(AP100:AQ100)=0,$B$6,AND(AP100=1,AQ100=0),$B$3,TRUE,$B$4)</f>
        <v>Neither</v>
      </c>
    </row>
    <row r="101" spans="2:44">
      <c r="B101" s="5" t="s">
        <v>818</v>
      </c>
      <c r="AO101" t="s">
        <v>710</v>
      </c>
      <c r="AP101">
        <v>0</v>
      </c>
      <c r="AQ101">
        <v>0</v>
      </c>
      <c r="AR101" t="str" cm="1">
        <f t="array" ref="AR101">_xlfn.IFS(SUM(AP101:AQ101)=2,$B$5,SUM(AP101:AQ101)=0,$B$6,AND(AP101=1,AQ101=0),$B$3,TRUE,$B$4)</f>
        <v>Neither</v>
      </c>
    </row>
    <row r="102" spans="2:44">
      <c r="B102" s="5" t="s">
        <v>818</v>
      </c>
      <c r="AO102" t="s">
        <v>709</v>
      </c>
      <c r="AP102">
        <v>0</v>
      </c>
      <c r="AQ102">
        <v>0</v>
      </c>
      <c r="AR102" t="str" cm="1">
        <f t="array" ref="AR102">_xlfn.IFS(SUM(AP102:AQ102)=2,$B$5,SUM(AP102:AQ102)=0,$B$6,AND(AP102=1,AQ102=0),$B$3,TRUE,$B$4)</f>
        <v>Neither</v>
      </c>
    </row>
    <row r="103" spans="2:44">
      <c r="B103" s="5" t="s">
        <v>818</v>
      </c>
      <c r="AO103" t="s">
        <v>708</v>
      </c>
      <c r="AP103">
        <v>0</v>
      </c>
      <c r="AQ103">
        <v>1</v>
      </c>
      <c r="AR103" t="str" cm="1">
        <f t="array" ref="AR103">_xlfn.IFS(SUM(AP103:AQ103)=2,$B$5,SUM(AP103:AQ103)=0,$B$6,AND(AP103=1,AQ103=0),$B$3,TRUE,$B$4)</f>
        <v>Only Pike's Place Market</v>
      </c>
    </row>
    <row r="104" spans="2:44">
      <c r="B104" s="5" t="s">
        <v>818</v>
      </c>
      <c r="AO104" t="s">
        <v>707</v>
      </c>
      <c r="AP104">
        <v>1</v>
      </c>
      <c r="AQ104">
        <v>1</v>
      </c>
      <c r="AR104" t="str" cm="1">
        <f t="array" ref="AR104">_xlfn.IFS(SUM(AP104:AQ104)=2,$B$5,SUM(AP104:AQ104)=0,$B$6,AND(AP104=1,AQ104=0),$B$3,TRUE,$B$4)</f>
        <v>Both</v>
      </c>
    </row>
    <row r="105" spans="2:44">
      <c r="B105" s="5" t="s">
        <v>817</v>
      </c>
      <c r="AO105" t="s">
        <v>706</v>
      </c>
      <c r="AP105">
        <v>0</v>
      </c>
      <c r="AQ105">
        <v>0</v>
      </c>
      <c r="AR105" t="str" cm="1">
        <f t="array" ref="AR105">_xlfn.IFS(SUM(AP105:AQ105)=2,$B$5,SUM(AP105:AQ105)=0,$B$6,AND(AP105=1,AQ105=0),$B$3,TRUE,$B$4)</f>
        <v>Neither</v>
      </c>
    </row>
    <row r="106" spans="2:44">
      <c r="B106" s="5" t="s">
        <v>818</v>
      </c>
      <c r="AO106" t="s">
        <v>705</v>
      </c>
      <c r="AP106">
        <v>1</v>
      </c>
      <c r="AQ106">
        <v>1</v>
      </c>
      <c r="AR106" t="str" cm="1">
        <f t="array" ref="AR106">_xlfn.IFS(SUM(AP106:AQ106)=2,$B$5,SUM(AP106:AQ106)=0,$B$6,AND(AP106=1,AQ106=0),$B$3,TRUE,$B$4)</f>
        <v>Both</v>
      </c>
    </row>
    <row r="107" spans="2:44">
      <c r="B107" s="5" t="s">
        <v>818</v>
      </c>
      <c r="AO107" t="s">
        <v>704</v>
      </c>
      <c r="AP107">
        <v>1</v>
      </c>
      <c r="AQ107">
        <v>1</v>
      </c>
      <c r="AR107" t="str" cm="1">
        <f t="array" ref="AR107">_xlfn.IFS(SUM(AP107:AQ107)=2,$B$5,SUM(AP107:AQ107)=0,$B$6,AND(AP107=1,AQ107=0),$B$3,TRUE,$B$4)</f>
        <v>Both</v>
      </c>
    </row>
    <row r="108" spans="2:44">
      <c r="B108" s="5" t="s">
        <v>818</v>
      </c>
      <c r="AO108" t="s">
        <v>703</v>
      </c>
      <c r="AP108">
        <v>1</v>
      </c>
      <c r="AQ108">
        <v>1</v>
      </c>
      <c r="AR108" t="str" cm="1">
        <f t="array" ref="AR108">_xlfn.IFS(SUM(AP108:AQ108)=2,$B$5,SUM(AP108:AQ108)=0,$B$6,AND(AP108=1,AQ108=0),$B$3,TRUE,$B$4)</f>
        <v>Both</v>
      </c>
    </row>
    <row r="109" spans="2:44">
      <c r="B109" s="5" t="s">
        <v>816</v>
      </c>
      <c r="AO109" t="s">
        <v>702</v>
      </c>
      <c r="AP109">
        <v>1</v>
      </c>
      <c r="AQ109">
        <v>1</v>
      </c>
      <c r="AR109" t="str" cm="1">
        <f t="array" ref="AR109">_xlfn.IFS(SUM(AP109:AQ109)=2,$B$5,SUM(AP109:AQ109)=0,$B$6,AND(AP109=1,AQ109=0),$B$3,TRUE,$B$4)</f>
        <v>Both</v>
      </c>
    </row>
    <row r="110" spans="2:44">
      <c r="B110" s="5" t="s">
        <v>817</v>
      </c>
      <c r="AO110" t="s">
        <v>701</v>
      </c>
      <c r="AP110">
        <v>0</v>
      </c>
      <c r="AQ110">
        <v>0</v>
      </c>
      <c r="AR110" t="str" cm="1">
        <f t="array" ref="AR110">_xlfn.IFS(SUM(AP110:AQ110)=2,$B$5,SUM(AP110:AQ110)=0,$B$6,AND(AP110=1,AQ110=0),$B$3,TRUE,$B$4)</f>
        <v>Neither</v>
      </c>
    </row>
    <row r="111" spans="2:44">
      <c r="B111" s="5" t="s">
        <v>818</v>
      </c>
      <c r="AO111" t="s">
        <v>700</v>
      </c>
      <c r="AP111">
        <v>0</v>
      </c>
      <c r="AQ111">
        <v>0</v>
      </c>
      <c r="AR111" t="str" cm="1">
        <f t="array" ref="AR111">_xlfn.IFS(SUM(AP111:AQ111)=2,$B$5,SUM(AP111:AQ111)=0,$B$6,AND(AP111=1,AQ111=0),$B$3,TRUE,$B$4)</f>
        <v>Neither</v>
      </c>
    </row>
    <row r="112" spans="2:44">
      <c r="B112" s="5" t="s">
        <v>817</v>
      </c>
      <c r="AO112" t="s">
        <v>699</v>
      </c>
      <c r="AP112">
        <v>0</v>
      </c>
      <c r="AQ112">
        <v>0</v>
      </c>
      <c r="AR112" t="str" cm="1">
        <f t="array" ref="AR112">_xlfn.IFS(SUM(AP112:AQ112)=2,$B$5,SUM(AP112:AQ112)=0,$B$6,AND(AP112=1,AQ112=0),$B$3,TRUE,$B$4)</f>
        <v>Neither</v>
      </c>
    </row>
    <row r="113" spans="2:44">
      <c r="B113" s="5" t="s">
        <v>817</v>
      </c>
      <c r="AO113" t="s">
        <v>698</v>
      </c>
      <c r="AP113">
        <v>1</v>
      </c>
      <c r="AQ113">
        <v>1</v>
      </c>
      <c r="AR113" t="str" cm="1">
        <f t="array" ref="AR113">_xlfn.IFS(SUM(AP113:AQ113)=2,$B$5,SUM(AP113:AQ113)=0,$B$6,AND(AP113=1,AQ113=0),$B$3,TRUE,$B$4)</f>
        <v>Both</v>
      </c>
    </row>
    <row r="114" spans="2:44">
      <c r="B114" s="5" t="s">
        <v>817</v>
      </c>
      <c r="AO114" t="s">
        <v>697</v>
      </c>
      <c r="AP114">
        <v>0</v>
      </c>
      <c r="AQ114">
        <v>0</v>
      </c>
      <c r="AR114" t="str" cm="1">
        <f t="array" ref="AR114">_xlfn.IFS(SUM(AP114:AQ114)=2,$B$5,SUM(AP114:AQ114)=0,$B$6,AND(AP114=1,AQ114=0),$B$3,TRUE,$B$4)</f>
        <v>Neither</v>
      </c>
    </row>
    <row r="115" spans="2:44">
      <c r="B115" s="5" t="s">
        <v>817</v>
      </c>
      <c r="AO115" t="s">
        <v>696</v>
      </c>
      <c r="AP115">
        <v>0</v>
      </c>
      <c r="AQ115">
        <v>0</v>
      </c>
      <c r="AR115" t="str" cm="1">
        <f t="array" ref="AR115">_xlfn.IFS(SUM(AP115:AQ115)=2,$B$5,SUM(AP115:AQ115)=0,$B$6,AND(AP115=1,AQ115=0),$B$3,TRUE,$B$4)</f>
        <v>Neither</v>
      </c>
    </row>
    <row r="116" spans="2:44">
      <c r="B116" s="5" t="s">
        <v>818</v>
      </c>
      <c r="AO116" t="s">
        <v>695</v>
      </c>
      <c r="AP116">
        <v>0</v>
      </c>
      <c r="AQ116">
        <v>1</v>
      </c>
      <c r="AR116" t="str" cm="1">
        <f t="array" ref="AR116">_xlfn.IFS(SUM(AP116:AQ116)=2,$B$5,SUM(AP116:AQ116)=0,$B$6,AND(AP116=1,AQ116=0),$B$3,TRUE,$B$4)</f>
        <v>Only Pike's Place Market</v>
      </c>
    </row>
    <row r="117" spans="2:44">
      <c r="B117" s="5" t="s">
        <v>818</v>
      </c>
      <c r="AO117" t="s">
        <v>694</v>
      </c>
      <c r="AP117">
        <v>0</v>
      </c>
      <c r="AQ117">
        <v>0</v>
      </c>
      <c r="AR117" t="str" cm="1">
        <f t="array" ref="AR117">_xlfn.IFS(SUM(AP117:AQ117)=2,$B$5,SUM(AP117:AQ117)=0,$B$6,AND(AP117=1,AQ117=0),$B$3,TRUE,$B$4)</f>
        <v>Neither</v>
      </c>
    </row>
    <row r="118" spans="2:44">
      <c r="B118" s="5" t="s">
        <v>818</v>
      </c>
      <c r="AO118" t="s">
        <v>693</v>
      </c>
      <c r="AP118">
        <v>0</v>
      </c>
      <c r="AQ118">
        <v>1</v>
      </c>
      <c r="AR118" t="str" cm="1">
        <f t="array" ref="AR118">_xlfn.IFS(SUM(AP118:AQ118)=2,$B$5,SUM(AP118:AQ118)=0,$B$6,AND(AP118=1,AQ118=0),$B$3,TRUE,$B$4)</f>
        <v>Only Pike's Place Market</v>
      </c>
    </row>
    <row r="119" spans="2:44">
      <c r="B119" s="5" t="s">
        <v>817</v>
      </c>
      <c r="AO119" t="s">
        <v>692</v>
      </c>
      <c r="AP119">
        <v>1</v>
      </c>
      <c r="AQ119">
        <v>0</v>
      </c>
      <c r="AR119" t="str" cm="1">
        <f t="array" ref="AR119">_xlfn.IFS(SUM(AP119:AQ119)=2,$B$5,SUM(AP119:AQ119)=0,$B$6,AND(AP119=1,AQ119=0),$B$3,TRUE,$B$4)</f>
        <v>Only Space Needle</v>
      </c>
    </row>
    <row r="120" spans="2:44">
      <c r="B120" s="5" t="s">
        <v>818</v>
      </c>
      <c r="AO120" t="s">
        <v>691</v>
      </c>
      <c r="AP120">
        <v>0</v>
      </c>
      <c r="AQ120">
        <v>1</v>
      </c>
      <c r="AR120" t="str" cm="1">
        <f t="array" ref="AR120">_xlfn.IFS(SUM(AP120:AQ120)=2,$B$5,SUM(AP120:AQ120)=0,$B$6,AND(AP120=1,AQ120=0),$B$3,TRUE,$B$4)</f>
        <v>Only Pike's Place Market</v>
      </c>
    </row>
    <row r="121" spans="2:44">
      <c r="B121" s="5" t="s">
        <v>818</v>
      </c>
      <c r="AO121" t="s">
        <v>690</v>
      </c>
      <c r="AP121">
        <v>0</v>
      </c>
      <c r="AQ121">
        <v>0</v>
      </c>
      <c r="AR121" t="str" cm="1">
        <f t="array" ref="AR121">_xlfn.IFS(SUM(AP121:AQ121)=2,$B$5,SUM(AP121:AQ121)=0,$B$6,AND(AP121=1,AQ121=0),$B$3,TRUE,$B$4)</f>
        <v>Neither</v>
      </c>
    </row>
    <row r="122" spans="2:44">
      <c r="B122" s="5" t="s">
        <v>816</v>
      </c>
      <c r="AO122" t="s">
        <v>689</v>
      </c>
      <c r="AP122">
        <v>1</v>
      </c>
      <c r="AQ122">
        <v>1</v>
      </c>
      <c r="AR122" t="str" cm="1">
        <f t="array" ref="AR122">_xlfn.IFS(SUM(AP122:AQ122)=2,$B$5,SUM(AP122:AQ122)=0,$B$6,AND(AP122=1,AQ122=0),$B$3,TRUE,$B$4)</f>
        <v>Both</v>
      </c>
    </row>
    <row r="123" spans="2:44">
      <c r="B123" s="5" t="s">
        <v>818</v>
      </c>
      <c r="AO123" t="s">
        <v>688</v>
      </c>
      <c r="AP123">
        <v>0</v>
      </c>
      <c r="AQ123">
        <v>0</v>
      </c>
      <c r="AR123" t="str" cm="1">
        <f t="array" ref="AR123">_xlfn.IFS(SUM(AP123:AQ123)=2,$B$5,SUM(AP123:AQ123)=0,$B$6,AND(AP123=1,AQ123=0),$B$3,TRUE,$B$4)</f>
        <v>Neither</v>
      </c>
    </row>
    <row r="124" spans="2:44">
      <c r="B124" s="5" t="s">
        <v>816</v>
      </c>
      <c r="AO124" t="s">
        <v>687</v>
      </c>
      <c r="AP124">
        <v>0</v>
      </c>
      <c r="AQ124">
        <v>0</v>
      </c>
      <c r="AR124" t="str" cm="1">
        <f t="array" ref="AR124">_xlfn.IFS(SUM(AP124:AQ124)=2,$B$5,SUM(AP124:AQ124)=0,$B$6,AND(AP124=1,AQ124=0),$B$3,TRUE,$B$4)</f>
        <v>Neither</v>
      </c>
    </row>
    <row r="125" spans="2:44">
      <c r="B125" s="5" t="s">
        <v>819</v>
      </c>
      <c r="AO125" t="s">
        <v>686</v>
      </c>
      <c r="AP125">
        <v>0</v>
      </c>
      <c r="AQ125">
        <v>1</v>
      </c>
      <c r="AR125" t="str" cm="1">
        <f t="array" ref="AR125">_xlfn.IFS(SUM(AP125:AQ125)=2,$B$5,SUM(AP125:AQ125)=0,$B$6,AND(AP125=1,AQ125=0),$B$3,TRUE,$B$4)</f>
        <v>Only Pike's Place Market</v>
      </c>
    </row>
    <row r="126" spans="2:44">
      <c r="B126" s="5" t="s">
        <v>816</v>
      </c>
      <c r="AO126" t="s">
        <v>685</v>
      </c>
      <c r="AP126">
        <v>1</v>
      </c>
      <c r="AQ126">
        <v>1</v>
      </c>
      <c r="AR126" t="str" cm="1">
        <f t="array" ref="AR126">_xlfn.IFS(SUM(AP126:AQ126)=2,$B$5,SUM(AP126:AQ126)=0,$B$6,AND(AP126=1,AQ126=0),$B$3,TRUE,$B$4)</f>
        <v>Both</v>
      </c>
    </row>
    <row r="127" spans="2:44">
      <c r="B127" s="5" t="s">
        <v>818</v>
      </c>
      <c r="AO127" t="s">
        <v>684</v>
      </c>
      <c r="AP127">
        <v>1</v>
      </c>
      <c r="AQ127">
        <v>0</v>
      </c>
      <c r="AR127" t="str" cm="1">
        <f t="array" ref="AR127">_xlfn.IFS(SUM(AP127:AQ127)=2,$B$5,SUM(AP127:AQ127)=0,$B$6,AND(AP127=1,AQ127=0),$B$3,TRUE,$B$4)</f>
        <v>Only Space Needle</v>
      </c>
    </row>
    <row r="128" spans="2:44">
      <c r="B128" s="5" t="s">
        <v>817</v>
      </c>
      <c r="AO128" t="s">
        <v>683</v>
      </c>
      <c r="AP128">
        <v>0</v>
      </c>
      <c r="AQ128">
        <v>1</v>
      </c>
      <c r="AR128" t="str" cm="1">
        <f t="array" ref="AR128">_xlfn.IFS(SUM(AP128:AQ128)=2,$B$5,SUM(AP128:AQ128)=0,$B$6,AND(AP128=1,AQ128=0),$B$3,TRUE,$B$4)</f>
        <v>Only Pike's Place Market</v>
      </c>
    </row>
    <row r="129" spans="2:44">
      <c r="B129" s="5" t="s">
        <v>818</v>
      </c>
      <c r="AO129" t="s">
        <v>682</v>
      </c>
      <c r="AP129">
        <v>0</v>
      </c>
      <c r="AQ129">
        <v>0</v>
      </c>
      <c r="AR129" t="str" cm="1">
        <f t="array" ref="AR129">_xlfn.IFS(SUM(AP129:AQ129)=2,$B$5,SUM(AP129:AQ129)=0,$B$6,AND(AP129=1,AQ129=0),$B$3,TRUE,$B$4)</f>
        <v>Neither</v>
      </c>
    </row>
    <row r="130" spans="2:44">
      <c r="B130" s="5" t="s">
        <v>818</v>
      </c>
      <c r="AO130" t="s">
        <v>681</v>
      </c>
      <c r="AP130">
        <v>1</v>
      </c>
      <c r="AQ130">
        <v>1</v>
      </c>
      <c r="AR130" t="str" cm="1">
        <f t="array" ref="AR130">_xlfn.IFS(SUM(AP130:AQ130)=2,$B$5,SUM(AP130:AQ130)=0,$B$6,AND(AP130=1,AQ130=0),$B$3,TRUE,$B$4)</f>
        <v>Both</v>
      </c>
    </row>
    <row r="131" spans="2:44">
      <c r="B131" s="5" t="s">
        <v>816</v>
      </c>
      <c r="AO131" t="s">
        <v>680</v>
      </c>
      <c r="AP131">
        <v>1</v>
      </c>
      <c r="AQ131">
        <v>1</v>
      </c>
      <c r="AR131" t="str" cm="1">
        <f t="array" ref="AR131">_xlfn.IFS(SUM(AP131:AQ131)=2,$B$5,SUM(AP131:AQ131)=0,$B$6,AND(AP131=1,AQ131=0),$B$3,TRUE,$B$4)</f>
        <v>Both</v>
      </c>
    </row>
    <row r="132" spans="2:44">
      <c r="B132" s="5" t="s">
        <v>817</v>
      </c>
      <c r="AO132" t="s">
        <v>679</v>
      </c>
      <c r="AP132">
        <v>1</v>
      </c>
      <c r="AQ132">
        <v>0</v>
      </c>
      <c r="AR132" t="str" cm="1">
        <f t="array" ref="AR132">_xlfn.IFS(SUM(AP132:AQ132)=2,$B$5,SUM(AP132:AQ132)=0,$B$6,AND(AP132=1,AQ132=0),$B$3,TRUE,$B$4)</f>
        <v>Only Space Needle</v>
      </c>
    </row>
    <row r="133" spans="2:44">
      <c r="B133" s="5" t="s">
        <v>819</v>
      </c>
      <c r="AO133" t="s">
        <v>678</v>
      </c>
      <c r="AP133">
        <v>0</v>
      </c>
      <c r="AQ133">
        <v>1</v>
      </c>
      <c r="AR133" t="str" cm="1">
        <f t="array" ref="AR133">_xlfn.IFS(SUM(AP133:AQ133)=2,$B$5,SUM(AP133:AQ133)=0,$B$6,AND(AP133=1,AQ133=0),$B$3,TRUE,$B$4)</f>
        <v>Only Pike's Place Market</v>
      </c>
    </row>
    <row r="134" spans="2:44">
      <c r="B134" s="5" t="s">
        <v>816</v>
      </c>
      <c r="AO134" t="s">
        <v>677</v>
      </c>
      <c r="AP134">
        <v>1</v>
      </c>
      <c r="AQ134">
        <v>1</v>
      </c>
      <c r="AR134" t="str" cm="1">
        <f t="array" ref="AR134">_xlfn.IFS(SUM(AP134:AQ134)=2,$B$5,SUM(AP134:AQ134)=0,$B$6,AND(AP134=1,AQ134=0),$B$3,TRUE,$B$4)</f>
        <v>Both</v>
      </c>
    </row>
    <row r="135" spans="2:44">
      <c r="B135" s="5" t="s">
        <v>818</v>
      </c>
      <c r="AO135" t="s">
        <v>676</v>
      </c>
      <c r="AP135">
        <v>0</v>
      </c>
      <c r="AQ135">
        <v>0</v>
      </c>
      <c r="AR135" t="str" cm="1">
        <f t="array" ref="AR135">_xlfn.IFS(SUM(AP135:AQ135)=2,$B$5,SUM(AP135:AQ135)=0,$B$6,AND(AP135=1,AQ135=0),$B$3,TRUE,$B$4)</f>
        <v>Neither</v>
      </c>
    </row>
    <row r="136" spans="2:44">
      <c r="B136" s="5" t="s">
        <v>817</v>
      </c>
      <c r="AO136" t="s">
        <v>675</v>
      </c>
      <c r="AP136">
        <v>1</v>
      </c>
      <c r="AQ136">
        <v>1</v>
      </c>
      <c r="AR136" t="str" cm="1">
        <f t="array" ref="AR136">_xlfn.IFS(SUM(AP136:AQ136)=2,$B$5,SUM(AP136:AQ136)=0,$B$6,AND(AP136=1,AQ136=0),$B$3,TRUE,$B$4)</f>
        <v>Both</v>
      </c>
    </row>
    <row r="137" spans="2:44">
      <c r="B137" s="5" t="s">
        <v>817</v>
      </c>
      <c r="AO137" t="s">
        <v>674</v>
      </c>
      <c r="AP137">
        <v>1</v>
      </c>
      <c r="AQ137">
        <v>1</v>
      </c>
      <c r="AR137" t="str" cm="1">
        <f t="array" ref="AR137">_xlfn.IFS(SUM(AP137:AQ137)=2,$B$5,SUM(AP137:AQ137)=0,$B$6,AND(AP137=1,AQ137=0),$B$3,TRUE,$B$4)</f>
        <v>Both</v>
      </c>
    </row>
    <row r="138" spans="2:44">
      <c r="B138" s="5" t="s">
        <v>819</v>
      </c>
      <c r="AO138" t="s">
        <v>673</v>
      </c>
      <c r="AP138">
        <v>1</v>
      </c>
      <c r="AQ138">
        <v>1</v>
      </c>
      <c r="AR138" t="str" cm="1">
        <f t="array" ref="AR138">_xlfn.IFS(SUM(AP138:AQ138)=2,$B$5,SUM(AP138:AQ138)=0,$B$6,AND(AP138=1,AQ138=0),$B$3,TRUE,$B$4)</f>
        <v>Both</v>
      </c>
    </row>
    <row r="139" spans="2:44">
      <c r="B139" s="5" t="s">
        <v>816</v>
      </c>
      <c r="AO139" t="s">
        <v>672</v>
      </c>
      <c r="AP139">
        <v>0</v>
      </c>
      <c r="AQ139">
        <v>0</v>
      </c>
      <c r="AR139" t="str" cm="1">
        <f t="array" ref="AR139">_xlfn.IFS(SUM(AP139:AQ139)=2,$B$5,SUM(AP139:AQ139)=0,$B$6,AND(AP139=1,AQ139=0),$B$3,TRUE,$B$4)</f>
        <v>Neither</v>
      </c>
    </row>
    <row r="140" spans="2:44">
      <c r="B140" s="5" t="s">
        <v>817</v>
      </c>
      <c r="AO140" t="s">
        <v>671</v>
      </c>
      <c r="AP140">
        <v>1</v>
      </c>
      <c r="AQ140">
        <v>1</v>
      </c>
      <c r="AR140" t="str" cm="1">
        <f t="array" ref="AR140">_xlfn.IFS(SUM(AP140:AQ140)=2,$B$5,SUM(AP140:AQ140)=0,$B$6,AND(AP140=1,AQ140=0),$B$3,TRUE,$B$4)</f>
        <v>Both</v>
      </c>
    </row>
    <row r="141" spans="2:44">
      <c r="B141" s="5" t="s">
        <v>818</v>
      </c>
      <c r="AO141" t="s">
        <v>670</v>
      </c>
      <c r="AP141">
        <v>1</v>
      </c>
      <c r="AQ141">
        <v>1</v>
      </c>
      <c r="AR141" t="str" cm="1">
        <f t="array" ref="AR141">_xlfn.IFS(SUM(AP141:AQ141)=2,$B$5,SUM(AP141:AQ141)=0,$B$6,AND(AP141=1,AQ141=0),$B$3,TRUE,$B$4)</f>
        <v>Both</v>
      </c>
    </row>
    <row r="142" spans="2:44">
      <c r="B142" s="5" t="s">
        <v>817</v>
      </c>
      <c r="AO142" t="s">
        <v>669</v>
      </c>
      <c r="AP142">
        <v>0</v>
      </c>
      <c r="AQ142">
        <v>0</v>
      </c>
      <c r="AR142" t="str" cm="1">
        <f t="array" ref="AR142">_xlfn.IFS(SUM(AP142:AQ142)=2,$B$5,SUM(AP142:AQ142)=0,$B$6,AND(AP142=1,AQ142=0),$B$3,TRUE,$B$4)</f>
        <v>Neither</v>
      </c>
    </row>
    <row r="143" spans="2:44">
      <c r="B143" s="5" t="s">
        <v>817</v>
      </c>
      <c r="AO143" t="s">
        <v>668</v>
      </c>
      <c r="AP143">
        <v>0</v>
      </c>
      <c r="AQ143">
        <v>1</v>
      </c>
      <c r="AR143" t="str" cm="1">
        <f t="array" ref="AR143">_xlfn.IFS(SUM(AP143:AQ143)=2,$B$5,SUM(AP143:AQ143)=0,$B$6,AND(AP143=1,AQ143=0),$B$3,TRUE,$B$4)</f>
        <v>Only Pike's Place Market</v>
      </c>
    </row>
    <row r="144" spans="2:44">
      <c r="B144" s="5" t="s">
        <v>817</v>
      </c>
      <c r="AO144" t="s">
        <v>667</v>
      </c>
      <c r="AP144">
        <v>1</v>
      </c>
      <c r="AQ144">
        <v>1</v>
      </c>
      <c r="AR144" t="str" cm="1">
        <f t="array" ref="AR144">_xlfn.IFS(SUM(AP144:AQ144)=2,$B$5,SUM(AP144:AQ144)=0,$B$6,AND(AP144=1,AQ144=0),$B$3,TRUE,$B$4)</f>
        <v>Both</v>
      </c>
    </row>
    <row r="145" spans="2:44">
      <c r="B145" s="5" t="s">
        <v>818</v>
      </c>
      <c r="AO145" t="s">
        <v>666</v>
      </c>
      <c r="AP145">
        <v>0</v>
      </c>
      <c r="AQ145">
        <v>1</v>
      </c>
      <c r="AR145" t="str" cm="1">
        <f t="array" ref="AR145">_xlfn.IFS(SUM(AP145:AQ145)=2,$B$5,SUM(AP145:AQ145)=0,$B$6,AND(AP145=1,AQ145=0),$B$3,TRUE,$B$4)</f>
        <v>Only Pike's Place Market</v>
      </c>
    </row>
    <row r="146" spans="2:44">
      <c r="B146" s="5" t="s">
        <v>817</v>
      </c>
      <c r="AO146" t="s">
        <v>665</v>
      </c>
      <c r="AP146">
        <v>1</v>
      </c>
      <c r="AQ146">
        <v>1</v>
      </c>
      <c r="AR146" t="str" cm="1">
        <f t="array" ref="AR146">_xlfn.IFS(SUM(AP146:AQ146)=2,$B$5,SUM(AP146:AQ146)=0,$B$6,AND(AP146=1,AQ146=0),$B$3,TRUE,$B$4)</f>
        <v>Both</v>
      </c>
    </row>
    <row r="147" spans="2:44">
      <c r="B147" s="5" t="s">
        <v>817</v>
      </c>
      <c r="AO147" t="s">
        <v>664</v>
      </c>
      <c r="AP147">
        <v>1</v>
      </c>
      <c r="AQ147">
        <v>0</v>
      </c>
      <c r="AR147" t="str" cm="1">
        <f t="array" ref="AR147">_xlfn.IFS(SUM(AP147:AQ147)=2,$B$5,SUM(AP147:AQ147)=0,$B$6,AND(AP147=1,AQ147=0),$B$3,TRUE,$B$4)</f>
        <v>Only Space Needle</v>
      </c>
    </row>
    <row r="148" spans="2:44">
      <c r="B148" s="5" t="s">
        <v>818</v>
      </c>
      <c r="AO148" t="s">
        <v>663</v>
      </c>
      <c r="AP148">
        <v>0</v>
      </c>
      <c r="AQ148">
        <v>1</v>
      </c>
      <c r="AR148" t="str" cm="1">
        <f t="array" ref="AR148">_xlfn.IFS(SUM(AP148:AQ148)=2,$B$5,SUM(AP148:AQ148)=0,$B$6,AND(AP148=1,AQ148=0),$B$3,TRUE,$B$4)</f>
        <v>Only Pike's Place Market</v>
      </c>
    </row>
    <row r="149" spans="2:44">
      <c r="B149" s="5" t="s">
        <v>816</v>
      </c>
      <c r="AO149" t="s">
        <v>662</v>
      </c>
      <c r="AP149">
        <v>0</v>
      </c>
      <c r="AQ149">
        <v>1</v>
      </c>
      <c r="AR149" t="str" cm="1">
        <f t="array" ref="AR149">_xlfn.IFS(SUM(AP149:AQ149)=2,$B$5,SUM(AP149:AQ149)=0,$B$6,AND(AP149=1,AQ149=0),$B$3,TRUE,$B$4)</f>
        <v>Only Pike's Place Market</v>
      </c>
    </row>
    <row r="150" spans="2:44">
      <c r="B150" s="5" t="s">
        <v>817</v>
      </c>
      <c r="AO150" t="s">
        <v>661</v>
      </c>
      <c r="AP150">
        <v>0</v>
      </c>
      <c r="AQ150">
        <v>1</v>
      </c>
      <c r="AR150" t="str" cm="1">
        <f t="array" ref="AR150">_xlfn.IFS(SUM(AP150:AQ150)=2,$B$5,SUM(AP150:AQ150)=0,$B$6,AND(AP150=1,AQ150=0),$B$3,TRUE,$B$4)</f>
        <v>Only Pike's Place Market</v>
      </c>
    </row>
    <row r="151" spans="2:44">
      <c r="B151" s="5" t="s">
        <v>816</v>
      </c>
      <c r="AO151" t="s">
        <v>660</v>
      </c>
      <c r="AP151">
        <v>1</v>
      </c>
      <c r="AQ151">
        <v>1</v>
      </c>
      <c r="AR151" t="str" cm="1">
        <f t="array" ref="AR151">_xlfn.IFS(SUM(AP151:AQ151)=2,$B$5,SUM(AP151:AQ151)=0,$B$6,AND(AP151=1,AQ151=0),$B$3,TRUE,$B$4)</f>
        <v>Both</v>
      </c>
    </row>
    <row r="152" spans="2:44">
      <c r="B152" s="5" t="s">
        <v>817</v>
      </c>
      <c r="AO152" t="s">
        <v>659</v>
      </c>
      <c r="AP152">
        <v>1</v>
      </c>
      <c r="AQ152">
        <v>1</v>
      </c>
      <c r="AR152" t="str" cm="1">
        <f t="array" ref="AR152">_xlfn.IFS(SUM(AP152:AQ152)=2,$B$5,SUM(AP152:AQ152)=0,$B$6,AND(AP152=1,AQ152=0),$B$3,TRUE,$B$4)</f>
        <v>Both</v>
      </c>
    </row>
    <row r="153" spans="2:44">
      <c r="B153" s="5" t="s">
        <v>819</v>
      </c>
      <c r="AO153" t="s">
        <v>658</v>
      </c>
      <c r="AP153">
        <v>0</v>
      </c>
      <c r="AQ153">
        <v>1</v>
      </c>
      <c r="AR153" t="str" cm="1">
        <f t="array" ref="AR153">_xlfn.IFS(SUM(AP153:AQ153)=2,$B$5,SUM(AP153:AQ153)=0,$B$6,AND(AP153=1,AQ153=0),$B$3,TRUE,$B$4)</f>
        <v>Only Pike's Place Market</v>
      </c>
    </row>
    <row r="154" spans="2:44">
      <c r="B154" s="5" t="s">
        <v>816</v>
      </c>
      <c r="AO154" t="s">
        <v>657</v>
      </c>
      <c r="AP154">
        <v>0</v>
      </c>
      <c r="AQ154">
        <v>0</v>
      </c>
      <c r="AR154" t="str" cm="1">
        <f t="array" ref="AR154">_xlfn.IFS(SUM(AP154:AQ154)=2,$B$5,SUM(AP154:AQ154)=0,$B$6,AND(AP154=1,AQ154=0),$B$3,TRUE,$B$4)</f>
        <v>Neither</v>
      </c>
    </row>
    <row r="155" spans="2:44">
      <c r="B155" s="5" t="s">
        <v>816</v>
      </c>
      <c r="AO155" t="s">
        <v>656</v>
      </c>
      <c r="AP155">
        <v>1</v>
      </c>
      <c r="AQ155">
        <v>1</v>
      </c>
      <c r="AR155" t="str" cm="1">
        <f t="array" ref="AR155">_xlfn.IFS(SUM(AP155:AQ155)=2,$B$5,SUM(AP155:AQ155)=0,$B$6,AND(AP155=1,AQ155=0),$B$3,TRUE,$B$4)</f>
        <v>Both</v>
      </c>
    </row>
    <row r="156" spans="2:44">
      <c r="B156" s="5" t="s">
        <v>816</v>
      </c>
      <c r="AO156" t="s">
        <v>655</v>
      </c>
      <c r="AP156">
        <v>1</v>
      </c>
      <c r="AQ156">
        <v>1</v>
      </c>
      <c r="AR156" t="str" cm="1">
        <f t="array" ref="AR156">_xlfn.IFS(SUM(AP156:AQ156)=2,$B$5,SUM(AP156:AQ156)=0,$B$6,AND(AP156=1,AQ156=0),$B$3,TRUE,$B$4)</f>
        <v>Both</v>
      </c>
    </row>
    <row r="157" spans="2:44">
      <c r="B157" s="5" t="s">
        <v>817</v>
      </c>
      <c r="AO157" t="s">
        <v>654</v>
      </c>
      <c r="AP157">
        <v>1</v>
      </c>
      <c r="AQ157">
        <v>0</v>
      </c>
      <c r="AR157" t="str" cm="1">
        <f t="array" ref="AR157">_xlfn.IFS(SUM(AP157:AQ157)=2,$B$5,SUM(AP157:AQ157)=0,$B$6,AND(AP157=1,AQ157=0),$B$3,TRUE,$B$4)</f>
        <v>Only Space Needle</v>
      </c>
    </row>
    <row r="158" spans="2:44">
      <c r="B158" s="5" t="s">
        <v>817</v>
      </c>
      <c r="AO158" t="s">
        <v>653</v>
      </c>
      <c r="AP158">
        <v>0</v>
      </c>
      <c r="AQ158">
        <v>1</v>
      </c>
      <c r="AR158" t="str" cm="1">
        <f t="array" ref="AR158">_xlfn.IFS(SUM(AP158:AQ158)=2,$B$5,SUM(AP158:AQ158)=0,$B$6,AND(AP158=1,AQ158=0),$B$3,TRUE,$B$4)</f>
        <v>Only Pike's Place Market</v>
      </c>
    </row>
    <row r="159" spans="2:44">
      <c r="B159" s="5" t="s">
        <v>816</v>
      </c>
      <c r="AO159" t="s">
        <v>652</v>
      </c>
      <c r="AP159">
        <v>1</v>
      </c>
      <c r="AQ159">
        <v>1</v>
      </c>
      <c r="AR159" t="str" cm="1">
        <f t="array" ref="AR159">_xlfn.IFS(SUM(AP159:AQ159)=2,$B$5,SUM(AP159:AQ159)=0,$B$6,AND(AP159=1,AQ159=0),$B$3,TRUE,$B$4)</f>
        <v>Both</v>
      </c>
    </row>
    <row r="160" spans="2:44">
      <c r="B160" s="5" t="s">
        <v>818</v>
      </c>
      <c r="AO160" t="s">
        <v>651</v>
      </c>
      <c r="AP160">
        <v>0</v>
      </c>
      <c r="AQ160">
        <v>0</v>
      </c>
      <c r="AR160" t="str" cm="1">
        <f t="array" ref="AR160">_xlfn.IFS(SUM(AP160:AQ160)=2,$B$5,SUM(AP160:AQ160)=0,$B$6,AND(AP160=1,AQ160=0),$B$3,TRUE,$B$4)</f>
        <v>Neither</v>
      </c>
    </row>
    <row r="161" spans="2:44">
      <c r="B161" s="5" t="s">
        <v>817</v>
      </c>
      <c r="AO161" t="s">
        <v>650</v>
      </c>
      <c r="AP161">
        <v>0</v>
      </c>
      <c r="AQ161">
        <v>0</v>
      </c>
      <c r="AR161" t="str" cm="1">
        <f t="array" ref="AR161">_xlfn.IFS(SUM(AP161:AQ161)=2,$B$5,SUM(AP161:AQ161)=0,$B$6,AND(AP161=1,AQ161=0),$B$3,TRUE,$B$4)</f>
        <v>Neither</v>
      </c>
    </row>
    <row r="162" spans="2:44">
      <c r="B162" s="5" t="s">
        <v>817</v>
      </c>
      <c r="AO162" t="s">
        <v>649</v>
      </c>
      <c r="AP162">
        <v>0</v>
      </c>
      <c r="AQ162">
        <v>1</v>
      </c>
      <c r="AR162" t="str" cm="1">
        <f t="array" ref="AR162">_xlfn.IFS(SUM(AP162:AQ162)=2,$B$5,SUM(AP162:AQ162)=0,$B$6,AND(AP162=1,AQ162=0),$B$3,TRUE,$B$4)</f>
        <v>Only Pike's Place Market</v>
      </c>
    </row>
    <row r="163" spans="2:44">
      <c r="B163" s="5" t="s">
        <v>819</v>
      </c>
      <c r="AO163" t="s">
        <v>648</v>
      </c>
      <c r="AP163">
        <v>1</v>
      </c>
      <c r="AQ163">
        <v>1</v>
      </c>
      <c r="AR163" t="str" cm="1">
        <f t="array" ref="AR163">_xlfn.IFS(SUM(AP163:AQ163)=2,$B$5,SUM(AP163:AQ163)=0,$B$6,AND(AP163=1,AQ163=0),$B$3,TRUE,$B$4)</f>
        <v>Both</v>
      </c>
    </row>
    <row r="164" spans="2:44">
      <c r="B164" s="5" t="s">
        <v>816</v>
      </c>
      <c r="AO164" t="s">
        <v>647</v>
      </c>
      <c r="AP164">
        <v>0</v>
      </c>
      <c r="AQ164">
        <v>0</v>
      </c>
      <c r="AR164" t="str" cm="1">
        <f t="array" ref="AR164">_xlfn.IFS(SUM(AP164:AQ164)=2,$B$5,SUM(AP164:AQ164)=0,$B$6,AND(AP164=1,AQ164=0),$B$3,TRUE,$B$4)</f>
        <v>Neither</v>
      </c>
    </row>
    <row r="165" spans="2:44">
      <c r="B165" s="5" t="s">
        <v>817</v>
      </c>
      <c r="AO165" t="s">
        <v>646</v>
      </c>
      <c r="AP165">
        <v>1</v>
      </c>
      <c r="AQ165">
        <v>1</v>
      </c>
      <c r="AR165" t="str" cm="1">
        <f t="array" ref="AR165">_xlfn.IFS(SUM(AP165:AQ165)=2,$B$5,SUM(AP165:AQ165)=0,$B$6,AND(AP165=1,AQ165=0),$B$3,TRUE,$B$4)</f>
        <v>Both</v>
      </c>
    </row>
    <row r="166" spans="2:44">
      <c r="B166" s="5" t="s">
        <v>818</v>
      </c>
      <c r="AO166" t="s">
        <v>645</v>
      </c>
      <c r="AP166">
        <v>0</v>
      </c>
      <c r="AQ166">
        <v>1</v>
      </c>
      <c r="AR166" t="str" cm="1">
        <f t="array" ref="AR166">_xlfn.IFS(SUM(AP166:AQ166)=2,$B$5,SUM(AP166:AQ166)=0,$B$6,AND(AP166=1,AQ166=0),$B$3,TRUE,$B$4)</f>
        <v>Only Pike's Place Market</v>
      </c>
    </row>
    <row r="167" spans="2:44">
      <c r="B167" s="5" t="s">
        <v>818</v>
      </c>
      <c r="AO167" t="s">
        <v>644</v>
      </c>
      <c r="AP167">
        <v>1</v>
      </c>
      <c r="AQ167">
        <v>1</v>
      </c>
      <c r="AR167" t="str" cm="1">
        <f t="array" ref="AR167">_xlfn.IFS(SUM(AP167:AQ167)=2,$B$5,SUM(AP167:AQ167)=0,$B$6,AND(AP167=1,AQ167=0),$B$3,TRUE,$B$4)</f>
        <v>Both</v>
      </c>
    </row>
    <row r="168" spans="2:44">
      <c r="B168" s="5" t="s">
        <v>816</v>
      </c>
      <c r="AO168" t="s">
        <v>643</v>
      </c>
      <c r="AP168">
        <v>0</v>
      </c>
      <c r="AQ168">
        <v>0</v>
      </c>
      <c r="AR168" t="str" cm="1">
        <f t="array" ref="AR168">_xlfn.IFS(SUM(AP168:AQ168)=2,$B$5,SUM(AP168:AQ168)=0,$B$6,AND(AP168=1,AQ168=0),$B$3,TRUE,$B$4)</f>
        <v>Neither</v>
      </c>
    </row>
    <row r="169" spans="2:44">
      <c r="B169" s="5" t="s">
        <v>817</v>
      </c>
      <c r="AO169" t="s">
        <v>642</v>
      </c>
      <c r="AP169">
        <v>0</v>
      </c>
      <c r="AQ169">
        <v>0</v>
      </c>
      <c r="AR169" t="str" cm="1">
        <f t="array" ref="AR169">_xlfn.IFS(SUM(AP169:AQ169)=2,$B$5,SUM(AP169:AQ169)=0,$B$6,AND(AP169=1,AQ169=0),$B$3,TRUE,$B$4)</f>
        <v>Neither</v>
      </c>
    </row>
    <row r="170" spans="2:44">
      <c r="B170" s="5" t="s">
        <v>818</v>
      </c>
      <c r="AO170" t="s">
        <v>641</v>
      </c>
      <c r="AP170">
        <v>0</v>
      </c>
      <c r="AQ170">
        <v>0</v>
      </c>
      <c r="AR170" t="str" cm="1">
        <f t="array" ref="AR170">_xlfn.IFS(SUM(AP170:AQ170)=2,$B$5,SUM(AP170:AQ170)=0,$B$6,AND(AP170=1,AQ170=0),$B$3,TRUE,$B$4)</f>
        <v>Neither</v>
      </c>
    </row>
    <row r="171" spans="2:44">
      <c r="B171" s="5" t="s">
        <v>817</v>
      </c>
      <c r="AO171" t="s">
        <v>640</v>
      </c>
      <c r="AP171">
        <v>0</v>
      </c>
      <c r="AQ171">
        <v>1</v>
      </c>
      <c r="AR171" t="str" cm="1">
        <f t="array" ref="AR171">_xlfn.IFS(SUM(AP171:AQ171)=2,$B$5,SUM(AP171:AQ171)=0,$B$6,AND(AP171=1,AQ171=0),$B$3,TRUE,$B$4)</f>
        <v>Only Pike's Place Market</v>
      </c>
    </row>
    <row r="172" spans="2:44">
      <c r="B172" s="5" t="s">
        <v>816</v>
      </c>
      <c r="AO172" t="s">
        <v>639</v>
      </c>
      <c r="AP172">
        <v>1</v>
      </c>
      <c r="AQ172">
        <v>1</v>
      </c>
      <c r="AR172" t="str" cm="1">
        <f t="array" ref="AR172">_xlfn.IFS(SUM(AP172:AQ172)=2,$B$5,SUM(AP172:AQ172)=0,$B$6,AND(AP172=1,AQ172=0),$B$3,TRUE,$B$4)</f>
        <v>Both</v>
      </c>
    </row>
    <row r="173" spans="2:44">
      <c r="B173" s="5" t="s">
        <v>817</v>
      </c>
      <c r="AO173" t="s">
        <v>638</v>
      </c>
      <c r="AP173">
        <v>0</v>
      </c>
      <c r="AQ173">
        <v>0</v>
      </c>
      <c r="AR173" t="str" cm="1">
        <f t="array" ref="AR173">_xlfn.IFS(SUM(AP173:AQ173)=2,$B$5,SUM(AP173:AQ173)=0,$B$6,AND(AP173=1,AQ173=0),$B$3,TRUE,$B$4)</f>
        <v>Neither</v>
      </c>
    </row>
    <row r="174" spans="2:44">
      <c r="B174" s="5" t="s">
        <v>818</v>
      </c>
      <c r="AO174" t="s">
        <v>637</v>
      </c>
      <c r="AP174">
        <v>0</v>
      </c>
      <c r="AQ174">
        <v>0</v>
      </c>
      <c r="AR174" t="str" cm="1">
        <f t="array" ref="AR174">_xlfn.IFS(SUM(AP174:AQ174)=2,$B$5,SUM(AP174:AQ174)=0,$B$6,AND(AP174=1,AQ174=0),$B$3,TRUE,$B$4)</f>
        <v>Neither</v>
      </c>
    </row>
    <row r="175" spans="2:44">
      <c r="B175" s="5" t="s">
        <v>818</v>
      </c>
      <c r="AO175" t="s">
        <v>636</v>
      </c>
      <c r="AP175">
        <v>1</v>
      </c>
      <c r="AQ175">
        <v>1</v>
      </c>
      <c r="AR175" t="str" cm="1">
        <f t="array" ref="AR175">_xlfn.IFS(SUM(AP175:AQ175)=2,$B$5,SUM(AP175:AQ175)=0,$B$6,AND(AP175=1,AQ175=0),$B$3,TRUE,$B$4)</f>
        <v>Both</v>
      </c>
    </row>
    <row r="176" spans="2:44">
      <c r="B176" s="5" t="s">
        <v>818</v>
      </c>
      <c r="AO176" t="s">
        <v>635</v>
      </c>
      <c r="AP176">
        <v>0</v>
      </c>
      <c r="AQ176">
        <v>0</v>
      </c>
      <c r="AR176" t="str" cm="1">
        <f t="array" ref="AR176">_xlfn.IFS(SUM(AP176:AQ176)=2,$B$5,SUM(AP176:AQ176)=0,$B$6,AND(AP176=1,AQ176=0),$B$3,TRUE,$B$4)</f>
        <v>Neither</v>
      </c>
    </row>
    <row r="177" spans="2:44">
      <c r="B177" s="5" t="s">
        <v>816</v>
      </c>
      <c r="AO177" t="s">
        <v>634</v>
      </c>
      <c r="AP177">
        <v>1</v>
      </c>
      <c r="AQ177">
        <v>1</v>
      </c>
      <c r="AR177" t="str" cm="1">
        <f t="array" ref="AR177">_xlfn.IFS(SUM(AP177:AQ177)=2,$B$5,SUM(AP177:AQ177)=0,$B$6,AND(AP177=1,AQ177=0),$B$3,TRUE,$B$4)</f>
        <v>Both</v>
      </c>
    </row>
    <row r="178" spans="2:44">
      <c r="B178" s="5" t="s">
        <v>817</v>
      </c>
      <c r="AO178" t="s">
        <v>633</v>
      </c>
      <c r="AP178">
        <v>0</v>
      </c>
      <c r="AQ178">
        <v>1</v>
      </c>
      <c r="AR178" t="str" cm="1">
        <f t="array" ref="AR178">_xlfn.IFS(SUM(AP178:AQ178)=2,$B$5,SUM(AP178:AQ178)=0,$B$6,AND(AP178=1,AQ178=0),$B$3,TRUE,$B$4)</f>
        <v>Only Pike's Place Market</v>
      </c>
    </row>
    <row r="179" spans="2:44">
      <c r="B179" s="5" t="s">
        <v>818</v>
      </c>
      <c r="AO179" t="s">
        <v>632</v>
      </c>
      <c r="AP179">
        <v>0</v>
      </c>
      <c r="AQ179">
        <v>1</v>
      </c>
      <c r="AR179" t="str" cm="1">
        <f t="array" ref="AR179">_xlfn.IFS(SUM(AP179:AQ179)=2,$B$5,SUM(AP179:AQ179)=0,$B$6,AND(AP179=1,AQ179=0),$B$3,TRUE,$B$4)</f>
        <v>Only Pike's Place Market</v>
      </c>
    </row>
    <row r="180" spans="2:44">
      <c r="B180" s="5" t="s">
        <v>818</v>
      </c>
      <c r="AO180" t="s">
        <v>631</v>
      </c>
      <c r="AP180">
        <v>0</v>
      </c>
      <c r="AQ180">
        <v>1</v>
      </c>
      <c r="AR180" t="str" cm="1">
        <f t="array" ref="AR180">_xlfn.IFS(SUM(AP180:AQ180)=2,$B$5,SUM(AP180:AQ180)=0,$B$6,AND(AP180=1,AQ180=0),$B$3,TRUE,$B$4)</f>
        <v>Only Pike's Place Market</v>
      </c>
    </row>
    <row r="181" spans="2:44">
      <c r="B181" s="5" t="s">
        <v>817</v>
      </c>
      <c r="AO181" t="s">
        <v>630</v>
      </c>
      <c r="AP181">
        <v>1</v>
      </c>
      <c r="AQ181">
        <v>1</v>
      </c>
      <c r="AR181" t="str" cm="1">
        <f t="array" ref="AR181">_xlfn.IFS(SUM(AP181:AQ181)=2,$B$5,SUM(AP181:AQ181)=0,$B$6,AND(AP181=1,AQ181=0),$B$3,TRUE,$B$4)</f>
        <v>Both</v>
      </c>
    </row>
    <row r="182" spans="2:44">
      <c r="B182" s="5" t="s">
        <v>818</v>
      </c>
      <c r="AO182" t="s">
        <v>629</v>
      </c>
      <c r="AP182">
        <v>1</v>
      </c>
      <c r="AQ182">
        <v>1</v>
      </c>
      <c r="AR182" t="str" cm="1">
        <f t="array" ref="AR182">_xlfn.IFS(SUM(AP182:AQ182)=2,$B$5,SUM(AP182:AQ182)=0,$B$6,AND(AP182=1,AQ182=0),$B$3,TRUE,$B$4)</f>
        <v>Both</v>
      </c>
    </row>
    <row r="183" spans="2:44">
      <c r="B183" s="5" t="s">
        <v>817</v>
      </c>
      <c r="AO183" t="s">
        <v>628</v>
      </c>
      <c r="AP183">
        <v>0</v>
      </c>
      <c r="AQ183">
        <v>0</v>
      </c>
      <c r="AR183" t="str" cm="1">
        <f t="array" ref="AR183">_xlfn.IFS(SUM(AP183:AQ183)=2,$B$5,SUM(AP183:AQ183)=0,$B$6,AND(AP183=1,AQ183=0),$B$3,TRUE,$B$4)</f>
        <v>Neither</v>
      </c>
    </row>
    <row r="184" spans="2:44">
      <c r="B184" s="5" t="s">
        <v>816</v>
      </c>
      <c r="AO184" t="s">
        <v>627</v>
      </c>
      <c r="AP184">
        <v>0</v>
      </c>
      <c r="AQ184">
        <v>0</v>
      </c>
      <c r="AR184" t="str" cm="1">
        <f t="array" ref="AR184">_xlfn.IFS(SUM(AP184:AQ184)=2,$B$5,SUM(AP184:AQ184)=0,$B$6,AND(AP184=1,AQ184=0),$B$3,TRUE,$B$4)</f>
        <v>Neither</v>
      </c>
    </row>
    <row r="185" spans="2:44">
      <c r="B185" s="5" t="s">
        <v>816</v>
      </c>
      <c r="AO185" t="s">
        <v>626</v>
      </c>
      <c r="AP185">
        <v>1</v>
      </c>
      <c r="AQ185">
        <v>1</v>
      </c>
      <c r="AR185" t="str" cm="1">
        <f t="array" ref="AR185">_xlfn.IFS(SUM(AP185:AQ185)=2,$B$5,SUM(AP185:AQ185)=0,$B$6,AND(AP185=1,AQ185=0),$B$3,TRUE,$B$4)</f>
        <v>Both</v>
      </c>
    </row>
    <row r="186" spans="2:44">
      <c r="B186" s="5" t="s">
        <v>816</v>
      </c>
      <c r="AO186" t="s">
        <v>625</v>
      </c>
      <c r="AP186">
        <v>0</v>
      </c>
      <c r="AQ186">
        <v>0</v>
      </c>
      <c r="AR186" t="str" cm="1">
        <f t="array" ref="AR186">_xlfn.IFS(SUM(AP186:AQ186)=2,$B$5,SUM(AP186:AQ186)=0,$B$6,AND(AP186=1,AQ186=0),$B$3,TRUE,$B$4)</f>
        <v>Neither</v>
      </c>
    </row>
    <row r="187" spans="2:44">
      <c r="B187" s="5" t="s">
        <v>817</v>
      </c>
      <c r="AO187" t="s">
        <v>624</v>
      </c>
      <c r="AP187">
        <v>1</v>
      </c>
      <c r="AQ187">
        <v>1</v>
      </c>
      <c r="AR187" t="str" cm="1">
        <f t="array" ref="AR187">_xlfn.IFS(SUM(AP187:AQ187)=2,$B$5,SUM(AP187:AQ187)=0,$B$6,AND(AP187=1,AQ187=0),$B$3,TRUE,$B$4)</f>
        <v>Both</v>
      </c>
    </row>
    <row r="188" spans="2:44">
      <c r="B188" s="5" t="s">
        <v>817</v>
      </c>
      <c r="AO188" t="s">
        <v>623</v>
      </c>
      <c r="AP188">
        <v>0</v>
      </c>
      <c r="AQ188">
        <v>0</v>
      </c>
      <c r="AR188" t="str" cm="1">
        <f t="array" ref="AR188">_xlfn.IFS(SUM(AP188:AQ188)=2,$B$5,SUM(AP188:AQ188)=0,$B$6,AND(AP188=1,AQ188=0),$B$3,TRUE,$B$4)</f>
        <v>Neither</v>
      </c>
    </row>
    <row r="189" spans="2:44">
      <c r="B189" s="5" t="s">
        <v>818</v>
      </c>
      <c r="AO189" t="s">
        <v>622</v>
      </c>
      <c r="AP189">
        <v>1</v>
      </c>
      <c r="AQ189">
        <v>0</v>
      </c>
      <c r="AR189" t="str" cm="1">
        <f t="array" ref="AR189">_xlfn.IFS(SUM(AP189:AQ189)=2,$B$5,SUM(AP189:AQ189)=0,$B$6,AND(AP189=1,AQ189=0),$B$3,TRUE,$B$4)</f>
        <v>Only Space Needle</v>
      </c>
    </row>
    <row r="190" spans="2:44">
      <c r="B190" s="5" t="s">
        <v>818</v>
      </c>
      <c r="AO190" t="s">
        <v>621</v>
      </c>
      <c r="AP190">
        <v>0</v>
      </c>
      <c r="AQ190">
        <v>1</v>
      </c>
      <c r="AR190" t="str" cm="1">
        <f t="array" ref="AR190">_xlfn.IFS(SUM(AP190:AQ190)=2,$B$5,SUM(AP190:AQ190)=0,$B$6,AND(AP190=1,AQ190=0),$B$3,TRUE,$B$4)</f>
        <v>Only Pike's Place Market</v>
      </c>
    </row>
    <row r="191" spans="2:44">
      <c r="B191" s="5" t="s">
        <v>817</v>
      </c>
      <c r="AO191" t="s">
        <v>620</v>
      </c>
      <c r="AP191">
        <v>1</v>
      </c>
      <c r="AQ191">
        <v>1</v>
      </c>
      <c r="AR191" t="str" cm="1">
        <f t="array" ref="AR191">_xlfn.IFS(SUM(AP191:AQ191)=2,$B$5,SUM(AP191:AQ191)=0,$B$6,AND(AP191=1,AQ191=0),$B$3,TRUE,$B$4)</f>
        <v>Both</v>
      </c>
    </row>
    <row r="192" spans="2:44">
      <c r="B192" s="5" t="s">
        <v>818</v>
      </c>
      <c r="AO192" t="s">
        <v>619</v>
      </c>
      <c r="AP192">
        <v>0</v>
      </c>
      <c r="AQ192">
        <v>0</v>
      </c>
      <c r="AR192" t="str" cm="1">
        <f t="array" ref="AR192">_xlfn.IFS(SUM(AP192:AQ192)=2,$B$5,SUM(AP192:AQ192)=0,$B$6,AND(AP192=1,AQ192=0),$B$3,TRUE,$B$4)</f>
        <v>Neither</v>
      </c>
    </row>
    <row r="193" spans="2:44">
      <c r="B193" s="5" t="s">
        <v>817</v>
      </c>
      <c r="AO193" t="s">
        <v>618</v>
      </c>
      <c r="AP193">
        <v>1</v>
      </c>
      <c r="AQ193">
        <v>1</v>
      </c>
      <c r="AR193" t="str" cm="1">
        <f t="array" ref="AR193">_xlfn.IFS(SUM(AP193:AQ193)=2,$B$5,SUM(AP193:AQ193)=0,$B$6,AND(AP193=1,AQ193=0),$B$3,TRUE,$B$4)</f>
        <v>Both</v>
      </c>
    </row>
    <row r="194" spans="2:44">
      <c r="B194" s="5" t="s">
        <v>818</v>
      </c>
      <c r="AO194" t="s">
        <v>617</v>
      </c>
      <c r="AP194">
        <v>0</v>
      </c>
      <c r="AQ194">
        <v>1</v>
      </c>
      <c r="AR194" t="str" cm="1">
        <f t="array" ref="AR194">_xlfn.IFS(SUM(AP194:AQ194)=2,$B$5,SUM(AP194:AQ194)=0,$B$6,AND(AP194=1,AQ194=0),$B$3,TRUE,$B$4)</f>
        <v>Only Pike's Place Market</v>
      </c>
    </row>
    <row r="195" spans="2:44">
      <c r="B195" s="5" t="s">
        <v>819</v>
      </c>
      <c r="AO195" t="s">
        <v>616</v>
      </c>
      <c r="AP195">
        <v>1</v>
      </c>
      <c r="AQ195">
        <v>1</v>
      </c>
      <c r="AR195" t="str" cm="1">
        <f t="array" ref="AR195">_xlfn.IFS(SUM(AP195:AQ195)=2,$B$5,SUM(AP195:AQ195)=0,$B$6,AND(AP195=1,AQ195=0),$B$3,TRUE,$B$4)</f>
        <v>Both</v>
      </c>
    </row>
    <row r="196" spans="2:44">
      <c r="B196" s="5" t="s">
        <v>816</v>
      </c>
      <c r="AO196" t="s">
        <v>615</v>
      </c>
      <c r="AP196">
        <v>1</v>
      </c>
      <c r="AQ196">
        <v>1</v>
      </c>
      <c r="AR196" t="str" cm="1">
        <f t="array" ref="AR196">_xlfn.IFS(SUM(AP196:AQ196)=2,$B$5,SUM(AP196:AQ196)=0,$B$6,AND(AP196=1,AQ196=0),$B$3,TRUE,$B$4)</f>
        <v>Both</v>
      </c>
    </row>
    <row r="197" spans="2:44">
      <c r="B197" s="5" t="s">
        <v>817</v>
      </c>
      <c r="AO197" t="s">
        <v>614</v>
      </c>
      <c r="AP197">
        <v>0</v>
      </c>
      <c r="AQ197">
        <v>0</v>
      </c>
      <c r="AR197" t="str" cm="1">
        <f t="array" ref="AR197">_xlfn.IFS(SUM(AP197:AQ197)=2,$B$5,SUM(AP197:AQ197)=0,$B$6,AND(AP197=1,AQ197=0),$B$3,TRUE,$B$4)</f>
        <v>Neither</v>
      </c>
    </row>
    <row r="198" spans="2:44">
      <c r="B198" s="5" t="s">
        <v>818</v>
      </c>
      <c r="AO198" t="s">
        <v>613</v>
      </c>
      <c r="AP198">
        <v>0</v>
      </c>
      <c r="AQ198">
        <v>1</v>
      </c>
      <c r="AR198" t="str" cm="1">
        <f t="array" ref="AR198">_xlfn.IFS(SUM(AP198:AQ198)=2,$B$5,SUM(AP198:AQ198)=0,$B$6,AND(AP198=1,AQ198=0),$B$3,TRUE,$B$4)</f>
        <v>Only Pike's Place Market</v>
      </c>
    </row>
    <row r="199" spans="2:44">
      <c r="B199" s="5" t="s">
        <v>817</v>
      </c>
      <c r="AO199" t="s">
        <v>612</v>
      </c>
      <c r="AP199">
        <v>1</v>
      </c>
      <c r="AQ199">
        <v>1</v>
      </c>
      <c r="AR199" t="str" cm="1">
        <f t="array" ref="AR199">_xlfn.IFS(SUM(AP199:AQ199)=2,$B$5,SUM(AP199:AQ199)=0,$B$6,AND(AP199=1,AQ199=0),$B$3,TRUE,$B$4)</f>
        <v>Both</v>
      </c>
    </row>
    <row r="200" spans="2:44">
      <c r="B200" s="5" t="s">
        <v>816</v>
      </c>
      <c r="AO200" t="s">
        <v>611</v>
      </c>
      <c r="AP200">
        <v>0</v>
      </c>
      <c r="AQ200">
        <v>1</v>
      </c>
      <c r="AR200" t="str" cm="1">
        <f t="array" ref="AR200">_xlfn.IFS(SUM(AP200:AQ200)=2,$B$5,SUM(AP200:AQ200)=0,$B$6,AND(AP200=1,AQ200=0),$B$3,TRUE,$B$4)</f>
        <v>Only Pike's Place Market</v>
      </c>
    </row>
    <row r="201" spans="2:44">
      <c r="B201" s="5" t="s">
        <v>817</v>
      </c>
      <c r="AO201" t="s">
        <v>610</v>
      </c>
      <c r="AP201">
        <v>1</v>
      </c>
      <c r="AQ201">
        <v>1</v>
      </c>
      <c r="AR201" t="str" cm="1">
        <f t="array" ref="AR201">_xlfn.IFS(SUM(AP201:AQ201)=2,$B$5,SUM(AP201:AQ201)=0,$B$6,AND(AP201=1,AQ201=0),$B$3,TRUE,$B$4)</f>
        <v>Both</v>
      </c>
    </row>
    <row r="202" spans="2:44">
      <c r="B202" s="5" t="s">
        <v>817</v>
      </c>
      <c r="AO202" t="s">
        <v>609</v>
      </c>
      <c r="AP202">
        <v>0</v>
      </c>
      <c r="AQ202">
        <v>1</v>
      </c>
      <c r="AR202" t="str" cm="1">
        <f t="array" ref="AR202">_xlfn.IFS(SUM(AP202:AQ202)=2,$B$5,SUM(AP202:AQ202)=0,$B$6,AND(AP202=1,AQ202=0),$B$3,TRUE,$B$4)</f>
        <v>Only Pike's Place Market</v>
      </c>
    </row>
    <row r="203" spans="2:44">
      <c r="B203" s="5" t="s">
        <v>818</v>
      </c>
    </row>
    <row r="204" spans="2:44">
      <c r="B204" s="5" t="s">
        <v>816</v>
      </c>
    </row>
    <row r="205" spans="2:44">
      <c r="B205" s="5" t="s">
        <v>817</v>
      </c>
    </row>
    <row r="206" spans="2:44">
      <c r="B206" s="5" t="s">
        <v>816</v>
      </c>
    </row>
    <row r="207" spans="2:44">
      <c r="B207" s="5" t="s">
        <v>817</v>
      </c>
    </row>
    <row r="208" spans="2:44">
      <c r="B208" s="5" t="s">
        <v>816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4542A-0765-4278-A0E0-400949F1ADE7}">
  <sheetPr>
    <tabColor rgb="FFFF0000"/>
  </sheetPr>
  <dimension ref="B2:AR208"/>
  <sheetViews>
    <sheetView zoomScale="115" zoomScaleNormal="115" workbookViewId="0"/>
  </sheetViews>
  <sheetFormatPr defaultRowHeight="14.4"/>
  <cols>
    <col min="1" max="1" width="3.5546875" customWidth="1"/>
    <col min="2" max="2" width="25.44140625" customWidth="1"/>
    <col min="3" max="3" width="7.33203125" customWidth="1"/>
    <col min="4" max="4" width="23" bestFit="1" customWidth="1"/>
    <col min="5" max="5" width="18" customWidth="1"/>
    <col min="6" max="6" width="7.33203125" customWidth="1"/>
    <col min="7" max="7" width="48.88671875" bestFit="1" customWidth="1"/>
    <col min="41" max="41" width="13.6640625" bestFit="1" customWidth="1"/>
    <col min="42" max="42" width="18.88671875" bestFit="1" customWidth="1"/>
    <col min="43" max="43" width="24.109375" bestFit="1" customWidth="1"/>
    <col min="44" max="44" width="23" bestFit="1" customWidth="1"/>
  </cols>
  <sheetData>
    <row r="2" spans="2:44">
      <c r="B2" s="1" t="s">
        <v>825</v>
      </c>
      <c r="AO2" s="1" t="s">
        <v>824</v>
      </c>
      <c r="AP2" s="1" t="s">
        <v>823</v>
      </c>
      <c r="AQ2" s="1" t="s">
        <v>822</v>
      </c>
      <c r="AR2" s="1" t="s">
        <v>821</v>
      </c>
    </row>
    <row r="3" spans="2:44">
      <c r="B3" s="5" t="s">
        <v>819</v>
      </c>
      <c r="AO3" t="s">
        <v>812</v>
      </c>
      <c r="AP3">
        <v>1</v>
      </c>
      <c r="AQ3">
        <v>1</v>
      </c>
      <c r="AR3" t="str" cm="1">
        <f t="array" ref="AR3">_xlfn.IFS(SUM(AP3:AQ3)=2,$B$5,SUM(AP3:AQ3)=0,$B$6,AND(AP3=1,AQ3=0),$B$3,TRUE,$B$4)</f>
        <v>Both</v>
      </c>
    </row>
    <row r="4" spans="2:44">
      <c r="B4" s="5" t="s">
        <v>816</v>
      </c>
      <c r="AO4" t="s">
        <v>800</v>
      </c>
      <c r="AP4">
        <v>0</v>
      </c>
      <c r="AQ4">
        <v>1</v>
      </c>
      <c r="AR4" t="str" cm="1">
        <f t="array" ref="AR4">_xlfn.IFS(SUM(AP4:AQ4)=2,$B$5,SUM(AP4:AQ4)=0,$B$6,AND(AP4=1,AQ4=0),$B$3,TRUE,$B$4)</f>
        <v>Only Pike's Place Market</v>
      </c>
    </row>
    <row r="5" spans="2:44">
      <c r="B5" s="5" t="s">
        <v>817</v>
      </c>
      <c r="AO5" t="s">
        <v>811</v>
      </c>
      <c r="AP5">
        <v>0</v>
      </c>
      <c r="AQ5">
        <v>0</v>
      </c>
      <c r="AR5" t="str" cm="1">
        <f t="array" ref="AR5">_xlfn.IFS(SUM(AP5:AQ5)=2,$B$5,SUM(AP5:AQ5)=0,$B$6,AND(AP5=1,AQ5=0),$B$3,TRUE,$B$4)</f>
        <v>Neither</v>
      </c>
    </row>
    <row r="6" spans="2:44">
      <c r="B6" s="5" t="s">
        <v>818</v>
      </c>
      <c r="AO6" t="s">
        <v>810</v>
      </c>
      <c r="AP6">
        <v>1</v>
      </c>
      <c r="AQ6">
        <v>1</v>
      </c>
      <c r="AR6" t="str" cm="1">
        <f t="array" ref="AR6">_xlfn.IFS(SUM(AP6:AQ6)=2,$B$5,SUM(AP6:AQ6)=0,$B$6,AND(AP6=1,AQ6=0),$B$3,TRUE,$B$4)</f>
        <v>Both</v>
      </c>
    </row>
    <row r="7" spans="2:44">
      <c r="AO7" t="s">
        <v>809</v>
      </c>
      <c r="AP7">
        <v>1</v>
      </c>
      <c r="AQ7">
        <v>1</v>
      </c>
      <c r="AR7" t="str" cm="1">
        <f t="array" ref="AR7">_xlfn.IFS(SUM(AP7:AQ7)=2,$B$5,SUM(AP7:AQ7)=0,$B$6,AND(AP7=1,AQ7=0),$B$3,TRUE,$B$4)</f>
        <v>Both</v>
      </c>
    </row>
    <row r="8" spans="2:44">
      <c r="B8" s="19" t="s">
        <v>820</v>
      </c>
      <c r="D8" t="s">
        <v>844</v>
      </c>
      <c r="E8" t="s">
        <v>98</v>
      </c>
      <c r="G8" s="20" t="s">
        <v>841</v>
      </c>
      <c r="H8" s="18">
        <f>(E12+E9)/E13</f>
        <v>0.45</v>
      </c>
      <c r="J8" t="str">
        <f t="shared" ref="J8:J10" ca="1" si="0">_xlfn.IFNA(_xlfn.FORMULATEXT(H8),"")</f>
        <v>=(E12+E9)/E13</v>
      </c>
      <c r="AO8" t="s">
        <v>808</v>
      </c>
      <c r="AP8">
        <v>1</v>
      </c>
      <c r="AQ8">
        <v>1</v>
      </c>
      <c r="AR8" t="str" cm="1">
        <f t="array" ref="AR8">_xlfn.IFS(SUM(AP8:AQ8)=2,$B$5,SUM(AP8:AQ8)=0,$B$6,AND(AP8=1,AQ8=0),$B$3,TRUE,$B$4)</f>
        <v>Both</v>
      </c>
    </row>
    <row r="9" spans="2:44">
      <c r="B9" s="5" t="s">
        <v>817</v>
      </c>
      <c r="D9" t="s">
        <v>817</v>
      </c>
      <c r="E9">
        <v>78</v>
      </c>
      <c r="G9" s="20" t="s">
        <v>842</v>
      </c>
      <c r="H9" s="18">
        <f>(E11+E9)/E13</f>
        <v>0.65</v>
      </c>
      <c r="J9" t="str">
        <f t="shared" ca="1" si="0"/>
        <v>=(E11+E9)/E13</v>
      </c>
      <c r="AO9" t="s">
        <v>807</v>
      </c>
      <c r="AP9">
        <v>1</v>
      </c>
      <c r="AQ9">
        <v>0</v>
      </c>
      <c r="AR9" t="str" cm="1">
        <f t="array" ref="AR9">_xlfn.IFS(SUM(AP9:AQ9)=2,$B$5,SUM(AP9:AQ9)=0,$B$6,AND(AP9=1,AQ9=0),$B$3,TRUE,$B$4)</f>
        <v>Only Space Needle</v>
      </c>
    </row>
    <row r="10" spans="2:44">
      <c r="B10" s="5" t="s">
        <v>816</v>
      </c>
      <c r="D10" t="s">
        <v>818</v>
      </c>
      <c r="E10">
        <v>58</v>
      </c>
      <c r="G10" s="20" t="s">
        <v>806</v>
      </c>
      <c r="H10" s="18">
        <f>E9/E13</f>
        <v>0.39</v>
      </c>
      <c r="J10" t="str">
        <f t="shared" ca="1" si="0"/>
        <v>=E9/E13</v>
      </c>
      <c r="AO10" t="s">
        <v>805</v>
      </c>
      <c r="AP10">
        <v>0</v>
      </c>
      <c r="AQ10">
        <v>1</v>
      </c>
      <c r="AR10" t="str" cm="1">
        <f t="array" ref="AR10">_xlfn.IFS(SUM(AP10:AQ10)=2,$B$5,SUM(AP10:AQ10)=0,$B$6,AND(AP10=1,AQ10=0),$B$3,TRUE,$B$4)</f>
        <v>Only Pike's Place Market</v>
      </c>
    </row>
    <row r="11" spans="2:44">
      <c r="B11" s="5" t="s">
        <v>818</v>
      </c>
      <c r="D11" t="s">
        <v>816</v>
      </c>
      <c r="E11">
        <v>52</v>
      </c>
      <c r="G11" s="20" t="s">
        <v>802</v>
      </c>
      <c r="H11" s="18">
        <f>H8+H9-H10</f>
        <v>0.71000000000000008</v>
      </c>
      <c r="J11" t="str">
        <f ca="1">_xlfn.IFNA(_xlfn.FORMULATEXT(H11),"")</f>
        <v>=H8+H9-H10</v>
      </c>
      <c r="AO11" t="s">
        <v>804</v>
      </c>
      <c r="AP11">
        <v>1</v>
      </c>
      <c r="AQ11">
        <v>1</v>
      </c>
      <c r="AR11" t="str" cm="1">
        <f t="array" ref="AR11">_xlfn.IFS(SUM(AP11:AQ11)=2,$B$5,SUM(AP11:AQ11)=0,$B$6,AND(AP11=1,AQ11=0),$B$3,TRUE,$B$4)</f>
        <v>Both</v>
      </c>
    </row>
    <row r="12" spans="2:44">
      <c r="B12" s="5" t="s">
        <v>817</v>
      </c>
      <c r="D12" t="s">
        <v>819</v>
      </c>
      <c r="E12">
        <v>12</v>
      </c>
      <c r="AO12" t="s">
        <v>803</v>
      </c>
      <c r="AP12">
        <v>1</v>
      </c>
      <c r="AQ12">
        <v>1</v>
      </c>
      <c r="AR12" t="str" cm="1">
        <f t="array" ref="AR12">_xlfn.IFS(SUM(AP12:AQ12)=2,$B$5,SUM(AP12:AQ12)=0,$B$6,AND(AP12=1,AQ12=0),$B$3,TRUE,$B$4)</f>
        <v>Both</v>
      </c>
    </row>
    <row r="13" spans="2:44">
      <c r="B13" s="5" t="s">
        <v>817</v>
      </c>
      <c r="D13" t="s">
        <v>99</v>
      </c>
      <c r="E13">
        <v>200</v>
      </c>
      <c r="AO13" t="s">
        <v>801</v>
      </c>
      <c r="AP13">
        <v>0</v>
      </c>
      <c r="AQ13">
        <v>1</v>
      </c>
      <c r="AR13" t="str" cm="1">
        <f t="array" ref="AR13">_xlfn.IFS(SUM(AP13:AQ13)=2,$B$5,SUM(AP13:AQ13)=0,$B$6,AND(AP13=1,AQ13=0),$B$3,TRUE,$B$4)</f>
        <v>Only Pike's Place Market</v>
      </c>
    </row>
    <row r="14" spans="2:44">
      <c r="B14" s="5" t="s">
        <v>817</v>
      </c>
      <c r="AO14" t="s">
        <v>799</v>
      </c>
      <c r="AP14">
        <v>0</v>
      </c>
      <c r="AQ14">
        <v>1</v>
      </c>
      <c r="AR14" t="str" cm="1">
        <f t="array" ref="AR14">_xlfn.IFS(SUM(AP14:AQ14)=2,$B$5,SUM(AP14:AQ14)=0,$B$6,AND(AP14=1,AQ14=0),$B$3,TRUE,$B$4)</f>
        <v>Only Pike's Place Market</v>
      </c>
    </row>
    <row r="15" spans="2:44">
      <c r="B15" s="5" t="s">
        <v>819</v>
      </c>
      <c r="AO15" t="s">
        <v>798</v>
      </c>
      <c r="AP15">
        <v>1</v>
      </c>
      <c r="AQ15">
        <v>1</v>
      </c>
      <c r="AR15" t="str" cm="1">
        <f t="array" ref="AR15">_xlfn.IFS(SUM(AP15:AQ15)=2,$B$5,SUM(AP15:AQ15)=0,$B$6,AND(AP15=1,AQ15=0),$B$3,TRUE,$B$4)</f>
        <v>Both</v>
      </c>
    </row>
    <row r="16" spans="2:44">
      <c r="B16" s="5" t="s">
        <v>816</v>
      </c>
      <c r="AO16" t="s">
        <v>797</v>
      </c>
      <c r="AP16">
        <v>0</v>
      </c>
      <c r="AQ16">
        <v>1</v>
      </c>
      <c r="AR16" t="str" cm="1">
        <f t="array" ref="AR16">_xlfn.IFS(SUM(AP16:AQ16)=2,$B$5,SUM(AP16:AQ16)=0,$B$6,AND(AP16=1,AQ16=0),$B$3,TRUE,$B$4)</f>
        <v>Only Pike's Place Market</v>
      </c>
    </row>
    <row r="17" spans="2:44">
      <c r="B17" s="5" t="s">
        <v>817</v>
      </c>
      <c r="AO17" t="s">
        <v>796</v>
      </c>
      <c r="AP17">
        <v>1</v>
      </c>
      <c r="AQ17">
        <v>1</v>
      </c>
      <c r="AR17" t="str" cm="1">
        <f t="array" ref="AR17">_xlfn.IFS(SUM(AP17:AQ17)=2,$B$5,SUM(AP17:AQ17)=0,$B$6,AND(AP17=1,AQ17=0),$B$3,TRUE,$B$4)</f>
        <v>Both</v>
      </c>
    </row>
    <row r="18" spans="2:44">
      <c r="B18" s="5" t="s">
        <v>817</v>
      </c>
      <c r="AO18" t="s">
        <v>795</v>
      </c>
      <c r="AP18">
        <v>1</v>
      </c>
      <c r="AQ18">
        <v>1</v>
      </c>
      <c r="AR18" t="str" cm="1">
        <f t="array" ref="AR18">_xlfn.IFS(SUM(AP18:AQ18)=2,$B$5,SUM(AP18:AQ18)=0,$B$6,AND(AP18=1,AQ18=0),$B$3,TRUE,$B$4)</f>
        <v>Both</v>
      </c>
    </row>
    <row r="19" spans="2:44">
      <c r="B19" s="5" t="s">
        <v>816</v>
      </c>
      <c r="AO19" t="s">
        <v>794</v>
      </c>
      <c r="AP19">
        <v>1</v>
      </c>
      <c r="AQ19">
        <v>1</v>
      </c>
      <c r="AR19" t="str" cm="1">
        <f t="array" ref="AR19">_xlfn.IFS(SUM(AP19:AQ19)=2,$B$5,SUM(AP19:AQ19)=0,$B$6,AND(AP19=1,AQ19=0),$B$3,TRUE,$B$4)</f>
        <v>Both</v>
      </c>
    </row>
    <row r="20" spans="2:44">
      <c r="B20" s="5" t="s">
        <v>816</v>
      </c>
      <c r="AO20" t="s">
        <v>793</v>
      </c>
      <c r="AP20">
        <v>0</v>
      </c>
      <c r="AQ20">
        <v>0</v>
      </c>
      <c r="AR20" t="str" cm="1">
        <f t="array" ref="AR20">_xlfn.IFS(SUM(AP20:AQ20)=2,$B$5,SUM(AP20:AQ20)=0,$B$6,AND(AP20=1,AQ20=0),$B$3,TRUE,$B$4)</f>
        <v>Neither</v>
      </c>
    </row>
    <row r="21" spans="2:44">
      <c r="B21" s="5" t="s">
        <v>817</v>
      </c>
      <c r="AO21" t="s">
        <v>791</v>
      </c>
      <c r="AP21">
        <v>0</v>
      </c>
      <c r="AQ21">
        <v>0</v>
      </c>
      <c r="AR21" t="str" cm="1">
        <f t="array" ref="AR21">_xlfn.IFS(SUM(AP21:AQ21)=2,$B$5,SUM(AP21:AQ21)=0,$B$6,AND(AP21=1,AQ21=0),$B$3,TRUE,$B$4)</f>
        <v>Neither</v>
      </c>
    </row>
    <row r="22" spans="2:44">
      <c r="B22" s="5" t="s">
        <v>816</v>
      </c>
      <c r="AO22" t="s">
        <v>789</v>
      </c>
      <c r="AP22">
        <v>0</v>
      </c>
      <c r="AQ22">
        <v>1</v>
      </c>
      <c r="AR22" t="str" cm="1">
        <f t="array" ref="AR22">_xlfn.IFS(SUM(AP22:AQ22)=2,$B$5,SUM(AP22:AQ22)=0,$B$6,AND(AP22=1,AQ22=0),$B$3,TRUE,$B$4)</f>
        <v>Only Pike's Place Market</v>
      </c>
    </row>
    <row r="23" spans="2:44">
      <c r="B23" s="5" t="s">
        <v>817</v>
      </c>
      <c r="AO23" t="s">
        <v>788</v>
      </c>
      <c r="AP23">
        <v>0</v>
      </c>
      <c r="AQ23">
        <v>0</v>
      </c>
      <c r="AR23" t="str" cm="1">
        <f t="array" ref="AR23">_xlfn.IFS(SUM(AP23:AQ23)=2,$B$5,SUM(AP23:AQ23)=0,$B$6,AND(AP23=1,AQ23=0),$B$3,TRUE,$B$4)</f>
        <v>Neither</v>
      </c>
    </row>
    <row r="24" spans="2:44">
      <c r="B24" s="5" t="s">
        <v>817</v>
      </c>
      <c r="AO24" t="s">
        <v>787</v>
      </c>
      <c r="AP24">
        <v>0</v>
      </c>
      <c r="AQ24">
        <v>0</v>
      </c>
      <c r="AR24" t="str" cm="1">
        <f t="array" ref="AR24">_xlfn.IFS(SUM(AP24:AQ24)=2,$B$5,SUM(AP24:AQ24)=0,$B$6,AND(AP24=1,AQ24=0),$B$3,TRUE,$B$4)</f>
        <v>Neither</v>
      </c>
    </row>
    <row r="25" spans="2:44">
      <c r="B25" s="5" t="s">
        <v>817</v>
      </c>
      <c r="AO25" t="s">
        <v>786</v>
      </c>
      <c r="AP25">
        <v>1</v>
      </c>
      <c r="AQ25">
        <v>1</v>
      </c>
      <c r="AR25" t="str" cm="1">
        <f t="array" ref="AR25">_xlfn.IFS(SUM(AP25:AQ25)=2,$B$5,SUM(AP25:AQ25)=0,$B$6,AND(AP25=1,AQ25=0),$B$3,TRUE,$B$4)</f>
        <v>Both</v>
      </c>
    </row>
    <row r="26" spans="2:44">
      <c r="B26" s="5" t="s">
        <v>818</v>
      </c>
      <c r="AO26" t="s">
        <v>785</v>
      </c>
      <c r="AP26">
        <v>0</v>
      </c>
      <c r="AQ26">
        <v>1</v>
      </c>
      <c r="AR26" t="str" cm="1">
        <f t="array" ref="AR26">_xlfn.IFS(SUM(AP26:AQ26)=2,$B$5,SUM(AP26:AQ26)=0,$B$6,AND(AP26=1,AQ26=0),$B$3,TRUE,$B$4)</f>
        <v>Only Pike's Place Market</v>
      </c>
    </row>
    <row r="27" spans="2:44">
      <c r="B27" s="5" t="s">
        <v>818</v>
      </c>
      <c r="AO27" t="s">
        <v>784</v>
      </c>
      <c r="AP27">
        <v>0</v>
      </c>
      <c r="AQ27">
        <v>1</v>
      </c>
      <c r="AR27" t="str" cm="1">
        <f t="array" ref="AR27">_xlfn.IFS(SUM(AP27:AQ27)=2,$B$5,SUM(AP27:AQ27)=0,$B$6,AND(AP27=1,AQ27=0),$B$3,TRUE,$B$4)</f>
        <v>Only Pike's Place Market</v>
      </c>
    </row>
    <row r="28" spans="2:44">
      <c r="B28" s="5" t="s">
        <v>816</v>
      </c>
      <c r="AO28" t="s">
        <v>783</v>
      </c>
      <c r="AP28">
        <v>1</v>
      </c>
      <c r="AQ28">
        <v>1</v>
      </c>
      <c r="AR28" t="str" cm="1">
        <f t="array" ref="AR28">_xlfn.IFS(SUM(AP28:AQ28)=2,$B$5,SUM(AP28:AQ28)=0,$B$6,AND(AP28=1,AQ28=0),$B$3,TRUE,$B$4)</f>
        <v>Both</v>
      </c>
    </row>
    <row r="29" spans="2:44">
      <c r="B29" s="5" t="s">
        <v>818</v>
      </c>
      <c r="AO29" t="s">
        <v>782</v>
      </c>
      <c r="AP29">
        <v>1</v>
      </c>
      <c r="AQ29">
        <v>1</v>
      </c>
      <c r="AR29" t="str" cm="1">
        <f t="array" ref="AR29">_xlfn.IFS(SUM(AP29:AQ29)=2,$B$5,SUM(AP29:AQ29)=0,$B$6,AND(AP29=1,AQ29=0),$B$3,TRUE,$B$4)</f>
        <v>Both</v>
      </c>
    </row>
    <row r="30" spans="2:44">
      <c r="B30" s="5" t="s">
        <v>818</v>
      </c>
      <c r="AO30" t="s">
        <v>781</v>
      </c>
      <c r="AP30">
        <v>0</v>
      </c>
      <c r="AQ30">
        <v>0</v>
      </c>
      <c r="AR30" t="str" cm="1">
        <f t="array" ref="AR30">_xlfn.IFS(SUM(AP30:AQ30)=2,$B$5,SUM(AP30:AQ30)=0,$B$6,AND(AP30=1,AQ30=0),$B$3,TRUE,$B$4)</f>
        <v>Neither</v>
      </c>
    </row>
    <row r="31" spans="2:44">
      <c r="B31" s="5" t="s">
        <v>817</v>
      </c>
      <c r="AO31" t="s">
        <v>780</v>
      </c>
      <c r="AP31">
        <v>1</v>
      </c>
      <c r="AQ31">
        <v>1</v>
      </c>
      <c r="AR31" t="str" cm="1">
        <f t="array" ref="AR31">_xlfn.IFS(SUM(AP31:AQ31)=2,$B$5,SUM(AP31:AQ31)=0,$B$6,AND(AP31=1,AQ31=0),$B$3,TRUE,$B$4)</f>
        <v>Both</v>
      </c>
    </row>
    <row r="32" spans="2:44">
      <c r="B32" s="5" t="s">
        <v>816</v>
      </c>
      <c r="AO32" t="s">
        <v>779</v>
      </c>
      <c r="AP32">
        <v>0</v>
      </c>
      <c r="AQ32">
        <v>1</v>
      </c>
      <c r="AR32" t="str" cm="1">
        <f t="array" ref="AR32">_xlfn.IFS(SUM(AP32:AQ32)=2,$B$5,SUM(AP32:AQ32)=0,$B$6,AND(AP32=1,AQ32=0),$B$3,TRUE,$B$4)</f>
        <v>Only Pike's Place Market</v>
      </c>
    </row>
    <row r="33" spans="2:44">
      <c r="B33" s="5" t="s">
        <v>816</v>
      </c>
      <c r="AO33" t="s">
        <v>778</v>
      </c>
      <c r="AP33">
        <v>1</v>
      </c>
      <c r="AQ33">
        <v>1</v>
      </c>
      <c r="AR33" t="str" cm="1">
        <f t="array" ref="AR33">_xlfn.IFS(SUM(AP33:AQ33)=2,$B$5,SUM(AP33:AQ33)=0,$B$6,AND(AP33=1,AQ33=0),$B$3,TRUE,$B$4)</f>
        <v>Both</v>
      </c>
    </row>
    <row r="34" spans="2:44">
      <c r="B34" s="5" t="s">
        <v>817</v>
      </c>
      <c r="AO34" t="s">
        <v>777</v>
      </c>
      <c r="AP34">
        <v>1</v>
      </c>
      <c r="AQ34">
        <v>1</v>
      </c>
      <c r="AR34" t="str" cm="1">
        <f t="array" ref="AR34">_xlfn.IFS(SUM(AP34:AQ34)=2,$B$5,SUM(AP34:AQ34)=0,$B$6,AND(AP34=1,AQ34=0),$B$3,TRUE,$B$4)</f>
        <v>Both</v>
      </c>
    </row>
    <row r="35" spans="2:44">
      <c r="B35" s="5" t="s">
        <v>817</v>
      </c>
      <c r="AO35" t="s">
        <v>776</v>
      </c>
      <c r="AP35">
        <v>0</v>
      </c>
      <c r="AQ35">
        <v>1</v>
      </c>
      <c r="AR35" t="str" cm="1">
        <f t="array" ref="AR35">_xlfn.IFS(SUM(AP35:AQ35)=2,$B$5,SUM(AP35:AQ35)=0,$B$6,AND(AP35=1,AQ35=0),$B$3,TRUE,$B$4)</f>
        <v>Only Pike's Place Market</v>
      </c>
    </row>
    <row r="36" spans="2:44">
      <c r="B36" s="5" t="s">
        <v>818</v>
      </c>
      <c r="AO36" t="s">
        <v>775</v>
      </c>
      <c r="AP36">
        <v>1</v>
      </c>
      <c r="AQ36">
        <v>1</v>
      </c>
      <c r="AR36" t="str" cm="1">
        <f t="array" ref="AR36">_xlfn.IFS(SUM(AP36:AQ36)=2,$B$5,SUM(AP36:AQ36)=0,$B$6,AND(AP36=1,AQ36=0),$B$3,TRUE,$B$4)</f>
        <v>Both</v>
      </c>
    </row>
    <row r="37" spans="2:44">
      <c r="B37" s="5" t="s">
        <v>817</v>
      </c>
      <c r="AO37" t="s">
        <v>774</v>
      </c>
      <c r="AP37">
        <v>1</v>
      </c>
      <c r="AQ37">
        <v>1</v>
      </c>
      <c r="AR37" t="str" cm="1">
        <f t="array" ref="AR37">_xlfn.IFS(SUM(AP37:AQ37)=2,$B$5,SUM(AP37:AQ37)=0,$B$6,AND(AP37=1,AQ37=0),$B$3,TRUE,$B$4)</f>
        <v>Both</v>
      </c>
    </row>
    <row r="38" spans="2:44">
      <c r="B38" s="5" t="s">
        <v>816</v>
      </c>
      <c r="AO38" t="s">
        <v>773</v>
      </c>
      <c r="AP38">
        <v>1</v>
      </c>
      <c r="AQ38">
        <v>1</v>
      </c>
      <c r="AR38" t="str" cm="1">
        <f t="array" ref="AR38">_xlfn.IFS(SUM(AP38:AQ38)=2,$B$5,SUM(AP38:AQ38)=0,$B$6,AND(AP38=1,AQ38=0),$B$3,TRUE,$B$4)</f>
        <v>Both</v>
      </c>
    </row>
    <row r="39" spans="2:44">
      <c r="B39" s="5" t="s">
        <v>817</v>
      </c>
      <c r="AO39" t="s">
        <v>772</v>
      </c>
      <c r="AP39">
        <v>0</v>
      </c>
      <c r="AQ39">
        <v>1</v>
      </c>
      <c r="AR39" t="str" cm="1">
        <f t="array" ref="AR39">_xlfn.IFS(SUM(AP39:AQ39)=2,$B$5,SUM(AP39:AQ39)=0,$B$6,AND(AP39=1,AQ39=0),$B$3,TRUE,$B$4)</f>
        <v>Only Pike's Place Market</v>
      </c>
    </row>
    <row r="40" spans="2:44">
      <c r="B40" s="5" t="s">
        <v>817</v>
      </c>
      <c r="AO40" t="s">
        <v>771</v>
      </c>
      <c r="AP40">
        <v>1</v>
      </c>
      <c r="AQ40">
        <v>0</v>
      </c>
      <c r="AR40" t="str" cm="1">
        <f t="array" ref="AR40">_xlfn.IFS(SUM(AP40:AQ40)=2,$B$5,SUM(AP40:AQ40)=0,$B$6,AND(AP40=1,AQ40=0),$B$3,TRUE,$B$4)</f>
        <v>Only Space Needle</v>
      </c>
    </row>
    <row r="41" spans="2:44">
      <c r="B41" s="5" t="s">
        <v>816</v>
      </c>
      <c r="AO41" t="s">
        <v>770</v>
      </c>
      <c r="AP41">
        <v>0</v>
      </c>
      <c r="AQ41">
        <v>0</v>
      </c>
      <c r="AR41" t="str" cm="1">
        <f t="array" ref="AR41">_xlfn.IFS(SUM(AP41:AQ41)=2,$B$5,SUM(AP41:AQ41)=0,$B$6,AND(AP41=1,AQ41=0),$B$3,TRUE,$B$4)</f>
        <v>Neither</v>
      </c>
    </row>
    <row r="42" spans="2:44">
      <c r="B42" s="5" t="s">
        <v>817</v>
      </c>
      <c r="AO42" t="s">
        <v>769</v>
      </c>
      <c r="AP42">
        <v>0</v>
      </c>
      <c r="AQ42">
        <v>1</v>
      </c>
      <c r="AR42" t="str" cm="1">
        <f t="array" ref="AR42">_xlfn.IFS(SUM(AP42:AQ42)=2,$B$5,SUM(AP42:AQ42)=0,$B$6,AND(AP42=1,AQ42=0),$B$3,TRUE,$B$4)</f>
        <v>Only Pike's Place Market</v>
      </c>
    </row>
    <row r="43" spans="2:44">
      <c r="B43" s="5" t="s">
        <v>817</v>
      </c>
      <c r="AO43" t="s">
        <v>768</v>
      </c>
      <c r="AP43">
        <v>1</v>
      </c>
      <c r="AQ43">
        <v>1</v>
      </c>
      <c r="AR43" t="str" cm="1">
        <f t="array" ref="AR43">_xlfn.IFS(SUM(AP43:AQ43)=2,$B$5,SUM(AP43:AQ43)=0,$B$6,AND(AP43=1,AQ43=0),$B$3,TRUE,$B$4)</f>
        <v>Both</v>
      </c>
    </row>
    <row r="44" spans="2:44">
      <c r="B44" s="5" t="s">
        <v>817</v>
      </c>
      <c r="AO44" t="s">
        <v>767</v>
      </c>
      <c r="AP44">
        <v>0</v>
      </c>
      <c r="AQ44">
        <v>1</v>
      </c>
      <c r="AR44" t="str" cm="1">
        <f t="array" ref="AR44">_xlfn.IFS(SUM(AP44:AQ44)=2,$B$5,SUM(AP44:AQ44)=0,$B$6,AND(AP44=1,AQ44=0),$B$3,TRUE,$B$4)</f>
        <v>Only Pike's Place Market</v>
      </c>
    </row>
    <row r="45" spans="2:44">
      <c r="B45" s="5" t="s">
        <v>816</v>
      </c>
      <c r="AO45" t="s">
        <v>766</v>
      </c>
      <c r="AP45">
        <v>0</v>
      </c>
      <c r="AQ45">
        <v>0</v>
      </c>
      <c r="AR45" t="str" cm="1">
        <f t="array" ref="AR45">_xlfn.IFS(SUM(AP45:AQ45)=2,$B$5,SUM(AP45:AQ45)=0,$B$6,AND(AP45=1,AQ45=0),$B$3,TRUE,$B$4)</f>
        <v>Neither</v>
      </c>
    </row>
    <row r="46" spans="2:44">
      <c r="B46" s="5" t="s">
        <v>819</v>
      </c>
      <c r="AO46" t="s">
        <v>765</v>
      </c>
      <c r="AP46">
        <v>0</v>
      </c>
      <c r="AQ46">
        <v>0</v>
      </c>
      <c r="AR46" t="str" cm="1">
        <f t="array" ref="AR46">_xlfn.IFS(SUM(AP46:AQ46)=2,$B$5,SUM(AP46:AQ46)=0,$B$6,AND(AP46=1,AQ46=0),$B$3,TRUE,$B$4)</f>
        <v>Neither</v>
      </c>
    </row>
    <row r="47" spans="2:44">
      <c r="B47" s="5" t="s">
        <v>818</v>
      </c>
      <c r="AO47" t="s">
        <v>764</v>
      </c>
      <c r="AP47">
        <v>0</v>
      </c>
      <c r="AQ47">
        <v>0</v>
      </c>
      <c r="AR47" t="str" cm="1">
        <f t="array" ref="AR47">_xlfn.IFS(SUM(AP47:AQ47)=2,$B$5,SUM(AP47:AQ47)=0,$B$6,AND(AP47=1,AQ47=0),$B$3,TRUE,$B$4)</f>
        <v>Neither</v>
      </c>
    </row>
    <row r="48" spans="2:44">
      <c r="B48" s="5" t="s">
        <v>816</v>
      </c>
      <c r="AO48" t="s">
        <v>763</v>
      </c>
      <c r="AP48">
        <v>0</v>
      </c>
      <c r="AQ48">
        <v>1</v>
      </c>
      <c r="AR48" t="str" cm="1">
        <f t="array" ref="AR48">_xlfn.IFS(SUM(AP48:AQ48)=2,$B$5,SUM(AP48:AQ48)=0,$B$6,AND(AP48=1,AQ48=0),$B$3,TRUE,$B$4)</f>
        <v>Only Pike's Place Market</v>
      </c>
    </row>
    <row r="49" spans="2:44">
      <c r="B49" s="5" t="s">
        <v>817</v>
      </c>
      <c r="AO49" t="s">
        <v>762</v>
      </c>
      <c r="AP49">
        <v>1</v>
      </c>
      <c r="AQ49">
        <v>1</v>
      </c>
      <c r="AR49" t="str" cm="1">
        <f t="array" ref="AR49">_xlfn.IFS(SUM(AP49:AQ49)=2,$B$5,SUM(AP49:AQ49)=0,$B$6,AND(AP49=1,AQ49=0),$B$3,TRUE,$B$4)</f>
        <v>Both</v>
      </c>
    </row>
    <row r="50" spans="2:44">
      <c r="B50" s="5" t="s">
        <v>816</v>
      </c>
      <c r="AO50" t="s">
        <v>761</v>
      </c>
      <c r="AP50">
        <v>1</v>
      </c>
      <c r="AQ50">
        <v>0</v>
      </c>
      <c r="AR50" t="str" cm="1">
        <f t="array" ref="AR50">_xlfn.IFS(SUM(AP50:AQ50)=2,$B$5,SUM(AP50:AQ50)=0,$B$6,AND(AP50=1,AQ50=0),$B$3,TRUE,$B$4)</f>
        <v>Only Space Needle</v>
      </c>
    </row>
    <row r="51" spans="2:44">
      <c r="B51" s="5" t="s">
        <v>818</v>
      </c>
      <c r="AO51" t="s">
        <v>760</v>
      </c>
      <c r="AP51">
        <v>0</v>
      </c>
      <c r="AQ51">
        <v>1</v>
      </c>
      <c r="AR51" t="str" cm="1">
        <f t="array" ref="AR51">_xlfn.IFS(SUM(AP51:AQ51)=2,$B$5,SUM(AP51:AQ51)=0,$B$6,AND(AP51=1,AQ51=0),$B$3,TRUE,$B$4)</f>
        <v>Only Pike's Place Market</v>
      </c>
    </row>
    <row r="52" spans="2:44">
      <c r="B52" s="5" t="s">
        <v>818</v>
      </c>
      <c r="AO52" t="s">
        <v>759</v>
      </c>
      <c r="AP52">
        <v>0</v>
      </c>
      <c r="AQ52">
        <v>1</v>
      </c>
      <c r="AR52" t="str" cm="1">
        <f t="array" ref="AR52">_xlfn.IFS(SUM(AP52:AQ52)=2,$B$5,SUM(AP52:AQ52)=0,$B$6,AND(AP52=1,AQ52=0),$B$3,TRUE,$B$4)</f>
        <v>Only Pike's Place Market</v>
      </c>
    </row>
    <row r="53" spans="2:44">
      <c r="B53" s="5" t="s">
        <v>818</v>
      </c>
      <c r="AO53" t="s">
        <v>758</v>
      </c>
      <c r="AP53">
        <v>0</v>
      </c>
      <c r="AQ53">
        <v>0</v>
      </c>
      <c r="AR53" t="str" cm="1">
        <f t="array" ref="AR53">_xlfn.IFS(SUM(AP53:AQ53)=2,$B$5,SUM(AP53:AQ53)=0,$B$6,AND(AP53=1,AQ53=0),$B$3,TRUE,$B$4)</f>
        <v>Neither</v>
      </c>
    </row>
    <row r="54" spans="2:44">
      <c r="B54" s="5" t="s">
        <v>816</v>
      </c>
      <c r="AO54" t="s">
        <v>757</v>
      </c>
      <c r="AP54">
        <v>0</v>
      </c>
      <c r="AQ54">
        <v>1</v>
      </c>
      <c r="AR54" t="str" cm="1">
        <f t="array" ref="AR54">_xlfn.IFS(SUM(AP54:AQ54)=2,$B$5,SUM(AP54:AQ54)=0,$B$6,AND(AP54=1,AQ54=0),$B$3,TRUE,$B$4)</f>
        <v>Only Pike's Place Market</v>
      </c>
    </row>
    <row r="55" spans="2:44">
      <c r="B55" s="5" t="s">
        <v>817</v>
      </c>
      <c r="AO55" t="s">
        <v>756</v>
      </c>
      <c r="AP55">
        <v>0</v>
      </c>
      <c r="AQ55">
        <v>1</v>
      </c>
      <c r="AR55" t="str" cm="1">
        <f t="array" ref="AR55">_xlfn.IFS(SUM(AP55:AQ55)=2,$B$5,SUM(AP55:AQ55)=0,$B$6,AND(AP55=1,AQ55=0),$B$3,TRUE,$B$4)</f>
        <v>Only Pike's Place Market</v>
      </c>
    </row>
    <row r="56" spans="2:44">
      <c r="B56" s="5" t="s">
        <v>819</v>
      </c>
      <c r="AO56" t="s">
        <v>755</v>
      </c>
      <c r="AP56">
        <v>1</v>
      </c>
      <c r="AQ56">
        <v>1</v>
      </c>
      <c r="AR56" t="str" cm="1">
        <f t="array" ref="AR56">_xlfn.IFS(SUM(AP56:AQ56)=2,$B$5,SUM(AP56:AQ56)=0,$B$6,AND(AP56=1,AQ56=0),$B$3,TRUE,$B$4)</f>
        <v>Both</v>
      </c>
    </row>
    <row r="57" spans="2:44">
      <c r="B57" s="5" t="s">
        <v>816</v>
      </c>
      <c r="AO57" t="s">
        <v>754</v>
      </c>
      <c r="AP57">
        <v>1</v>
      </c>
      <c r="AQ57">
        <v>1</v>
      </c>
      <c r="AR57" t="str" cm="1">
        <f t="array" ref="AR57">_xlfn.IFS(SUM(AP57:AQ57)=2,$B$5,SUM(AP57:AQ57)=0,$B$6,AND(AP57=1,AQ57=0),$B$3,TRUE,$B$4)</f>
        <v>Both</v>
      </c>
    </row>
    <row r="58" spans="2:44">
      <c r="B58" s="5" t="s">
        <v>816</v>
      </c>
      <c r="AO58" t="s">
        <v>753</v>
      </c>
      <c r="AP58">
        <v>0</v>
      </c>
      <c r="AQ58">
        <v>1</v>
      </c>
      <c r="AR58" t="str" cm="1">
        <f t="array" ref="AR58">_xlfn.IFS(SUM(AP58:AQ58)=2,$B$5,SUM(AP58:AQ58)=0,$B$6,AND(AP58=1,AQ58=0),$B$3,TRUE,$B$4)</f>
        <v>Only Pike's Place Market</v>
      </c>
    </row>
    <row r="59" spans="2:44">
      <c r="B59" s="5" t="s">
        <v>818</v>
      </c>
      <c r="AO59" t="s">
        <v>752</v>
      </c>
      <c r="AP59">
        <v>0</v>
      </c>
      <c r="AQ59">
        <v>0</v>
      </c>
      <c r="AR59" t="str" cm="1">
        <f t="array" ref="AR59">_xlfn.IFS(SUM(AP59:AQ59)=2,$B$5,SUM(AP59:AQ59)=0,$B$6,AND(AP59=1,AQ59=0),$B$3,TRUE,$B$4)</f>
        <v>Neither</v>
      </c>
    </row>
    <row r="60" spans="2:44">
      <c r="B60" s="5" t="s">
        <v>816</v>
      </c>
      <c r="AO60" t="s">
        <v>751</v>
      </c>
      <c r="AP60">
        <v>0</v>
      </c>
      <c r="AQ60">
        <v>0</v>
      </c>
      <c r="AR60" t="str" cm="1">
        <f t="array" ref="AR60">_xlfn.IFS(SUM(AP60:AQ60)=2,$B$5,SUM(AP60:AQ60)=0,$B$6,AND(AP60=1,AQ60=0),$B$3,TRUE,$B$4)</f>
        <v>Neither</v>
      </c>
    </row>
    <row r="61" spans="2:44">
      <c r="B61" s="5" t="s">
        <v>816</v>
      </c>
      <c r="AO61" t="s">
        <v>750</v>
      </c>
      <c r="AP61">
        <v>0</v>
      </c>
      <c r="AQ61">
        <v>1</v>
      </c>
      <c r="AR61" t="str" cm="1">
        <f t="array" ref="AR61">_xlfn.IFS(SUM(AP61:AQ61)=2,$B$5,SUM(AP61:AQ61)=0,$B$6,AND(AP61=1,AQ61=0),$B$3,TRUE,$B$4)</f>
        <v>Only Pike's Place Market</v>
      </c>
    </row>
    <row r="62" spans="2:44">
      <c r="B62" s="5" t="s">
        <v>817</v>
      </c>
      <c r="AO62" t="s">
        <v>749</v>
      </c>
      <c r="AP62">
        <v>0</v>
      </c>
      <c r="AQ62">
        <v>0</v>
      </c>
      <c r="AR62" t="str" cm="1">
        <f t="array" ref="AR62">_xlfn.IFS(SUM(AP62:AQ62)=2,$B$5,SUM(AP62:AQ62)=0,$B$6,AND(AP62=1,AQ62=0),$B$3,TRUE,$B$4)</f>
        <v>Neither</v>
      </c>
    </row>
    <row r="63" spans="2:44">
      <c r="B63" s="5" t="s">
        <v>817</v>
      </c>
      <c r="AO63" t="s">
        <v>748</v>
      </c>
      <c r="AP63">
        <v>1</v>
      </c>
      <c r="AQ63">
        <v>1</v>
      </c>
      <c r="AR63" t="str" cm="1">
        <f t="array" ref="AR63">_xlfn.IFS(SUM(AP63:AQ63)=2,$B$5,SUM(AP63:AQ63)=0,$B$6,AND(AP63=1,AQ63=0),$B$3,TRUE,$B$4)</f>
        <v>Both</v>
      </c>
    </row>
    <row r="64" spans="2:44">
      <c r="B64" s="5" t="s">
        <v>816</v>
      </c>
      <c r="AO64" t="s">
        <v>747</v>
      </c>
      <c r="AP64">
        <v>1</v>
      </c>
      <c r="AQ64">
        <v>0</v>
      </c>
      <c r="AR64" t="str" cm="1">
        <f t="array" ref="AR64">_xlfn.IFS(SUM(AP64:AQ64)=2,$B$5,SUM(AP64:AQ64)=0,$B$6,AND(AP64=1,AQ64=0),$B$3,TRUE,$B$4)</f>
        <v>Only Space Needle</v>
      </c>
    </row>
    <row r="65" spans="2:44">
      <c r="B65" s="5" t="s">
        <v>818</v>
      </c>
      <c r="AO65" t="s">
        <v>746</v>
      </c>
      <c r="AP65">
        <v>0</v>
      </c>
      <c r="AQ65">
        <v>1</v>
      </c>
      <c r="AR65" t="str" cm="1">
        <f t="array" ref="AR65">_xlfn.IFS(SUM(AP65:AQ65)=2,$B$5,SUM(AP65:AQ65)=0,$B$6,AND(AP65=1,AQ65=0),$B$3,TRUE,$B$4)</f>
        <v>Only Pike's Place Market</v>
      </c>
    </row>
    <row r="66" spans="2:44">
      <c r="B66" s="5" t="s">
        <v>818</v>
      </c>
      <c r="AO66" t="s">
        <v>745</v>
      </c>
      <c r="AP66">
        <v>1</v>
      </c>
      <c r="AQ66">
        <v>0</v>
      </c>
      <c r="AR66" t="str" cm="1">
        <f t="array" ref="AR66">_xlfn.IFS(SUM(AP66:AQ66)=2,$B$5,SUM(AP66:AQ66)=0,$B$6,AND(AP66=1,AQ66=0),$B$3,TRUE,$B$4)</f>
        <v>Only Space Needle</v>
      </c>
    </row>
    <row r="67" spans="2:44">
      <c r="B67" s="5" t="s">
        <v>816</v>
      </c>
      <c r="AO67" t="s">
        <v>744</v>
      </c>
      <c r="AP67">
        <v>0</v>
      </c>
      <c r="AQ67">
        <v>1</v>
      </c>
      <c r="AR67" t="str" cm="1">
        <f t="array" ref="AR67">_xlfn.IFS(SUM(AP67:AQ67)=2,$B$5,SUM(AP67:AQ67)=0,$B$6,AND(AP67=1,AQ67=0),$B$3,TRUE,$B$4)</f>
        <v>Only Pike's Place Market</v>
      </c>
    </row>
    <row r="68" spans="2:44">
      <c r="B68" s="5" t="s">
        <v>818</v>
      </c>
      <c r="AO68" t="s">
        <v>743</v>
      </c>
      <c r="AP68">
        <v>1</v>
      </c>
      <c r="AQ68">
        <v>1</v>
      </c>
      <c r="AR68" t="str" cm="1">
        <f t="array" ref="AR68">_xlfn.IFS(SUM(AP68:AQ68)=2,$B$5,SUM(AP68:AQ68)=0,$B$6,AND(AP68=1,AQ68=0),$B$3,TRUE,$B$4)</f>
        <v>Both</v>
      </c>
    </row>
    <row r="69" spans="2:44">
      <c r="B69" s="5" t="s">
        <v>817</v>
      </c>
      <c r="AO69" t="s">
        <v>742</v>
      </c>
      <c r="AP69">
        <v>1</v>
      </c>
      <c r="AQ69">
        <v>1</v>
      </c>
      <c r="AR69" t="str" cm="1">
        <f t="array" ref="AR69">_xlfn.IFS(SUM(AP69:AQ69)=2,$B$5,SUM(AP69:AQ69)=0,$B$6,AND(AP69=1,AQ69=0),$B$3,TRUE,$B$4)</f>
        <v>Both</v>
      </c>
    </row>
    <row r="70" spans="2:44">
      <c r="B70" s="5" t="s">
        <v>819</v>
      </c>
      <c r="AO70" t="s">
        <v>741</v>
      </c>
      <c r="AP70">
        <v>0</v>
      </c>
      <c r="AQ70">
        <v>1</v>
      </c>
      <c r="AR70" t="str" cm="1">
        <f t="array" ref="AR70">_xlfn.IFS(SUM(AP70:AQ70)=2,$B$5,SUM(AP70:AQ70)=0,$B$6,AND(AP70=1,AQ70=0),$B$3,TRUE,$B$4)</f>
        <v>Only Pike's Place Market</v>
      </c>
    </row>
    <row r="71" spans="2:44">
      <c r="B71" s="5" t="s">
        <v>816</v>
      </c>
      <c r="AO71" t="s">
        <v>740</v>
      </c>
      <c r="AP71">
        <v>1</v>
      </c>
      <c r="AQ71">
        <v>0</v>
      </c>
      <c r="AR71" t="str" cm="1">
        <f t="array" ref="AR71">_xlfn.IFS(SUM(AP71:AQ71)=2,$B$5,SUM(AP71:AQ71)=0,$B$6,AND(AP71=1,AQ71=0),$B$3,TRUE,$B$4)</f>
        <v>Only Space Needle</v>
      </c>
    </row>
    <row r="72" spans="2:44">
      <c r="B72" s="5" t="s">
        <v>819</v>
      </c>
      <c r="AO72" t="s">
        <v>739</v>
      </c>
      <c r="AP72">
        <v>1</v>
      </c>
      <c r="AQ72">
        <v>1</v>
      </c>
      <c r="AR72" t="str" cm="1">
        <f t="array" ref="AR72">_xlfn.IFS(SUM(AP72:AQ72)=2,$B$5,SUM(AP72:AQ72)=0,$B$6,AND(AP72=1,AQ72=0),$B$3,TRUE,$B$4)</f>
        <v>Both</v>
      </c>
    </row>
    <row r="73" spans="2:44">
      <c r="B73" s="5" t="s">
        <v>816</v>
      </c>
      <c r="AO73" t="s">
        <v>738</v>
      </c>
      <c r="AP73">
        <v>0</v>
      </c>
      <c r="AQ73">
        <v>0</v>
      </c>
      <c r="AR73" t="str" cm="1">
        <f t="array" ref="AR73">_xlfn.IFS(SUM(AP73:AQ73)=2,$B$5,SUM(AP73:AQ73)=0,$B$6,AND(AP73=1,AQ73=0),$B$3,TRUE,$B$4)</f>
        <v>Neither</v>
      </c>
    </row>
    <row r="74" spans="2:44">
      <c r="B74" s="5" t="s">
        <v>817</v>
      </c>
      <c r="AO74" t="s">
        <v>737</v>
      </c>
      <c r="AP74">
        <v>1</v>
      </c>
      <c r="AQ74">
        <v>1</v>
      </c>
      <c r="AR74" t="str" cm="1">
        <f t="array" ref="AR74">_xlfn.IFS(SUM(AP74:AQ74)=2,$B$5,SUM(AP74:AQ74)=0,$B$6,AND(AP74=1,AQ74=0),$B$3,TRUE,$B$4)</f>
        <v>Both</v>
      </c>
    </row>
    <row r="75" spans="2:44">
      <c r="B75" s="5" t="s">
        <v>817</v>
      </c>
      <c r="AO75" t="s">
        <v>736</v>
      </c>
      <c r="AP75">
        <v>0</v>
      </c>
      <c r="AQ75">
        <v>0</v>
      </c>
      <c r="AR75" t="str" cm="1">
        <f t="array" ref="AR75">_xlfn.IFS(SUM(AP75:AQ75)=2,$B$5,SUM(AP75:AQ75)=0,$B$6,AND(AP75=1,AQ75=0),$B$3,TRUE,$B$4)</f>
        <v>Neither</v>
      </c>
    </row>
    <row r="76" spans="2:44">
      <c r="B76" s="5" t="s">
        <v>816</v>
      </c>
      <c r="AO76" t="s">
        <v>735</v>
      </c>
      <c r="AP76">
        <v>1</v>
      </c>
      <c r="AQ76">
        <v>1</v>
      </c>
      <c r="AR76" t="str" cm="1">
        <f t="array" ref="AR76">_xlfn.IFS(SUM(AP76:AQ76)=2,$B$5,SUM(AP76:AQ76)=0,$B$6,AND(AP76=1,AQ76=0),$B$3,TRUE,$B$4)</f>
        <v>Both</v>
      </c>
    </row>
    <row r="77" spans="2:44">
      <c r="B77" s="5" t="s">
        <v>819</v>
      </c>
      <c r="AO77" t="s">
        <v>734</v>
      </c>
      <c r="AP77">
        <v>0</v>
      </c>
      <c r="AQ77">
        <v>0</v>
      </c>
      <c r="AR77" t="str" cm="1">
        <f t="array" ref="AR77">_xlfn.IFS(SUM(AP77:AQ77)=2,$B$5,SUM(AP77:AQ77)=0,$B$6,AND(AP77=1,AQ77=0),$B$3,TRUE,$B$4)</f>
        <v>Neither</v>
      </c>
    </row>
    <row r="78" spans="2:44">
      <c r="B78" s="5" t="s">
        <v>817</v>
      </c>
      <c r="AO78" t="s">
        <v>733</v>
      </c>
      <c r="AP78">
        <v>0</v>
      </c>
      <c r="AQ78">
        <v>1</v>
      </c>
      <c r="AR78" t="str" cm="1">
        <f t="array" ref="AR78">_xlfn.IFS(SUM(AP78:AQ78)=2,$B$5,SUM(AP78:AQ78)=0,$B$6,AND(AP78=1,AQ78=0),$B$3,TRUE,$B$4)</f>
        <v>Only Pike's Place Market</v>
      </c>
    </row>
    <row r="79" spans="2:44">
      <c r="B79" s="5" t="s">
        <v>818</v>
      </c>
      <c r="AO79" t="s">
        <v>732</v>
      </c>
      <c r="AP79">
        <v>1</v>
      </c>
      <c r="AQ79">
        <v>1</v>
      </c>
      <c r="AR79" t="str" cm="1">
        <f t="array" ref="AR79">_xlfn.IFS(SUM(AP79:AQ79)=2,$B$5,SUM(AP79:AQ79)=0,$B$6,AND(AP79=1,AQ79=0),$B$3,TRUE,$B$4)</f>
        <v>Both</v>
      </c>
    </row>
    <row r="80" spans="2:44">
      <c r="B80" s="5" t="s">
        <v>817</v>
      </c>
      <c r="AO80" t="s">
        <v>731</v>
      </c>
      <c r="AP80">
        <v>1</v>
      </c>
      <c r="AQ80">
        <v>1</v>
      </c>
      <c r="AR80" t="str" cm="1">
        <f t="array" ref="AR80">_xlfn.IFS(SUM(AP80:AQ80)=2,$B$5,SUM(AP80:AQ80)=0,$B$6,AND(AP80=1,AQ80=0),$B$3,TRUE,$B$4)</f>
        <v>Both</v>
      </c>
    </row>
    <row r="81" spans="2:44">
      <c r="B81" s="5" t="s">
        <v>818</v>
      </c>
      <c r="AO81" t="s">
        <v>730</v>
      </c>
      <c r="AP81">
        <v>1</v>
      </c>
      <c r="AQ81">
        <v>1</v>
      </c>
      <c r="AR81" t="str" cm="1">
        <f t="array" ref="AR81">_xlfn.IFS(SUM(AP81:AQ81)=2,$B$5,SUM(AP81:AQ81)=0,$B$6,AND(AP81=1,AQ81=0),$B$3,TRUE,$B$4)</f>
        <v>Both</v>
      </c>
    </row>
    <row r="82" spans="2:44">
      <c r="B82" s="5" t="s">
        <v>817</v>
      </c>
      <c r="AO82" t="s">
        <v>729</v>
      </c>
      <c r="AP82">
        <v>0</v>
      </c>
      <c r="AQ82">
        <v>0</v>
      </c>
      <c r="AR82" t="str" cm="1">
        <f t="array" ref="AR82">_xlfn.IFS(SUM(AP82:AQ82)=2,$B$5,SUM(AP82:AQ82)=0,$B$6,AND(AP82=1,AQ82=0),$B$3,TRUE,$B$4)</f>
        <v>Neither</v>
      </c>
    </row>
    <row r="83" spans="2:44">
      <c r="B83" s="5" t="s">
        <v>818</v>
      </c>
      <c r="AO83" t="s">
        <v>728</v>
      </c>
      <c r="AP83">
        <v>1</v>
      </c>
      <c r="AQ83">
        <v>1</v>
      </c>
      <c r="AR83" t="str" cm="1">
        <f t="array" ref="AR83">_xlfn.IFS(SUM(AP83:AQ83)=2,$B$5,SUM(AP83:AQ83)=0,$B$6,AND(AP83=1,AQ83=0),$B$3,TRUE,$B$4)</f>
        <v>Both</v>
      </c>
    </row>
    <row r="84" spans="2:44">
      <c r="B84" s="5" t="s">
        <v>816</v>
      </c>
      <c r="AO84" t="s">
        <v>727</v>
      </c>
      <c r="AP84">
        <v>1</v>
      </c>
      <c r="AQ84">
        <v>1</v>
      </c>
      <c r="AR84" t="str" cm="1">
        <f t="array" ref="AR84">_xlfn.IFS(SUM(AP84:AQ84)=2,$B$5,SUM(AP84:AQ84)=0,$B$6,AND(AP84=1,AQ84=0),$B$3,TRUE,$B$4)</f>
        <v>Both</v>
      </c>
    </row>
    <row r="85" spans="2:44">
      <c r="B85" s="5" t="s">
        <v>817</v>
      </c>
      <c r="AO85" t="s">
        <v>726</v>
      </c>
      <c r="AP85">
        <v>0</v>
      </c>
      <c r="AQ85">
        <v>0</v>
      </c>
      <c r="AR85" t="str" cm="1">
        <f t="array" ref="AR85">_xlfn.IFS(SUM(AP85:AQ85)=2,$B$5,SUM(AP85:AQ85)=0,$B$6,AND(AP85=1,AQ85=0),$B$3,TRUE,$B$4)</f>
        <v>Neither</v>
      </c>
    </row>
    <row r="86" spans="2:44">
      <c r="B86" s="5" t="s">
        <v>817</v>
      </c>
      <c r="AO86" t="s">
        <v>725</v>
      </c>
      <c r="AP86">
        <v>0</v>
      </c>
      <c r="AQ86">
        <v>0</v>
      </c>
      <c r="AR86" t="str" cm="1">
        <f t="array" ref="AR86">_xlfn.IFS(SUM(AP86:AQ86)=2,$B$5,SUM(AP86:AQ86)=0,$B$6,AND(AP86=1,AQ86=0),$B$3,TRUE,$B$4)</f>
        <v>Neither</v>
      </c>
    </row>
    <row r="87" spans="2:44">
      <c r="B87" s="5" t="s">
        <v>817</v>
      </c>
      <c r="AO87" t="s">
        <v>724</v>
      </c>
      <c r="AP87">
        <v>1</v>
      </c>
      <c r="AQ87">
        <v>1</v>
      </c>
      <c r="AR87" t="str" cm="1">
        <f t="array" ref="AR87">_xlfn.IFS(SUM(AP87:AQ87)=2,$B$5,SUM(AP87:AQ87)=0,$B$6,AND(AP87=1,AQ87=0),$B$3,TRUE,$B$4)</f>
        <v>Both</v>
      </c>
    </row>
    <row r="88" spans="2:44">
      <c r="B88" s="5" t="s">
        <v>818</v>
      </c>
      <c r="AO88" t="s">
        <v>723</v>
      </c>
      <c r="AP88">
        <v>0</v>
      </c>
      <c r="AQ88">
        <v>0</v>
      </c>
      <c r="AR88" t="str" cm="1">
        <f t="array" ref="AR88">_xlfn.IFS(SUM(AP88:AQ88)=2,$B$5,SUM(AP88:AQ88)=0,$B$6,AND(AP88=1,AQ88=0),$B$3,TRUE,$B$4)</f>
        <v>Neither</v>
      </c>
    </row>
    <row r="89" spans="2:44">
      <c r="B89" s="5" t="s">
        <v>817</v>
      </c>
      <c r="AO89" t="s">
        <v>722</v>
      </c>
      <c r="AP89">
        <v>1</v>
      </c>
      <c r="AQ89">
        <v>1</v>
      </c>
      <c r="AR89" t="str" cm="1">
        <f t="array" ref="AR89">_xlfn.IFS(SUM(AP89:AQ89)=2,$B$5,SUM(AP89:AQ89)=0,$B$6,AND(AP89=1,AQ89=0),$B$3,TRUE,$B$4)</f>
        <v>Both</v>
      </c>
    </row>
    <row r="90" spans="2:44">
      <c r="B90" s="5" t="s">
        <v>817</v>
      </c>
      <c r="AO90" t="s">
        <v>721</v>
      </c>
      <c r="AP90">
        <v>0</v>
      </c>
      <c r="AQ90">
        <v>1</v>
      </c>
      <c r="AR90" t="str" cm="1">
        <f t="array" ref="AR90">_xlfn.IFS(SUM(AP90:AQ90)=2,$B$5,SUM(AP90:AQ90)=0,$B$6,AND(AP90=1,AQ90=0),$B$3,TRUE,$B$4)</f>
        <v>Only Pike's Place Market</v>
      </c>
    </row>
    <row r="91" spans="2:44">
      <c r="B91" s="5" t="s">
        <v>818</v>
      </c>
      <c r="AO91" t="s">
        <v>720</v>
      </c>
      <c r="AP91">
        <v>1</v>
      </c>
      <c r="AQ91">
        <v>1</v>
      </c>
      <c r="AR91" t="str" cm="1">
        <f t="array" ref="AR91">_xlfn.IFS(SUM(AP91:AQ91)=2,$B$5,SUM(AP91:AQ91)=0,$B$6,AND(AP91=1,AQ91=0),$B$3,TRUE,$B$4)</f>
        <v>Both</v>
      </c>
    </row>
    <row r="92" spans="2:44">
      <c r="B92" s="5" t="s">
        <v>818</v>
      </c>
      <c r="AO92" t="s">
        <v>719</v>
      </c>
      <c r="AP92">
        <v>1</v>
      </c>
      <c r="AQ92">
        <v>1</v>
      </c>
      <c r="AR92" t="str" cm="1">
        <f t="array" ref="AR92">_xlfn.IFS(SUM(AP92:AQ92)=2,$B$5,SUM(AP92:AQ92)=0,$B$6,AND(AP92=1,AQ92=0),$B$3,TRUE,$B$4)</f>
        <v>Both</v>
      </c>
    </row>
    <row r="93" spans="2:44">
      <c r="B93" s="5" t="s">
        <v>817</v>
      </c>
      <c r="AO93" t="s">
        <v>718</v>
      </c>
      <c r="AP93">
        <v>0</v>
      </c>
      <c r="AQ93">
        <v>1</v>
      </c>
      <c r="AR93" t="str" cm="1">
        <f t="array" ref="AR93">_xlfn.IFS(SUM(AP93:AQ93)=2,$B$5,SUM(AP93:AQ93)=0,$B$6,AND(AP93=1,AQ93=0),$B$3,TRUE,$B$4)</f>
        <v>Only Pike's Place Market</v>
      </c>
    </row>
    <row r="94" spans="2:44">
      <c r="B94" s="5" t="s">
        <v>818</v>
      </c>
      <c r="AO94" t="s">
        <v>717</v>
      </c>
      <c r="AP94">
        <v>0</v>
      </c>
      <c r="AQ94">
        <v>1</v>
      </c>
      <c r="AR94" t="str" cm="1">
        <f t="array" ref="AR94">_xlfn.IFS(SUM(AP94:AQ94)=2,$B$5,SUM(AP94:AQ94)=0,$B$6,AND(AP94=1,AQ94=0),$B$3,TRUE,$B$4)</f>
        <v>Only Pike's Place Market</v>
      </c>
    </row>
    <row r="95" spans="2:44">
      <c r="B95" s="5" t="s">
        <v>817</v>
      </c>
      <c r="AO95" t="s">
        <v>716</v>
      </c>
      <c r="AP95">
        <v>0</v>
      </c>
      <c r="AQ95">
        <v>0</v>
      </c>
      <c r="AR95" t="str" cm="1">
        <f t="array" ref="AR95">_xlfn.IFS(SUM(AP95:AQ95)=2,$B$5,SUM(AP95:AQ95)=0,$B$6,AND(AP95=1,AQ95=0),$B$3,TRUE,$B$4)</f>
        <v>Neither</v>
      </c>
    </row>
    <row r="96" spans="2:44">
      <c r="B96" s="5" t="s">
        <v>816</v>
      </c>
      <c r="AO96" t="s">
        <v>715</v>
      </c>
      <c r="AP96">
        <v>0</v>
      </c>
      <c r="AQ96">
        <v>0</v>
      </c>
      <c r="AR96" t="str" cm="1">
        <f t="array" ref="AR96">_xlfn.IFS(SUM(AP96:AQ96)=2,$B$5,SUM(AP96:AQ96)=0,$B$6,AND(AP96=1,AQ96=0),$B$3,TRUE,$B$4)</f>
        <v>Neither</v>
      </c>
    </row>
    <row r="97" spans="2:44">
      <c r="B97" s="5" t="s">
        <v>817</v>
      </c>
      <c r="AO97" t="s">
        <v>714</v>
      </c>
      <c r="AP97">
        <v>0</v>
      </c>
      <c r="AQ97">
        <v>0</v>
      </c>
      <c r="AR97" t="str" cm="1">
        <f t="array" ref="AR97">_xlfn.IFS(SUM(AP97:AQ97)=2,$B$5,SUM(AP97:AQ97)=0,$B$6,AND(AP97=1,AQ97=0),$B$3,TRUE,$B$4)</f>
        <v>Neither</v>
      </c>
    </row>
    <row r="98" spans="2:44">
      <c r="B98" s="5" t="s">
        <v>817</v>
      </c>
      <c r="AO98" t="s">
        <v>713</v>
      </c>
      <c r="AP98">
        <v>0</v>
      </c>
      <c r="AQ98">
        <v>0</v>
      </c>
      <c r="AR98" t="str" cm="1">
        <f t="array" ref="AR98">_xlfn.IFS(SUM(AP98:AQ98)=2,$B$5,SUM(AP98:AQ98)=0,$B$6,AND(AP98=1,AQ98=0),$B$3,TRUE,$B$4)</f>
        <v>Neither</v>
      </c>
    </row>
    <row r="99" spans="2:44">
      <c r="B99" s="5" t="s">
        <v>816</v>
      </c>
      <c r="AO99" t="s">
        <v>712</v>
      </c>
      <c r="AP99">
        <v>1</v>
      </c>
      <c r="AQ99">
        <v>1</v>
      </c>
      <c r="AR99" t="str" cm="1">
        <f t="array" ref="AR99">_xlfn.IFS(SUM(AP99:AQ99)=2,$B$5,SUM(AP99:AQ99)=0,$B$6,AND(AP99=1,AQ99=0),$B$3,TRUE,$B$4)</f>
        <v>Both</v>
      </c>
    </row>
    <row r="100" spans="2:44">
      <c r="B100" s="5" t="s">
        <v>816</v>
      </c>
      <c r="AO100" t="s">
        <v>711</v>
      </c>
      <c r="AP100">
        <v>0</v>
      </c>
      <c r="AQ100">
        <v>0</v>
      </c>
      <c r="AR100" t="str" cm="1">
        <f t="array" ref="AR100">_xlfn.IFS(SUM(AP100:AQ100)=2,$B$5,SUM(AP100:AQ100)=0,$B$6,AND(AP100=1,AQ100=0),$B$3,TRUE,$B$4)</f>
        <v>Neither</v>
      </c>
    </row>
    <row r="101" spans="2:44">
      <c r="B101" s="5" t="s">
        <v>818</v>
      </c>
      <c r="AO101" t="s">
        <v>710</v>
      </c>
      <c r="AP101">
        <v>0</v>
      </c>
      <c r="AQ101">
        <v>0</v>
      </c>
      <c r="AR101" t="str" cm="1">
        <f t="array" ref="AR101">_xlfn.IFS(SUM(AP101:AQ101)=2,$B$5,SUM(AP101:AQ101)=0,$B$6,AND(AP101=1,AQ101=0),$B$3,TRUE,$B$4)</f>
        <v>Neither</v>
      </c>
    </row>
    <row r="102" spans="2:44">
      <c r="B102" s="5" t="s">
        <v>818</v>
      </c>
      <c r="AO102" t="s">
        <v>709</v>
      </c>
      <c r="AP102">
        <v>0</v>
      </c>
      <c r="AQ102">
        <v>0</v>
      </c>
      <c r="AR102" t="str" cm="1">
        <f t="array" ref="AR102">_xlfn.IFS(SUM(AP102:AQ102)=2,$B$5,SUM(AP102:AQ102)=0,$B$6,AND(AP102=1,AQ102=0),$B$3,TRUE,$B$4)</f>
        <v>Neither</v>
      </c>
    </row>
    <row r="103" spans="2:44">
      <c r="B103" s="5" t="s">
        <v>818</v>
      </c>
      <c r="AO103" t="s">
        <v>708</v>
      </c>
      <c r="AP103">
        <v>0</v>
      </c>
      <c r="AQ103">
        <v>1</v>
      </c>
      <c r="AR103" t="str" cm="1">
        <f t="array" ref="AR103">_xlfn.IFS(SUM(AP103:AQ103)=2,$B$5,SUM(AP103:AQ103)=0,$B$6,AND(AP103=1,AQ103=0),$B$3,TRUE,$B$4)</f>
        <v>Only Pike's Place Market</v>
      </c>
    </row>
    <row r="104" spans="2:44">
      <c r="B104" s="5" t="s">
        <v>818</v>
      </c>
      <c r="AO104" t="s">
        <v>707</v>
      </c>
      <c r="AP104">
        <v>1</v>
      </c>
      <c r="AQ104">
        <v>1</v>
      </c>
      <c r="AR104" t="str" cm="1">
        <f t="array" ref="AR104">_xlfn.IFS(SUM(AP104:AQ104)=2,$B$5,SUM(AP104:AQ104)=0,$B$6,AND(AP104=1,AQ104=0),$B$3,TRUE,$B$4)</f>
        <v>Both</v>
      </c>
    </row>
    <row r="105" spans="2:44">
      <c r="B105" s="5" t="s">
        <v>817</v>
      </c>
      <c r="AO105" t="s">
        <v>706</v>
      </c>
      <c r="AP105">
        <v>0</v>
      </c>
      <c r="AQ105">
        <v>0</v>
      </c>
      <c r="AR105" t="str" cm="1">
        <f t="array" ref="AR105">_xlfn.IFS(SUM(AP105:AQ105)=2,$B$5,SUM(AP105:AQ105)=0,$B$6,AND(AP105=1,AQ105=0),$B$3,TRUE,$B$4)</f>
        <v>Neither</v>
      </c>
    </row>
    <row r="106" spans="2:44">
      <c r="B106" s="5" t="s">
        <v>818</v>
      </c>
      <c r="AO106" t="s">
        <v>705</v>
      </c>
      <c r="AP106">
        <v>1</v>
      </c>
      <c r="AQ106">
        <v>1</v>
      </c>
      <c r="AR106" t="str" cm="1">
        <f t="array" ref="AR106">_xlfn.IFS(SUM(AP106:AQ106)=2,$B$5,SUM(AP106:AQ106)=0,$B$6,AND(AP106=1,AQ106=0),$B$3,TRUE,$B$4)</f>
        <v>Both</v>
      </c>
    </row>
    <row r="107" spans="2:44">
      <c r="B107" s="5" t="s">
        <v>818</v>
      </c>
      <c r="AO107" t="s">
        <v>704</v>
      </c>
      <c r="AP107">
        <v>1</v>
      </c>
      <c r="AQ107">
        <v>1</v>
      </c>
      <c r="AR107" t="str" cm="1">
        <f t="array" ref="AR107">_xlfn.IFS(SUM(AP107:AQ107)=2,$B$5,SUM(AP107:AQ107)=0,$B$6,AND(AP107=1,AQ107=0),$B$3,TRUE,$B$4)</f>
        <v>Both</v>
      </c>
    </row>
    <row r="108" spans="2:44">
      <c r="B108" s="5" t="s">
        <v>818</v>
      </c>
      <c r="AO108" t="s">
        <v>703</v>
      </c>
      <c r="AP108">
        <v>1</v>
      </c>
      <c r="AQ108">
        <v>1</v>
      </c>
      <c r="AR108" t="str" cm="1">
        <f t="array" ref="AR108">_xlfn.IFS(SUM(AP108:AQ108)=2,$B$5,SUM(AP108:AQ108)=0,$B$6,AND(AP108=1,AQ108=0),$B$3,TRUE,$B$4)</f>
        <v>Both</v>
      </c>
    </row>
    <row r="109" spans="2:44">
      <c r="B109" s="5" t="s">
        <v>816</v>
      </c>
      <c r="AO109" t="s">
        <v>702</v>
      </c>
      <c r="AP109">
        <v>1</v>
      </c>
      <c r="AQ109">
        <v>1</v>
      </c>
      <c r="AR109" t="str" cm="1">
        <f t="array" ref="AR109">_xlfn.IFS(SUM(AP109:AQ109)=2,$B$5,SUM(AP109:AQ109)=0,$B$6,AND(AP109=1,AQ109=0),$B$3,TRUE,$B$4)</f>
        <v>Both</v>
      </c>
    </row>
    <row r="110" spans="2:44">
      <c r="B110" s="5" t="s">
        <v>817</v>
      </c>
      <c r="AO110" t="s">
        <v>701</v>
      </c>
      <c r="AP110">
        <v>0</v>
      </c>
      <c r="AQ110">
        <v>0</v>
      </c>
      <c r="AR110" t="str" cm="1">
        <f t="array" ref="AR110">_xlfn.IFS(SUM(AP110:AQ110)=2,$B$5,SUM(AP110:AQ110)=0,$B$6,AND(AP110=1,AQ110=0),$B$3,TRUE,$B$4)</f>
        <v>Neither</v>
      </c>
    </row>
    <row r="111" spans="2:44">
      <c r="B111" s="5" t="s">
        <v>818</v>
      </c>
      <c r="AO111" t="s">
        <v>700</v>
      </c>
      <c r="AP111">
        <v>0</v>
      </c>
      <c r="AQ111">
        <v>0</v>
      </c>
      <c r="AR111" t="str" cm="1">
        <f t="array" ref="AR111">_xlfn.IFS(SUM(AP111:AQ111)=2,$B$5,SUM(AP111:AQ111)=0,$B$6,AND(AP111=1,AQ111=0),$B$3,TRUE,$B$4)</f>
        <v>Neither</v>
      </c>
    </row>
    <row r="112" spans="2:44">
      <c r="B112" s="5" t="s">
        <v>817</v>
      </c>
      <c r="AO112" t="s">
        <v>699</v>
      </c>
      <c r="AP112">
        <v>0</v>
      </c>
      <c r="AQ112">
        <v>0</v>
      </c>
      <c r="AR112" t="str" cm="1">
        <f t="array" ref="AR112">_xlfn.IFS(SUM(AP112:AQ112)=2,$B$5,SUM(AP112:AQ112)=0,$B$6,AND(AP112=1,AQ112=0),$B$3,TRUE,$B$4)</f>
        <v>Neither</v>
      </c>
    </row>
    <row r="113" spans="2:44">
      <c r="B113" s="5" t="s">
        <v>817</v>
      </c>
      <c r="AO113" t="s">
        <v>698</v>
      </c>
      <c r="AP113">
        <v>1</v>
      </c>
      <c r="AQ113">
        <v>1</v>
      </c>
      <c r="AR113" t="str" cm="1">
        <f t="array" ref="AR113">_xlfn.IFS(SUM(AP113:AQ113)=2,$B$5,SUM(AP113:AQ113)=0,$B$6,AND(AP113=1,AQ113=0),$B$3,TRUE,$B$4)</f>
        <v>Both</v>
      </c>
    </row>
    <row r="114" spans="2:44">
      <c r="B114" s="5" t="s">
        <v>817</v>
      </c>
      <c r="AO114" t="s">
        <v>697</v>
      </c>
      <c r="AP114">
        <v>0</v>
      </c>
      <c r="AQ114">
        <v>0</v>
      </c>
      <c r="AR114" t="str" cm="1">
        <f t="array" ref="AR114">_xlfn.IFS(SUM(AP114:AQ114)=2,$B$5,SUM(AP114:AQ114)=0,$B$6,AND(AP114=1,AQ114=0),$B$3,TRUE,$B$4)</f>
        <v>Neither</v>
      </c>
    </row>
    <row r="115" spans="2:44">
      <c r="B115" s="5" t="s">
        <v>817</v>
      </c>
      <c r="AO115" t="s">
        <v>696</v>
      </c>
      <c r="AP115">
        <v>0</v>
      </c>
      <c r="AQ115">
        <v>0</v>
      </c>
      <c r="AR115" t="str" cm="1">
        <f t="array" ref="AR115">_xlfn.IFS(SUM(AP115:AQ115)=2,$B$5,SUM(AP115:AQ115)=0,$B$6,AND(AP115=1,AQ115=0),$B$3,TRUE,$B$4)</f>
        <v>Neither</v>
      </c>
    </row>
    <row r="116" spans="2:44">
      <c r="B116" s="5" t="s">
        <v>818</v>
      </c>
      <c r="AO116" t="s">
        <v>695</v>
      </c>
      <c r="AP116">
        <v>0</v>
      </c>
      <c r="AQ116">
        <v>1</v>
      </c>
      <c r="AR116" t="str" cm="1">
        <f t="array" ref="AR116">_xlfn.IFS(SUM(AP116:AQ116)=2,$B$5,SUM(AP116:AQ116)=0,$B$6,AND(AP116=1,AQ116=0),$B$3,TRUE,$B$4)</f>
        <v>Only Pike's Place Market</v>
      </c>
    </row>
    <row r="117" spans="2:44">
      <c r="B117" s="5" t="s">
        <v>818</v>
      </c>
      <c r="AO117" t="s">
        <v>694</v>
      </c>
      <c r="AP117">
        <v>0</v>
      </c>
      <c r="AQ117">
        <v>0</v>
      </c>
      <c r="AR117" t="str" cm="1">
        <f t="array" ref="AR117">_xlfn.IFS(SUM(AP117:AQ117)=2,$B$5,SUM(AP117:AQ117)=0,$B$6,AND(AP117=1,AQ117=0),$B$3,TRUE,$B$4)</f>
        <v>Neither</v>
      </c>
    </row>
    <row r="118" spans="2:44">
      <c r="B118" s="5" t="s">
        <v>818</v>
      </c>
      <c r="AO118" t="s">
        <v>693</v>
      </c>
      <c r="AP118">
        <v>0</v>
      </c>
      <c r="AQ118">
        <v>1</v>
      </c>
      <c r="AR118" t="str" cm="1">
        <f t="array" ref="AR118">_xlfn.IFS(SUM(AP118:AQ118)=2,$B$5,SUM(AP118:AQ118)=0,$B$6,AND(AP118=1,AQ118=0),$B$3,TRUE,$B$4)</f>
        <v>Only Pike's Place Market</v>
      </c>
    </row>
    <row r="119" spans="2:44">
      <c r="B119" s="5" t="s">
        <v>817</v>
      </c>
      <c r="AO119" t="s">
        <v>692</v>
      </c>
      <c r="AP119">
        <v>1</v>
      </c>
      <c r="AQ119">
        <v>0</v>
      </c>
      <c r="AR119" t="str" cm="1">
        <f t="array" ref="AR119">_xlfn.IFS(SUM(AP119:AQ119)=2,$B$5,SUM(AP119:AQ119)=0,$B$6,AND(AP119=1,AQ119=0),$B$3,TRUE,$B$4)</f>
        <v>Only Space Needle</v>
      </c>
    </row>
    <row r="120" spans="2:44">
      <c r="B120" s="5" t="s">
        <v>818</v>
      </c>
      <c r="AO120" t="s">
        <v>691</v>
      </c>
      <c r="AP120">
        <v>0</v>
      </c>
      <c r="AQ120">
        <v>1</v>
      </c>
      <c r="AR120" t="str" cm="1">
        <f t="array" ref="AR120">_xlfn.IFS(SUM(AP120:AQ120)=2,$B$5,SUM(AP120:AQ120)=0,$B$6,AND(AP120=1,AQ120=0),$B$3,TRUE,$B$4)</f>
        <v>Only Pike's Place Market</v>
      </c>
    </row>
    <row r="121" spans="2:44">
      <c r="B121" s="5" t="s">
        <v>818</v>
      </c>
      <c r="AO121" t="s">
        <v>690</v>
      </c>
      <c r="AP121">
        <v>0</v>
      </c>
      <c r="AQ121">
        <v>0</v>
      </c>
      <c r="AR121" t="str" cm="1">
        <f t="array" ref="AR121">_xlfn.IFS(SUM(AP121:AQ121)=2,$B$5,SUM(AP121:AQ121)=0,$B$6,AND(AP121=1,AQ121=0),$B$3,TRUE,$B$4)</f>
        <v>Neither</v>
      </c>
    </row>
    <row r="122" spans="2:44">
      <c r="B122" s="5" t="s">
        <v>816</v>
      </c>
      <c r="AO122" t="s">
        <v>689</v>
      </c>
      <c r="AP122">
        <v>1</v>
      </c>
      <c r="AQ122">
        <v>1</v>
      </c>
      <c r="AR122" t="str" cm="1">
        <f t="array" ref="AR122">_xlfn.IFS(SUM(AP122:AQ122)=2,$B$5,SUM(AP122:AQ122)=0,$B$6,AND(AP122=1,AQ122=0),$B$3,TRUE,$B$4)</f>
        <v>Both</v>
      </c>
    </row>
    <row r="123" spans="2:44">
      <c r="B123" s="5" t="s">
        <v>818</v>
      </c>
      <c r="AO123" t="s">
        <v>688</v>
      </c>
      <c r="AP123">
        <v>0</v>
      </c>
      <c r="AQ123">
        <v>0</v>
      </c>
      <c r="AR123" t="str" cm="1">
        <f t="array" ref="AR123">_xlfn.IFS(SUM(AP123:AQ123)=2,$B$5,SUM(AP123:AQ123)=0,$B$6,AND(AP123=1,AQ123=0),$B$3,TRUE,$B$4)</f>
        <v>Neither</v>
      </c>
    </row>
    <row r="124" spans="2:44">
      <c r="B124" s="5" t="s">
        <v>816</v>
      </c>
      <c r="AO124" t="s">
        <v>687</v>
      </c>
      <c r="AP124">
        <v>0</v>
      </c>
      <c r="AQ124">
        <v>0</v>
      </c>
      <c r="AR124" t="str" cm="1">
        <f t="array" ref="AR124">_xlfn.IFS(SUM(AP124:AQ124)=2,$B$5,SUM(AP124:AQ124)=0,$B$6,AND(AP124=1,AQ124=0),$B$3,TRUE,$B$4)</f>
        <v>Neither</v>
      </c>
    </row>
    <row r="125" spans="2:44">
      <c r="B125" s="5" t="s">
        <v>819</v>
      </c>
      <c r="AO125" t="s">
        <v>686</v>
      </c>
      <c r="AP125">
        <v>0</v>
      </c>
      <c r="AQ125">
        <v>1</v>
      </c>
      <c r="AR125" t="str" cm="1">
        <f t="array" ref="AR125">_xlfn.IFS(SUM(AP125:AQ125)=2,$B$5,SUM(AP125:AQ125)=0,$B$6,AND(AP125=1,AQ125=0),$B$3,TRUE,$B$4)</f>
        <v>Only Pike's Place Market</v>
      </c>
    </row>
    <row r="126" spans="2:44">
      <c r="B126" s="5" t="s">
        <v>816</v>
      </c>
      <c r="AO126" t="s">
        <v>685</v>
      </c>
      <c r="AP126">
        <v>1</v>
      </c>
      <c r="AQ126">
        <v>1</v>
      </c>
      <c r="AR126" t="str" cm="1">
        <f t="array" ref="AR126">_xlfn.IFS(SUM(AP126:AQ126)=2,$B$5,SUM(AP126:AQ126)=0,$B$6,AND(AP126=1,AQ126=0),$B$3,TRUE,$B$4)</f>
        <v>Both</v>
      </c>
    </row>
    <row r="127" spans="2:44">
      <c r="B127" s="5" t="s">
        <v>818</v>
      </c>
      <c r="AO127" t="s">
        <v>684</v>
      </c>
      <c r="AP127">
        <v>1</v>
      </c>
      <c r="AQ127">
        <v>0</v>
      </c>
      <c r="AR127" t="str" cm="1">
        <f t="array" ref="AR127">_xlfn.IFS(SUM(AP127:AQ127)=2,$B$5,SUM(AP127:AQ127)=0,$B$6,AND(AP127=1,AQ127=0),$B$3,TRUE,$B$4)</f>
        <v>Only Space Needle</v>
      </c>
    </row>
    <row r="128" spans="2:44">
      <c r="B128" s="5" t="s">
        <v>817</v>
      </c>
      <c r="AO128" t="s">
        <v>683</v>
      </c>
      <c r="AP128">
        <v>0</v>
      </c>
      <c r="AQ128">
        <v>1</v>
      </c>
      <c r="AR128" t="str" cm="1">
        <f t="array" ref="AR128">_xlfn.IFS(SUM(AP128:AQ128)=2,$B$5,SUM(AP128:AQ128)=0,$B$6,AND(AP128=1,AQ128=0),$B$3,TRUE,$B$4)</f>
        <v>Only Pike's Place Market</v>
      </c>
    </row>
    <row r="129" spans="2:44">
      <c r="B129" s="5" t="s">
        <v>818</v>
      </c>
      <c r="AO129" t="s">
        <v>682</v>
      </c>
      <c r="AP129">
        <v>0</v>
      </c>
      <c r="AQ129">
        <v>0</v>
      </c>
      <c r="AR129" t="str" cm="1">
        <f t="array" ref="AR129">_xlfn.IFS(SUM(AP129:AQ129)=2,$B$5,SUM(AP129:AQ129)=0,$B$6,AND(AP129=1,AQ129=0),$B$3,TRUE,$B$4)</f>
        <v>Neither</v>
      </c>
    </row>
    <row r="130" spans="2:44">
      <c r="B130" s="5" t="s">
        <v>818</v>
      </c>
      <c r="AO130" t="s">
        <v>681</v>
      </c>
      <c r="AP130">
        <v>1</v>
      </c>
      <c r="AQ130">
        <v>1</v>
      </c>
      <c r="AR130" t="str" cm="1">
        <f t="array" ref="AR130">_xlfn.IFS(SUM(AP130:AQ130)=2,$B$5,SUM(AP130:AQ130)=0,$B$6,AND(AP130=1,AQ130=0),$B$3,TRUE,$B$4)</f>
        <v>Both</v>
      </c>
    </row>
    <row r="131" spans="2:44">
      <c r="B131" s="5" t="s">
        <v>816</v>
      </c>
      <c r="AO131" t="s">
        <v>680</v>
      </c>
      <c r="AP131">
        <v>1</v>
      </c>
      <c r="AQ131">
        <v>1</v>
      </c>
      <c r="AR131" t="str" cm="1">
        <f t="array" ref="AR131">_xlfn.IFS(SUM(AP131:AQ131)=2,$B$5,SUM(AP131:AQ131)=0,$B$6,AND(AP131=1,AQ131=0),$B$3,TRUE,$B$4)</f>
        <v>Both</v>
      </c>
    </row>
    <row r="132" spans="2:44">
      <c r="B132" s="5" t="s">
        <v>817</v>
      </c>
      <c r="AO132" t="s">
        <v>679</v>
      </c>
      <c r="AP132">
        <v>1</v>
      </c>
      <c r="AQ132">
        <v>0</v>
      </c>
      <c r="AR132" t="str" cm="1">
        <f t="array" ref="AR132">_xlfn.IFS(SUM(AP132:AQ132)=2,$B$5,SUM(AP132:AQ132)=0,$B$6,AND(AP132=1,AQ132=0),$B$3,TRUE,$B$4)</f>
        <v>Only Space Needle</v>
      </c>
    </row>
    <row r="133" spans="2:44">
      <c r="B133" s="5" t="s">
        <v>819</v>
      </c>
      <c r="AO133" t="s">
        <v>678</v>
      </c>
      <c r="AP133">
        <v>0</v>
      </c>
      <c r="AQ133">
        <v>1</v>
      </c>
      <c r="AR133" t="str" cm="1">
        <f t="array" ref="AR133">_xlfn.IFS(SUM(AP133:AQ133)=2,$B$5,SUM(AP133:AQ133)=0,$B$6,AND(AP133=1,AQ133=0),$B$3,TRUE,$B$4)</f>
        <v>Only Pike's Place Market</v>
      </c>
    </row>
    <row r="134" spans="2:44">
      <c r="B134" s="5" t="s">
        <v>816</v>
      </c>
      <c r="AO134" t="s">
        <v>677</v>
      </c>
      <c r="AP134">
        <v>1</v>
      </c>
      <c r="AQ134">
        <v>1</v>
      </c>
      <c r="AR134" t="str" cm="1">
        <f t="array" ref="AR134">_xlfn.IFS(SUM(AP134:AQ134)=2,$B$5,SUM(AP134:AQ134)=0,$B$6,AND(AP134=1,AQ134=0),$B$3,TRUE,$B$4)</f>
        <v>Both</v>
      </c>
    </row>
    <row r="135" spans="2:44">
      <c r="B135" s="5" t="s">
        <v>818</v>
      </c>
      <c r="AO135" t="s">
        <v>676</v>
      </c>
      <c r="AP135">
        <v>0</v>
      </c>
      <c r="AQ135">
        <v>0</v>
      </c>
      <c r="AR135" t="str" cm="1">
        <f t="array" ref="AR135">_xlfn.IFS(SUM(AP135:AQ135)=2,$B$5,SUM(AP135:AQ135)=0,$B$6,AND(AP135=1,AQ135=0),$B$3,TRUE,$B$4)</f>
        <v>Neither</v>
      </c>
    </row>
    <row r="136" spans="2:44">
      <c r="B136" s="5" t="s">
        <v>817</v>
      </c>
      <c r="AO136" t="s">
        <v>675</v>
      </c>
      <c r="AP136">
        <v>1</v>
      </c>
      <c r="AQ136">
        <v>1</v>
      </c>
      <c r="AR136" t="str" cm="1">
        <f t="array" ref="AR136">_xlfn.IFS(SUM(AP136:AQ136)=2,$B$5,SUM(AP136:AQ136)=0,$B$6,AND(AP136=1,AQ136=0),$B$3,TRUE,$B$4)</f>
        <v>Both</v>
      </c>
    </row>
    <row r="137" spans="2:44">
      <c r="B137" s="5" t="s">
        <v>817</v>
      </c>
      <c r="AO137" t="s">
        <v>674</v>
      </c>
      <c r="AP137">
        <v>1</v>
      </c>
      <c r="AQ137">
        <v>1</v>
      </c>
      <c r="AR137" t="str" cm="1">
        <f t="array" ref="AR137">_xlfn.IFS(SUM(AP137:AQ137)=2,$B$5,SUM(AP137:AQ137)=0,$B$6,AND(AP137=1,AQ137=0),$B$3,TRUE,$B$4)</f>
        <v>Both</v>
      </c>
    </row>
    <row r="138" spans="2:44">
      <c r="B138" s="5" t="s">
        <v>819</v>
      </c>
      <c r="AO138" t="s">
        <v>673</v>
      </c>
      <c r="AP138">
        <v>1</v>
      </c>
      <c r="AQ138">
        <v>1</v>
      </c>
      <c r="AR138" t="str" cm="1">
        <f t="array" ref="AR138">_xlfn.IFS(SUM(AP138:AQ138)=2,$B$5,SUM(AP138:AQ138)=0,$B$6,AND(AP138=1,AQ138=0),$B$3,TRUE,$B$4)</f>
        <v>Both</v>
      </c>
    </row>
    <row r="139" spans="2:44">
      <c r="B139" s="5" t="s">
        <v>816</v>
      </c>
      <c r="AO139" t="s">
        <v>672</v>
      </c>
      <c r="AP139">
        <v>0</v>
      </c>
      <c r="AQ139">
        <v>0</v>
      </c>
      <c r="AR139" t="str" cm="1">
        <f t="array" ref="AR139">_xlfn.IFS(SUM(AP139:AQ139)=2,$B$5,SUM(AP139:AQ139)=0,$B$6,AND(AP139=1,AQ139=0),$B$3,TRUE,$B$4)</f>
        <v>Neither</v>
      </c>
    </row>
    <row r="140" spans="2:44">
      <c r="B140" s="5" t="s">
        <v>817</v>
      </c>
      <c r="AO140" t="s">
        <v>671</v>
      </c>
      <c r="AP140">
        <v>1</v>
      </c>
      <c r="AQ140">
        <v>1</v>
      </c>
      <c r="AR140" t="str" cm="1">
        <f t="array" ref="AR140">_xlfn.IFS(SUM(AP140:AQ140)=2,$B$5,SUM(AP140:AQ140)=0,$B$6,AND(AP140=1,AQ140=0),$B$3,TRUE,$B$4)</f>
        <v>Both</v>
      </c>
    </row>
    <row r="141" spans="2:44">
      <c r="B141" s="5" t="s">
        <v>818</v>
      </c>
      <c r="AO141" t="s">
        <v>670</v>
      </c>
      <c r="AP141">
        <v>1</v>
      </c>
      <c r="AQ141">
        <v>1</v>
      </c>
      <c r="AR141" t="str" cm="1">
        <f t="array" ref="AR141">_xlfn.IFS(SUM(AP141:AQ141)=2,$B$5,SUM(AP141:AQ141)=0,$B$6,AND(AP141=1,AQ141=0),$B$3,TRUE,$B$4)</f>
        <v>Both</v>
      </c>
    </row>
    <row r="142" spans="2:44">
      <c r="B142" s="5" t="s">
        <v>817</v>
      </c>
      <c r="AO142" t="s">
        <v>669</v>
      </c>
      <c r="AP142">
        <v>0</v>
      </c>
      <c r="AQ142">
        <v>0</v>
      </c>
      <c r="AR142" t="str" cm="1">
        <f t="array" ref="AR142">_xlfn.IFS(SUM(AP142:AQ142)=2,$B$5,SUM(AP142:AQ142)=0,$B$6,AND(AP142=1,AQ142=0),$B$3,TRUE,$B$4)</f>
        <v>Neither</v>
      </c>
    </row>
    <row r="143" spans="2:44">
      <c r="B143" s="5" t="s">
        <v>817</v>
      </c>
      <c r="AO143" t="s">
        <v>668</v>
      </c>
      <c r="AP143">
        <v>0</v>
      </c>
      <c r="AQ143">
        <v>1</v>
      </c>
      <c r="AR143" t="str" cm="1">
        <f t="array" ref="AR143">_xlfn.IFS(SUM(AP143:AQ143)=2,$B$5,SUM(AP143:AQ143)=0,$B$6,AND(AP143=1,AQ143=0),$B$3,TRUE,$B$4)</f>
        <v>Only Pike's Place Market</v>
      </c>
    </row>
    <row r="144" spans="2:44">
      <c r="B144" s="5" t="s">
        <v>817</v>
      </c>
      <c r="AO144" t="s">
        <v>667</v>
      </c>
      <c r="AP144">
        <v>1</v>
      </c>
      <c r="AQ144">
        <v>1</v>
      </c>
      <c r="AR144" t="str" cm="1">
        <f t="array" ref="AR144">_xlfn.IFS(SUM(AP144:AQ144)=2,$B$5,SUM(AP144:AQ144)=0,$B$6,AND(AP144=1,AQ144=0),$B$3,TRUE,$B$4)</f>
        <v>Both</v>
      </c>
    </row>
    <row r="145" spans="2:44">
      <c r="B145" s="5" t="s">
        <v>818</v>
      </c>
      <c r="AO145" t="s">
        <v>666</v>
      </c>
      <c r="AP145">
        <v>0</v>
      </c>
      <c r="AQ145">
        <v>1</v>
      </c>
      <c r="AR145" t="str" cm="1">
        <f t="array" ref="AR145">_xlfn.IFS(SUM(AP145:AQ145)=2,$B$5,SUM(AP145:AQ145)=0,$B$6,AND(AP145=1,AQ145=0),$B$3,TRUE,$B$4)</f>
        <v>Only Pike's Place Market</v>
      </c>
    </row>
    <row r="146" spans="2:44">
      <c r="B146" s="5" t="s">
        <v>817</v>
      </c>
      <c r="AO146" t="s">
        <v>665</v>
      </c>
      <c r="AP146">
        <v>1</v>
      </c>
      <c r="AQ146">
        <v>1</v>
      </c>
      <c r="AR146" t="str" cm="1">
        <f t="array" ref="AR146">_xlfn.IFS(SUM(AP146:AQ146)=2,$B$5,SUM(AP146:AQ146)=0,$B$6,AND(AP146=1,AQ146=0),$B$3,TRUE,$B$4)</f>
        <v>Both</v>
      </c>
    </row>
    <row r="147" spans="2:44">
      <c r="B147" s="5" t="s">
        <v>817</v>
      </c>
      <c r="AO147" t="s">
        <v>664</v>
      </c>
      <c r="AP147">
        <v>1</v>
      </c>
      <c r="AQ147">
        <v>0</v>
      </c>
      <c r="AR147" t="str" cm="1">
        <f t="array" ref="AR147">_xlfn.IFS(SUM(AP147:AQ147)=2,$B$5,SUM(AP147:AQ147)=0,$B$6,AND(AP147=1,AQ147=0),$B$3,TRUE,$B$4)</f>
        <v>Only Space Needle</v>
      </c>
    </row>
    <row r="148" spans="2:44">
      <c r="B148" s="5" t="s">
        <v>818</v>
      </c>
      <c r="AO148" t="s">
        <v>663</v>
      </c>
      <c r="AP148">
        <v>0</v>
      </c>
      <c r="AQ148">
        <v>1</v>
      </c>
      <c r="AR148" t="str" cm="1">
        <f t="array" ref="AR148">_xlfn.IFS(SUM(AP148:AQ148)=2,$B$5,SUM(AP148:AQ148)=0,$B$6,AND(AP148=1,AQ148=0),$B$3,TRUE,$B$4)</f>
        <v>Only Pike's Place Market</v>
      </c>
    </row>
    <row r="149" spans="2:44">
      <c r="B149" s="5" t="s">
        <v>816</v>
      </c>
      <c r="AO149" t="s">
        <v>662</v>
      </c>
      <c r="AP149">
        <v>0</v>
      </c>
      <c r="AQ149">
        <v>1</v>
      </c>
      <c r="AR149" t="str" cm="1">
        <f t="array" ref="AR149">_xlfn.IFS(SUM(AP149:AQ149)=2,$B$5,SUM(AP149:AQ149)=0,$B$6,AND(AP149=1,AQ149=0),$B$3,TRUE,$B$4)</f>
        <v>Only Pike's Place Market</v>
      </c>
    </row>
    <row r="150" spans="2:44">
      <c r="B150" s="5" t="s">
        <v>817</v>
      </c>
      <c r="AO150" t="s">
        <v>661</v>
      </c>
      <c r="AP150">
        <v>0</v>
      </c>
      <c r="AQ150">
        <v>1</v>
      </c>
      <c r="AR150" t="str" cm="1">
        <f t="array" ref="AR150">_xlfn.IFS(SUM(AP150:AQ150)=2,$B$5,SUM(AP150:AQ150)=0,$B$6,AND(AP150=1,AQ150=0),$B$3,TRUE,$B$4)</f>
        <v>Only Pike's Place Market</v>
      </c>
    </row>
    <row r="151" spans="2:44">
      <c r="B151" s="5" t="s">
        <v>816</v>
      </c>
      <c r="AO151" t="s">
        <v>660</v>
      </c>
      <c r="AP151">
        <v>1</v>
      </c>
      <c r="AQ151">
        <v>1</v>
      </c>
      <c r="AR151" t="str" cm="1">
        <f t="array" ref="AR151">_xlfn.IFS(SUM(AP151:AQ151)=2,$B$5,SUM(AP151:AQ151)=0,$B$6,AND(AP151=1,AQ151=0),$B$3,TRUE,$B$4)</f>
        <v>Both</v>
      </c>
    </row>
    <row r="152" spans="2:44">
      <c r="B152" s="5" t="s">
        <v>817</v>
      </c>
      <c r="AO152" t="s">
        <v>659</v>
      </c>
      <c r="AP152">
        <v>1</v>
      </c>
      <c r="AQ152">
        <v>1</v>
      </c>
      <c r="AR152" t="str" cm="1">
        <f t="array" ref="AR152">_xlfn.IFS(SUM(AP152:AQ152)=2,$B$5,SUM(AP152:AQ152)=0,$B$6,AND(AP152=1,AQ152=0),$B$3,TRUE,$B$4)</f>
        <v>Both</v>
      </c>
    </row>
    <row r="153" spans="2:44">
      <c r="B153" s="5" t="s">
        <v>819</v>
      </c>
      <c r="AO153" t="s">
        <v>658</v>
      </c>
      <c r="AP153">
        <v>0</v>
      </c>
      <c r="AQ153">
        <v>1</v>
      </c>
      <c r="AR153" t="str" cm="1">
        <f t="array" ref="AR153">_xlfn.IFS(SUM(AP153:AQ153)=2,$B$5,SUM(AP153:AQ153)=0,$B$6,AND(AP153=1,AQ153=0),$B$3,TRUE,$B$4)</f>
        <v>Only Pike's Place Market</v>
      </c>
    </row>
    <row r="154" spans="2:44">
      <c r="B154" s="5" t="s">
        <v>816</v>
      </c>
      <c r="AO154" t="s">
        <v>657</v>
      </c>
      <c r="AP154">
        <v>0</v>
      </c>
      <c r="AQ154">
        <v>0</v>
      </c>
      <c r="AR154" t="str" cm="1">
        <f t="array" ref="AR154">_xlfn.IFS(SUM(AP154:AQ154)=2,$B$5,SUM(AP154:AQ154)=0,$B$6,AND(AP154=1,AQ154=0),$B$3,TRUE,$B$4)</f>
        <v>Neither</v>
      </c>
    </row>
    <row r="155" spans="2:44">
      <c r="B155" s="5" t="s">
        <v>816</v>
      </c>
      <c r="AO155" t="s">
        <v>656</v>
      </c>
      <c r="AP155">
        <v>1</v>
      </c>
      <c r="AQ155">
        <v>1</v>
      </c>
      <c r="AR155" t="str" cm="1">
        <f t="array" ref="AR155">_xlfn.IFS(SUM(AP155:AQ155)=2,$B$5,SUM(AP155:AQ155)=0,$B$6,AND(AP155=1,AQ155=0),$B$3,TRUE,$B$4)</f>
        <v>Both</v>
      </c>
    </row>
    <row r="156" spans="2:44">
      <c r="B156" s="5" t="s">
        <v>816</v>
      </c>
      <c r="AO156" t="s">
        <v>655</v>
      </c>
      <c r="AP156">
        <v>1</v>
      </c>
      <c r="AQ156">
        <v>1</v>
      </c>
      <c r="AR156" t="str" cm="1">
        <f t="array" ref="AR156">_xlfn.IFS(SUM(AP156:AQ156)=2,$B$5,SUM(AP156:AQ156)=0,$B$6,AND(AP156=1,AQ156=0),$B$3,TRUE,$B$4)</f>
        <v>Both</v>
      </c>
    </row>
    <row r="157" spans="2:44">
      <c r="B157" s="5" t="s">
        <v>817</v>
      </c>
      <c r="AO157" t="s">
        <v>654</v>
      </c>
      <c r="AP157">
        <v>1</v>
      </c>
      <c r="AQ157">
        <v>0</v>
      </c>
      <c r="AR157" t="str" cm="1">
        <f t="array" ref="AR157">_xlfn.IFS(SUM(AP157:AQ157)=2,$B$5,SUM(AP157:AQ157)=0,$B$6,AND(AP157=1,AQ157=0),$B$3,TRUE,$B$4)</f>
        <v>Only Space Needle</v>
      </c>
    </row>
    <row r="158" spans="2:44">
      <c r="B158" s="5" t="s">
        <v>817</v>
      </c>
      <c r="AO158" t="s">
        <v>653</v>
      </c>
      <c r="AP158">
        <v>0</v>
      </c>
      <c r="AQ158">
        <v>1</v>
      </c>
      <c r="AR158" t="str" cm="1">
        <f t="array" ref="AR158">_xlfn.IFS(SUM(AP158:AQ158)=2,$B$5,SUM(AP158:AQ158)=0,$B$6,AND(AP158=1,AQ158=0),$B$3,TRUE,$B$4)</f>
        <v>Only Pike's Place Market</v>
      </c>
    </row>
    <row r="159" spans="2:44">
      <c r="B159" s="5" t="s">
        <v>816</v>
      </c>
      <c r="AO159" t="s">
        <v>652</v>
      </c>
      <c r="AP159">
        <v>1</v>
      </c>
      <c r="AQ159">
        <v>1</v>
      </c>
      <c r="AR159" t="str" cm="1">
        <f t="array" ref="AR159">_xlfn.IFS(SUM(AP159:AQ159)=2,$B$5,SUM(AP159:AQ159)=0,$B$6,AND(AP159=1,AQ159=0),$B$3,TRUE,$B$4)</f>
        <v>Both</v>
      </c>
    </row>
    <row r="160" spans="2:44">
      <c r="B160" s="5" t="s">
        <v>818</v>
      </c>
      <c r="AO160" t="s">
        <v>651</v>
      </c>
      <c r="AP160">
        <v>0</v>
      </c>
      <c r="AQ160">
        <v>0</v>
      </c>
      <c r="AR160" t="str" cm="1">
        <f t="array" ref="AR160">_xlfn.IFS(SUM(AP160:AQ160)=2,$B$5,SUM(AP160:AQ160)=0,$B$6,AND(AP160=1,AQ160=0),$B$3,TRUE,$B$4)</f>
        <v>Neither</v>
      </c>
    </row>
    <row r="161" spans="2:44">
      <c r="B161" s="5" t="s">
        <v>817</v>
      </c>
      <c r="AO161" t="s">
        <v>650</v>
      </c>
      <c r="AP161">
        <v>0</v>
      </c>
      <c r="AQ161">
        <v>0</v>
      </c>
      <c r="AR161" t="str" cm="1">
        <f t="array" ref="AR161">_xlfn.IFS(SUM(AP161:AQ161)=2,$B$5,SUM(AP161:AQ161)=0,$B$6,AND(AP161=1,AQ161=0),$B$3,TRUE,$B$4)</f>
        <v>Neither</v>
      </c>
    </row>
    <row r="162" spans="2:44">
      <c r="B162" s="5" t="s">
        <v>817</v>
      </c>
      <c r="AO162" t="s">
        <v>649</v>
      </c>
      <c r="AP162">
        <v>0</v>
      </c>
      <c r="AQ162">
        <v>1</v>
      </c>
      <c r="AR162" t="str" cm="1">
        <f t="array" ref="AR162">_xlfn.IFS(SUM(AP162:AQ162)=2,$B$5,SUM(AP162:AQ162)=0,$B$6,AND(AP162=1,AQ162=0),$B$3,TRUE,$B$4)</f>
        <v>Only Pike's Place Market</v>
      </c>
    </row>
    <row r="163" spans="2:44">
      <c r="B163" s="5" t="s">
        <v>819</v>
      </c>
      <c r="AO163" t="s">
        <v>648</v>
      </c>
      <c r="AP163">
        <v>1</v>
      </c>
      <c r="AQ163">
        <v>1</v>
      </c>
      <c r="AR163" t="str" cm="1">
        <f t="array" ref="AR163">_xlfn.IFS(SUM(AP163:AQ163)=2,$B$5,SUM(AP163:AQ163)=0,$B$6,AND(AP163=1,AQ163=0),$B$3,TRUE,$B$4)</f>
        <v>Both</v>
      </c>
    </row>
    <row r="164" spans="2:44">
      <c r="B164" s="5" t="s">
        <v>816</v>
      </c>
      <c r="AO164" t="s">
        <v>647</v>
      </c>
      <c r="AP164">
        <v>0</v>
      </c>
      <c r="AQ164">
        <v>0</v>
      </c>
      <c r="AR164" t="str" cm="1">
        <f t="array" ref="AR164">_xlfn.IFS(SUM(AP164:AQ164)=2,$B$5,SUM(AP164:AQ164)=0,$B$6,AND(AP164=1,AQ164=0),$B$3,TRUE,$B$4)</f>
        <v>Neither</v>
      </c>
    </row>
    <row r="165" spans="2:44">
      <c r="B165" s="5" t="s">
        <v>817</v>
      </c>
      <c r="AO165" t="s">
        <v>646</v>
      </c>
      <c r="AP165">
        <v>1</v>
      </c>
      <c r="AQ165">
        <v>1</v>
      </c>
      <c r="AR165" t="str" cm="1">
        <f t="array" ref="AR165">_xlfn.IFS(SUM(AP165:AQ165)=2,$B$5,SUM(AP165:AQ165)=0,$B$6,AND(AP165=1,AQ165=0),$B$3,TRUE,$B$4)</f>
        <v>Both</v>
      </c>
    </row>
    <row r="166" spans="2:44">
      <c r="B166" s="5" t="s">
        <v>818</v>
      </c>
      <c r="AO166" t="s">
        <v>645</v>
      </c>
      <c r="AP166">
        <v>0</v>
      </c>
      <c r="AQ166">
        <v>1</v>
      </c>
      <c r="AR166" t="str" cm="1">
        <f t="array" ref="AR166">_xlfn.IFS(SUM(AP166:AQ166)=2,$B$5,SUM(AP166:AQ166)=0,$B$6,AND(AP166=1,AQ166=0),$B$3,TRUE,$B$4)</f>
        <v>Only Pike's Place Market</v>
      </c>
    </row>
    <row r="167" spans="2:44">
      <c r="B167" s="5" t="s">
        <v>818</v>
      </c>
      <c r="AO167" t="s">
        <v>644</v>
      </c>
      <c r="AP167">
        <v>1</v>
      </c>
      <c r="AQ167">
        <v>1</v>
      </c>
      <c r="AR167" t="str" cm="1">
        <f t="array" ref="AR167">_xlfn.IFS(SUM(AP167:AQ167)=2,$B$5,SUM(AP167:AQ167)=0,$B$6,AND(AP167=1,AQ167=0),$B$3,TRUE,$B$4)</f>
        <v>Both</v>
      </c>
    </row>
    <row r="168" spans="2:44">
      <c r="B168" s="5" t="s">
        <v>816</v>
      </c>
      <c r="AO168" t="s">
        <v>643</v>
      </c>
      <c r="AP168">
        <v>0</v>
      </c>
      <c r="AQ168">
        <v>0</v>
      </c>
      <c r="AR168" t="str" cm="1">
        <f t="array" ref="AR168">_xlfn.IFS(SUM(AP168:AQ168)=2,$B$5,SUM(AP168:AQ168)=0,$B$6,AND(AP168=1,AQ168=0),$B$3,TRUE,$B$4)</f>
        <v>Neither</v>
      </c>
    </row>
    <row r="169" spans="2:44">
      <c r="B169" s="5" t="s">
        <v>817</v>
      </c>
      <c r="AO169" t="s">
        <v>642</v>
      </c>
      <c r="AP169">
        <v>0</v>
      </c>
      <c r="AQ169">
        <v>0</v>
      </c>
      <c r="AR169" t="str" cm="1">
        <f t="array" ref="AR169">_xlfn.IFS(SUM(AP169:AQ169)=2,$B$5,SUM(AP169:AQ169)=0,$B$6,AND(AP169=1,AQ169=0),$B$3,TRUE,$B$4)</f>
        <v>Neither</v>
      </c>
    </row>
    <row r="170" spans="2:44">
      <c r="B170" s="5" t="s">
        <v>818</v>
      </c>
      <c r="AO170" t="s">
        <v>641</v>
      </c>
      <c r="AP170">
        <v>0</v>
      </c>
      <c r="AQ170">
        <v>0</v>
      </c>
      <c r="AR170" t="str" cm="1">
        <f t="array" ref="AR170">_xlfn.IFS(SUM(AP170:AQ170)=2,$B$5,SUM(AP170:AQ170)=0,$B$6,AND(AP170=1,AQ170=0),$B$3,TRUE,$B$4)</f>
        <v>Neither</v>
      </c>
    </row>
    <row r="171" spans="2:44">
      <c r="B171" s="5" t="s">
        <v>817</v>
      </c>
      <c r="AO171" t="s">
        <v>640</v>
      </c>
      <c r="AP171">
        <v>0</v>
      </c>
      <c r="AQ171">
        <v>1</v>
      </c>
      <c r="AR171" t="str" cm="1">
        <f t="array" ref="AR171">_xlfn.IFS(SUM(AP171:AQ171)=2,$B$5,SUM(AP171:AQ171)=0,$B$6,AND(AP171=1,AQ171=0),$B$3,TRUE,$B$4)</f>
        <v>Only Pike's Place Market</v>
      </c>
    </row>
    <row r="172" spans="2:44">
      <c r="B172" s="5" t="s">
        <v>816</v>
      </c>
      <c r="AO172" t="s">
        <v>639</v>
      </c>
      <c r="AP172">
        <v>1</v>
      </c>
      <c r="AQ172">
        <v>1</v>
      </c>
      <c r="AR172" t="str" cm="1">
        <f t="array" ref="AR172">_xlfn.IFS(SUM(AP172:AQ172)=2,$B$5,SUM(AP172:AQ172)=0,$B$6,AND(AP172=1,AQ172=0),$B$3,TRUE,$B$4)</f>
        <v>Both</v>
      </c>
    </row>
    <row r="173" spans="2:44">
      <c r="B173" s="5" t="s">
        <v>817</v>
      </c>
      <c r="AO173" t="s">
        <v>638</v>
      </c>
      <c r="AP173">
        <v>0</v>
      </c>
      <c r="AQ173">
        <v>0</v>
      </c>
      <c r="AR173" t="str" cm="1">
        <f t="array" ref="AR173">_xlfn.IFS(SUM(AP173:AQ173)=2,$B$5,SUM(AP173:AQ173)=0,$B$6,AND(AP173=1,AQ173=0),$B$3,TRUE,$B$4)</f>
        <v>Neither</v>
      </c>
    </row>
    <row r="174" spans="2:44">
      <c r="B174" s="5" t="s">
        <v>818</v>
      </c>
      <c r="AO174" t="s">
        <v>637</v>
      </c>
      <c r="AP174">
        <v>0</v>
      </c>
      <c r="AQ174">
        <v>0</v>
      </c>
      <c r="AR174" t="str" cm="1">
        <f t="array" ref="AR174">_xlfn.IFS(SUM(AP174:AQ174)=2,$B$5,SUM(AP174:AQ174)=0,$B$6,AND(AP174=1,AQ174=0),$B$3,TRUE,$B$4)</f>
        <v>Neither</v>
      </c>
    </row>
    <row r="175" spans="2:44">
      <c r="B175" s="5" t="s">
        <v>818</v>
      </c>
      <c r="AO175" t="s">
        <v>636</v>
      </c>
      <c r="AP175">
        <v>1</v>
      </c>
      <c r="AQ175">
        <v>1</v>
      </c>
      <c r="AR175" t="str" cm="1">
        <f t="array" ref="AR175">_xlfn.IFS(SUM(AP175:AQ175)=2,$B$5,SUM(AP175:AQ175)=0,$B$6,AND(AP175=1,AQ175=0),$B$3,TRUE,$B$4)</f>
        <v>Both</v>
      </c>
    </row>
    <row r="176" spans="2:44">
      <c r="B176" s="5" t="s">
        <v>818</v>
      </c>
      <c r="AO176" t="s">
        <v>635</v>
      </c>
      <c r="AP176">
        <v>0</v>
      </c>
      <c r="AQ176">
        <v>0</v>
      </c>
      <c r="AR176" t="str" cm="1">
        <f t="array" ref="AR176">_xlfn.IFS(SUM(AP176:AQ176)=2,$B$5,SUM(AP176:AQ176)=0,$B$6,AND(AP176=1,AQ176=0),$B$3,TRUE,$B$4)</f>
        <v>Neither</v>
      </c>
    </row>
    <row r="177" spans="2:44">
      <c r="B177" s="5" t="s">
        <v>816</v>
      </c>
      <c r="AO177" t="s">
        <v>634</v>
      </c>
      <c r="AP177">
        <v>1</v>
      </c>
      <c r="AQ177">
        <v>1</v>
      </c>
      <c r="AR177" t="str" cm="1">
        <f t="array" ref="AR177">_xlfn.IFS(SUM(AP177:AQ177)=2,$B$5,SUM(AP177:AQ177)=0,$B$6,AND(AP177=1,AQ177=0),$B$3,TRUE,$B$4)</f>
        <v>Both</v>
      </c>
    </row>
    <row r="178" spans="2:44">
      <c r="B178" s="5" t="s">
        <v>817</v>
      </c>
      <c r="AO178" t="s">
        <v>633</v>
      </c>
      <c r="AP178">
        <v>0</v>
      </c>
      <c r="AQ178">
        <v>1</v>
      </c>
      <c r="AR178" t="str" cm="1">
        <f t="array" ref="AR178">_xlfn.IFS(SUM(AP178:AQ178)=2,$B$5,SUM(AP178:AQ178)=0,$B$6,AND(AP178=1,AQ178=0),$B$3,TRUE,$B$4)</f>
        <v>Only Pike's Place Market</v>
      </c>
    </row>
    <row r="179" spans="2:44">
      <c r="B179" s="5" t="s">
        <v>818</v>
      </c>
      <c r="AO179" t="s">
        <v>632</v>
      </c>
      <c r="AP179">
        <v>0</v>
      </c>
      <c r="AQ179">
        <v>1</v>
      </c>
      <c r="AR179" t="str" cm="1">
        <f t="array" ref="AR179">_xlfn.IFS(SUM(AP179:AQ179)=2,$B$5,SUM(AP179:AQ179)=0,$B$6,AND(AP179=1,AQ179=0),$B$3,TRUE,$B$4)</f>
        <v>Only Pike's Place Market</v>
      </c>
    </row>
    <row r="180" spans="2:44">
      <c r="B180" s="5" t="s">
        <v>818</v>
      </c>
      <c r="AO180" t="s">
        <v>631</v>
      </c>
      <c r="AP180">
        <v>0</v>
      </c>
      <c r="AQ180">
        <v>1</v>
      </c>
      <c r="AR180" t="str" cm="1">
        <f t="array" ref="AR180">_xlfn.IFS(SUM(AP180:AQ180)=2,$B$5,SUM(AP180:AQ180)=0,$B$6,AND(AP180=1,AQ180=0),$B$3,TRUE,$B$4)</f>
        <v>Only Pike's Place Market</v>
      </c>
    </row>
    <row r="181" spans="2:44">
      <c r="B181" s="5" t="s">
        <v>817</v>
      </c>
      <c r="AO181" t="s">
        <v>630</v>
      </c>
      <c r="AP181">
        <v>1</v>
      </c>
      <c r="AQ181">
        <v>1</v>
      </c>
      <c r="AR181" t="str" cm="1">
        <f t="array" ref="AR181">_xlfn.IFS(SUM(AP181:AQ181)=2,$B$5,SUM(AP181:AQ181)=0,$B$6,AND(AP181=1,AQ181=0),$B$3,TRUE,$B$4)</f>
        <v>Both</v>
      </c>
    </row>
    <row r="182" spans="2:44">
      <c r="B182" s="5" t="s">
        <v>818</v>
      </c>
      <c r="AO182" t="s">
        <v>629</v>
      </c>
      <c r="AP182">
        <v>1</v>
      </c>
      <c r="AQ182">
        <v>1</v>
      </c>
      <c r="AR182" t="str" cm="1">
        <f t="array" ref="AR182">_xlfn.IFS(SUM(AP182:AQ182)=2,$B$5,SUM(AP182:AQ182)=0,$B$6,AND(AP182=1,AQ182=0),$B$3,TRUE,$B$4)</f>
        <v>Both</v>
      </c>
    </row>
    <row r="183" spans="2:44">
      <c r="B183" s="5" t="s">
        <v>817</v>
      </c>
      <c r="AO183" t="s">
        <v>628</v>
      </c>
      <c r="AP183">
        <v>0</v>
      </c>
      <c r="AQ183">
        <v>0</v>
      </c>
      <c r="AR183" t="str" cm="1">
        <f t="array" ref="AR183">_xlfn.IFS(SUM(AP183:AQ183)=2,$B$5,SUM(AP183:AQ183)=0,$B$6,AND(AP183=1,AQ183=0),$B$3,TRUE,$B$4)</f>
        <v>Neither</v>
      </c>
    </row>
    <row r="184" spans="2:44">
      <c r="B184" s="5" t="s">
        <v>816</v>
      </c>
      <c r="AO184" t="s">
        <v>627</v>
      </c>
      <c r="AP184">
        <v>0</v>
      </c>
      <c r="AQ184">
        <v>0</v>
      </c>
      <c r="AR184" t="str" cm="1">
        <f t="array" ref="AR184">_xlfn.IFS(SUM(AP184:AQ184)=2,$B$5,SUM(AP184:AQ184)=0,$B$6,AND(AP184=1,AQ184=0),$B$3,TRUE,$B$4)</f>
        <v>Neither</v>
      </c>
    </row>
    <row r="185" spans="2:44">
      <c r="B185" s="5" t="s">
        <v>816</v>
      </c>
      <c r="AO185" t="s">
        <v>626</v>
      </c>
      <c r="AP185">
        <v>1</v>
      </c>
      <c r="AQ185">
        <v>1</v>
      </c>
      <c r="AR185" t="str" cm="1">
        <f t="array" ref="AR185">_xlfn.IFS(SUM(AP185:AQ185)=2,$B$5,SUM(AP185:AQ185)=0,$B$6,AND(AP185=1,AQ185=0),$B$3,TRUE,$B$4)</f>
        <v>Both</v>
      </c>
    </row>
    <row r="186" spans="2:44">
      <c r="B186" s="5" t="s">
        <v>816</v>
      </c>
      <c r="AO186" t="s">
        <v>625</v>
      </c>
      <c r="AP186">
        <v>0</v>
      </c>
      <c r="AQ186">
        <v>0</v>
      </c>
      <c r="AR186" t="str" cm="1">
        <f t="array" ref="AR186">_xlfn.IFS(SUM(AP186:AQ186)=2,$B$5,SUM(AP186:AQ186)=0,$B$6,AND(AP186=1,AQ186=0),$B$3,TRUE,$B$4)</f>
        <v>Neither</v>
      </c>
    </row>
    <row r="187" spans="2:44">
      <c r="B187" s="5" t="s">
        <v>817</v>
      </c>
      <c r="AO187" t="s">
        <v>624</v>
      </c>
      <c r="AP187">
        <v>1</v>
      </c>
      <c r="AQ187">
        <v>1</v>
      </c>
      <c r="AR187" t="str" cm="1">
        <f t="array" ref="AR187">_xlfn.IFS(SUM(AP187:AQ187)=2,$B$5,SUM(AP187:AQ187)=0,$B$6,AND(AP187=1,AQ187=0),$B$3,TRUE,$B$4)</f>
        <v>Both</v>
      </c>
    </row>
    <row r="188" spans="2:44">
      <c r="B188" s="5" t="s">
        <v>817</v>
      </c>
      <c r="AO188" t="s">
        <v>623</v>
      </c>
      <c r="AP188">
        <v>0</v>
      </c>
      <c r="AQ188">
        <v>0</v>
      </c>
      <c r="AR188" t="str" cm="1">
        <f t="array" ref="AR188">_xlfn.IFS(SUM(AP188:AQ188)=2,$B$5,SUM(AP188:AQ188)=0,$B$6,AND(AP188=1,AQ188=0),$B$3,TRUE,$B$4)</f>
        <v>Neither</v>
      </c>
    </row>
    <row r="189" spans="2:44">
      <c r="B189" s="5" t="s">
        <v>818</v>
      </c>
      <c r="AO189" t="s">
        <v>622</v>
      </c>
      <c r="AP189">
        <v>1</v>
      </c>
      <c r="AQ189">
        <v>0</v>
      </c>
      <c r="AR189" t="str" cm="1">
        <f t="array" ref="AR189">_xlfn.IFS(SUM(AP189:AQ189)=2,$B$5,SUM(AP189:AQ189)=0,$B$6,AND(AP189=1,AQ189=0),$B$3,TRUE,$B$4)</f>
        <v>Only Space Needle</v>
      </c>
    </row>
    <row r="190" spans="2:44">
      <c r="B190" s="5" t="s">
        <v>818</v>
      </c>
      <c r="AO190" t="s">
        <v>621</v>
      </c>
      <c r="AP190">
        <v>0</v>
      </c>
      <c r="AQ190">
        <v>1</v>
      </c>
      <c r="AR190" t="str" cm="1">
        <f t="array" ref="AR190">_xlfn.IFS(SUM(AP190:AQ190)=2,$B$5,SUM(AP190:AQ190)=0,$B$6,AND(AP190=1,AQ190=0),$B$3,TRUE,$B$4)</f>
        <v>Only Pike's Place Market</v>
      </c>
    </row>
    <row r="191" spans="2:44">
      <c r="B191" s="5" t="s">
        <v>817</v>
      </c>
      <c r="AO191" t="s">
        <v>620</v>
      </c>
      <c r="AP191">
        <v>1</v>
      </c>
      <c r="AQ191">
        <v>1</v>
      </c>
      <c r="AR191" t="str" cm="1">
        <f t="array" ref="AR191">_xlfn.IFS(SUM(AP191:AQ191)=2,$B$5,SUM(AP191:AQ191)=0,$B$6,AND(AP191=1,AQ191=0),$B$3,TRUE,$B$4)</f>
        <v>Both</v>
      </c>
    </row>
    <row r="192" spans="2:44">
      <c r="B192" s="5" t="s">
        <v>818</v>
      </c>
      <c r="AO192" t="s">
        <v>619</v>
      </c>
      <c r="AP192">
        <v>0</v>
      </c>
      <c r="AQ192">
        <v>0</v>
      </c>
      <c r="AR192" t="str" cm="1">
        <f t="array" ref="AR192">_xlfn.IFS(SUM(AP192:AQ192)=2,$B$5,SUM(AP192:AQ192)=0,$B$6,AND(AP192=1,AQ192=0),$B$3,TRUE,$B$4)</f>
        <v>Neither</v>
      </c>
    </row>
    <row r="193" spans="2:44">
      <c r="B193" s="5" t="s">
        <v>817</v>
      </c>
      <c r="AO193" t="s">
        <v>618</v>
      </c>
      <c r="AP193">
        <v>1</v>
      </c>
      <c r="AQ193">
        <v>1</v>
      </c>
      <c r="AR193" t="str" cm="1">
        <f t="array" ref="AR193">_xlfn.IFS(SUM(AP193:AQ193)=2,$B$5,SUM(AP193:AQ193)=0,$B$6,AND(AP193=1,AQ193=0),$B$3,TRUE,$B$4)</f>
        <v>Both</v>
      </c>
    </row>
    <row r="194" spans="2:44">
      <c r="B194" s="5" t="s">
        <v>818</v>
      </c>
      <c r="AO194" t="s">
        <v>617</v>
      </c>
      <c r="AP194">
        <v>0</v>
      </c>
      <c r="AQ194">
        <v>1</v>
      </c>
      <c r="AR194" t="str" cm="1">
        <f t="array" ref="AR194">_xlfn.IFS(SUM(AP194:AQ194)=2,$B$5,SUM(AP194:AQ194)=0,$B$6,AND(AP194=1,AQ194=0),$B$3,TRUE,$B$4)</f>
        <v>Only Pike's Place Market</v>
      </c>
    </row>
    <row r="195" spans="2:44">
      <c r="B195" s="5" t="s">
        <v>819</v>
      </c>
      <c r="AO195" t="s">
        <v>616</v>
      </c>
      <c r="AP195">
        <v>1</v>
      </c>
      <c r="AQ195">
        <v>1</v>
      </c>
      <c r="AR195" t="str" cm="1">
        <f t="array" ref="AR195">_xlfn.IFS(SUM(AP195:AQ195)=2,$B$5,SUM(AP195:AQ195)=0,$B$6,AND(AP195=1,AQ195=0),$B$3,TRUE,$B$4)</f>
        <v>Both</v>
      </c>
    </row>
    <row r="196" spans="2:44">
      <c r="B196" s="5" t="s">
        <v>816</v>
      </c>
      <c r="AO196" t="s">
        <v>615</v>
      </c>
      <c r="AP196">
        <v>1</v>
      </c>
      <c r="AQ196">
        <v>1</v>
      </c>
      <c r="AR196" t="str" cm="1">
        <f t="array" ref="AR196">_xlfn.IFS(SUM(AP196:AQ196)=2,$B$5,SUM(AP196:AQ196)=0,$B$6,AND(AP196=1,AQ196=0),$B$3,TRUE,$B$4)</f>
        <v>Both</v>
      </c>
    </row>
    <row r="197" spans="2:44">
      <c r="B197" s="5" t="s">
        <v>817</v>
      </c>
      <c r="AO197" t="s">
        <v>614</v>
      </c>
      <c r="AP197">
        <v>0</v>
      </c>
      <c r="AQ197">
        <v>0</v>
      </c>
      <c r="AR197" t="str" cm="1">
        <f t="array" ref="AR197">_xlfn.IFS(SUM(AP197:AQ197)=2,$B$5,SUM(AP197:AQ197)=0,$B$6,AND(AP197=1,AQ197=0),$B$3,TRUE,$B$4)</f>
        <v>Neither</v>
      </c>
    </row>
    <row r="198" spans="2:44">
      <c r="B198" s="5" t="s">
        <v>818</v>
      </c>
      <c r="AO198" t="s">
        <v>613</v>
      </c>
      <c r="AP198">
        <v>0</v>
      </c>
      <c r="AQ198">
        <v>1</v>
      </c>
      <c r="AR198" t="str" cm="1">
        <f t="array" ref="AR198">_xlfn.IFS(SUM(AP198:AQ198)=2,$B$5,SUM(AP198:AQ198)=0,$B$6,AND(AP198=1,AQ198=0),$B$3,TRUE,$B$4)</f>
        <v>Only Pike's Place Market</v>
      </c>
    </row>
    <row r="199" spans="2:44">
      <c r="B199" s="5" t="s">
        <v>817</v>
      </c>
      <c r="AO199" t="s">
        <v>612</v>
      </c>
      <c r="AP199">
        <v>1</v>
      </c>
      <c r="AQ199">
        <v>1</v>
      </c>
      <c r="AR199" t="str" cm="1">
        <f t="array" ref="AR199">_xlfn.IFS(SUM(AP199:AQ199)=2,$B$5,SUM(AP199:AQ199)=0,$B$6,AND(AP199=1,AQ199=0),$B$3,TRUE,$B$4)</f>
        <v>Both</v>
      </c>
    </row>
    <row r="200" spans="2:44">
      <c r="B200" s="5" t="s">
        <v>816</v>
      </c>
      <c r="AO200" t="s">
        <v>611</v>
      </c>
      <c r="AP200">
        <v>0</v>
      </c>
      <c r="AQ200">
        <v>1</v>
      </c>
      <c r="AR200" t="str" cm="1">
        <f t="array" ref="AR200">_xlfn.IFS(SUM(AP200:AQ200)=2,$B$5,SUM(AP200:AQ200)=0,$B$6,AND(AP200=1,AQ200=0),$B$3,TRUE,$B$4)</f>
        <v>Only Pike's Place Market</v>
      </c>
    </row>
    <row r="201" spans="2:44">
      <c r="B201" s="5" t="s">
        <v>817</v>
      </c>
      <c r="AO201" t="s">
        <v>610</v>
      </c>
      <c r="AP201">
        <v>1</v>
      </c>
      <c r="AQ201">
        <v>1</v>
      </c>
      <c r="AR201" t="str" cm="1">
        <f t="array" ref="AR201">_xlfn.IFS(SUM(AP201:AQ201)=2,$B$5,SUM(AP201:AQ201)=0,$B$6,AND(AP201=1,AQ201=0),$B$3,TRUE,$B$4)</f>
        <v>Both</v>
      </c>
    </row>
    <row r="202" spans="2:44">
      <c r="B202" s="5" t="s">
        <v>817</v>
      </c>
      <c r="AO202" t="s">
        <v>609</v>
      </c>
      <c r="AP202">
        <v>0</v>
      </c>
      <c r="AQ202">
        <v>1</v>
      </c>
      <c r="AR202" t="str" cm="1">
        <f t="array" ref="AR202">_xlfn.IFS(SUM(AP202:AQ202)=2,$B$5,SUM(AP202:AQ202)=0,$B$6,AND(AP202=1,AQ202=0),$B$3,TRUE,$B$4)</f>
        <v>Only Pike's Place Market</v>
      </c>
    </row>
    <row r="203" spans="2:44">
      <c r="B203" s="5" t="s">
        <v>818</v>
      </c>
    </row>
    <row r="204" spans="2:44">
      <c r="B204" s="5" t="s">
        <v>816</v>
      </c>
    </row>
    <row r="205" spans="2:44">
      <c r="B205" s="5" t="s">
        <v>817</v>
      </c>
    </row>
    <row r="206" spans="2:44">
      <c r="B206" s="5" t="s">
        <v>816</v>
      </c>
    </row>
    <row r="207" spans="2:44">
      <c r="B207" s="5" t="s">
        <v>817</v>
      </c>
    </row>
    <row r="208" spans="2:44">
      <c r="B208" s="5" t="s">
        <v>816</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E4EFE-6C52-486B-A74D-D21555038034}">
  <sheetPr>
    <tabColor rgb="FF0000FF"/>
  </sheetPr>
  <dimension ref="B2:J259"/>
  <sheetViews>
    <sheetView showGridLines="0" zoomScale="115" zoomScaleNormal="115" workbookViewId="0"/>
  </sheetViews>
  <sheetFormatPr defaultRowHeight="14.4"/>
  <cols>
    <col min="1" max="1" width="2.6640625" bestFit="1" customWidth="1"/>
    <col min="2" max="7" width="10.5546875" customWidth="1"/>
    <col min="8" max="8" width="10.88671875" customWidth="1"/>
    <col min="9" max="9" width="10.5546875" customWidth="1"/>
    <col min="10" max="10" width="13.6640625" customWidth="1"/>
  </cols>
  <sheetData>
    <row r="2" spans="2:10" ht="7.5" customHeight="1">
      <c r="B2" s="146"/>
      <c r="C2" s="147"/>
      <c r="D2" s="147"/>
      <c r="E2" s="147"/>
      <c r="F2" s="147"/>
      <c r="G2" s="147"/>
      <c r="H2" s="147"/>
      <c r="I2" s="147"/>
      <c r="J2" s="148"/>
    </row>
    <row r="3" spans="2:10">
      <c r="B3" s="175" t="s">
        <v>107</v>
      </c>
      <c r="J3" s="6"/>
    </row>
    <row r="4" spans="2:10">
      <c r="B4" s="168" t="s">
        <v>108</v>
      </c>
      <c r="J4" s="6"/>
    </row>
    <row r="5" spans="2:10">
      <c r="B5" s="168" t="s">
        <v>109</v>
      </c>
      <c r="J5" s="6"/>
    </row>
    <row r="6" spans="2:10">
      <c r="B6" s="168" t="s">
        <v>402</v>
      </c>
      <c r="J6" s="6"/>
    </row>
    <row r="7" spans="2:10">
      <c r="B7" s="168" t="s">
        <v>351</v>
      </c>
      <c r="J7" s="6"/>
    </row>
    <row r="8" spans="2:10">
      <c r="B8" s="194" t="s">
        <v>0</v>
      </c>
      <c r="J8" s="6"/>
    </row>
    <row r="9" spans="2:10">
      <c r="B9" s="169" t="s">
        <v>356</v>
      </c>
      <c r="C9" s="192"/>
      <c r="D9" s="192"/>
      <c r="E9" s="192"/>
      <c r="F9" s="192"/>
      <c r="G9" s="192"/>
      <c r="H9" s="192"/>
      <c r="I9" s="192"/>
      <c r="J9" s="193"/>
    </row>
    <row r="10" spans="2:10">
      <c r="B10" s="169" t="s">
        <v>361</v>
      </c>
      <c r="J10" s="6"/>
    </row>
    <row r="11" spans="2:10">
      <c r="B11" s="191" t="s">
        <v>353</v>
      </c>
      <c r="J11" s="6"/>
    </row>
    <row r="12" spans="2:10">
      <c r="B12" s="191" t="s">
        <v>362</v>
      </c>
      <c r="J12" s="6"/>
    </row>
    <row r="13" spans="2:10" ht="15.6">
      <c r="B13" s="198" t="s">
        <v>352</v>
      </c>
      <c r="J13" s="6"/>
    </row>
    <row r="14" spans="2:10">
      <c r="B14" s="198"/>
      <c r="J14" s="6"/>
    </row>
    <row r="15" spans="2:10">
      <c r="B15" s="169" t="s">
        <v>357</v>
      </c>
      <c r="C15" s="192"/>
      <c r="D15" s="192"/>
      <c r="E15" s="192"/>
      <c r="F15" s="192"/>
      <c r="G15" s="192"/>
      <c r="H15" s="192"/>
      <c r="I15" s="192"/>
      <c r="J15" s="193"/>
    </row>
    <row r="16" spans="2:10" ht="30" customHeight="1">
      <c r="B16" s="384" t="s">
        <v>845</v>
      </c>
      <c r="C16" s="385"/>
      <c r="D16" s="385"/>
      <c r="E16" s="385"/>
      <c r="F16" s="385"/>
      <c r="G16" s="385"/>
      <c r="H16" s="385"/>
      <c r="I16" s="385"/>
      <c r="J16" s="386"/>
    </row>
    <row r="17" spans="2:10">
      <c r="B17" s="191" t="s">
        <v>354</v>
      </c>
      <c r="J17" s="6"/>
    </row>
    <row r="18" spans="2:10">
      <c r="B18" s="191" t="s">
        <v>363</v>
      </c>
      <c r="J18" s="6"/>
    </row>
    <row r="19" spans="2:10" ht="15.6">
      <c r="B19" s="198" t="s">
        <v>355</v>
      </c>
      <c r="J19" s="6"/>
    </row>
    <row r="20" spans="2:10">
      <c r="B20" s="198" t="s">
        <v>403</v>
      </c>
      <c r="J20" s="6"/>
    </row>
    <row r="21" spans="2:10">
      <c r="B21" s="169"/>
      <c r="J21" s="6"/>
    </row>
    <row r="22" spans="2:10">
      <c r="B22" s="169" t="s">
        <v>358</v>
      </c>
      <c r="J22" s="6"/>
    </row>
    <row r="23" spans="2:10" ht="60" customHeight="1">
      <c r="B23" s="384" t="s">
        <v>364</v>
      </c>
      <c r="C23" s="385"/>
      <c r="D23" s="385"/>
      <c r="E23" s="385"/>
      <c r="F23" s="385"/>
      <c r="G23" s="385"/>
      <c r="H23" s="385"/>
      <c r="I23" s="385"/>
      <c r="J23" s="386"/>
    </row>
    <row r="24" spans="2:10">
      <c r="B24" s="10"/>
      <c r="F24" s="5" t="s">
        <v>98</v>
      </c>
      <c r="G24" s="171" t="s">
        <v>111</v>
      </c>
      <c r="H24" s="172"/>
      <c r="J24" s="6"/>
    </row>
    <row r="25" spans="2:10">
      <c r="B25" s="10"/>
      <c r="F25" s="170" t="s">
        <v>112</v>
      </c>
      <c r="G25" s="195" t="s">
        <v>366</v>
      </c>
      <c r="H25" s="195" t="s">
        <v>367</v>
      </c>
      <c r="I25" s="196" t="s">
        <v>61</v>
      </c>
      <c r="J25" s="6"/>
    </row>
    <row r="26" spans="2:10">
      <c r="B26" s="10"/>
      <c r="D26" s="209" t="s">
        <v>377</v>
      </c>
      <c r="F26" s="197" t="s">
        <v>368</v>
      </c>
      <c r="G26" s="5">
        <v>16</v>
      </c>
      <c r="H26" s="5">
        <v>46</v>
      </c>
      <c r="I26" s="16">
        <v>62</v>
      </c>
      <c r="J26" s="6"/>
    </row>
    <row r="27" spans="2:10">
      <c r="B27" s="10"/>
      <c r="D27" s="210" t="s">
        <v>378</v>
      </c>
      <c r="F27" s="197" t="s">
        <v>369</v>
      </c>
      <c r="G27" s="5">
        <v>22</v>
      </c>
      <c r="H27" s="5">
        <v>116</v>
      </c>
      <c r="I27" s="16">
        <v>138</v>
      </c>
      <c r="J27" s="6"/>
    </row>
    <row r="28" spans="2:10">
      <c r="B28" s="10"/>
      <c r="F28" s="16" t="s">
        <v>61</v>
      </c>
      <c r="G28" s="16">
        <v>38</v>
      </c>
      <c r="H28" s="16">
        <v>162</v>
      </c>
      <c r="I28" s="16">
        <v>200</v>
      </c>
      <c r="J28" s="6"/>
    </row>
    <row r="29" spans="2:10">
      <c r="B29" s="10"/>
      <c r="J29" s="6"/>
    </row>
    <row r="30" spans="2:10" ht="45" customHeight="1">
      <c r="B30" s="384" t="s">
        <v>365</v>
      </c>
      <c r="C30" s="385"/>
      <c r="D30" s="385"/>
      <c r="E30" s="385"/>
      <c r="F30" s="385"/>
      <c r="G30" s="385"/>
      <c r="H30" s="385"/>
      <c r="I30" s="385"/>
      <c r="J30" s="386"/>
    </row>
    <row r="31" spans="2:10">
      <c r="B31" s="199"/>
      <c r="C31" s="200"/>
      <c r="D31" s="200"/>
      <c r="E31" s="200"/>
      <c r="G31" s="200"/>
      <c r="H31" s="200"/>
      <c r="I31" s="200"/>
      <c r="J31" s="201"/>
    </row>
    <row r="32" spans="2:10">
      <c r="B32" s="26" t="s">
        <v>412</v>
      </c>
      <c r="C32" s="29"/>
      <c r="D32" s="27"/>
      <c r="E32" s="18"/>
      <c r="F32" t="str">
        <f>IF(ISBLANK(E32),""," "&amp;H28&amp;"/"&amp;I28)</f>
        <v/>
      </c>
      <c r="G32" s="3"/>
      <c r="H32" t="s">
        <v>373</v>
      </c>
      <c r="J32" s="6"/>
    </row>
    <row r="33" spans="2:10">
      <c r="B33" s="26" t="s">
        <v>413</v>
      </c>
      <c r="C33" s="29"/>
      <c r="D33" s="27"/>
      <c r="E33" s="18"/>
      <c r="F33" t="str">
        <f>IF(ISBLANK(E33),""," "&amp;H27&amp;"/"&amp;I28)</f>
        <v/>
      </c>
      <c r="H33" t="s">
        <v>373</v>
      </c>
      <c r="J33" s="6"/>
    </row>
    <row r="34" spans="2:10">
      <c r="B34" s="26" t="s">
        <v>414</v>
      </c>
      <c r="C34" s="29"/>
      <c r="D34" s="27"/>
      <c r="E34" s="18"/>
      <c r="F34" t="str">
        <f>IF(ISBLANK(E34),""," "&amp;H27&amp;"/"&amp;H28)</f>
        <v/>
      </c>
      <c r="G34" s="202"/>
      <c r="H34" s="202" t="s">
        <v>374</v>
      </c>
      <c r="J34" s="6"/>
    </row>
    <row r="35" spans="2:10">
      <c r="B35" s="26" t="s">
        <v>379</v>
      </c>
      <c r="C35" s="29"/>
      <c r="D35" s="27"/>
      <c r="E35" s="18"/>
      <c r="F35" t="str">
        <f>IF(ISBLANK(E35),""," "&amp;H27&amp;"/"&amp;I27)</f>
        <v/>
      </c>
      <c r="G35" s="202"/>
      <c r="H35" s="202" t="s">
        <v>374</v>
      </c>
      <c r="J35" s="6"/>
    </row>
    <row r="36" spans="2:10">
      <c r="B36" s="10"/>
      <c r="J36" s="6"/>
    </row>
    <row r="37" spans="2:10">
      <c r="B37" s="175" t="s">
        <v>114</v>
      </c>
      <c r="J37" s="6"/>
    </row>
    <row r="38" spans="2:10">
      <c r="B38" s="168" t="s">
        <v>433</v>
      </c>
      <c r="J38" s="6"/>
    </row>
    <row r="39" spans="2:10">
      <c r="B39" s="168" t="s">
        <v>434</v>
      </c>
      <c r="J39" s="6"/>
    </row>
    <row r="40" spans="2:10">
      <c r="B40" s="206" t="s">
        <v>370</v>
      </c>
      <c r="J40" s="6"/>
    </row>
    <row r="41" spans="2:10">
      <c r="B41" s="169" t="s">
        <v>371</v>
      </c>
      <c r="F41" s="157" t="s">
        <v>376</v>
      </c>
      <c r="G41" s="208"/>
      <c r="H41" s="158"/>
      <c r="J41" s="203" t="s">
        <v>110</v>
      </c>
    </row>
    <row r="42" spans="2:10">
      <c r="B42" s="169" t="s">
        <v>846</v>
      </c>
      <c r="F42" s="5" t="s">
        <v>375</v>
      </c>
      <c r="G42" s="171" t="s">
        <v>111</v>
      </c>
      <c r="H42" s="172"/>
      <c r="J42" s="6"/>
    </row>
    <row r="43" spans="2:10">
      <c r="B43" s="10"/>
      <c r="F43" s="170" t="s">
        <v>112</v>
      </c>
      <c r="G43" s="195" t="s">
        <v>366</v>
      </c>
      <c r="H43" s="195" t="s">
        <v>367</v>
      </c>
      <c r="I43" s="196" t="s">
        <v>61</v>
      </c>
      <c r="J43" s="6"/>
    </row>
    <row r="44" spans="2:10">
      <c r="B44" s="207" t="s">
        <v>372</v>
      </c>
      <c r="C44" s="27"/>
      <c r="D44" s="18"/>
      <c r="F44" s="197" t="s">
        <v>368</v>
      </c>
      <c r="G44" s="5" cm="1">
        <f t="array" ref="G44:I46">G26:I28/I28</f>
        <v>0.08</v>
      </c>
      <c r="H44" s="5">
        <v>0.23</v>
      </c>
      <c r="I44" s="16">
        <v>0.31</v>
      </c>
      <c r="J44" s="6"/>
    </row>
    <row r="45" spans="2:10">
      <c r="B45" s="10"/>
      <c r="D45" t="str">
        <f>IF(ISBLANK(D44),""," "&amp;H45&amp;"/"&amp;H46)</f>
        <v/>
      </c>
      <c r="F45" s="197" t="s">
        <v>369</v>
      </c>
      <c r="G45" s="5">
        <v>0.11</v>
      </c>
      <c r="H45" s="5">
        <v>0.57999999999999996</v>
      </c>
      <c r="I45" s="16">
        <v>0.69</v>
      </c>
      <c r="J45" s="6"/>
    </row>
    <row r="46" spans="2:10">
      <c r="B46" s="207" t="s">
        <v>379</v>
      </c>
      <c r="C46" s="27"/>
      <c r="D46" s="18"/>
      <c r="F46" s="16" t="s">
        <v>61</v>
      </c>
      <c r="G46" s="16">
        <v>0.19</v>
      </c>
      <c r="H46" s="16">
        <v>0.81</v>
      </c>
      <c r="I46" s="16">
        <v>1</v>
      </c>
      <c r="J46" s="6"/>
    </row>
    <row r="47" spans="2:10">
      <c r="B47" s="10"/>
      <c r="D47" t="str">
        <f>IF(ISBLANK(D46),""," "&amp;H45&amp;"/"&amp;I45)</f>
        <v/>
      </c>
      <c r="J47" s="6"/>
    </row>
    <row r="48" spans="2:10">
      <c r="B48" s="10"/>
      <c r="J48" s="204" t="s">
        <v>113</v>
      </c>
    </row>
    <row r="49" spans="2:10">
      <c r="B49" s="205"/>
      <c r="C49" s="151"/>
      <c r="D49" s="151"/>
      <c r="E49" s="151"/>
      <c r="F49" s="151"/>
      <c r="G49" s="151"/>
      <c r="H49" s="151"/>
      <c r="I49" s="151"/>
      <c r="J49" s="150"/>
    </row>
    <row r="53" spans="2:10">
      <c r="B53" t="s">
        <v>847</v>
      </c>
      <c r="F53" s="5">
        <v>0.19</v>
      </c>
    </row>
    <row r="54" spans="2:10">
      <c r="B54" t="s">
        <v>848</v>
      </c>
      <c r="F54" s="5">
        <v>0.11</v>
      </c>
    </row>
    <row r="55" spans="2:10">
      <c r="B55" t="s">
        <v>849</v>
      </c>
      <c r="F55" s="18"/>
    </row>
    <row r="59" spans="2:10">
      <c r="F59" t="s">
        <v>375</v>
      </c>
      <c r="G59" t="s">
        <v>850</v>
      </c>
      <c r="I59" s="19" t="s">
        <v>112</v>
      </c>
      <c r="J59" s="19" t="s">
        <v>111</v>
      </c>
    </row>
    <row r="60" spans="2:10">
      <c r="B60" t="s">
        <v>847</v>
      </c>
      <c r="F60" s="18"/>
      <c r="G60" t="s">
        <v>366</v>
      </c>
      <c r="I60" s="5" t="s">
        <v>369</v>
      </c>
      <c r="J60" s="5" t="s">
        <v>367</v>
      </c>
    </row>
    <row r="61" spans="2:10">
      <c r="B61" t="s">
        <v>848</v>
      </c>
      <c r="F61" s="18"/>
      <c r="G61" t="s">
        <v>369</v>
      </c>
      <c r="I61" s="5" t="s">
        <v>368</v>
      </c>
      <c r="J61" s="5" t="s">
        <v>367</v>
      </c>
    </row>
    <row r="62" spans="2:10">
      <c r="B62" t="s">
        <v>849</v>
      </c>
      <c r="F62" s="18"/>
      <c r="I62" s="5" t="s">
        <v>368</v>
      </c>
      <c r="J62" s="5" t="s">
        <v>366</v>
      </c>
    </row>
    <row r="63" spans="2:10">
      <c r="B63" t="s">
        <v>317</v>
      </c>
      <c r="F63" s="18"/>
      <c r="I63" s="5" t="s">
        <v>369</v>
      </c>
      <c r="J63" s="5" t="s">
        <v>366</v>
      </c>
    </row>
    <row r="64" spans="2:10">
      <c r="B64" t="s">
        <v>849</v>
      </c>
      <c r="F64" s="18"/>
      <c r="I64" s="5" t="s">
        <v>369</v>
      </c>
      <c r="J64" s="5" t="s">
        <v>367</v>
      </c>
    </row>
    <row r="65" spans="9:10">
      <c r="I65" s="5" t="s">
        <v>369</v>
      </c>
      <c r="J65" s="5" t="s">
        <v>367</v>
      </c>
    </row>
    <row r="66" spans="9:10">
      <c r="I66" s="5" t="s">
        <v>368</v>
      </c>
      <c r="J66" s="5" t="s">
        <v>366</v>
      </c>
    </row>
    <row r="67" spans="9:10">
      <c r="I67" s="5" t="s">
        <v>368</v>
      </c>
      <c r="J67" s="5" t="s">
        <v>366</v>
      </c>
    </row>
    <row r="68" spans="9:10">
      <c r="I68" s="5" t="s">
        <v>369</v>
      </c>
      <c r="J68" s="5" t="s">
        <v>367</v>
      </c>
    </row>
    <row r="69" spans="9:10">
      <c r="I69" s="5" t="s">
        <v>369</v>
      </c>
      <c r="J69" s="5" t="s">
        <v>367</v>
      </c>
    </row>
    <row r="70" spans="9:10">
      <c r="I70" s="5" t="s">
        <v>369</v>
      </c>
      <c r="J70" s="5" t="s">
        <v>367</v>
      </c>
    </row>
    <row r="71" spans="9:10">
      <c r="I71" s="5" t="s">
        <v>369</v>
      </c>
      <c r="J71" s="5" t="s">
        <v>367</v>
      </c>
    </row>
    <row r="72" spans="9:10">
      <c r="I72" s="5" t="s">
        <v>368</v>
      </c>
      <c r="J72" s="5" t="s">
        <v>366</v>
      </c>
    </row>
    <row r="73" spans="9:10">
      <c r="I73" s="5" t="s">
        <v>369</v>
      </c>
      <c r="J73" s="5" t="s">
        <v>367</v>
      </c>
    </row>
    <row r="74" spans="9:10">
      <c r="I74" s="5" t="s">
        <v>369</v>
      </c>
      <c r="J74" s="5" t="s">
        <v>367</v>
      </c>
    </row>
    <row r="75" spans="9:10">
      <c r="I75" s="5" t="s">
        <v>368</v>
      </c>
      <c r="J75" s="5" t="s">
        <v>367</v>
      </c>
    </row>
    <row r="76" spans="9:10">
      <c r="I76" s="5" t="s">
        <v>369</v>
      </c>
      <c r="J76" s="5" t="s">
        <v>366</v>
      </c>
    </row>
    <row r="77" spans="9:10">
      <c r="I77" s="5" t="s">
        <v>368</v>
      </c>
      <c r="J77" s="5" t="s">
        <v>367</v>
      </c>
    </row>
    <row r="78" spans="9:10">
      <c r="I78" s="5" t="s">
        <v>368</v>
      </c>
      <c r="J78" s="5" t="s">
        <v>367</v>
      </c>
    </row>
    <row r="79" spans="9:10">
      <c r="I79" s="5" t="s">
        <v>369</v>
      </c>
      <c r="J79" s="5" t="s">
        <v>367</v>
      </c>
    </row>
    <row r="80" spans="9:10">
      <c r="I80" s="5" t="s">
        <v>368</v>
      </c>
      <c r="J80" s="5" t="s">
        <v>367</v>
      </c>
    </row>
    <row r="81" spans="9:10">
      <c r="I81" s="5" t="s">
        <v>368</v>
      </c>
      <c r="J81" s="5" t="s">
        <v>367</v>
      </c>
    </row>
    <row r="82" spans="9:10">
      <c r="I82" s="5" t="s">
        <v>369</v>
      </c>
      <c r="J82" s="5" t="s">
        <v>367</v>
      </c>
    </row>
    <row r="83" spans="9:10">
      <c r="I83" s="5" t="s">
        <v>369</v>
      </c>
      <c r="J83" s="5" t="s">
        <v>367</v>
      </c>
    </row>
    <row r="84" spans="9:10">
      <c r="I84" s="5" t="s">
        <v>368</v>
      </c>
      <c r="J84" s="5" t="s">
        <v>367</v>
      </c>
    </row>
    <row r="85" spans="9:10">
      <c r="I85" s="5" t="s">
        <v>369</v>
      </c>
      <c r="J85" s="5" t="s">
        <v>367</v>
      </c>
    </row>
    <row r="86" spans="9:10">
      <c r="I86" s="5" t="s">
        <v>369</v>
      </c>
      <c r="J86" s="5" t="s">
        <v>367</v>
      </c>
    </row>
    <row r="87" spans="9:10">
      <c r="I87" s="5" t="s">
        <v>369</v>
      </c>
      <c r="J87" s="5" t="s">
        <v>367</v>
      </c>
    </row>
    <row r="88" spans="9:10">
      <c r="I88" s="5" t="s">
        <v>368</v>
      </c>
      <c r="J88" s="5" t="s">
        <v>366</v>
      </c>
    </row>
    <row r="89" spans="9:10">
      <c r="I89" s="5" t="s">
        <v>368</v>
      </c>
      <c r="J89" s="5" t="s">
        <v>367</v>
      </c>
    </row>
    <row r="90" spans="9:10">
      <c r="I90" s="5" t="s">
        <v>369</v>
      </c>
      <c r="J90" s="5" t="s">
        <v>366</v>
      </c>
    </row>
    <row r="91" spans="9:10">
      <c r="I91" s="5" t="s">
        <v>369</v>
      </c>
      <c r="J91" s="5" t="s">
        <v>366</v>
      </c>
    </row>
    <row r="92" spans="9:10">
      <c r="I92" s="5" t="s">
        <v>369</v>
      </c>
      <c r="J92" s="5" t="s">
        <v>367</v>
      </c>
    </row>
    <row r="93" spans="9:10">
      <c r="I93" s="5" t="s">
        <v>369</v>
      </c>
      <c r="J93" s="5" t="s">
        <v>367</v>
      </c>
    </row>
    <row r="94" spans="9:10">
      <c r="I94" s="5" t="s">
        <v>369</v>
      </c>
      <c r="J94" s="5" t="s">
        <v>367</v>
      </c>
    </row>
    <row r="95" spans="9:10">
      <c r="I95" s="5" t="s">
        <v>369</v>
      </c>
      <c r="J95" s="5" t="s">
        <v>366</v>
      </c>
    </row>
    <row r="96" spans="9:10">
      <c r="I96" s="5" t="s">
        <v>369</v>
      </c>
      <c r="J96" s="5" t="s">
        <v>367</v>
      </c>
    </row>
    <row r="97" spans="9:10">
      <c r="I97" s="5" t="s">
        <v>369</v>
      </c>
      <c r="J97" s="5" t="s">
        <v>367</v>
      </c>
    </row>
    <row r="98" spans="9:10">
      <c r="I98" s="5" t="s">
        <v>369</v>
      </c>
      <c r="J98" s="5" t="s">
        <v>366</v>
      </c>
    </row>
    <row r="99" spans="9:10">
      <c r="I99" s="5" t="s">
        <v>369</v>
      </c>
      <c r="J99" s="5" t="s">
        <v>367</v>
      </c>
    </row>
    <row r="100" spans="9:10">
      <c r="I100" s="5" t="s">
        <v>369</v>
      </c>
      <c r="J100" s="5" t="s">
        <v>367</v>
      </c>
    </row>
    <row r="101" spans="9:10">
      <c r="I101" s="5" t="s">
        <v>369</v>
      </c>
      <c r="J101" s="5" t="s">
        <v>367</v>
      </c>
    </row>
    <row r="102" spans="9:10">
      <c r="I102" s="5" t="s">
        <v>369</v>
      </c>
      <c r="J102" s="5" t="s">
        <v>367</v>
      </c>
    </row>
    <row r="103" spans="9:10">
      <c r="I103" s="5" t="s">
        <v>368</v>
      </c>
      <c r="J103" s="5" t="s">
        <v>367</v>
      </c>
    </row>
    <row r="104" spans="9:10">
      <c r="I104" s="5" t="s">
        <v>369</v>
      </c>
      <c r="J104" s="5" t="s">
        <v>367</v>
      </c>
    </row>
    <row r="105" spans="9:10">
      <c r="I105" s="5" t="s">
        <v>369</v>
      </c>
      <c r="J105" s="5" t="s">
        <v>367</v>
      </c>
    </row>
    <row r="106" spans="9:10">
      <c r="I106" s="5" t="s">
        <v>368</v>
      </c>
      <c r="J106" s="5" t="s">
        <v>367</v>
      </c>
    </row>
    <row r="107" spans="9:10">
      <c r="I107" s="5" t="s">
        <v>369</v>
      </c>
      <c r="J107" s="5" t="s">
        <v>367</v>
      </c>
    </row>
    <row r="108" spans="9:10">
      <c r="I108" s="5" t="s">
        <v>369</v>
      </c>
      <c r="J108" s="5" t="s">
        <v>367</v>
      </c>
    </row>
    <row r="109" spans="9:10">
      <c r="I109" s="5" t="s">
        <v>369</v>
      </c>
      <c r="J109" s="5" t="s">
        <v>367</v>
      </c>
    </row>
    <row r="110" spans="9:10">
      <c r="I110" s="5" t="s">
        <v>369</v>
      </c>
      <c r="J110" s="5" t="s">
        <v>366</v>
      </c>
    </row>
    <row r="111" spans="9:10">
      <c r="I111" s="5" t="s">
        <v>369</v>
      </c>
      <c r="J111" s="5" t="s">
        <v>366</v>
      </c>
    </row>
    <row r="112" spans="9:10">
      <c r="I112" s="5" t="s">
        <v>368</v>
      </c>
      <c r="J112" s="5" t="s">
        <v>367</v>
      </c>
    </row>
    <row r="113" spans="9:10">
      <c r="I113" s="5" t="s">
        <v>368</v>
      </c>
      <c r="J113" s="5" t="s">
        <v>367</v>
      </c>
    </row>
    <row r="114" spans="9:10">
      <c r="I114" s="5" t="s">
        <v>368</v>
      </c>
      <c r="J114" s="5" t="s">
        <v>366</v>
      </c>
    </row>
    <row r="115" spans="9:10">
      <c r="I115" s="5" t="s">
        <v>368</v>
      </c>
      <c r="J115" s="5" t="s">
        <v>367</v>
      </c>
    </row>
    <row r="116" spans="9:10">
      <c r="I116" s="5" t="s">
        <v>368</v>
      </c>
      <c r="J116" s="5" t="s">
        <v>367</v>
      </c>
    </row>
    <row r="117" spans="9:10">
      <c r="I117" s="5" t="s">
        <v>368</v>
      </c>
      <c r="J117" s="5" t="s">
        <v>367</v>
      </c>
    </row>
    <row r="118" spans="9:10">
      <c r="I118" s="5" t="s">
        <v>368</v>
      </c>
      <c r="J118" s="5" t="s">
        <v>367</v>
      </c>
    </row>
    <row r="119" spans="9:10">
      <c r="I119" s="5" t="s">
        <v>369</v>
      </c>
      <c r="J119" s="5" t="s">
        <v>367</v>
      </c>
    </row>
    <row r="120" spans="9:10">
      <c r="I120" s="5" t="s">
        <v>369</v>
      </c>
      <c r="J120" s="5" t="s">
        <v>367</v>
      </c>
    </row>
    <row r="121" spans="9:10">
      <c r="I121" s="5" t="s">
        <v>369</v>
      </c>
      <c r="J121" s="5" t="s">
        <v>367</v>
      </c>
    </row>
    <row r="122" spans="9:10">
      <c r="I122" s="5" t="s">
        <v>369</v>
      </c>
      <c r="J122" s="5" t="s">
        <v>367</v>
      </c>
    </row>
    <row r="123" spans="9:10">
      <c r="I123" s="5" t="s">
        <v>369</v>
      </c>
      <c r="J123" s="5" t="s">
        <v>367</v>
      </c>
    </row>
    <row r="124" spans="9:10">
      <c r="I124" s="5" t="s">
        <v>368</v>
      </c>
      <c r="J124" s="5" t="s">
        <v>367</v>
      </c>
    </row>
    <row r="125" spans="9:10">
      <c r="I125" s="5" t="s">
        <v>369</v>
      </c>
      <c r="J125" s="5" t="s">
        <v>367</v>
      </c>
    </row>
    <row r="126" spans="9:10">
      <c r="I126" s="5" t="s">
        <v>369</v>
      </c>
      <c r="J126" s="5" t="s">
        <v>367</v>
      </c>
    </row>
    <row r="127" spans="9:10">
      <c r="I127" s="5" t="s">
        <v>369</v>
      </c>
      <c r="J127" s="5" t="s">
        <v>367</v>
      </c>
    </row>
    <row r="128" spans="9:10">
      <c r="I128" s="5" t="s">
        <v>368</v>
      </c>
      <c r="J128" s="5" t="s">
        <v>366</v>
      </c>
    </row>
    <row r="129" spans="9:10">
      <c r="I129" s="5" t="s">
        <v>369</v>
      </c>
      <c r="J129" s="5" t="s">
        <v>367</v>
      </c>
    </row>
    <row r="130" spans="9:10">
      <c r="I130" s="5" t="s">
        <v>369</v>
      </c>
      <c r="J130" s="5" t="s">
        <v>367</v>
      </c>
    </row>
    <row r="131" spans="9:10">
      <c r="I131" s="5" t="s">
        <v>369</v>
      </c>
      <c r="J131" s="5" t="s">
        <v>367</v>
      </c>
    </row>
    <row r="132" spans="9:10">
      <c r="I132" s="5" t="s">
        <v>369</v>
      </c>
      <c r="J132" s="5" t="s">
        <v>367</v>
      </c>
    </row>
    <row r="133" spans="9:10">
      <c r="I133" s="5" t="s">
        <v>369</v>
      </c>
      <c r="J133" s="5" t="s">
        <v>367</v>
      </c>
    </row>
    <row r="134" spans="9:10">
      <c r="I134" s="5" t="s">
        <v>369</v>
      </c>
      <c r="J134" s="5" t="s">
        <v>367</v>
      </c>
    </row>
    <row r="135" spans="9:10">
      <c r="I135" s="5" t="s">
        <v>369</v>
      </c>
      <c r="J135" s="5" t="s">
        <v>367</v>
      </c>
    </row>
    <row r="136" spans="9:10">
      <c r="I136" s="5" t="s">
        <v>369</v>
      </c>
      <c r="J136" s="5" t="s">
        <v>366</v>
      </c>
    </row>
    <row r="137" spans="9:10">
      <c r="I137" s="5" t="s">
        <v>369</v>
      </c>
      <c r="J137" s="5" t="s">
        <v>367</v>
      </c>
    </row>
    <row r="138" spans="9:10">
      <c r="I138" s="5" t="s">
        <v>368</v>
      </c>
      <c r="J138" s="5" t="s">
        <v>367</v>
      </c>
    </row>
    <row r="139" spans="9:10">
      <c r="I139" s="5" t="s">
        <v>369</v>
      </c>
      <c r="J139" s="5" t="s">
        <v>366</v>
      </c>
    </row>
    <row r="140" spans="9:10">
      <c r="I140" s="5" t="s">
        <v>369</v>
      </c>
      <c r="J140" s="5" t="s">
        <v>367</v>
      </c>
    </row>
    <row r="141" spans="9:10">
      <c r="I141" s="5" t="s">
        <v>369</v>
      </c>
      <c r="J141" s="5" t="s">
        <v>367</v>
      </c>
    </row>
    <row r="142" spans="9:10">
      <c r="I142" s="5" t="s">
        <v>369</v>
      </c>
      <c r="J142" s="5" t="s">
        <v>367</v>
      </c>
    </row>
    <row r="143" spans="9:10">
      <c r="I143" s="5" t="s">
        <v>369</v>
      </c>
      <c r="J143" s="5" t="s">
        <v>367</v>
      </c>
    </row>
    <row r="144" spans="9:10">
      <c r="I144" s="5" t="s">
        <v>369</v>
      </c>
      <c r="J144" s="5" t="s">
        <v>367</v>
      </c>
    </row>
    <row r="145" spans="9:10">
      <c r="I145" s="5" t="s">
        <v>368</v>
      </c>
      <c r="J145" s="5" t="s">
        <v>367</v>
      </c>
    </row>
    <row r="146" spans="9:10">
      <c r="I146" s="5" t="s">
        <v>368</v>
      </c>
      <c r="J146" s="5" t="s">
        <v>367</v>
      </c>
    </row>
    <row r="147" spans="9:10">
      <c r="I147" s="5" t="s">
        <v>369</v>
      </c>
      <c r="J147" s="5" t="s">
        <v>367</v>
      </c>
    </row>
    <row r="148" spans="9:10">
      <c r="I148" s="5" t="s">
        <v>369</v>
      </c>
      <c r="J148" s="5" t="s">
        <v>367</v>
      </c>
    </row>
    <row r="149" spans="9:10">
      <c r="I149" s="5" t="s">
        <v>369</v>
      </c>
      <c r="J149" s="5" t="s">
        <v>367</v>
      </c>
    </row>
    <row r="150" spans="9:10">
      <c r="I150" s="5" t="s">
        <v>369</v>
      </c>
      <c r="J150" s="5" t="s">
        <v>367</v>
      </c>
    </row>
    <row r="151" spans="9:10">
      <c r="I151" s="5" t="s">
        <v>369</v>
      </c>
      <c r="J151" s="5" t="s">
        <v>367</v>
      </c>
    </row>
    <row r="152" spans="9:10">
      <c r="I152" s="5" t="s">
        <v>369</v>
      </c>
      <c r="J152" s="5" t="s">
        <v>366</v>
      </c>
    </row>
    <row r="153" spans="9:10">
      <c r="I153" s="5" t="s">
        <v>368</v>
      </c>
      <c r="J153" s="5" t="s">
        <v>367</v>
      </c>
    </row>
    <row r="154" spans="9:10">
      <c r="I154" s="5" t="s">
        <v>369</v>
      </c>
      <c r="J154" s="5" t="s">
        <v>367</v>
      </c>
    </row>
    <row r="155" spans="9:10">
      <c r="I155" s="5" t="s">
        <v>368</v>
      </c>
      <c r="J155" s="5" t="s">
        <v>366</v>
      </c>
    </row>
    <row r="156" spans="9:10">
      <c r="I156" s="5" t="s">
        <v>368</v>
      </c>
      <c r="J156" s="5" t="s">
        <v>367</v>
      </c>
    </row>
    <row r="157" spans="9:10">
      <c r="I157" s="5" t="s">
        <v>369</v>
      </c>
      <c r="J157" s="5" t="s">
        <v>367</v>
      </c>
    </row>
    <row r="158" spans="9:10">
      <c r="I158" s="5" t="s">
        <v>368</v>
      </c>
      <c r="J158" s="5" t="s">
        <v>367</v>
      </c>
    </row>
    <row r="159" spans="9:10">
      <c r="I159" s="5" t="s">
        <v>369</v>
      </c>
      <c r="J159" s="5" t="s">
        <v>367</v>
      </c>
    </row>
    <row r="160" spans="9:10">
      <c r="I160" s="5" t="s">
        <v>369</v>
      </c>
      <c r="J160" s="5" t="s">
        <v>367</v>
      </c>
    </row>
    <row r="161" spans="9:10">
      <c r="I161" s="5" t="s">
        <v>368</v>
      </c>
      <c r="J161" s="5" t="s">
        <v>367</v>
      </c>
    </row>
    <row r="162" spans="9:10">
      <c r="I162" s="5" t="s">
        <v>368</v>
      </c>
      <c r="J162" s="5" t="s">
        <v>366</v>
      </c>
    </row>
    <row r="163" spans="9:10">
      <c r="I163" s="5" t="s">
        <v>369</v>
      </c>
      <c r="J163" s="5" t="s">
        <v>367</v>
      </c>
    </row>
    <row r="164" spans="9:10">
      <c r="I164" s="5" t="s">
        <v>369</v>
      </c>
      <c r="J164" s="5" t="s">
        <v>367</v>
      </c>
    </row>
    <row r="165" spans="9:10">
      <c r="I165" s="5" t="s">
        <v>368</v>
      </c>
      <c r="J165" s="5" t="s">
        <v>366</v>
      </c>
    </row>
    <row r="166" spans="9:10">
      <c r="I166" s="5" t="s">
        <v>368</v>
      </c>
      <c r="J166" s="5" t="s">
        <v>366</v>
      </c>
    </row>
    <row r="167" spans="9:10">
      <c r="I167" s="5" t="s">
        <v>369</v>
      </c>
      <c r="J167" s="5" t="s">
        <v>366</v>
      </c>
    </row>
    <row r="168" spans="9:10">
      <c r="I168" s="5" t="s">
        <v>369</v>
      </c>
      <c r="J168" s="5" t="s">
        <v>367</v>
      </c>
    </row>
    <row r="169" spans="9:10">
      <c r="I169" s="5" t="s">
        <v>369</v>
      </c>
      <c r="J169" s="5" t="s">
        <v>367</v>
      </c>
    </row>
    <row r="170" spans="9:10">
      <c r="I170" s="5" t="s">
        <v>369</v>
      </c>
      <c r="J170" s="5" t="s">
        <v>367</v>
      </c>
    </row>
    <row r="171" spans="9:10">
      <c r="I171" s="5" t="s">
        <v>369</v>
      </c>
      <c r="J171" s="5" t="s">
        <v>367</v>
      </c>
    </row>
    <row r="172" spans="9:10">
      <c r="I172" s="5" t="s">
        <v>368</v>
      </c>
      <c r="J172" s="5" t="s">
        <v>366</v>
      </c>
    </row>
    <row r="173" spans="9:10">
      <c r="I173" s="5" t="s">
        <v>369</v>
      </c>
      <c r="J173" s="5" t="s">
        <v>367</v>
      </c>
    </row>
    <row r="174" spans="9:10">
      <c r="I174" s="5" t="s">
        <v>369</v>
      </c>
      <c r="J174" s="5" t="s">
        <v>367</v>
      </c>
    </row>
    <row r="175" spans="9:10">
      <c r="I175" s="5" t="s">
        <v>368</v>
      </c>
      <c r="J175" s="5" t="s">
        <v>367</v>
      </c>
    </row>
    <row r="176" spans="9:10">
      <c r="I176" s="5" t="s">
        <v>369</v>
      </c>
      <c r="J176" s="5" t="s">
        <v>366</v>
      </c>
    </row>
    <row r="177" spans="9:10">
      <c r="I177" s="5" t="s">
        <v>368</v>
      </c>
      <c r="J177" s="5" t="s">
        <v>367</v>
      </c>
    </row>
    <row r="178" spans="9:10">
      <c r="I178" s="5" t="s">
        <v>368</v>
      </c>
      <c r="J178" s="5" t="s">
        <v>367</v>
      </c>
    </row>
    <row r="179" spans="9:10">
      <c r="I179" s="5" t="s">
        <v>369</v>
      </c>
      <c r="J179" s="5" t="s">
        <v>367</v>
      </c>
    </row>
    <row r="180" spans="9:10">
      <c r="I180" s="5" t="s">
        <v>368</v>
      </c>
      <c r="J180" s="5" t="s">
        <v>367</v>
      </c>
    </row>
    <row r="181" spans="9:10">
      <c r="I181" s="5" t="s">
        <v>368</v>
      </c>
      <c r="J181" s="5" t="s">
        <v>367</v>
      </c>
    </row>
    <row r="182" spans="9:10">
      <c r="I182" s="5" t="s">
        <v>369</v>
      </c>
      <c r="J182" s="5" t="s">
        <v>367</v>
      </c>
    </row>
    <row r="183" spans="9:10">
      <c r="I183" s="5" t="s">
        <v>369</v>
      </c>
      <c r="J183" s="5" t="s">
        <v>367</v>
      </c>
    </row>
    <row r="184" spans="9:10">
      <c r="I184" s="5" t="s">
        <v>368</v>
      </c>
      <c r="J184" s="5" t="s">
        <v>367</v>
      </c>
    </row>
    <row r="185" spans="9:10">
      <c r="I185" s="5" t="s">
        <v>369</v>
      </c>
      <c r="J185" s="5" t="s">
        <v>367</v>
      </c>
    </row>
    <row r="186" spans="9:10">
      <c r="I186" s="5" t="s">
        <v>369</v>
      </c>
      <c r="J186" s="5" t="s">
        <v>367</v>
      </c>
    </row>
    <row r="187" spans="9:10">
      <c r="I187" s="5" t="s">
        <v>369</v>
      </c>
      <c r="J187" s="5" t="s">
        <v>367</v>
      </c>
    </row>
    <row r="188" spans="9:10">
      <c r="I188" s="5" t="s">
        <v>368</v>
      </c>
      <c r="J188" s="5" t="s">
        <v>366</v>
      </c>
    </row>
    <row r="189" spans="9:10">
      <c r="I189" s="5" t="s">
        <v>368</v>
      </c>
      <c r="J189" s="5" t="s">
        <v>367</v>
      </c>
    </row>
    <row r="190" spans="9:10">
      <c r="I190" s="5" t="s">
        <v>369</v>
      </c>
      <c r="J190" s="5" t="s">
        <v>366</v>
      </c>
    </row>
    <row r="191" spans="9:10">
      <c r="I191" s="5" t="s">
        <v>369</v>
      </c>
      <c r="J191" s="5" t="s">
        <v>366</v>
      </c>
    </row>
    <row r="192" spans="9:10">
      <c r="I192" s="5" t="s">
        <v>369</v>
      </c>
      <c r="J192" s="5" t="s">
        <v>367</v>
      </c>
    </row>
    <row r="193" spans="9:10">
      <c r="I193" s="5" t="s">
        <v>369</v>
      </c>
      <c r="J193" s="5" t="s">
        <v>367</v>
      </c>
    </row>
    <row r="194" spans="9:10">
      <c r="I194" s="5" t="s">
        <v>369</v>
      </c>
      <c r="J194" s="5" t="s">
        <v>367</v>
      </c>
    </row>
    <row r="195" spans="9:10">
      <c r="I195" s="5" t="s">
        <v>369</v>
      </c>
      <c r="J195" s="5" t="s">
        <v>366</v>
      </c>
    </row>
    <row r="196" spans="9:10">
      <c r="I196" s="5" t="s">
        <v>369</v>
      </c>
      <c r="J196" s="5" t="s">
        <v>367</v>
      </c>
    </row>
    <row r="197" spans="9:10">
      <c r="I197" s="5" t="s">
        <v>369</v>
      </c>
      <c r="J197" s="5" t="s">
        <v>367</v>
      </c>
    </row>
    <row r="198" spans="9:10">
      <c r="I198" s="5" t="s">
        <v>369</v>
      </c>
      <c r="J198" s="5" t="s">
        <v>366</v>
      </c>
    </row>
    <row r="199" spans="9:10">
      <c r="I199" s="5" t="s">
        <v>369</v>
      </c>
      <c r="J199" s="5" t="s">
        <v>367</v>
      </c>
    </row>
    <row r="200" spans="9:10">
      <c r="I200" s="5" t="s">
        <v>369</v>
      </c>
      <c r="J200" s="5" t="s">
        <v>367</v>
      </c>
    </row>
    <row r="201" spans="9:10">
      <c r="I201" s="5" t="s">
        <v>369</v>
      </c>
      <c r="J201" s="5" t="s">
        <v>367</v>
      </c>
    </row>
    <row r="202" spans="9:10">
      <c r="I202" s="5" t="s">
        <v>369</v>
      </c>
      <c r="J202" s="5" t="s">
        <v>367</v>
      </c>
    </row>
    <row r="203" spans="9:10">
      <c r="I203" s="5" t="s">
        <v>368</v>
      </c>
      <c r="J203" s="5" t="s">
        <v>367</v>
      </c>
    </row>
    <row r="204" spans="9:10">
      <c r="I204" s="5" t="s">
        <v>369</v>
      </c>
      <c r="J204" s="5" t="s">
        <v>367</v>
      </c>
    </row>
    <row r="205" spans="9:10">
      <c r="I205" s="5" t="s">
        <v>369</v>
      </c>
      <c r="J205" s="5" t="s">
        <v>367</v>
      </c>
    </row>
    <row r="206" spans="9:10">
      <c r="I206" s="5" t="s">
        <v>368</v>
      </c>
      <c r="J206" s="5" t="s">
        <v>367</v>
      </c>
    </row>
    <row r="207" spans="9:10">
      <c r="I207" s="5" t="s">
        <v>369</v>
      </c>
      <c r="J207" s="5" t="s">
        <v>367</v>
      </c>
    </row>
    <row r="208" spans="9:10">
      <c r="I208" s="5" t="s">
        <v>369</v>
      </c>
      <c r="J208" s="5" t="s">
        <v>367</v>
      </c>
    </row>
    <row r="209" spans="9:10">
      <c r="I209" s="5" t="s">
        <v>369</v>
      </c>
      <c r="J209" s="5" t="s">
        <v>367</v>
      </c>
    </row>
    <row r="210" spans="9:10">
      <c r="I210" s="5" t="s">
        <v>369</v>
      </c>
      <c r="J210" s="5" t="s">
        <v>366</v>
      </c>
    </row>
    <row r="211" spans="9:10">
      <c r="I211" s="5" t="s">
        <v>369</v>
      </c>
      <c r="J211" s="5" t="s">
        <v>366</v>
      </c>
    </row>
    <row r="212" spans="9:10">
      <c r="I212" s="5" t="s">
        <v>368</v>
      </c>
      <c r="J212" s="5" t="s">
        <v>367</v>
      </c>
    </row>
    <row r="213" spans="9:10">
      <c r="I213" s="5" t="s">
        <v>368</v>
      </c>
      <c r="J213" s="5" t="s">
        <v>367</v>
      </c>
    </row>
    <row r="214" spans="9:10">
      <c r="I214" s="5" t="s">
        <v>368</v>
      </c>
      <c r="J214" s="5" t="s">
        <v>366</v>
      </c>
    </row>
    <row r="215" spans="9:10">
      <c r="I215" s="5" t="s">
        <v>368</v>
      </c>
      <c r="J215" s="5" t="s">
        <v>367</v>
      </c>
    </row>
    <row r="216" spans="9:10">
      <c r="I216" s="5" t="s">
        <v>368</v>
      </c>
      <c r="J216" s="5" t="s">
        <v>367</v>
      </c>
    </row>
    <row r="217" spans="9:10">
      <c r="I217" s="5" t="s">
        <v>368</v>
      </c>
      <c r="J217" s="5" t="s">
        <v>367</v>
      </c>
    </row>
    <row r="218" spans="9:10">
      <c r="I218" s="5" t="s">
        <v>368</v>
      </c>
      <c r="J218" s="5" t="s">
        <v>367</v>
      </c>
    </row>
    <row r="219" spans="9:10">
      <c r="I219" s="5" t="s">
        <v>369</v>
      </c>
      <c r="J219" s="5" t="s">
        <v>367</v>
      </c>
    </row>
    <row r="220" spans="9:10">
      <c r="I220" s="5" t="s">
        <v>369</v>
      </c>
      <c r="J220" s="5" t="s">
        <v>367</v>
      </c>
    </row>
    <row r="221" spans="9:10">
      <c r="I221" s="5" t="s">
        <v>369</v>
      </c>
      <c r="J221" s="5" t="s">
        <v>367</v>
      </c>
    </row>
    <row r="222" spans="9:10">
      <c r="I222" s="5" t="s">
        <v>369</v>
      </c>
      <c r="J222" s="5" t="s">
        <v>367</v>
      </c>
    </row>
    <row r="223" spans="9:10">
      <c r="I223" s="5" t="s">
        <v>369</v>
      </c>
      <c r="J223" s="5" t="s">
        <v>367</v>
      </c>
    </row>
    <row r="224" spans="9:10">
      <c r="I224" s="5" t="s">
        <v>368</v>
      </c>
      <c r="J224" s="5" t="s">
        <v>367</v>
      </c>
    </row>
    <row r="225" spans="9:10">
      <c r="I225" s="5" t="s">
        <v>369</v>
      </c>
      <c r="J225" s="5" t="s">
        <v>367</v>
      </c>
    </row>
    <row r="226" spans="9:10">
      <c r="I226" s="5" t="s">
        <v>369</v>
      </c>
      <c r="J226" s="5" t="s">
        <v>367</v>
      </c>
    </row>
    <row r="227" spans="9:10">
      <c r="I227" s="5" t="s">
        <v>369</v>
      </c>
      <c r="J227" s="5" t="s">
        <v>367</v>
      </c>
    </row>
    <row r="228" spans="9:10">
      <c r="I228" s="5" t="s">
        <v>368</v>
      </c>
      <c r="J228" s="5" t="s">
        <v>366</v>
      </c>
    </row>
    <row r="229" spans="9:10">
      <c r="I229" s="5" t="s">
        <v>369</v>
      </c>
      <c r="J229" s="5" t="s">
        <v>367</v>
      </c>
    </row>
    <row r="230" spans="9:10">
      <c r="I230" s="5" t="s">
        <v>369</v>
      </c>
      <c r="J230" s="5" t="s">
        <v>367</v>
      </c>
    </row>
    <row r="231" spans="9:10">
      <c r="I231" s="5" t="s">
        <v>369</v>
      </c>
      <c r="J231" s="5" t="s">
        <v>367</v>
      </c>
    </row>
    <row r="232" spans="9:10">
      <c r="I232" s="5" t="s">
        <v>369</v>
      </c>
      <c r="J232" s="5" t="s">
        <v>367</v>
      </c>
    </row>
    <row r="233" spans="9:10">
      <c r="I233" s="5" t="s">
        <v>369</v>
      </c>
      <c r="J233" s="5" t="s">
        <v>367</v>
      </c>
    </row>
    <row r="234" spans="9:10">
      <c r="I234" s="5" t="s">
        <v>369</v>
      </c>
      <c r="J234" s="5" t="s">
        <v>367</v>
      </c>
    </row>
    <row r="235" spans="9:10">
      <c r="I235" s="5" t="s">
        <v>369</v>
      </c>
      <c r="J235" s="5" t="s">
        <v>367</v>
      </c>
    </row>
    <row r="236" spans="9:10">
      <c r="I236" s="5" t="s">
        <v>369</v>
      </c>
      <c r="J236" s="5" t="s">
        <v>366</v>
      </c>
    </row>
    <row r="237" spans="9:10">
      <c r="I237" s="5" t="s">
        <v>369</v>
      </c>
      <c r="J237" s="5" t="s">
        <v>367</v>
      </c>
    </row>
    <row r="238" spans="9:10">
      <c r="I238" s="5" t="s">
        <v>368</v>
      </c>
      <c r="J238" s="5" t="s">
        <v>367</v>
      </c>
    </row>
    <row r="239" spans="9:10">
      <c r="I239" s="5" t="s">
        <v>369</v>
      </c>
      <c r="J239" s="5" t="s">
        <v>366</v>
      </c>
    </row>
    <row r="240" spans="9:10">
      <c r="I240" s="5" t="s">
        <v>369</v>
      </c>
      <c r="J240" s="5" t="s">
        <v>367</v>
      </c>
    </row>
    <row r="241" spans="9:10">
      <c r="I241" s="5" t="s">
        <v>369</v>
      </c>
      <c r="J241" s="5" t="s">
        <v>367</v>
      </c>
    </row>
    <row r="242" spans="9:10">
      <c r="I242" s="5" t="s">
        <v>369</v>
      </c>
      <c r="J242" s="5" t="s">
        <v>367</v>
      </c>
    </row>
    <row r="243" spans="9:10">
      <c r="I243" s="5" t="s">
        <v>369</v>
      </c>
      <c r="J243" s="5" t="s">
        <v>367</v>
      </c>
    </row>
    <row r="244" spans="9:10">
      <c r="I244" s="5" t="s">
        <v>369</v>
      </c>
      <c r="J244" s="5" t="s">
        <v>367</v>
      </c>
    </row>
    <row r="245" spans="9:10">
      <c r="I245" s="5" t="s">
        <v>368</v>
      </c>
      <c r="J245" s="5" t="s">
        <v>367</v>
      </c>
    </row>
    <row r="246" spans="9:10">
      <c r="I246" s="5" t="s">
        <v>368</v>
      </c>
      <c r="J246" s="5" t="s">
        <v>367</v>
      </c>
    </row>
    <row r="247" spans="9:10">
      <c r="I247" s="5" t="s">
        <v>369</v>
      </c>
      <c r="J247" s="5" t="s">
        <v>367</v>
      </c>
    </row>
    <row r="248" spans="9:10">
      <c r="I248" s="5" t="s">
        <v>369</v>
      </c>
      <c r="J248" s="5" t="s">
        <v>367</v>
      </c>
    </row>
    <row r="249" spans="9:10">
      <c r="I249" s="5" t="s">
        <v>369</v>
      </c>
      <c r="J249" s="5" t="s">
        <v>367</v>
      </c>
    </row>
    <row r="250" spans="9:10">
      <c r="I250" s="5" t="s">
        <v>369</v>
      </c>
      <c r="J250" s="5" t="s">
        <v>367</v>
      </c>
    </row>
    <row r="251" spans="9:10">
      <c r="I251" s="5" t="s">
        <v>369</v>
      </c>
      <c r="J251" s="5" t="s">
        <v>367</v>
      </c>
    </row>
    <row r="252" spans="9:10">
      <c r="I252" s="5" t="s">
        <v>369</v>
      </c>
      <c r="J252" s="5" t="s">
        <v>366</v>
      </c>
    </row>
    <row r="253" spans="9:10">
      <c r="I253" s="5" t="s">
        <v>368</v>
      </c>
      <c r="J253" s="5" t="s">
        <v>367</v>
      </c>
    </row>
    <row r="254" spans="9:10">
      <c r="I254" s="5" t="s">
        <v>369</v>
      </c>
      <c r="J254" s="5" t="s">
        <v>367</v>
      </c>
    </row>
    <row r="255" spans="9:10">
      <c r="I255" s="5" t="s">
        <v>368</v>
      </c>
      <c r="J255" s="5" t="s">
        <v>366</v>
      </c>
    </row>
    <row r="256" spans="9:10">
      <c r="I256" s="5" t="s">
        <v>368</v>
      </c>
      <c r="J256" s="5" t="s">
        <v>367</v>
      </c>
    </row>
    <row r="257" spans="9:10">
      <c r="I257" s="5" t="s">
        <v>369</v>
      </c>
      <c r="J257" s="5" t="s">
        <v>367</v>
      </c>
    </row>
    <row r="258" spans="9:10">
      <c r="I258" s="5" t="s">
        <v>368</v>
      </c>
      <c r="J258" s="5" t="s">
        <v>367</v>
      </c>
    </row>
    <row r="259" spans="9:10">
      <c r="I259" s="5" t="s">
        <v>369</v>
      </c>
      <c r="J259" s="5" t="s">
        <v>367</v>
      </c>
    </row>
  </sheetData>
  <mergeCells count="3">
    <mergeCell ref="B16:J16"/>
    <mergeCell ref="B23:J23"/>
    <mergeCell ref="B30:J30"/>
  </mergeCell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5E3B2-26AC-4D15-BCD2-429F7E2B5EA9}">
  <sheetPr>
    <tabColor rgb="FFFF0000"/>
  </sheetPr>
  <dimension ref="B2:J259"/>
  <sheetViews>
    <sheetView showGridLines="0" zoomScale="85" zoomScaleNormal="85" workbookViewId="0"/>
  </sheetViews>
  <sheetFormatPr defaultRowHeight="14.4"/>
  <cols>
    <col min="1" max="1" width="2.6640625" bestFit="1" customWidth="1"/>
    <col min="2" max="7" width="10.5546875" customWidth="1"/>
    <col min="8" max="8" width="10.88671875" customWidth="1"/>
    <col min="9" max="9" width="10.5546875" customWidth="1"/>
    <col min="10" max="10" width="13.6640625" customWidth="1"/>
  </cols>
  <sheetData>
    <row r="2" spans="2:10" ht="7.5" customHeight="1">
      <c r="B2" s="146"/>
      <c r="C2" s="147"/>
      <c r="D2" s="147"/>
      <c r="E2" s="147"/>
      <c r="F2" s="147"/>
      <c r="G2" s="147"/>
      <c r="H2" s="147"/>
      <c r="I2" s="147"/>
      <c r="J2" s="148"/>
    </row>
    <row r="3" spans="2:10">
      <c r="B3" s="175" t="s">
        <v>107</v>
      </c>
      <c r="J3" s="6"/>
    </row>
    <row r="4" spans="2:10">
      <c r="B4" s="168" t="s">
        <v>108</v>
      </c>
      <c r="J4" s="6"/>
    </row>
    <row r="5" spans="2:10">
      <c r="B5" s="168" t="s">
        <v>109</v>
      </c>
      <c r="J5" s="6"/>
    </row>
    <row r="6" spans="2:10">
      <c r="B6" s="168" t="s">
        <v>402</v>
      </c>
      <c r="J6" s="6"/>
    </row>
    <row r="7" spans="2:10">
      <c r="B7" s="168" t="s">
        <v>351</v>
      </c>
      <c r="J7" s="6"/>
    </row>
    <row r="8" spans="2:10">
      <c r="B8" s="194" t="s">
        <v>0</v>
      </c>
      <c r="J8" s="6"/>
    </row>
    <row r="9" spans="2:10">
      <c r="B9" s="169" t="s">
        <v>356</v>
      </c>
      <c r="C9" s="192"/>
      <c r="D9" s="192"/>
      <c r="E9" s="192"/>
      <c r="F9" s="192"/>
      <c r="G9" s="192"/>
      <c r="H9" s="192"/>
      <c r="I9" s="192"/>
      <c r="J9" s="193"/>
    </row>
    <row r="10" spans="2:10">
      <c r="B10" s="169" t="s">
        <v>361</v>
      </c>
      <c r="J10" s="6"/>
    </row>
    <row r="11" spans="2:10">
      <c r="B11" s="191" t="s">
        <v>353</v>
      </c>
      <c r="J11" s="6"/>
    </row>
    <row r="12" spans="2:10">
      <c r="B12" s="191" t="s">
        <v>362</v>
      </c>
      <c r="J12" s="6"/>
    </row>
    <row r="13" spans="2:10" ht="15.6">
      <c r="B13" s="198" t="s">
        <v>352</v>
      </c>
      <c r="J13" s="6"/>
    </row>
    <row r="14" spans="2:10">
      <c r="B14" s="198"/>
      <c r="J14" s="6"/>
    </row>
    <row r="15" spans="2:10">
      <c r="B15" s="169" t="s">
        <v>357</v>
      </c>
      <c r="C15" s="192"/>
      <c r="D15" s="192"/>
      <c r="E15" s="192"/>
      <c r="F15" s="192"/>
      <c r="G15" s="192"/>
      <c r="H15" s="192"/>
      <c r="I15" s="192"/>
      <c r="J15" s="193"/>
    </row>
    <row r="16" spans="2:10" ht="30" customHeight="1">
      <c r="B16" s="384" t="s">
        <v>845</v>
      </c>
      <c r="C16" s="385"/>
      <c r="D16" s="385"/>
      <c r="E16" s="385"/>
      <c r="F16" s="385"/>
      <c r="G16" s="385"/>
      <c r="H16" s="385"/>
      <c r="I16" s="385"/>
      <c r="J16" s="386"/>
    </row>
    <row r="17" spans="2:10">
      <c r="B17" s="191" t="s">
        <v>354</v>
      </c>
      <c r="J17" s="6"/>
    </row>
    <row r="18" spans="2:10">
      <c r="B18" s="191" t="s">
        <v>363</v>
      </c>
      <c r="J18" s="6"/>
    </row>
    <row r="19" spans="2:10" ht="15.6">
      <c r="B19" s="198" t="s">
        <v>355</v>
      </c>
      <c r="J19" s="6"/>
    </row>
    <row r="20" spans="2:10">
      <c r="B20" s="198" t="s">
        <v>403</v>
      </c>
      <c r="J20" s="6"/>
    </row>
    <row r="21" spans="2:10">
      <c r="B21" s="169"/>
      <c r="J21" s="6"/>
    </row>
    <row r="22" spans="2:10">
      <c r="B22" s="169" t="s">
        <v>358</v>
      </c>
      <c r="J22" s="6"/>
    </row>
    <row r="23" spans="2:10" ht="60" customHeight="1">
      <c r="B23" s="384" t="s">
        <v>364</v>
      </c>
      <c r="C23" s="385"/>
      <c r="D23" s="385"/>
      <c r="E23" s="385"/>
      <c r="F23" s="385"/>
      <c r="G23" s="385"/>
      <c r="H23" s="385"/>
      <c r="I23" s="385"/>
      <c r="J23" s="386"/>
    </row>
    <row r="24" spans="2:10">
      <c r="B24" s="10"/>
      <c r="F24" s="5" t="s">
        <v>98</v>
      </c>
      <c r="G24" s="171" t="s">
        <v>111</v>
      </c>
      <c r="H24" s="172"/>
      <c r="J24" s="6"/>
    </row>
    <row r="25" spans="2:10">
      <c r="B25" s="10"/>
      <c r="F25" s="170" t="s">
        <v>112</v>
      </c>
      <c r="G25" s="195" t="s">
        <v>366</v>
      </c>
      <c r="H25" s="195" t="s">
        <v>367</v>
      </c>
      <c r="I25" s="196" t="s">
        <v>61</v>
      </c>
      <c r="J25" s="6"/>
    </row>
    <row r="26" spans="2:10">
      <c r="B26" s="10"/>
      <c r="D26" s="209" t="s">
        <v>377</v>
      </c>
      <c r="F26" s="197" t="s">
        <v>368</v>
      </c>
      <c r="G26" s="5">
        <v>16</v>
      </c>
      <c r="H26" s="5">
        <v>46</v>
      </c>
      <c r="I26" s="16">
        <v>62</v>
      </c>
      <c r="J26" s="6"/>
    </row>
    <row r="27" spans="2:10">
      <c r="B27" s="10"/>
      <c r="D27" s="210" t="s">
        <v>378</v>
      </c>
      <c r="F27" s="197" t="s">
        <v>369</v>
      </c>
      <c r="G27" s="5">
        <v>22</v>
      </c>
      <c r="H27" s="5">
        <v>116</v>
      </c>
      <c r="I27" s="16">
        <v>138</v>
      </c>
      <c r="J27" s="6"/>
    </row>
    <row r="28" spans="2:10">
      <c r="B28" s="10"/>
      <c r="F28" s="16" t="s">
        <v>61</v>
      </c>
      <c r="G28" s="16">
        <v>38</v>
      </c>
      <c r="H28" s="16">
        <v>162</v>
      </c>
      <c r="I28" s="16">
        <v>200</v>
      </c>
      <c r="J28" s="6"/>
    </row>
    <row r="29" spans="2:10">
      <c r="B29" s="10"/>
      <c r="J29" s="6"/>
    </row>
    <row r="30" spans="2:10" ht="45" customHeight="1">
      <c r="B30" s="384" t="s">
        <v>365</v>
      </c>
      <c r="C30" s="385"/>
      <c r="D30" s="385"/>
      <c r="E30" s="385"/>
      <c r="F30" s="385"/>
      <c r="G30" s="385"/>
      <c r="H30" s="385"/>
      <c r="I30" s="385"/>
      <c r="J30" s="386"/>
    </row>
    <row r="31" spans="2:10">
      <c r="B31" s="199"/>
      <c r="C31" s="200"/>
      <c r="D31" s="200"/>
      <c r="E31" s="200"/>
      <c r="G31" s="200"/>
      <c r="H31" s="200"/>
      <c r="I31" s="200"/>
      <c r="J31" s="201"/>
    </row>
    <row r="32" spans="2:10">
      <c r="B32" s="26" t="s">
        <v>412</v>
      </c>
      <c r="C32" s="29"/>
      <c r="D32" s="27"/>
      <c r="E32" s="18">
        <f>H28/I28</f>
        <v>0.81</v>
      </c>
      <c r="F32" t="str">
        <f>IF(ISBLANK(E32),""," "&amp;H28&amp;"/"&amp;I28)</f>
        <v xml:space="preserve"> 162/200</v>
      </c>
      <c r="G32" s="3"/>
      <c r="H32" t="s">
        <v>373</v>
      </c>
      <c r="J32" s="6"/>
    </row>
    <row r="33" spans="2:10">
      <c r="B33" s="26" t="s">
        <v>413</v>
      </c>
      <c r="C33" s="29"/>
      <c r="D33" s="27"/>
      <c r="E33" s="18">
        <f>H27/I28</f>
        <v>0.57999999999999996</v>
      </c>
      <c r="F33" t="str">
        <f>IF(ISBLANK(E33),""," "&amp;H27&amp;"/"&amp;I28)</f>
        <v xml:space="preserve"> 116/200</v>
      </c>
      <c r="H33" t="s">
        <v>373</v>
      </c>
      <c r="J33" s="6"/>
    </row>
    <row r="34" spans="2:10">
      <c r="B34" s="26" t="s">
        <v>414</v>
      </c>
      <c r="C34" s="29"/>
      <c r="D34" s="27"/>
      <c r="E34" s="18">
        <f>H27/H28</f>
        <v>0.71604938271604934</v>
      </c>
      <c r="F34" t="str">
        <f>IF(ISBLANK(E34),""," "&amp;H27&amp;"/"&amp;H28)</f>
        <v xml:space="preserve"> 116/162</v>
      </c>
      <c r="G34" s="202"/>
      <c r="H34" s="202" t="s">
        <v>374</v>
      </c>
      <c r="J34" s="6"/>
    </row>
    <row r="35" spans="2:10">
      <c r="B35" s="26" t="s">
        <v>379</v>
      </c>
      <c r="C35" s="29"/>
      <c r="D35" s="27"/>
      <c r="E35" s="18">
        <f>H27/I27</f>
        <v>0.84057971014492749</v>
      </c>
      <c r="F35" t="str">
        <f>IF(ISBLANK(E35),""," "&amp;H27&amp;"/"&amp;I27)</f>
        <v xml:space="preserve"> 116/138</v>
      </c>
      <c r="G35" s="202"/>
      <c r="H35" s="202" t="s">
        <v>374</v>
      </c>
      <c r="J35" s="6"/>
    </row>
    <row r="36" spans="2:10">
      <c r="B36" s="10"/>
      <c r="J36" s="6"/>
    </row>
    <row r="37" spans="2:10">
      <c r="B37" s="175" t="s">
        <v>114</v>
      </c>
      <c r="J37" s="6"/>
    </row>
    <row r="38" spans="2:10">
      <c r="B38" s="168" t="s">
        <v>433</v>
      </c>
      <c r="J38" s="6"/>
    </row>
    <row r="39" spans="2:10">
      <c r="B39" s="168" t="s">
        <v>434</v>
      </c>
      <c r="J39" s="6"/>
    </row>
    <row r="40" spans="2:10">
      <c r="B40" s="206" t="s">
        <v>370</v>
      </c>
      <c r="J40" s="6"/>
    </row>
    <row r="41" spans="2:10">
      <c r="B41" s="169" t="s">
        <v>371</v>
      </c>
      <c r="F41" s="157" t="s">
        <v>376</v>
      </c>
      <c r="G41" s="208"/>
      <c r="H41" s="158"/>
      <c r="J41" s="203" t="s">
        <v>110</v>
      </c>
    </row>
    <row r="42" spans="2:10">
      <c r="B42" s="169" t="s">
        <v>846</v>
      </c>
      <c r="F42" s="5" t="s">
        <v>375</v>
      </c>
      <c r="G42" s="171" t="s">
        <v>111</v>
      </c>
      <c r="H42" s="172"/>
      <c r="J42" s="6"/>
    </row>
    <row r="43" spans="2:10">
      <c r="B43" s="10"/>
      <c r="F43" s="170" t="s">
        <v>112</v>
      </c>
      <c r="G43" s="195" t="s">
        <v>366</v>
      </c>
      <c r="H43" s="195" t="s">
        <v>367</v>
      </c>
      <c r="I43" s="196" t="s">
        <v>61</v>
      </c>
      <c r="J43" s="6"/>
    </row>
    <row r="44" spans="2:10">
      <c r="B44" s="207" t="s">
        <v>372</v>
      </c>
      <c r="C44" s="27"/>
      <c r="D44" s="18">
        <f>H45/H46</f>
        <v>0.71604938271604923</v>
      </c>
      <c r="F44" s="197" t="s">
        <v>368</v>
      </c>
      <c r="G44" s="5" cm="1">
        <f t="array" ref="G44:I46">G26:I28/I28</f>
        <v>0.08</v>
      </c>
      <c r="H44" s="5">
        <v>0.23</v>
      </c>
      <c r="I44" s="16">
        <v>0.31</v>
      </c>
      <c r="J44" s="6"/>
    </row>
    <row r="45" spans="2:10">
      <c r="B45" s="10"/>
      <c r="D45" t="str">
        <f>IF(ISBLANK(D44),""," "&amp;H45&amp;"/"&amp;H46)</f>
        <v xml:space="preserve"> 0.58/0.81</v>
      </c>
      <c r="F45" s="197" t="s">
        <v>369</v>
      </c>
      <c r="G45" s="5">
        <v>0.11</v>
      </c>
      <c r="H45" s="5">
        <v>0.57999999999999996</v>
      </c>
      <c r="I45" s="16">
        <v>0.69</v>
      </c>
      <c r="J45" s="6"/>
    </row>
    <row r="46" spans="2:10">
      <c r="B46" s="207" t="s">
        <v>379</v>
      </c>
      <c r="C46" s="27"/>
      <c r="D46" s="18">
        <f>H45/I45</f>
        <v>0.84057971014492749</v>
      </c>
      <c r="F46" s="16" t="s">
        <v>61</v>
      </c>
      <c r="G46" s="16">
        <v>0.19</v>
      </c>
      <c r="H46" s="16">
        <v>0.81</v>
      </c>
      <c r="I46" s="16">
        <v>1</v>
      </c>
      <c r="J46" s="6"/>
    </row>
    <row r="47" spans="2:10">
      <c r="B47" s="10"/>
      <c r="D47" t="str">
        <f>IF(ISBLANK(D46),""," "&amp;H45&amp;"/"&amp;I45)</f>
        <v xml:space="preserve"> 0.58/0.69</v>
      </c>
      <c r="J47" s="6"/>
    </row>
    <row r="48" spans="2:10">
      <c r="B48" s="10"/>
      <c r="J48" s="204" t="s">
        <v>113</v>
      </c>
    </row>
    <row r="49" spans="2:10">
      <c r="B49" s="205"/>
      <c r="C49" s="151"/>
      <c r="D49" s="151"/>
      <c r="E49" s="151"/>
      <c r="F49" s="151"/>
      <c r="G49" s="151"/>
      <c r="H49" s="151"/>
      <c r="I49" s="151"/>
      <c r="J49" s="150"/>
    </row>
    <row r="53" spans="2:10">
      <c r="B53" t="s">
        <v>847</v>
      </c>
      <c r="F53" s="5">
        <v>0.19</v>
      </c>
    </row>
    <row r="54" spans="2:10">
      <c r="B54" t="s">
        <v>848</v>
      </c>
      <c r="F54" s="5">
        <v>0.11</v>
      </c>
    </row>
    <row r="55" spans="2:10">
      <c r="B55" t="s">
        <v>849</v>
      </c>
      <c r="F55" s="18">
        <f>F54/F53</f>
        <v>0.57894736842105265</v>
      </c>
    </row>
    <row r="59" spans="2:10">
      <c r="F59" t="s">
        <v>375</v>
      </c>
      <c r="G59" t="s">
        <v>850</v>
      </c>
      <c r="I59" s="19" t="s">
        <v>112</v>
      </c>
      <c r="J59" s="19" t="s">
        <v>111</v>
      </c>
    </row>
    <row r="60" spans="2:10">
      <c r="B60" t="s">
        <v>847</v>
      </c>
      <c r="F60" s="18">
        <f>COUNTIFS(J60:J259,G60)/F63</f>
        <v>0.19</v>
      </c>
      <c r="G60" t="s">
        <v>366</v>
      </c>
      <c r="I60" s="5" t="s">
        <v>369</v>
      </c>
      <c r="J60" s="5" t="s">
        <v>367</v>
      </c>
    </row>
    <row r="61" spans="2:10">
      <c r="B61" t="s">
        <v>848</v>
      </c>
      <c r="F61" s="18">
        <f>COUNTIFS(I60:I259,G61,J60:J259,G60)/F63</f>
        <v>0.11</v>
      </c>
      <c r="G61" t="s">
        <v>369</v>
      </c>
      <c r="I61" s="5" t="s">
        <v>368</v>
      </c>
      <c r="J61" s="5" t="s">
        <v>367</v>
      </c>
    </row>
    <row r="62" spans="2:10">
      <c r="B62" t="s">
        <v>849</v>
      </c>
      <c r="F62" s="18">
        <f>F61/F60</f>
        <v>0.57894736842105265</v>
      </c>
      <c r="I62" s="5" t="s">
        <v>368</v>
      </c>
      <c r="J62" s="5" t="s">
        <v>366</v>
      </c>
    </row>
    <row r="63" spans="2:10">
      <c r="B63" t="s">
        <v>317</v>
      </c>
      <c r="F63" s="18">
        <f>ROWS(I60:J259)</f>
        <v>200</v>
      </c>
      <c r="I63" s="5" t="s">
        <v>369</v>
      </c>
      <c r="J63" s="5" t="s">
        <v>366</v>
      </c>
    </row>
    <row r="64" spans="2:10">
      <c r="B64" t="s">
        <v>849</v>
      </c>
      <c r="F64" s="18">
        <f>COUNTIFS(I60:I259,G61,J60:J259,G60)/COUNTIFS(J60:J259,G60)</f>
        <v>0.57894736842105265</v>
      </c>
      <c r="I64" s="5" t="s">
        <v>369</v>
      </c>
      <c r="J64" s="5" t="s">
        <v>367</v>
      </c>
    </row>
    <row r="65" spans="9:10">
      <c r="I65" s="5" t="s">
        <v>369</v>
      </c>
      <c r="J65" s="5" t="s">
        <v>367</v>
      </c>
    </row>
    <row r="66" spans="9:10">
      <c r="I66" s="5" t="s">
        <v>368</v>
      </c>
      <c r="J66" s="5" t="s">
        <v>366</v>
      </c>
    </row>
    <row r="67" spans="9:10">
      <c r="I67" s="5" t="s">
        <v>368</v>
      </c>
      <c r="J67" s="5" t="s">
        <v>366</v>
      </c>
    </row>
    <row r="68" spans="9:10">
      <c r="I68" s="5" t="s">
        <v>369</v>
      </c>
      <c r="J68" s="5" t="s">
        <v>367</v>
      </c>
    </row>
    <row r="69" spans="9:10">
      <c r="I69" s="5" t="s">
        <v>369</v>
      </c>
      <c r="J69" s="5" t="s">
        <v>367</v>
      </c>
    </row>
    <row r="70" spans="9:10">
      <c r="I70" s="5" t="s">
        <v>369</v>
      </c>
      <c r="J70" s="5" t="s">
        <v>367</v>
      </c>
    </row>
    <row r="71" spans="9:10">
      <c r="I71" s="5" t="s">
        <v>369</v>
      </c>
      <c r="J71" s="5" t="s">
        <v>367</v>
      </c>
    </row>
    <row r="72" spans="9:10">
      <c r="I72" s="5" t="s">
        <v>368</v>
      </c>
      <c r="J72" s="5" t="s">
        <v>366</v>
      </c>
    </row>
    <row r="73" spans="9:10">
      <c r="I73" s="5" t="s">
        <v>369</v>
      </c>
      <c r="J73" s="5" t="s">
        <v>367</v>
      </c>
    </row>
    <row r="74" spans="9:10">
      <c r="I74" s="5" t="s">
        <v>369</v>
      </c>
      <c r="J74" s="5" t="s">
        <v>367</v>
      </c>
    </row>
    <row r="75" spans="9:10">
      <c r="I75" s="5" t="s">
        <v>368</v>
      </c>
      <c r="J75" s="5" t="s">
        <v>367</v>
      </c>
    </row>
    <row r="76" spans="9:10">
      <c r="I76" s="5" t="s">
        <v>369</v>
      </c>
      <c r="J76" s="5" t="s">
        <v>366</v>
      </c>
    </row>
    <row r="77" spans="9:10">
      <c r="I77" s="5" t="s">
        <v>368</v>
      </c>
      <c r="J77" s="5" t="s">
        <v>367</v>
      </c>
    </row>
    <row r="78" spans="9:10">
      <c r="I78" s="5" t="s">
        <v>368</v>
      </c>
      <c r="J78" s="5" t="s">
        <v>367</v>
      </c>
    </row>
    <row r="79" spans="9:10">
      <c r="I79" s="5" t="s">
        <v>369</v>
      </c>
      <c r="J79" s="5" t="s">
        <v>367</v>
      </c>
    </row>
    <row r="80" spans="9:10">
      <c r="I80" s="5" t="s">
        <v>368</v>
      </c>
      <c r="J80" s="5" t="s">
        <v>367</v>
      </c>
    </row>
    <row r="81" spans="9:10">
      <c r="I81" s="5" t="s">
        <v>368</v>
      </c>
      <c r="J81" s="5" t="s">
        <v>367</v>
      </c>
    </row>
    <row r="82" spans="9:10">
      <c r="I82" s="5" t="s">
        <v>369</v>
      </c>
      <c r="J82" s="5" t="s">
        <v>367</v>
      </c>
    </row>
    <row r="83" spans="9:10">
      <c r="I83" s="5" t="s">
        <v>369</v>
      </c>
      <c r="J83" s="5" t="s">
        <v>367</v>
      </c>
    </row>
    <row r="84" spans="9:10">
      <c r="I84" s="5" t="s">
        <v>368</v>
      </c>
      <c r="J84" s="5" t="s">
        <v>367</v>
      </c>
    </row>
    <row r="85" spans="9:10">
      <c r="I85" s="5" t="s">
        <v>369</v>
      </c>
      <c r="J85" s="5" t="s">
        <v>367</v>
      </c>
    </row>
    <row r="86" spans="9:10">
      <c r="I86" s="5" t="s">
        <v>369</v>
      </c>
      <c r="J86" s="5" t="s">
        <v>367</v>
      </c>
    </row>
    <row r="87" spans="9:10">
      <c r="I87" s="5" t="s">
        <v>369</v>
      </c>
      <c r="J87" s="5" t="s">
        <v>367</v>
      </c>
    </row>
    <row r="88" spans="9:10">
      <c r="I88" s="5" t="s">
        <v>368</v>
      </c>
      <c r="J88" s="5" t="s">
        <v>366</v>
      </c>
    </row>
    <row r="89" spans="9:10">
      <c r="I89" s="5" t="s">
        <v>368</v>
      </c>
      <c r="J89" s="5" t="s">
        <v>367</v>
      </c>
    </row>
    <row r="90" spans="9:10">
      <c r="I90" s="5" t="s">
        <v>369</v>
      </c>
      <c r="J90" s="5" t="s">
        <v>366</v>
      </c>
    </row>
    <row r="91" spans="9:10">
      <c r="I91" s="5" t="s">
        <v>369</v>
      </c>
      <c r="J91" s="5" t="s">
        <v>366</v>
      </c>
    </row>
    <row r="92" spans="9:10">
      <c r="I92" s="5" t="s">
        <v>369</v>
      </c>
      <c r="J92" s="5" t="s">
        <v>367</v>
      </c>
    </row>
    <row r="93" spans="9:10">
      <c r="I93" s="5" t="s">
        <v>369</v>
      </c>
      <c r="J93" s="5" t="s">
        <v>367</v>
      </c>
    </row>
    <row r="94" spans="9:10">
      <c r="I94" s="5" t="s">
        <v>369</v>
      </c>
      <c r="J94" s="5" t="s">
        <v>367</v>
      </c>
    </row>
    <row r="95" spans="9:10">
      <c r="I95" s="5" t="s">
        <v>369</v>
      </c>
      <c r="J95" s="5" t="s">
        <v>366</v>
      </c>
    </row>
    <row r="96" spans="9:10">
      <c r="I96" s="5" t="s">
        <v>369</v>
      </c>
      <c r="J96" s="5" t="s">
        <v>367</v>
      </c>
    </row>
    <row r="97" spans="9:10">
      <c r="I97" s="5" t="s">
        <v>369</v>
      </c>
      <c r="J97" s="5" t="s">
        <v>367</v>
      </c>
    </row>
    <row r="98" spans="9:10">
      <c r="I98" s="5" t="s">
        <v>369</v>
      </c>
      <c r="J98" s="5" t="s">
        <v>366</v>
      </c>
    </row>
    <row r="99" spans="9:10">
      <c r="I99" s="5" t="s">
        <v>369</v>
      </c>
      <c r="J99" s="5" t="s">
        <v>367</v>
      </c>
    </row>
    <row r="100" spans="9:10">
      <c r="I100" s="5" t="s">
        <v>369</v>
      </c>
      <c r="J100" s="5" t="s">
        <v>367</v>
      </c>
    </row>
    <row r="101" spans="9:10">
      <c r="I101" s="5" t="s">
        <v>369</v>
      </c>
      <c r="J101" s="5" t="s">
        <v>367</v>
      </c>
    </row>
    <row r="102" spans="9:10">
      <c r="I102" s="5" t="s">
        <v>369</v>
      </c>
      <c r="J102" s="5" t="s">
        <v>367</v>
      </c>
    </row>
    <row r="103" spans="9:10">
      <c r="I103" s="5" t="s">
        <v>368</v>
      </c>
      <c r="J103" s="5" t="s">
        <v>367</v>
      </c>
    </row>
    <row r="104" spans="9:10">
      <c r="I104" s="5" t="s">
        <v>369</v>
      </c>
      <c r="J104" s="5" t="s">
        <v>367</v>
      </c>
    </row>
    <row r="105" spans="9:10">
      <c r="I105" s="5" t="s">
        <v>369</v>
      </c>
      <c r="J105" s="5" t="s">
        <v>367</v>
      </c>
    </row>
    <row r="106" spans="9:10">
      <c r="I106" s="5" t="s">
        <v>368</v>
      </c>
      <c r="J106" s="5" t="s">
        <v>367</v>
      </c>
    </row>
    <row r="107" spans="9:10">
      <c r="I107" s="5" t="s">
        <v>369</v>
      </c>
      <c r="J107" s="5" t="s">
        <v>367</v>
      </c>
    </row>
    <row r="108" spans="9:10">
      <c r="I108" s="5" t="s">
        <v>369</v>
      </c>
      <c r="J108" s="5" t="s">
        <v>367</v>
      </c>
    </row>
    <row r="109" spans="9:10">
      <c r="I109" s="5" t="s">
        <v>369</v>
      </c>
      <c r="J109" s="5" t="s">
        <v>367</v>
      </c>
    </row>
    <row r="110" spans="9:10">
      <c r="I110" s="5" t="s">
        <v>369</v>
      </c>
      <c r="J110" s="5" t="s">
        <v>366</v>
      </c>
    </row>
    <row r="111" spans="9:10">
      <c r="I111" s="5" t="s">
        <v>369</v>
      </c>
      <c r="J111" s="5" t="s">
        <v>366</v>
      </c>
    </row>
    <row r="112" spans="9:10">
      <c r="I112" s="5" t="s">
        <v>368</v>
      </c>
      <c r="J112" s="5" t="s">
        <v>367</v>
      </c>
    </row>
    <row r="113" spans="9:10">
      <c r="I113" s="5" t="s">
        <v>368</v>
      </c>
      <c r="J113" s="5" t="s">
        <v>367</v>
      </c>
    </row>
    <row r="114" spans="9:10">
      <c r="I114" s="5" t="s">
        <v>368</v>
      </c>
      <c r="J114" s="5" t="s">
        <v>366</v>
      </c>
    </row>
    <row r="115" spans="9:10">
      <c r="I115" s="5" t="s">
        <v>368</v>
      </c>
      <c r="J115" s="5" t="s">
        <v>367</v>
      </c>
    </row>
    <row r="116" spans="9:10">
      <c r="I116" s="5" t="s">
        <v>368</v>
      </c>
      <c r="J116" s="5" t="s">
        <v>367</v>
      </c>
    </row>
    <row r="117" spans="9:10">
      <c r="I117" s="5" t="s">
        <v>368</v>
      </c>
      <c r="J117" s="5" t="s">
        <v>367</v>
      </c>
    </row>
    <row r="118" spans="9:10">
      <c r="I118" s="5" t="s">
        <v>368</v>
      </c>
      <c r="J118" s="5" t="s">
        <v>367</v>
      </c>
    </row>
    <row r="119" spans="9:10">
      <c r="I119" s="5" t="s">
        <v>369</v>
      </c>
      <c r="J119" s="5" t="s">
        <v>367</v>
      </c>
    </row>
    <row r="120" spans="9:10">
      <c r="I120" s="5" t="s">
        <v>369</v>
      </c>
      <c r="J120" s="5" t="s">
        <v>367</v>
      </c>
    </row>
    <row r="121" spans="9:10">
      <c r="I121" s="5" t="s">
        <v>369</v>
      </c>
      <c r="J121" s="5" t="s">
        <v>367</v>
      </c>
    </row>
    <row r="122" spans="9:10">
      <c r="I122" s="5" t="s">
        <v>369</v>
      </c>
      <c r="J122" s="5" t="s">
        <v>367</v>
      </c>
    </row>
    <row r="123" spans="9:10">
      <c r="I123" s="5" t="s">
        <v>369</v>
      </c>
      <c r="J123" s="5" t="s">
        <v>367</v>
      </c>
    </row>
    <row r="124" spans="9:10">
      <c r="I124" s="5" t="s">
        <v>368</v>
      </c>
      <c r="J124" s="5" t="s">
        <v>367</v>
      </c>
    </row>
    <row r="125" spans="9:10">
      <c r="I125" s="5" t="s">
        <v>369</v>
      </c>
      <c r="J125" s="5" t="s">
        <v>367</v>
      </c>
    </row>
    <row r="126" spans="9:10">
      <c r="I126" s="5" t="s">
        <v>369</v>
      </c>
      <c r="J126" s="5" t="s">
        <v>367</v>
      </c>
    </row>
    <row r="127" spans="9:10">
      <c r="I127" s="5" t="s">
        <v>369</v>
      </c>
      <c r="J127" s="5" t="s">
        <v>367</v>
      </c>
    </row>
    <row r="128" spans="9:10">
      <c r="I128" s="5" t="s">
        <v>368</v>
      </c>
      <c r="J128" s="5" t="s">
        <v>366</v>
      </c>
    </row>
    <row r="129" spans="9:10">
      <c r="I129" s="5" t="s">
        <v>369</v>
      </c>
      <c r="J129" s="5" t="s">
        <v>367</v>
      </c>
    </row>
    <row r="130" spans="9:10">
      <c r="I130" s="5" t="s">
        <v>369</v>
      </c>
      <c r="J130" s="5" t="s">
        <v>367</v>
      </c>
    </row>
    <row r="131" spans="9:10">
      <c r="I131" s="5" t="s">
        <v>369</v>
      </c>
      <c r="J131" s="5" t="s">
        <v>367</v>
      </c>
    </row>
    <row r="132" spans="9:10">
      <c r="I132" s="5" t="s">
        <v>369</v>
      </c>
      <c r="J132" s="5" t="s">
        <v>367</v>
      </c>
    </row>
    <row r="133" spans="9:10">
      <c r="I133" s="5" t="s">
        <v>369</v>
      </c>
      <c r="J133" s="5" t="s">
        <v>367</v>
      </c>
    </row>
    <row r="134" spans="9:10">
      <c r="I134" s="5" t="s">
        <v>369</v>
      </c>
      <c r="J134" s="5" t="s">
        <v>367</v>
      </c>
    </row>
    <row r="135" spans="9:10">
      <c r="I135" s="5" t="s">
        <v>369</v>
      </c>
      <c r="J135" s="5" t="s">
        <v>367</v>
      </c>
    </row>
    <row r="136" spans="9:10">
      <c r="I136" s="5" t="s">
        <v>369</v>
      </c>
      <c r="J136" s="5" t="s">
        <v>366</v>
      </c>
    </row>
    <row r="137" spans="9:10">
      <c r="I137" s="5" t="s">
        <v>369</v>
      </c>
      <c r="J137" s="5" t="s">
        <v>367</v>
      </c>
    </row>
    <row r="138" spans="9:10">
      <c r="I138" s="5" t="s">
        <v>368</v>
      </c>
      <c r="J138" s="5" t="s">
        <v>367</v>
      </c>
    </row>
    <row r="139" spans="9:10">
      <c r="I139" s="5" t="s">
        <v>369</v>
      </c>
      <c r="J139" s="5" t="s">
        <v>366</v>
      </c>
    </row>
    <row r="140" spans="9:10">
      <c r="I140" s="5" t="s">
        <v>369</v>
      </c>
      <c r="J140" s="5" t="s">
        <v>367</v>
      </c>
    </row>
    <row r="141" spans="9:10">
      <c r="I141" s="5" t="s">
        <v>369</v>
      </c>
      <c r="J141" s="5" t="s">
        <v>367</v>
      </c>
    </row>
    <row r="142" spans="9:10">
      <c r="I142" s="5" t="s">
        <v>369</v>
      </c>
      <c r="J142" s="5" t="s">
        <v>367</v>
      </c>
    </row>
    <row r="143" spans="9:10">
      <c r="I143" s="5" t="s">
        <v>369</v>
      </c>
      <c r="J143" s="5" t="s">
        <v>367</v>
      </c>
    </row>
    <row r="144" spans="9:10">
      <c r="I144" s="5" t="s">
        <v>369</v>
      </c>
      <c r="J144" s="5" t="s">
        <v>367</v>
      </c>
    </row>
    <row r="145" spans="9:10">
      <c r="I145" s="5" t="s">
        <v>368</v>
      </c>
      <c r="J145" s="5" t="s">
        <v>367</v>
      </c>
    </row>
    <row r="146" spans="9:10">
      <c r="I146" s="5" t="s">
        <v>368</v>
      </c>
      <c r="J146" s="5" t="s">
        <v>367</v>
      </c>
    </row>
    <row r="147" spans="9:10">
      <c r="I147" s="5" t="s">
        <v>369</v>
      </c>
      <c r="J147" s="5" t="s">
        <v>367</v>
      </c>
    </row>
    <row r="148" spans="9:10">
      <c r="I148" s="5" t="s">
        <v>369</v>
      </c>
      <c r="J148" s="5" t="s">
        <v>367</v>
      </c>
    </row>
    <row r="149" spans="9:10">
      <c r="I149" s="5" t="s">
        <v>369</v>
      </c>
      <c r="J149" s="5" t="s">
        <v>367</v>
      </c>
    </row>
    <row r="150" spans="9:10">
      <c r="I150" s="5" t="s">
        <v>369</v>
      </c>
      <c r="J150" s="5" t="s">
        <v>367</v>
      </c>
    </row>
    <row r="151" spans="9:10">
      <c r="I151" s="5" t="s">
        <v>369</v>
      </c>
      <c r="J151" s="5" t="s">
        <v>367</v>
      </c>
    </row>
    <row r="152" spans="9:10">
      <c r="I152" s="5" t="s">
        <v>369</v>
      </c>
      <c r="J152" s="5" t="s">
        <v>366</v>
      </c>
    </row>
    <row r="153" spans="9:10">
      <c r="I153" s="5" t="s">
        <v>368</v>
      </c>
      <c r="J153" s="5" t="s">
        <v>367</v>
      </c>
    </row>
    <row r="154" spans="9:10">
      <c r="I154" s="5" t="s">
        <v>369</v>
      </c>
      <c r="J154" s="5" t="s">
        <v>367</v>
      </c>
    </row>
    <row r="155" spans="9:10">
      <c r="I155" s="5" t="s">
        <v>368</v>
      </c>
      <c r="J155" s="5" t="s">
        <v>366</v>
      </c>
    </row>
    <row r="156" spans="9:10">
      <c r="I156" s="5" t="s">
        <v>368</v>
      </c>
      <c r="J156" s="5" t="s">
        <v>367</v>
      </c>
    </row>
    <row r="157" spans="9:10">
      <c r="I157" s="5" t="s">
        <v>369</v>
      </c>
      <c r="J157" s="5" t="s">
        <v>367</v>
      </c>
    </row>
    <row r="158" spans="9:10">
      <c r="I158" s="5" t="s">
        <v>368</v>
      </c>
      <c r="J158" s="5" t="s">
        <v>367</v>
      </c>
    </row>
    <row r="159" spans="9:10">
      <c r="I159" s="5" t="s">
        <v>369</v>
      </c>
      <c r="J159" s="5" t="s">
        <v>367</v>
      </c>
    </row>
    <row r="160" spans="9:10">
      <c r="I160" s="5" t="s">
        <v>369</v>
      </c>
      <c r="J160" s="5" t="s">
        <v>367</v>
      </c>
    </row>
    <row r="161" spans="9:10">
      <c r="I161" s="5" t="s">
        <v>368</v>
      </c>
      <c r="J161" s="5" t="s">
        <v>367</v>
      </c>
    </row>
    <row r="162" spans="9:10">
      <c r="I162" s="5" t="s">
        <v>368</v>
      </c>
      <c r="J162" s="5" t="s">
        <v>366</v>
      </c>
    </row>
    <row r="163" spans="9:10">
      <c r="I163" s="5" t="s">
        <v>369</v>
      </c>
      <c r="J163" s="5" t="s">
        <v>367</v>
      </c>
    </row>
    <row r="164" spans="9:10">
      <c r="I164" s="5" t="s">
        <v>369</v>
      </c>
      <c r="J164" s="5" t="s">
        <v>367</v>
      </c>
    </row>
    <row r="165" spans="9:10">
      <c r="I165" s="5" t="s">
        <v>368</v>
      </c>
      <c r="J165" s="5" t="s">
        <v>366</v>
      </c>
    </row>
    <row r="166" spans="9:10">
      <c r="I166" s="5" t="s">
        <v>368</v>
      </c>
      <c r="J166" s="5" t="s">
        <v>366</v>
      </c>
    </row>
    <row r="167" spans="9:10">
      <c r="I167" s="5" t="s">
        <v>369</v>
      </c>
      <c r="J167" s="5" t="s">
        <v>366</v>
      </c>
    </row>
    <row r="168" spans="9:10">
      <c r="I168" s="5" t="s">
        <v>369</v>
      </c>
      <c r="J168" s="5" t="s">
        <v>367</v>
      </c>
    </row>
    <row r="169" spans="9:10">
      <c r="I169" s="5" t="s">
        <v>369</v>
      </c>
      <c r="J169" s="5" t="s">
        <v>367</v>
      </c>
    </row>
    <row r="170" spans="9:10">
      <c r="I170" s="5" t="s">
        <v>369</v>
      </c>
      <c r="J170" s="5" t="s">
        <v>367</v>
      </c>
    </row>
    <row r="171" spans="9:10">
      <c r="I171" s="5" t="s">
        <v>369</v>
      </c>
      <c r="J171" s="5" t="s">
        <v>367</v>
      </c>
    </row>
    <row r="172" spans="9:10">
      <c r="I172" s="5" t="s">
        <v>368</v>
      </c>
      <c r="J172" s="5" t="s">
        <v>366</v>
      </c>
    </row>
    <row r="173" spans="9:10">
      <c r="I173" s="5" t="s">
        <v>369</v>
      </c>
      <c r="J173" s="5" t="s">
        <v>367</v>
      </c>
    </row>
    <row r="174" spans="9:10">
      <c r="I174" s="5" t="s">
        <v>369</v>
      </c>
      <c r="J174" s="5" t="s">
        <v>367</v>
      </c>
    </row>
    <row r="175" spans="9:10">
      <c r="I175" s="5" t="s">
        <v>368</v>
      </c>
      <c r="J175" s="5" t="s">
        <v>367</v>
      </c>
    </row>
    <row r="176" spans="9:10">
      <c r="I176" s="5" t="s">
        <v>369</v>
      </c>
      <c r="J176" s="5" t="s">
        <v>366</v>
      </c>
    </row>
    <row r="177" spans="9:10">
      <c r="I177" s="5" t="s">
        <v>368</v>
      </c>
      <c r="J177" s="5" t="s">
        <v>367</v>
      </c>
    </row>
    <row r="178" spans="9:10">
      <c r="I178" s="5" t="s">
        <v>368</v>
      </c>
      <c r="J178" s="5" t="s">
        <v>367</v>
      </c>
    </row>
    <row r="179" spans="9:10">
      <c r="I179" s="5" t="s">
        <v>369</v>
      </c>
      <c r="J179" s="5" t="s">
        <v>367</v>
      </c>
    </row>
    <row r="180" spans="9:10">
      <c r="I180" s="5" t="s">
        <v>368</v>
      </c>
      <c r="J180" s="5" t="s">
        <v>367</v>
      </c>
    </row>
    <row r="181" spans="9:10">
      <c r="I181" s="5" t="s">
        <v>368</v>
      </c>
      <c r="J181" s="5" t="s">
        <v>367</v>
      </c>
    </row>
    <row r="182" spans="9:10">
      <c r="I182" s="5" t="s">
        <v>369</v>
      </c>
      <c r="J182" s="5" t="s">
        <v>367</v>
      </c>
    </row>
    <row r="183" spans="9:10">
      <c r="I183" s="5" t="s">
        <v>369</v>
      </c>
      <c r="J183" s="5" t="s">
        <v>367</v>
      </c>
    </row>
    <row r="184" spans="9:10">
      <c r="I184" s="5" t="s">
        <v>368</v>
      </c>
      <c r="J184" s="5" t="s">
        <v>367</v>
      </c>
    </row>
    <row r="185" spans="9:10">
      <c r="I185" s="5" t="s">
        <v>369</v>
      </c>
      <c r="J185" s="5" t="s">
        <v>367</v>
      </c>
    </row>
    <row r="186" spans="9:10">
      <c r="I186" s="5" t="s">
        <v>369</v>
      </c>
      <c r="J186" s="5" t="s">
        <v>367</v>
      </c>
    </row>
    <row r="187" spans="9:10">
      <c r="I187" s="5" t="s">
        <v>369</v>
      </c>
      <c r="J187" s="5" t="s">
        <v>367</v>
      </c>
    </row>
    <row r="188" spans="9:10">
      <c r="I188" s="5" t="s">
        <v>368</v>
      </c>
      <c r="J188" s="5" t="s">
        <v>366</v>
      </c>
    </row>
    <row r="189" spans="9:10">
      <c r="I189" s="5" t="s">
        <v>368</v>
      </c>
      <c r="J189" s="5" t="s">
        <v>367</v>
      </c>
    </row>
    <row r="190" spans="9:10">
      <c r="I190" s="5" t="s">
        <v>369</v>
      </c>
      <c r="J190" s="5" t="s">
        <v>366</v>
      </c>
    </row>
    <row r="191" spans="9:10">
      <c r="I191" s="5" t="s">
        <v>369</v>
      </c>
      <c r="J191" s="5" t="s">
        <v>366</v>
      </c>
    </row>
    <row r="192" spans="9:10">
      <c r="I192" s="5" t="s">
        <v>369</v>
      </c>
      <c r="J192" s="5" t="s">
        <v>367</v>
      </c>
    </row>
    <row r="193" spans="9:10">
      <c r="I193" s="5" t="s">
        <v>369</v>
      </c>
      <c r="J193" s="5" t="s">
        <v>367</v>
      </c>
    </row>
    <row r="194" spans="9:10">
      <c r="I194" s="5" t="s">
        <v>369</v>
      </c>
      <c r="J194" s="5" t="s">
        <v>367</v>
      </c>
    </row>
    <row r="195" spans="9:10">
      <c r="I195" s="5" t="s">
        <v>369</v>
      </c>
      <c r="J195" s="5" t="s">
        <v>366</v>
      </c>
    </row>
    <row r="196" spans="9:10">
      <c r="I196" s="5" t="s">
        <v>369</v>
      </c>
      <c r="J196" s="5" t="s">
        <v>367</v>
      </c>
    </row>
    <row r="197" spans="9:10">
      <c r="I197" s="5" t="s">
        <v>369</v>
      </c>
      <c r="J197" s="5" t="s">
        <v>367</v>
      </c>
    </row>
    <row r="198" spans="9:10">
      <c r="I198" s="5" t="s">
        <v>369</v>
      </c>
      <c r="J198" s="5" t="s">
        <v>366</v>
      </c>
    </row>
    <row r="199" spans="9:10">
      <c r="I199" s="5" t="s">
        <v>369</v>
      </c>
      <c r="J199" s="5" t="s">
        <v>367</v>
      </c>
    </row>
    <row r="200" spans="9:10">
      <c r="I200" s="5" t="s">
        <v>369</v>
      </c>
      <c r="J200" s="5" t="s">
        <v>367</v>
      </c>
    </row>
    <row r="201" spans="9:10">
      <c r="I201" s="5" t="s">
        <v>369</v>
      </c>
      <c r="J201" s="5" t="s">
        <v>367</v>
      </c>
    </row>
    <row r="202" spans="9:10">
      <c r="I202" s="5" t="s">
        <v>369</v>
      </c>
      <c r="J202" s="5" t="s">
        <v>367</v>
      </c>
    </row>
    <row r="203" spans="9:10">
      <c r="I203" s="5" t="s">
        <v>368</v>
      </c>
      <c r="J203" s="5" t="s">
        <v>367</v>
      </c>
    </row>
    <row r="204" spans="9:10">
      <c r="I204" s="5" t="s">
        <v>369</v>
      </c>
      <c r="J204" s="5" t="s">
        <v>367</v>
      </c>
    </row>
    <row r="205" spans="9:10">
      <c r="I205" s="5" t="s">
        <v>369</v>
      </c>
      <c r="J205" s="5" t="s">
        <v>367</v>
      </c>
    </row>
    <row r="206" spans="9:10">
      <c r="I206" s="5" t="s">
        <v>368</v>
      </c>
      <c r="J206" s="5" t="s">
        <v>367</v>
      </c>
    </row>
    <row r="207" spans="9:10">
      <c r="I207" s="5" t="s">
        <v>369</v>
      </c>
      <c r="J207" s="5" t="s">
        <v>367</v>
      </c>
    </row>
    <row r="208" spans="9:10">
      <c r="I208" s="5" t="s">
        <v>369</v>
      </c>
      <c r="J208" s="5" t="s">
        <v>367</v>
      </c>
    </row>
    <row r="209" spans="9:10">
      <c r="I209" s="5" t="s">
        <v>369</v>
      </c>
      <c r="J209" s="5" t="s">
        <v>367</v>
      </c>
    </row>
    <row r="210" spans="9:10">
      <c r="I210" s="5" t="s">
        <v>369</v>
      </c>
      <c r="J210" s="5" t="s">
        <v>366</v>
      </c>
    </row>
    <row r="211" spans="9:10">
      <c r="I211" s="5" t="s">
        <v>369</v>
      </c>
      <c r="J211" s="5" t="s">
        <v>366</v>
      </c>
    </row>
    <row r="212" spans="9:10">
      <c r="I212" s="5" t="s">
        <v>368</v>
      </c>
      <c r="J212" s="5" t="s">
        <v>367</v>
      </c>
    </row>
    <row r="213" spans="9:10">
      <c r="I213" s="5" t="s">
        <v>368</v>
      </c>
      <c r="J213" s="5" t="s">
        <v>367</v>
      </c>
    </row>
    <row r="214" spans="9:10">
      <c r="I214" s="5" t="s">
        <v>368</v>
      </c>
      <c r="J214" s="5" t="s">
        <v>366</v>
      </c>
    </row>
    <row r="215" spans="9:10">
      <c r="I215" s="5" t="s">
        <v>368</v>
      </c>
      <c r="J215" s="5" t="s">
        <v>367</v>
      </c>
    </row>
    <row r="216" spans="9:10">
      <c r="I216" s="5" t="s">
        <v>368</v>
      </c>
      <c r="J216" s="5" t="s">
        <v>367</v>
      </c>
    </row>
    <row r="217" spans="9:10">
      <c r="I217" s="5" t="s">
        <v>368</v>
      </c>
      <c r="J217" s="5" t="s">
        <v>367</v>
      </c>
    </row>
    <row r="218" spans="9:10">
      <c r="I218" s="5" t="s">
        <v>368</v>
      </c>
      <c r="J218" s="5" t="s">
        <v>367</v>
      </c>
    </row>
    <row r="219" spans="9:10">
      <c r="I219" s="5" t="s">
        <v>369</v>
      </c>
      <c r="J219" s="5" t="s">
        <v>367</v>
      </c>
    </row>
    <row r="220" spans="9:10">
      <c r="I220" s="5" t="s">
        <v>369</v>
      </c>
      <c r="J220" s="5" t="s">
        <v>367</v>
      </c>
    </row>
    <row r="221" spans="9:10">
      <c r="I221" s="5" t="s">
        <v>369</v>
      </c>
      <c r="J221" s="5" t="s">
        <v>367</v>
      </c>
    </row>
    <row r="222" spans="9:10">
      <c r="I222" s="5" t="s">
        <v>369</v>
      </c>
      <c r="J222" s="5" t="s">
        <v>367</v>
      </c>
    </row>
    <row r="223" spans="9:10">
      <c r="I223" s="5" t="s">
        <v>369</v>
      </c>
      <c r="J223" s="5" t="s">
        <v>367</v>
      </c>
    </row>
    <row r="224" spans="9:10">
      <c r="I224" s="5" t="s">
        <v>368</v>
      </c>
      <c r="J224" s="5" t="s">
        <v>367</v>
      </c>
    </row>
    <row r="225" spans="9:10">
      <c r="I225" s="5" t="s">
        <v>369</v>
      </c>
      <c r="J225" s="5" t="s">
        <v>367</v>
      </c>
    </row>
    <row r="226" spans="9:10">
      <c r="I226" s="5" t="s">
        <v>369</v>
      </c>
      <c r="J226" s="5" t="s">
        <v>367</v>
      </c>
    </row>
    <row r="227" spans="9:10">
      <c r="I227" s="5" t="s">
        <v>369</v>
      </c>
      <c r="J227" s="5" t="s">
        <v>367</v>
      </c>
    </row>
    <row r="228" spans="9:10">
      <c r="I228" s="5" t="s">
        <v>368</v>
      </c>
      <c r="J228" s="5" t="s">
        <v>366</v>
      </c>
    </row>
    <row r="229" spans="9:10">
      <c r="I229" s="5" t="s">
        <v>369</v>
      </c>
      <c r="J229" s="5" t="s">
        <v>367</v>
      </c>
    </row>
    <row r="230" spans="9:10">
      <c r="I230" s="5" t="s">
        <v>369</v>
      </c>
      <c r="J230" s="5" t="s">
        <v>367</v>
      </c>
    </row>
    <row r="231" spans="9:10">
      <c r="I231" s="5" t="s">
        <v>369</v>
      </c>
      <c r="J231" s="5" t="s">
        <v>367</v>
      </c>
    </row>
    <row r="232" spans="9:10">
      <c r="I232" s="5" t="s">
        <v>369</v>
      </c>
      <c r="J232" s="5" t="s">
        <v>367</v>
      </c>
    </row>
    <row r="233" spans="9:10">
      <c r="I233" s="5" t="s">
        <v>369</v>
      </c>
      <c r="J233" s="5" t="s">
        <v>367</v>
      </c>
    </row>
    <row r="234" spans="9:10">
      <c r="I234" s="5" t="s">
        <v>369</v>
      </c>
      <c r="J234" s="5" t="s">
        <v>367</v>
      </c>
    </row>
    <row r="235" spans="9:10">
      <c r="I235" s="5" t="s">
        <v>369</v>
      </c>
      <c r="J235" s="5" t="s">
        <v>367</v>
      </c>
    </row>
    <row r="236" spans="9:10">
      <c r="I236" s="5" t="s">
        <v>369</v>
      </c>
      <c r="J236" s="5" t="s">
        <v>366</v>
      </c>
    </row>
    <row r="237" spans="9:10">
      <c r="I237" s="5" t="s">
        <v>369</v>
      </c>
      <c r="J237" s="5" t="s">
        <v>367</v>
      </c>
    </row>
    <row r="238" spans="9:10">
      <c r="I238" s="5" t="s">
        <v>368</v>
      </c>
      <c r="J238" s="5" t="s">
        <v>367</v>
      </c>
    </row>
    <row r="239" spans="9:10">
      <c r="I239" s="5" t="s">
        <v>369</v>
      </c>
      <c r="J239" s="5" t="s">
        <v>366</v>
      </c>
    </row>
    <row r="240" spans="9:10">
      <c r="I240" s="5" t="s">
        <v>369</v>
      </c>
      <c r="J240" s="5" t="s">
        <v>367</v>
      </c>
    </row>
    <row r="241" spans="9:10">
      <c r="I241" s="5" t="s">
        <v>369</v>
      </c>
      <c r="J241" s="5" t="s">
        <v>367</v>
      </c>
    </row>
    <row r="242" spans="9:10">
      <c r="I242" s="5" t="s">
        <v>369</v>
      </c>
      <c r="J242" s="5" t="s">
        <v>367</v>
      </c>
    </row>
    <row r="243" spans="9:10">
      <c r="I243" s="5" t="s">
        <v>369</v>
      </c>
      <c r="J243" s="5" t="s">
        <v>367</v>
      </c>
    </row>
    <row r="244" spans="9:10">
      <c r="I244" s="5" t="s">
        <v>369</v>
      </c>
      <c r="J244" s="5" t="s">
        <v>367</v>
      </c>
    </row>
    <row r="245" spans="9:10">
      <c r="I245" s="5" t="s">
        <v>368</v>
      </c>
      <c r="J245" s="5" t="s">
        <v>367</v>
      </c>
    </row>
    <row r="246" spans="9:10">
      <c r="I246" s="5" t="s">
        <v>368</v>
      </c>
      <c r="J246" s="5" t="s">
        <v>367</v>
      </c>
    </row>
    <row r="247" spans="9:10">
      <c r="I247" s="5" t="s">
        <v>369</v>
      </c>
      <c r="J247" s="5" t="s">
        <v>367</v>
      </c>
    </row>
    <row r="248" spans="9:10">
      <c r="I248" s="5" t="s">
        <v>369</v>
      </c>
      <c r="J248" s="5" t="s">
        <v>367</v>
      </c>
    </row>
    <row r="249" spans="9:10">
      <c r="I249" s="5" t="s">
        <v>369</v>
      </c>
      <c r="J249" s="5" t="s">
        <v>367</v>
      </c>
    </row>
    <row r="250" spans="9:10">
      <c r="I250" s="5" t="s">
        <v>369</v>
      </c>
      <c r="J250" s="5" t="s">
        <v>367</v>
      </c>
    </row>
    <row r="251" spans="9:10">
      <c r="I251" s="5" t="s">
        <v>369</v>
      </c>
      <c r="J251" s="5" t="s">
        <v>367</v>
      </c>
    </row>
    <row r="252" spans="9:10">
      <c r="I252" s="5" t="s">
        <v>369</v>
      </c>
      <c r="J252" s="5" t="s">
        <v>366</v>
      </c>
    </row>
    <row r="253" spans="9:10">
      <c r="I253" s="5" t="s">
        <v>368</v>
      </c>
      <c r="J253" s="5" t="s">
        <v>367</v>
      </c>
    </row>
    <row r="254" spans="9:10">
      <c r="I254" s="5" t="s">
        <v>369</v>
      </c>
      <c r="J254" s="5" t="s">
        <v>367</v>
      </c>
    </row>
    <row r="255" spans="9:10">
      <c r="I255" s="5" t="s">
        <v>368</v>
      </c>
      <c r="J255" s="5" t="s">
        <v>366</v>
      </c>
    </row>
    <row r="256" spans="9:10">
      <c r="I256" s="5" t="s">
        <v>368</v>
      </c>
      <c r="J256" s="5" t="s">
        <v>367</v>
      </c>
    </row>
    <row r="257" spans="9:10">
      <c r="I257" s="5" t="s">
        <v>369</v>
      </c>
      <c r="J257" s="5" t="s">
        <v>367</v>
      </c>
    </row>
    <row r="258" spans="9:10">
      <c r="I258" s="5" t="s">
        <v>368</v>
      </c>
      <c r="J258" s="5" t="s">
        <v>367</v>
      </c>
    </row>
    <row r="259" spans="9:10">
      <c r="I259" s="5" t="s">
        <v>369</v>
      </c>
      <c r="J259" s="5" t="s">
        <v>367</v>
      </c>
    </row>
  </sheetData>
  <mergeCells count="3">
    <mergeCell ref="B16:J16"/>
    <mergeCell ref="B23:J23"/>
    <mergeCell ref="B30:J30"/>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8BABC-2FB3-458E-AF2A-7B9BD0A4EF8D}">
  <sheetPr>
    <tabColor rgb="FF0000FF"/>
  </sheetPr>
  <dimension ref="B2:M208"/>
  <sheetViews>
    <sheetView showGridLines="0" zoomScale="130" zoomScaleNormal="130" workbookViewId="0"/>
  </sheetViews>
  <sheetFormatPr defaultRowHeight="14.4"/>
  <cols>
    <col min="1" max="1" width="2.6640625" bestFit="1" customWidth="1"/>
    <col min="2" max="7" width="10.5546875" customWidth="1"/>
    <col min="8" max="8" width="10.88671875" customWidth="1"/>
    <col min="9" max="9" width="10.5546875" customWidth="1"/>
    <col min="10" max="10" width="13.6640625" customWidth="1"/>
    <col min="12" max="12" width="12" bestFit="1" customWidth="1"/>
    <col min="13" max="13" width="10.44140625" bestFit="1" customWidth="1"/>
    <col min="15" max="15" width="14.44140625" customWidth="1"/>
    <col min="16" max="16" width="13.5546875" customWidth="1"/>
    <col min="18" max="18" width="11.6640625" customWidth="1"/>
  </cols>
  <sheetData>
    <row r="2" spans="2:13">
      <c r="B2" s="146"/>
      <c r="C2" s="147"/>
      <c r="D2" s="147"/>
      <c r="E2" s="147"/>
      <c r="F2" s="147"/>
      <c r="G2" s="147"/>
      <c r="H2" s="147"/>
      <c r="I2" s="147"/>
      <c r="J2" s="148"/>
    </row>
    <row r="3" spans="2:13">
      <c r="B3" s="175" t="s">
        <v>415</v>
      </c>
      <c r="J3" s="6"/>
    </row>
    <row r="4" spans="2:13" ht="45" customHeight="1">
      <c r="B4" s="393" t="s">
        <v>416</v>
      </c>
      <c r="C4" s="394"/>
      <c r="D4" s="394"/>
      <c r="E4" s="394"/>
      <c r="F4" s="394"/>
      <c r="G4" s="394"/>
      <c r="H4" s="394"/>
      <c r="I4" s="394"/>
      <c r="J4" s="395"/>
    </row>
    <row r="5" spans="2:13">
      <c r="B5" s="188"/>
      <c r="C5" s="189"/>
      <c r="D5" s="189"/>
      <c r="E5" s="189"/>
      <c r="F5" s="189"/>
      <c r="G5" s="189"/>
      <c r="H5" s="189"/>
      <c r="I5" s="189"/>
      <c r="J5" s="190"/>
    </row>
    <row r="6" spans="2:13">
      <c r="B6" s="188"/>
      <c r="C6" s="157" t="s">
        <v>376</v>
      </c>
      <c r="D6" s="208"/>
      <c r="E6" s="158"/>
      <c r="G6" s="220" t="s">
        <v>430</v>
      </c>
      <c r="H6" s="221"/>
      <c r="I6" s="222"/>
      <c r="J6" s="6"/>
      <c r="L6" s="1" t="s">
        <v>418</v>
      </c>
    </row>
    <row r="7" spans="2:13">
      <c r="B7" s="188"/>
      <c r="C7" s="5" t="s">
        <v>375</v>
      </c>
      <c r="D7" s="171" t="s">
        <v>111</v>
      </c>
      <c r="E7" s="172"/>
      <c r="J7" s="6"/>
    </row>
    <row r="8" spans="2:13">
      <c r="B8" s="188"/>
      <c r="C8" s="170" t="s">
        <v>112</v>
      </c>
      <c r="D8" s="195" t="s">
        <v>366</v>
      </c>
      <c r="E8" s="195" t="s">
        <v>367</v>
      </c>
      <c r="F8" s="196" t="s">
        <v>61</v>
      </c>
      <c r="J8" s="6"/>
      <c r="L8" s="19" t="s">
        <v>112</v>
      </c>
      <c r="M8" s="19" t="s">
        <v>111</v>
      </c>
    </row>
    <row r="9" spans="2:13">
      <c r="B9" s="188"/>
      <c r="C9" s="197" t="s">
        <v>368</v>
      </c>
      <c r="D9" s="5">
        <v>0.08</v>
      </c>
      <c r="E9" s="5">
        <v>0.23</v>
      </c>
      <c r="F9" s="16">
        <v>0.31</v>
      </c>
      <c r="J9" s="6"/>
      <c r="L9" s="5" t="s">
        <v>369</v>
      </c>
      <c r="M9" s="5" t="s">
        <v>367</v>
      </c>
    </row>
    <row r="10" spans="2:13">
      <c r="B10" s="188"/>
      <c r="C10" s="197" t="s">
        <v>369</v>
      </c>
      <c r="D10" s="5">
        <v>0.11</v>
      </c>
      <c r="E10" s="5">
        <v>0.57999999999999996</v>
      </c>
      <c r="F10" s="16">
        <v>0.69</v>
      </c>
      <c r="J10" s="6"/>
      <c r="L10" s="5" t="s">
        <v>368</v>
      </c>
      <c r="M10" s="5" t="s">
        <v>367</v>
      </c>
    </row>
    <row r="11" spans="2:13">
      <c r="B11" s="188"/>
      <c r="C11" s="16" t="s">
        <v>61</v>
      </c>
      <c r="D11" s="16">
        <v>0.19</v>
      </c>
      <c r="E11" s="16">
        <v>0.81</v>
      </c>
      <c r="F11" s="16">
        <v>1</v>
      </c>
      <c r="J11" s="6"/>
      <c r="L11" s="5" t="s">
        <v>368</v>
      </c>
      <c r="M11" s="5" t="s">
        <v>366</v>
      </c>
    </row>
    <row r="12" spans="2:13">
      <c r="B12" s="188"/>
      <c r="J12" s="6"/>
      <c r="L12" s="5" t="s">
        <v>369</v>
      </c>
      <c r="M12" s="5" t="s">
        <v>366</v>
      </c>
    </row>
    <row r="13" spans="2:13">
      <c r="B13" s="188"/>
      <c r="G13" s="223" t="s">
        <v>431</v>
      </c>
      <c r="H13" s="224"/>
      <c r="I13" s="225"/>
      <c r="J13" s="6"/>
      <c r="L13" s="5" t="s">
        <v>369</v>
      </c>
      <c r="M13" s="5" t="s">
        <v>367</v>
      </c>
    </row>
    <row r="14" spans="2:13">
      <c r="B14" s="194" t="s">
        <v>0</v>
      </c>
      <c r="C14" s="189"/>
      <c r="D14" s="189"/>
      <c r="E14" s="189"/>
      <c r="F14" s="189"/>
      <c r="G14" s="189"/>
      <c r="H14" s="189"/>
      <c r="I14" s="189"/>
      <c r="J14" s="190"/>
      <c r="L14" s="5" t="s">
        <v>369</v>
      </c>
      <c r="M14" s="5" t="s">
        <v>367</v>
      </c>
    </row>
    <row r="15" spans="2:13">
      <c r="B15" s="168" t="s">
        <v>423</v>
      </c>
      <c r="C15" s="189"/>
      <c r="D15" s="189"/>
      <c r="E15" s="189"/>
      <c r="F15" s="189"/>
      <c r="G15" s="189"/>
      <c r="H15" s="189"/>
      <c r="I15" s="189"/>
      <c r="J15" s="190"/>
      <c r="L15" s="5" t="s">
        <v>368</v>
      </c>
      <c r="M15" s="5" t="s">
        <v>366</v>
      </c>
    </row>
    <row r="16" spans="2:13">
      <c r="B16" s="168"/>
      <c r="C16" s="189"/>
      <c r="D16" s="189"/>
      <c r="E16" s="189"/>
      <c r="F16" s="189"/>
      <c r="G16" s="189"/>
      <c r="H16" s="189"/>
      <c r="I16" s="189"/>
      <c r="J16" s="190"/>
      <c r="L16" s="5" t="s">
        <v>368</v>
      </c>
      <c r="M16" s="5" t="s">
        <v>366</v>
      </c>
    </row>
    <row r="17" spans="2:13" ht="30" customHeight="1">
      <c r="B17" s="384" t="s">
        <v>417</v>
      </c>
      <c r="C17" s="385"/>
      <c r="D17" s="385"/>
      <c r="E17" s="385"/>
      <c r="F17" s="385"/>
      <c r="G17" s="385"/>
      <c r="H17" s="385"/>
      <c r="I17" s="385"/>
      <c r="J17" s="386"/>
      <c r="L17" s="5" t="s">
        <v>369</v>
      </c>
      <c r="M17" s="5" t="s">
        <v>367</v>
      </c>
    </row>
    <row r="18" spans="2:13">
      <c r="B18" s="10"/>
      <c r="J18" s="6"/>
      <c r="L18" s="5" t="s">
        <v>369</v>
      </c>
      <c r="M18" s="5" t="s">
        <v>367</v>
      </c>
    </row>
    <row r="19" spans="2:13">
      <c r="B19" s="10"/>
      <c r="C19" s="1" t="s">
        <v>419</v>
      </c>
      <c r="J19" s="6"/>
      <c r="L19" s="5" t="s">
        <v>369</v>
      </c>
      <c r="M19" s="5" t="s">
        <v>367</v>
      </c>
    </row>
    <row r="20" spans="2:13">
      <c r="B20" s="10"/>
      <c r="J20" s="6"/>
      <c r="L20" s="5" t="s">
        <v>369</v>
      </c>
      <c r="M20" s="5" t="s">
        <v>367</v>
      </c>
    </row>
    <row r="21" spans="2:13">
      <c r="B21" s="10"/>
      <c r="J21" s="6"/>
      <c r="L21" s="5" t="s">
        <v>368</v>
      </c>
      <c r="M21" s="5" t="s">
        <v>366</v>
      </c>
    </row>
    <row r="22" spans="2:13">
      <c r="B22" s="10"/>
      <c r="J22" s="6"/>
      <c r="L22" s="5" t="s">
        <v>369</v>
      </c>
      <c r="M22" s="5" t="s">
        <v>367</v>
      </c>
    </row>
    <row r="23" spans="2:13">
      <c r="B23" s="10"/>
      <c r="J23" s="6"/>
      <c r="L23" s="5" t="s">
        <v>369</v>
      </c>
      <c r="M23" s="5" t="s">
        <v>367</v>
      </c>
    </row>
    <row r="24" spans="2:13">
      <c r="B24" s="10"/>
      <c r="J24" s="6"/>
      <c r="L24" s="5" t="s">
        <v>368</v>
      </c>
      <c r="M24" s="5" t="s">
        <v>367</v>
      </c>
    </row>
    <row r="25" spans="2:13">
      <c r="B25" s="10"/>
      <c r="J25" s="6"/>
      <c r="L25" s="5" t="s">
        <v>369</v>
      </c>
      <c r="M25" s="5" t="s">
        <v>366</v>
      </c>
    </row>
    <row r="26" spans="2:13">
      <c r="B26" s="10"/>
      <c r="J26" s="6"/>
      <c r="L26" s="5" t="s">
        <v>368</v>
      </c>
      <c r="M26" s="5" t="s">
        <v>367</v>
      </c>
    </row>
    <row r="27" spans="2:13">
      <c r="B27" s="10"/>
      <c r="J27" s="6"/>
      <c r="L27" s="5" t="s">
        <v>368</v>
      </c>
      <c r="M27" s="5" t="s">
        <v>367</v>
      </c>
    </row>
    <row r="28" spans="2:13" ht="30" customHeight="1">
      <c r="B28" s="393" t="s">
        <v>424</v>
      </c>
      <c r="C28" s="394"/>
      <c r="D28" s="394"/>
      <c r="E28" s="394"/>
      <c r="F28" s="394"/>
      <c r="G28" s="394"/>
      <c r="H28" s="394"/>
      <c r="I28" s="394"/>
      <c r="J28" s="395"/>
      <c r="L28" s="5" t="s">
        <v>369</v>
      </c>
      <c r="M28" s="5" t="s">
        <v>367</v>
      </c>
    </row>
    <row r="29" spans="2:13">
      <c r="B29" s="10"/>
      <c r="E29" s="218" t="s">
        <v>425</v>
      </c>
      <c r="F29" s="5" t="s">
        <v>98</v>
      </c>
      <c r="G29" s="171" t="s">
        <v>111</v>
      </c>
      <c r="H29" s="172"/>
      <c r="J29" s="6"/>
      <c r="L29" s="5" t="s">
        <v>368</v>
      </c>
      <c r="M29" s="5" t="s">
        <v>367</v>
      </c>
    </row>
    <row r="30" spans="2:13">
      <c r="B30" s="10"/>
      <c r="F30" s="170" t="s">
        <v>112</v>
      </c>
      <c r="G30" s="195" t="s">
        <v>366</v>
      </c>
      <c r="H30" s="195" t="s">
        <v>367</v>
      </c>
      <c r="I30" s="196" t="s">
        <v>61</v>
      </c>
      <c r="J30" s="6"/>
      <c r="L30" s="5" t="s">
        <v>368</v>
      </c>
      <c r="M30" s="5" t="s">
        <v>367</v>
      </c>
    </row>
    <row r="31" spans="2:13">
      <c r="B31" s="10"/>
      <c r="D31" s="209" t="s">
        <v>377</v>
      </c>
      <c r="F31" s="197" t="s">
        <v>368</v>
      </c>
      <c r="G31" s="5">
        <v>16</v>
      </c>
      <c r="H31" s="5">
        <v>46</v>
      </c>
      <c r="I31" s="16">
        <v>62</v>
      </c>
      <c r="J31" s="6"/>
      <c r="L31" s="5" t="s">
        <v>369</v>
      </c>
      <c r="M31" s="5" t="s">
        <v>367</v>
      </c>
    </row>
    <row r="32" spans="2:13">
      <c r="B32" s="10"/>
      <c r="D32" s="210" t="s">
        <v>378</v>
      </c>
      <c r="F32" s="197" t="s">
        <v>369</v>
      </c>
      <c r="G32" s="5">
        <v>22</v>
      </c>
      <c r="H32" s="5">
        <v>116</v>
      </c>
      <c r="I32" s="16">
        <v>138</v>
      </c>
      <c r="J32" s="6"/>
      <c r="L32" s="5" t="s">
        <v>369</v>
      </c>
      <c r="M32" s="5" t="s">
        <v>367</v>
      </c>
    </row>
    <row r="33" spans="2:13">
      <c r="B33" s="10"/>
      <c r="F33" s="16" t="s">
        <v>61</v>
      </c>
      <c r="G33" s="16">
        <v>38</v>
      </c>
      <c r="H33" s="16">
        <v>162</v>
      </c>
      <c r="I33" s="16">
        <v>200</v>
      </c>
      <c r="J33" s="6"/>
      <c r="L33" s="5" t="s">
        <v>368</v>
      </c>
      <c r="M33" s="5" t="s">
        <v>367</v>
      </c>
    </row>
    <row r="34" spans="2:13">
      <c r="B34" s="219" t="s">
        <v>429</v>
      </c>
      <c r="J34" s="6"/>
      <c r="L34" s="5" t="s">
        <v>369</v>
      </c>
      <c r="M34" s="5" t="s">
        <v>367</v>
      </c>
    </row>
    <row r="35" spans="2:13">
      <c r="B35" s="169" t="s">
        <v>426</v>
      </c>
      <c r="J35" s="6"/>
      <c r="L35" s="5" t="s">
        <v>369</v>
      </c>
      <c r="M35" s="5" t="s">
        <v>367</v>
      </c>
    </row>
    <row r="36" spans="2:13">
      <c r="B36" s="169" t="s">
        <v>427</v>
      </c>
      <c r="J36" s="6"/>
      <c r="L36" s="5" t="s">
        <v>369</v>
      </c>
      <c r="M36" s="5" t="s">
        <v>367</v>
      </c>
    </row>
    <row r="37" spans="2:13">
      <c r="B37" s="169" t="s">
        <v>428</v>
      </c>
      <c r="J37" s="6"/>
      <c r="L37" s="5" t="s">
        <v>368</v>
      </c>
      <c r="M37" s="5" t="s">
        <v>366</v>
      </c>
    </row>
    <row r="38" spans="2:13">
      <c r="B38" s="10"/>
      <c r="J38" s="6"/>
      <c r="L38" s="5" t="s">
        <v>368</v>
      </c>
      <c r="M38" s="5" t="s">
        <v>367</v>
      </c>
    </row>
    <row r="39" spans="2:13">
      <c r="B39" s="10"/>
      <c r="J39" s="6"/>
      <c r="L39" s="5" t="s">
        <v>369</v>
      </c>
      <c r="M39" s="5" t="s">
        <v>366</v>
      </c>
    </row>
    <row r="40" spans="2:13">
      <c r="B40" s="10"/>
      <c r="J40" s="6"/>
      <c r="L40" s="5" t="s">
        <v>369</v>
      </c>
      <c r="M40" s="5" t="s">
        <v>366</v>
      </c>
    </row>
    <row r="41" spans="2:13">
      <c r="B41" s="10"/>
      <c r="E41" t="str">
        <f ca="1">_xlfn.IFNA("Joint Probability Table Formula: "&amp;_xlfn.FORMULATEXT(G37),"")</f>
        <v/>
      </c>
      <c r="J41" s="6"/>
      <c r="L41" s="5" t="s">
        <v>369</v>
      </c>
      <c r="M41" s="5" t="s">
        <v>367</v>
      </c>
    </row>
    <row r="42" spans="2:13">
      <c r="B42" s="149"/>
      <c r="C42" s="151"/>
      <c r="D42" s="151"/>
      <c r="E42" s="151"/>
      <c r="F42" s="151"/>
      <c r="G42" s="151"/>
      <c r="H42" s="151"/>
      <c r="I42" s="151"/>
      <c r="J42" s="150"/>
      <c r="L42" s="5" t="s">
        <v>369</v>
      </c>
      <c r="M42" s="5" t="s">
        <v>367</v>
      </c>
    </row>
    <row r="43" spans="2:13">
      <c r="H43" s="1" t="s">
        <v>860</v>
      </c>
      <c r="L43" s="5" t="s">
        <v>369</v>
      </c>
      <c r="M43" s="5" t="s">
        <v>367</v>
      </c>
    </row>
    <row r="44" spans="2:13">
      <c r="C44" t="s">
        <v>853</v>
      </c>
      <c r="E44" t="s">
        <v>855</v>
      </c>
      <c r="H44" s="105"/>
      <c r="L44" s="5" t="s">
        <v>369</v>
      </c>
      <c r="M44" s="5" t="s">
        <v>366</v>
      </c>
    </row>
    <row r="45" spans="2:13">
      <c r="C45" t="s">
        <v>95</v>
      </c>
      <c r="E45" t="s">
        <v>856</v>
      </c>
      <c r="H45" s="105"/>
      <c r="L45" s="5" t="s">
        <v>369</v>
      </c>
      <c r="M45" s="5" t="s">
        <v>367</v>
      </c>
    </row>
    <row r="46" spans="2:13">
      <c r="C46" t="s">
        <v>90</v>
      </c>
      <c r="E46" t="s">
        <v>857</v>
      </c>
      <c r="H46" s="105"/>
      <c r="L46" s="5" t="s">
        <v>369</v>
      </c>
      <c r="M46" s="5" t="s">
        <v>367</v>
      </c>
    </row>
    <row r="47" spans="2:13">
      <c r="C47" t="s">
        <v>854</v>
      </c>
      <c r="E47" t="s">
        <v>858</v>
      </c>
      <c r="H47" s="105"/>
      <c r="L47" s="5" t="s">
        <v>369</v>
      </c>
      <c r="M47" s="5" t="s">
        <v>366</v>
      </c>
    </row>
    <row r="48" spans="2:13">
      <c r="L48" s="5" t="s">
        <v>369</v>
      </c>
      <c r="M48" s="5" t="s">
        <v>367</v>
      </c>
    </row>
    <row r="49" spans="6:13">
      <c r="F49" s="1" t="s">
        <v>859</v>
      </c>
      <c r="L49" s="5" t="s">
        <v>369</v>
      </c>
      <c r="M49" s="5" t="s">
        <v>367</v>
      </c>
    </row>
    <row r="50" spans="6:13">
      <c r="L50" s="5" t="s">
        <v>369</v>
      </c>
      <c r="M50" s="5" t="s">
        <v>367</v>
      </c>
    </row>
    <row r="51" spans="6:13">
      <c r="L51" s="5" t="s">
        <v>369</v>
      </c>
      <c r="M51" s="5" t="s">
        <v>367</v>
      </c>
    </row>
    <row r="52" spans="6:13">
      <c r="L52" s="5" t="s">
        <v>368</v>
      </c>
      <c r="M52" s="5" t="s">
        <v>367</v>
      </c>
    </row>
    <row r="53" spans="6:13">
      <c r="L53" s="5" t="s">
        <v>369</v>
      </c>
      <c r="M53" s="5" t="s">
        <v>367</v>
      </c>
    </row>
    <row r="54" spans="6:13">
      <c r="L54" s="5" t="s">
        <v>369</v>
      </c>
      <c r="M54" s="5" t="s">
        <v>367</v>
      </c>
    </row>
    <row r="55" spans="6:13">
      <c r="L55" s="5" t="s">
        <v>368</v>
      </c>
      <c r="M55" s="5" t="s">
        <v>367</v>
      </c>
    </row>
    <row r="56" spans="6:13">
      <c r="L56" s="5" t="s">
        <v>369</v>
      </c>
      <c r="M56" s="5" t="s">
        <v>367</v>
      </c>
    </row>
    <row r="57" spans="6:13">
      <c r="L57" s="5" t="s">
        <v>369</v>
      </c>
      <c r="M57" s="5" t="s">
        <v>367</v>
      </c>
    </row>
    <row r="58" spans="6:13">
      <c r="L58" s="5" t="s">
        <v>369</v>
      </c>
      <c r="M58" s="5" t="s">
        <v>367</v>
      </c>
    </row>
    <row r="59" spans="6:13">
      <c r="L59" s="5" t="s">
        <v>369</v>
      </c>
      <c r="M59" s="5" t="s">
        <v>366</v>
      </c>
    </row>
    <row r="60" spans="6:13">
      <c r="L60" s="5" t="s">
        <v>369</v>
      </c>
      <c r="M60" s="5" t="s">
        <v>366</v>
      </c>
    </row>
    <row r="61" spans="6:13">
      <c r="L61" s="5" t="s">
        <v>368</v>
      </c>
      <c r="M61" s="5" t="s">
        <v>367</v>
      </c>
    </row>
    <row r="62" spans="6:13">
      <c r="L62" s="5" t="s">
        <v>368</v>
      </c>
      <c r="M62" s="5" t="s">
        <v>367</v>
      </c>
    </row>
    <row r="63" spans="6:13">
      <c r="L63" s="5" t="s">
        <v>368</v>
      </c>
      <c r="M63" s="5" t="s">
        <v>366</v>
      </c>
    </row>
    <row r="64" spans="6:13">
      <c r="L64" s="5" t="s">
        <v>368</v>
      </c>
      <c r="M64" s="5" t="s">
        <v>367</v>
      </c>
    </row>
    <row r="65" spans="12:13">
      <c r="L65" s="5" t="s">
        <v>368</v>
      </c>
      <c r="M65" s="5" t="s">
        <v>367</v>
      </c>
    </row>
    <row r="66" spans="12:13">
      <c r="L66" s="5" t="s">
        <v>368</v>
      </c>
      <c r="M66" s="5" t="s">
        <v>367</v>
      </c>
    </row>
    <row r="67" spans="12:13">
      <c r="L67" s="5" t="s">
        <v>368</v>
      </c>
      <c r="M67" s="5" t="s">
        <v>367</v>
      </c>
    </row>
    <row r="68" spans="12:13">
      <c r="L68" s="5" t="s">
        <v>369</v>
      </c>
      <c r="M68" s="5" t="s">
        <v>367</v>
      </c>
    </row>
    <row r="69" spans="12:13">
      <c r="L69" s="5" t="s">
        <v>369</v>
      </c>
      <c r="M69" s="5" t="s">
        <v>367</v>
      </c>
    </row>
    <row r="70" spans="12:13">
      <c r="L70" s="5" t="s">
        <v>369</v>
      </c>
      <c r="M70" s="5" t="s">
        <v>367</v>
      </c>
    </row>
    <row r="71" spans="12:13">
      <c r="L71" s="5" t="s">
        <v>369</v>
      </c>
      <c r="M71" s="5" t="s">
        <v>367</v>
      </c>
    </row>
    <row r="72" spans="12:13">
      <c r="L72" s="5" t="s">
        <v>369</v>
      </c>
      <c r="M72" s="5" t="s">
        <v>367</v>
      </c>
    </row>
    <row r="73" spans="12:13">
      <c r="L73" s="5" t="s">
        <v>368</v>
      </c>
      <c r="M73" s="5" t="s">
        <v>367</v>
      </c>
    </row>
    <row r="74" spans="12:13">
      <c r="L74" s="5" t="s">
        <v>369</v>
      </c>
      <c r="M74" s="5" t="s">
        <v>367</v>
      </c>
    </row>
    <row r="75" spans="12:13">
      <c r="L75" s="5" t="s">
        <v>369</v>
      </c>
      <c r="M75" s="5" t="s">
        <v>367</v>
      </c>
    </row>
    <row r="76" spans="12:13">
      <c r="L76" s="5" t="s">
        <v>369</v>
      </c>
      <c r="M76" s="5" t="s">
        <v>367</v>
      </c>
    </row>
    <row r="77" spans="12:13">
      <c r="L77" s="5" t="s">
        <v>368</v>
      </c>
      <c r="M77" s="5" t="s">
        <v>366</v>
      </c>
    </row>
    <row r="78" spans="12:13">
      <c r="L78" s="5" t="s">
        <v>369</v>
      </c>
      <c r="M78" s="5" t="s">
        <v>367</v>
      </c>
    </row>
    <row r="79" spans="12:13">
      <c r="L79" s="5" t="s">
        <v>369</v>
      </c>
      <c r="M79" s="5" t="s">
        <v>367</v>
      </c>
    </row>
    <row r="80" spans="12:13">
      <c r="L80" s="5" t="s">
        <v>369</v>
      </c>
      <c r="M80" s="5" t="s">
        <v>367</v>
      </c>
    </row>
    <row r="81" spans="12:13">
      <c r="L81" s="5" t="s">
        <v>369</v>
      </c>
      <c r="M81" s="5" t="s">
        <v>367</v>
      </c>
    </row>
    <row r="82" spans="12:13">
      <c r="L82" s="5" t="s">
        <v>369</v>
      </c>
      <c r="M82" s="5" t="s">
        <v>367</v>
      </c>
    </row>
    <row r="83" spans="12:13">
      <c r="L83" s="5" t="s">
        <v>369</v>
      </c>
      <c r="M83" s="5" t="s">
        <v>367</v>
      </c>
    </row>
    <row r="84" spans="12:13">
      <c r="L84" s="5" t="s">
        <v>369</v>
      </c>
      <c r="M84" s="5" t="s">
        <v>367</v>
      </c>
    </row>
    <row r="85" spans="12:13">
      <c r="L85" s="5" t="s">
        <v>369</v>
      </c>
      <c r="M85" s="5" t="s">
        <v>366</v>
      </c>
    </row>
    <row r="86" spans="12:13">
      <c r="L86" s="5" t="s">
        <v>369</v>
      </c>
      <c r="M86" s="5" t="s">
        <v>367</v>
      </c>
    </row>
    <row r="87" spans="12:13">
      <c r="L87" s="5" t="s">
        <v>368</v>
      </c>
      <c r="M87" s="5" t="s">
        <v>367</v>
      </c>
    </row>
    <row r="88" spans="12:13">
      <c r="L88" s="5" t="s">
        <v>369</v>
      </c>
      <c r="M88" s="5" t="s">
        <v>366</v>
      </c>
    </row>
    <row r="89" spans="12:13">
      <c r="L89" s="5" t="s">
        <v>369</v>
      </c>
      <c r="M89" s="5" t="s">
        <v>367</v>
      </c>
    </row>
    <row r="90" spans="12:13">
      <c r="L90" s="5" t="s">
        <v>369</v>
      </c>
      <c r="M90" s="5" t="s">
        <v>367</v>
      </c>
    </row>
    <row r="91" spans="12:13">
      <c r="L91" s="5" t="s">
        <v>369</v>
      </c>
      <c r="M91" s="5" t="s">
        <v>367</v>
      </c>
    </row>
    <row r="92" spans="12:13">
      <c r="L92" s="5" t="s">
        <v>369</v>
      </c>
      <c r="M92" s="5" t="s">
        <v>367</v>
      </c>
    </row>
    <row r="93" spans="12:13">
      <c r="L93" s="5" t="s">
        <v>369</v>
      </c>
      <c r="M93" s="5" t="s">
        <v>367</v>
      </c>
    </row>
    <row r="94" spans="12:13">
      <c r="L94" s="5" t="s">
        <v>368</v>
      </c>
      <c r="M94" s="5" t="s">
        <v>367</v>
      </c>
    </row>
    <row r="95" spans="12:13">
      <c r="L95" s="5" t="s">
        <v>368</v>
      </c>
      <c r="M95" s="5" t="s">
        <v>367</v>
      </c>
    </row>
    <row r="96" spans="12:13">
      <c r="L96" s="5" t="s">
        <v>369</v>
      </c>
      <c r="M96" s="5" t="s">
        <v>367</v>
      </c>
    </row>
    <row r="97" spans="12:13">
      <c r="L97" s="5" t="s">
        <v>369</v>
      </c>
      <c r="M97" s="5" t="s">
        <v>367</v>
      </c>
    </row>
    <row r="98" spans="12:13">
      <c r="L98" s="5" t="s">
        <v>369</v>
      </c>
      <c r="M98" s="5" t="s">
        <v>367</v>
      </c>
    </row>
    <row r="99" spans="12:13">
      <c r="L99" s="5" t="s">
        <v>369</v>
      </c>
      <c r="M99" s="5" t="s">
        <v>367</v>
      </c>
    </row>
    <row r="100" spans="12:13">
      <c r="L100" s="5" t="s">
        <v>369</v>
      </c>
      <c r="M100" s="5" t="s">
        <v>367</v>
      </c>
    </row>
    <row r="101" spans="12:13">
      <c r="L101" s="5" t="s">
        <v>369</v>
      </c>
      <c r="M101" s="5" t="s">
        <v>366</v>
      </c>
    </row>
    <row r="102" spans="12:13">
      <c r="L102" s="5" t="s">
        <v>368</v>
      </c>
      <c r="M102" s="5" t="s">
        <v>367</v>
      </c>
    </row>
    <row r="103" spans="12:13">
      <c r="L103" s="5" t="s">
        <v>369</v>
      </c>
      <c r="M103" s="5" t="s">
        <v>367</v>
      </c>
    </row>
    <row r="104" spans="12:13">
      <c r="L104" s="5" t="s">
        <v>368</v>
      </c>
      <c r="M104" s="5" t="s">
        <v>366</v>
      </c>
    </row>
    <row r="105" spans="12:13">
      <c r="L105" s="5" t="s">
        <v>368</v>
      </c>
      <c r="M105" s="5" t="s">
        <v>367</v>
      </c>
    </row>
    <row r="106" spans="12:13">
      <c r="L106" s="5" t="s">
        <v>369</v>
      </c>
      <c r="M106" s="5" t="s">
        <v>367</v>
      </c>
    </row>
    <row r="107" spans="12:13">
      <c r="L107" s="5" t="s">
        <v>368</v>
      </c>
      <c r="M107" s="5" t="s">
        <v>367</v>
      </c>
    </row>
    <row r="108" spans="12:13">
      <c r="L108" s="5" t="s">
        <v>369</v>
      </c>
      <c r="M108" s="5" t="s">
        <v>367</v>
      </c>
    </row>
    <row r="109" spans="12:13">
      <c r="L109" s="5" t="s">
        <v>369</v>
      </c>
      <c r="M109" s="5" t="s">
        <v>367</v>
      </c>
    </row>
    <row r="110" spans="12:13">
      <c r="L110" s="5" t="s">
        <v>368</v>
      </c>
      <c r="M110" s="5" t="s">
        <v>367</v>
      </c>
    </row>
    <row r="111" spans="12:13">
      <c r="L111" s="5" t="s">
        <v>368</v>
      </c>
      <c r="M111" s="5" t="s">
        <v>366</v>
      </c>
    </row>
    <row r="112" spans="12:13">
      <c r="L112" s="5" t="s">
        <v>369</v>
      </c>
      <c r="M112" s="5" t="s">
        <v>367</v>
      </c>
    </row>
    <row r="113" spans="12:13">
      <c r="L113" s="5" t="s">
        <v>369</v>
      </c>
      <c r="M113" s="5" t="s">
        <v>367</v>
      </c>
    </row>
    <row r="114" spans="12:13">
      <c r="L114" s="5" t="s">
        <v>368</v>
      </c>
      <c r="M114" s="5" t="s">
        <v>366</v>
      </c>
    </row>
    <row r="115" spans="12:13">
      <c r="L115" s="5" t="s">
        <v>368</v>
      </c>
      <c r="M115" s="5" t="s">
        <v>366</v>
      </c>
    </row>
    <row r="116" spans="12:13">
      <c r="L116" s="5" t="s">
        <v>369</v>
      </c>
      <c r="M116" s="5" t="s">
        <v>366</v>
      </c>
    </row>
    <row r="117" spans="12:13">
      <c r="L117" s="5" t="s">
        <v>369</v>
      </c>
      <c r="M117" s="5" t="s">
        <v>367</v>
      </c>
    </row>
    <row r="118" spans="12:13">
      <c r="L118" s="5" t="s">
        <v>369</v>
      </c>
      <c r="M118" s="5" t="s">
        <v>367</v>
      </c>
    </row>
    <row r="119" spans="12:13">
      <c r="L119" s="5" t="s">
        <v>369</v>
      </c>
      <c r="M119" s="5" t="s">
        <v>367</v>
      </c>
    </row>
    <row r="120" spans="12:13">
      <c r="L120" s="5" t="s">
        <v>369</v>
      </c>
      <c r="M120" s="5" t="s">
        <v>367</v>
      </c>
    </row>
    <row r="121" spans="12:13">
      <c r="L121" s="5" t="s">
        <v>368</v>
      </c>
      <c r="M121" s="5" t="s">
        <v>366</v>
      </c>
    </row>
    <row r="122" spans="12:13">
      <c r="L122" s="5" t="s">
        <v>369</v>
      </c>
      <c r="M122" s="5" t="s">
        <v>367</v>
      </c>
    </row>
    <row r="123" spans="12:13">
      <c r="L123" s="5" t="s">
        <v>369</v>
      </c>
      <c r="M123" s="5" t="s">
        <v>367</v>
      </c>
    </row>
    <row r="124" spans="12:13">
      <c r="L124" s="5" t="s">
        <v>368</v>
      </c>
      <c r="M124" s="5" t="s">
        <v>367</v>
      </c>
    </row>
    <row r="125" spans="12:13">
      <c r="L125" s="5" t="s">
        <v>369</v>
      </c>
      <c r="M125" s="5" t="s">
        <v>366</v>
      </c>
    </row>
    <row r="126" spans="12:13">
      <c r="L126" s="5" t="s">
        <v>368</v>
      </c>
      <c r="M126" s="5" t="s">
        <v>367</v>
      </c>
    </row>
    <row r="127" spans="12:13">
      <c r="L127" s="5" t="s">
        <v>368</v>
      </c>
      <c r="M127" s="5" t="s">
        <v>367</v>
      </c>
    </row>
    <row r="128" spans="12:13">
      <c r="L128" s="5" t="s">
        <v>369</v>
      </c>
      <c r="M128" s="5" t="s">
        <v>367</v>
      </c>
    </row>
    <row r="129" spans="12:13">
      <c r="L129" s="5" t="s">
        <v>368</v>
      </c>
      <c r="M129" s="5" t="s">
        <v>367</v>
      </c>
    </row>
    <row r="130" spans="12:13">
      <c r="L130" s="5" t="s">
        <v>368</v>
      </c>
      <c r="M130" s="5" t="s">
        <v>367</v>
      </c>
    </row>
    <row r="131" spans="12:13">
      <c r="L131" s="5" t="s">
        <v>369</v>
      </c>
      <c r="M131" s="5" t="s">
        <v>367</v>
      </c>
    </row>
    <row r="132" spans="12:13">
      <c r="L132" s="5" t="s">
        <v>369</v>
      </c>
      <c r="M132" s="5" t="s">
        <v>367</v>
      </c>
    </row>
    <row r="133" spans="12:13">
      <c r="L133" s="5" t="s">
        <v>368</v>
      </c>
      <c r="M133" s="5" t="s">
        <v>367</v>
      </c>
    </row>
    <row r="134" spans="12:13">
      <c r="L134" s="5" t="s">
        <v>369</v>
      </c>
      <c r="M134" s="5" t="s">
        <v>367</v>
      </c>
    </row>
    <row r="135" spans="12:13">
      <c r="L135" s="5" t="s">
        <v>369</v>
      </c>
      <c r="M135" s="5" t="s">
        <v>367</v>
      </c>
    </row>
    <row r="136" spans="12:13">
      <c r="L136" s="5" t="s">
        <v>369</v>
      </c>
      <c r="M136" s="5" t="s">
        <v>367</v>
      </c>
    </row>
    <row r="137" spans="12:13">
      <c r="L137" s="5" t="s">
        <v>368</v>
      </c>
      <c r="M137" s="5" t="s">
        <v>366</v>
      </c>
    </row>
    <row r="138" spans="12:13">
      <c r="L138" s="5" t="s">
        <v>368</v>
      </c>
      <c r="M138" s="5" t="s">
        <v>367</v>
      </c>
    </row>
    <row r="139" spans="12:13">
      <c r="L139" s="5" t="s">
        <v>369</v>
      </c>
      <c r="M139" s="5" t="s">
        <v>366</v>
      </c>
    </row>
    <row r="140" spans="12:13">
      <c r="L140" s="5" t="s">
        <v>369</v>
      </c>
      <c r="M140" s="5" t="s">
        <v>366</v>
      </c>
    </row>
    <row r="141" spans="12:13">
      <c r="L141" s="5" t="s">
        <v>369</v>
      </c>
      <c r="M141" s="5" t="s">
        <v>367</v>
      </c>
    </row>
    <row r="142" spans="12:13">
      <c r="L142" s="5" t="s">
        <v>369</v>
      </c>
      <c r="M142" s="5" t="s">
        <v>367</v>
      </c>
    </row>
    <row r="143" spans="12:13">
      <c r="L143" s="5" t="s">
        <v>369</v>
      </c>
      <c r="M143" s="5" t="s">
        <v>367</v>
      </c>
    </row>
    <row r="144" spans="12:13">
      <c r="L144" s="5" t="s">
        <v>369</v>
      </c>
      <c r="M144" s="5" t="s">
        <v>366</v>
      </c>
    </row>
    <row r="145" spans="12:13">
      <c r="L145" s="5" t="s">
        <v>369</v>
      </c>
      <c r="M145" s="5" t="s">
        <v>367</v>
      </c>
    </row>
    <row r="146" spans="12:13">
      <c r="L146" s="5" t="s">
        <v>369</v>
      </c>
      <c r="M146" s="5" t="s">
        <v>367</v>
      </c>
    </row>
    <row r="147" spans="12:13">
      <c r="L147" s="5" t="s">
        <v>369</v>
      </c>
      <c r="M147" s="5" t="s">
        <v>366</v>
      </c>
    </row>
    <row r="148" spans="12:13">
      <c r="L148" s="5" t="s">
        <v>369</v>
      </c>
      <c r="M148" s="5" t="s">
        <v>367</v>
      </c>
    </row>
    <row r="149" spans="12:13">
      <c r="L149" s="5" t="s">
        <v>369</v>
      </c>
      <c r="M149" s="5" t="s">
        <v>367</v>
      </c>
    </row>
    <row r="150" spans="12:13">
      <c r="L150" s="5" t="s">
        <v>369</v>
      </c>
      <c r="M150" s="5" t="s">
        <v>367</v>
      </c>
    </row>
    <row r="151" spans="12:13">
      <c r="L151" s="5" t="s">
        <v>369</v>
      </c>
      <c r="M151" s="5" t="s">
        <v>367</v>
      </c>
    </row>
    <row r="152" spans="12:13">
      <c r="L152" s="5" t="s">
        <v>368</v>
      </c>
      <c r="M152" s="5" t="s">
        <v>367</v>
      </c>
    </row>
    <row r="153" spans="12:13">
      <c r="L153" s="5" t="s">
        <v>369</v>
      </c>
      <c r="M153" s="5" t="s">
        <v>367</v>
      </c>
    </row>
    <row r="154" spans="12:13">
      <c r="L154" s="5" t="s">
        <v>369</v>
      </c>
      <c r="M154" s="5" t="s">
        <v>367</v>
      </c>
    </row>
    <row r="155" spans="12:13">
      <c r="L155" s="5" t="s">
        <v>368</v>
      </c>
      <c r="M155" s="5" t="s">
        <v>367</v>
      </c>
    </row>
    <row r="156" spans="12:13">
      <c r="L156" s="5" t="s">
        <v>369</v>
      </c>
      <c r="M156" s="5" t="s">
        <v>367</v>
      </c>
    </row>
    <row r="157" spans="12:13">
      <c r="L157" s="5" t="s">
        <v>369</v>
      </c>
      <c r="M157" s="5" t="s">
        <v>367</v>
      </c>
    </row>
    <row r="158" spans="12:13">
      <c r="L158" s="5" t="s">
        <v>369</v>
      </c>
      <c r="M158" s="5" t="s">
        <v>367</v>
      </c>
    </row>
    <row r="159" spans="12:13">
      <c r="L159" s="5" t="s">
        <v>369</v>
      </c>
      <c r="M159" s="5" t="s">
        <v>366</v>
      </c>
    </row>
    <row r="160" spans="12:13">
      <c r="L160" s="5" t="s">
        <v>369</v>
      </c>
      <c r="M160" s="5" t="s">
        <v>366</v>
      </c>
    </row>
    <row r="161" spans="12:13">
      <c r="L161" s="5" t="s">
        <v>368</v>
      </c>
      <c r="M161" s="5" t="s">
        <v>367</v>
      </c>
    </row>
    <row r="162" spans="12:13">
      <c r="L162" s="5" t="s">
        <v>368</v>
      </c>
      <c r="M162" s="5" t="s">
        <v>367</v>
      </c>
    </row>
    <row r="163" spans="12:13">
      <c r="L163" s="5" t="s">
        <v>368</v>
      </c>
      <c r="M163" s="5" t="s">
        <v>366</v>
      </c>
    </row>
    <row r="164" spans="12:13">
      <c r="L164" s="5" t="s">
        <v>368</v>
      </c>
      <c r="M164" s="5" t="s">
        <v>367</v>
      </c>
    </row>
    <row r="165" spans="12:13">
      <c r="L165" s="5" t="s">
        <v>368</v>
      </c>
      <c r="M165" s="5" t="s">
        <v>367</v>
      </c>
    </row>
    <row r="166" spans="12:13">
      <c r="L166" s="5" t="s">
        <v>368</v>
      </c>
      <c r="M166" s="5" t="s">
        <v>367</v>
      </c>
    </row>
    <row r="167" spans="12:13">
      <c r="L167" s="5" t="s">
        <v>368</v>
      </c>
      <c r="M167" s="5" t="s">
        <v>367</v>
      </c>
    </row>
    <row r="168" spans="12:13">
      <c r="L168" s="5" t="s">
        <v>369</v>
      </c>
      <c r="M168" s="5" t="s">
        <v>367</v>
      </c>
    </row>
    <row r="169" spans="12:13">
      <c r="L169" s="5" t="s">
        <v>369</v>
      </c>
      <c r="M169" s="5" t="s">
        <v>367</v>
      </c>
    </row>
    <row r="170" spans="12:13">
      <c r="L170" s="5" t="s">
        <v>369</v>
      </c>
      <c r="M170" s="5" t="s">
        <v>367</v>
      </c>
    </row>
    <row r="171" spans="12:13">
      <c r="L171" s="5" t="s">
        <v>369</v>
      </c>
      <c r="M171" s="5" t="s">
        <v>367</v>
      </c>
    </row>
    <row r="172" spans="12:13">
      <c r="L172" s="5" t="s">
        <v>369</v>
      </c>
      <c r="M172" s="5" t="s">
        <v>367</v>
      </c>
    </row>
    <row r="173" spans="12:13">
      <c r="L173" s="5" t="s">
        <v>368</v>
      </c>
      <c r="M173" s="5" t="s">
        <v>367</v>
      </c>
    </row>
    <row r="174" spans="12:13">
      <c r="L174" s="5" t="s">
        <v>369</v>
      </c>
      <c r="M174" s="5" t="s">
        <v>367</v>
      </c>
    </row>
    <row r="175" spans="12:13">
      <c r="L175" s="5" t="s">
        <v>369</v>
      </c>
      <c r="M175" s="5" t="s">
        <v>367</v>
      </c>
    </row>
    <row r="176" spans="12:13">
      <c r="L176" s="5" t="s">
        <v>369</v>
      </c>
      <c r="M176" s="5" t="s">
        <v>367</v>
      </c>
    </row>
    <row r="177" spans="12:13">
      <c r="L177" s="5" t="s">
        <v>368</v>
      </c>
      <c r="M177" s="5" t="s">
        <v>366</v>
      </c>
    </row>
    <row r="178" spans="12:13">
      <c r="L178" s="5" t="s">
        <v>369</v>
      </c>
      <c r="M178" s="5" t="s">
        <v>367</v>
      </c>
    </row>
    <row r="179" spans="12:13">
      <c r="L179" s="5" t="s">
        <v>369</v>
      </c>
      <c r="M179" s="5" t="s">
        <v>367</v>
      </c>
    </row>
    <row r="180" spans="12:13">
      <c r="L180" s="5" t="s">
        <v>369</v>
      </c>
      <c r="M180" s="5" t="s">
        <v>367</v>
      </c>
    </row>
    <row r="181" spans="12:13">
      <c r="L181" s="5" t="s">
        <v>369</v>
      </c>
      <c r="M181" s="5" t="s">
        <v>367</v>
      </c>
    </row>
    <row r="182" spans="12:13">
      <c r="L182" s="5" t="s">
        <v>369</v>
      </c>
      <c r="M182" s="5" t="s">
        <v>367</v>
      </c>
    </row>
    <row r="183" spans="12:13">
      <c r="L183" s="5" t="s">
        <v>369</v>
      </c>
      <c r="M183" s="5" t="s">
        <v>367</v>
      </c>
    </row>
    <row r="184" spans="12:13">
      <c r="L184" s="5" t="s">
        <v>369</v>
      </c>
      <c r="M184" s="5" t="s">
        <v>367</v>
      </c>
    </row>
    <row r="185" spans="12:13">
      <c r="L185" s="5" t="s">
        <v>369</v>
      </c>
      <c r="M185" s="5" t="s">
        <v>366</v>
      </c>
    </row>
    <row r="186" spans="12:13">
      <c r="L186" s="5" t="s">
        <v>369</v>
      </c>
      <c r="M186" s="5" t="s">
        <v>367</v>
      </c>
    </row>
    <row r="187" spans="12:13">
      <c r="L187" s="5" t="s">
        <v>368</v>
      </c>
      <c r="M187" s="5" t="s">
        <v>367</v>
      </c>
    </row>
    <row r="188" spans="12:13">
      <c r="L188" s="5" t="s">
        <v>369</v>
      </c>
      <c r="M188" s="5" t="s">
        <v>366</v>
      </c>
    </row>
    <row r="189" spans="12:13">
      <c r="L189" s="5" t="s">
        <v>369</v>
      </c>
      <c r="M189" s="5" t="s">
        <v>367</v>
      </c>
    </row>
    <row r="190" spans="12:13">
      <c r="L190" s="5" t="s">
        <v>369</v>
      </c>
      <c r="M190" s="5" t="s">
        <v>367</v>
      </c>
    </row>
    <row r="191" spans="12:13">
      <c r="L191" s="5" t="s">
        <v>369</v>
      </c>
      <c r="M191" s="5" t="s">
        <v>367</v>
      </c>
    </row>
    <row r="192" spans="12:13">
      <c r="L192" s="5" t="s">
        <v>369</v>
      </c>
      <c r="M192" s="5" t="s">
        <v>367</v>
      </c>
    </row>
    <row r="193" spans="12:13">
      <c r="L193" s="5" t="s">
        <v>369</v>
      </c>
      <c r="M193" s="5" t="s">
        <v>367</v>
      </c>
    </row>
    <row r="194" spans="12:13">
      <c r="L194" s="5" t="s">
        <v>368</v>
      </c>
      <c r="M194" s="5" t="s">
        <v>367</v>
      </c>
    </row>
    <row r="195" spans="12:13">
      <c r="L195" s="5" t="s">
        <v>368</v>
      </c>
      <c r="M195" s="5" t="s">
        <v>367</v>
      </c>
    </row>
    <row r="196" spans="12:13">
      <c r="L196" s="5" t="s">
        <v>369</v>
      </c>
      <c r="M196" s="5" t="s">
        <v>367</v>
      </c>
    </row>
    <row r="197" spans="12:13">
      <c r="L197" s="5" t="s">
        <v>369</v>
      </c>
      <c r="M197" s="5" t="s">
        <v>367</v>
      </c>
    </row>
    <row r="198" spans="12:13">
      <c r="L198" s="5" t="s">
        <v>369</v>
      </c>
      <c r="M198" s="5" t="s">
        <v>367</v>
      </c>
    </row>
    <row r="199" spans="12:13">
      <c r="L199" s="5" t="s">
        <v>369</v>
      </c>
      <c r="M199" s="5" t="s">
        <v>367</v>
      </c>
    </row>
    <row r="200" spans="12:13">
      <c r="L200" s="5" t="s">
        <v>369</v>
      </c>
      <c r="M200" s="5" t="s">
        <v>367</v>
      </c>
    </row>
    <row r="201" spans="12:13">
      <c r="L201" s="5" t="s">
        <v>369</v>
      </c>
      <c r="M201" s="5" t="s">
        <v>366</v>
      </c>
    </row>
    <row r="202" spans="12:13">
      <c r="L202" s="5" t="s">
        <v>368</v>
      </c>
      <c r="M202" s="5" t="s">
        <v>367</v>
      </c>
    </row>
    <row r="203" spans="12:13">
      <c r="L203" s="5" t="s">
        <v>369</v>
      </c>
      <c r="M203" s="5" t="s">
        <v>367</v>
      </c>
    </row>
    <row r="204" spans="12:13">
      <c r="L204" s="5" t="s">
        <v>368</v>
      </c>
      <c r="M204" s="5" t="s">
        <v>366</v>
      </c>
    </row>
    <row r="205" spans="12:13">
      <c r="L205" s="5" t="s">
        <v>368</v>
      </c>
      <c r="M205" s="5" t="s">
        <v>367</v>
      </c>
    </row>
    <row r="206" spans="12:13">
      <c r="L206" s="5" t="s">
        <v>369</v>
      </c>
      <c r="M206" s="5" t="s">
        <v>367</v>
      </c>
    </row>
    <row r="207" spans="12:13">
      <c r="L207" s="5" t="s">
        <v>368</v>
      </c>
      <c r="M207" s="5" t="s">
        <v>367</v>
      </c>
    </row>
    <row r="208" spans="12:13">
      <c r="L208" s="5" t="s">
        <v>369</v>
      </c>
      <c r="M208" s="5" t="s">
        <v>367</v>
      </c>
    </row>
  </sheetData>
  <mergeCells count="3">
    <mergeCell ref="B4:J4"/>
    <mergeCell ref="B17:J17"/>
    <mergeCell ref="B28:J28"/>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013D9-B4F9-480D-8203-808A81A6AF73}">
  <sheetPr>
    <tabColor rgb="FFFF0000"/>
  </sheetPr>
  <dimension ref="B2:R208"/>
  <sheetViews>
    <sheetView showGridLines="0" zoomScale="130" zoomScaleNormal="130" workbookViewId="0"/>
  </sheetViews>
  <sheetFormatPr defaultRowHeight="14.4"/>
  <cols>
    <col min="1" max="1" width="2.6640625" bestFit="1" customWidth="1"/>
    <col min="2" max="7" width="10.5546875" customWidth="1"/>
    <col min="8" max="8" width="10.88671875" customWidth="1"/>
    <col min="9" max="9" width="10.5546875" customWidth="1"/>
    <col min="10" max="10" width="13.6640625" customWidth="1"/>
    <col min="12" max="12" width="12" bestFit="1" customWidth="1"/>
    <col min="13" max="13" width="10.44140625" bestFit="1" customWidth="1"/>
    <col min="15" max="15" width="14.44140625" customWidth="1"/>
    <col min="16" max="16" width="13.5546875" customWidth="1"/>
    <col min="18" max="18" width="11.6640625" customWidth="1"/>
  </cols>
  <sheetData>
    <row r="2" spans="2:18">
      <c r="B2" s="146"/>
      <c r="C2" s="147"/>
      <c r="D2" s="147"/>
      <c r="E2" s="147"/>
      <c r="F2" s="147"/>
      <c r="G2" s="147"/>
      <c r="H2" s="147"/>
      <c r="I2" s="147"/>
      <c r="J2" s="148"/>
    </row>
    <row r="3" spans="2:18">
      <c r="B3" s="175" t="s">
        <v>415</v>
      </c>
      <c r="J3" s="6"/>
    </row>
    <row r="4" spans="2:18" ht="45" customHeight="1">
      <c r="B4" s="393" t="s">
        <v>416</v>
      </c>
      <c r="C4" s="394"/>
      <c r="D4" s="394"/>
      <c r="E4" s="394"/>
      <c r="F4" s="394"/>
      <c r="G4" s="394"/>
      <c r="H4" s="394"/>
      <c r="I4" s="394"/>
      <c r="J4" s="395"/>
    </row>
    <row r="5" spans="2:18">
      <c r="B5" s="188"/>
      <c r="C5" s="189"/>
      <c r="D5" s="189"/>
      <c r="E5" s="189"/>
      <c r="F5" s="189"/>
      <c r="G5" s="189"/>
      <c r="H5" s="189"/>
      <c r="I5" s="189"/>
      <c r="J5" s="190"/>
    </row>
    <row r="6" spans="2:18">
      <c r="B6" s="188"/>
      <c r="C6" s="157" t="s">
        <v>376</v>
      </c>
      <c r="D6" s="208"/>
      <c r="E6" s="158"/>
      <c r="G6" s="220" t="s">
        <v>430</v>
      </c>
      <c r="H6" s="221"/>
      <c r="I6" s="222"/>
      <c r="J6" s="6"/>
      <c r="L6" s="1" t="s">
        <v>418</v>
      </c>
    </row>
    <row r="7" spans="2:18">
      <c r="B7" s="188"/>
      <c r="C7" s="5" t="s">
        <v>375</v>
      </c>
      <c r="D7" s="171" t="s">
        <v>111</v>
      </c>
      <c r="E7" s="172"/>
      <c r="J7" s="6"/>
    </row>
    <row r="8" spans="2:18">
      <c r="B8" s="188"/>
      <c r="C8" s="170" t="s">
        <v>112</v>
      </c>
      <c r="D8" s="195" t="s">
        <v>366</v>
      </c>
      <c r="E8" s="195" t="s">
        <v>367</v>
      </c>
      <c r="F8" s="196" t="s">
        <v>61</v>
      </c>
      <c r="J8" s="6"/>
      <c r="L8" s="19" t="s">
        <v>112</v>
      </c>
      <c r="M8" s="19" t="s">
        <v>111</v>
      </c>
      <c r="O8" s="104" t="s">
        <v>851</v>
      </c>
      <c r="P8" s="104" t="s">
        <v>111</v>
      </c>
    </row>
    <row r="9" spans="2:18">
      <c r="B9" s="188"/>
      <c r="C9" s="197" t="s">
        <v>368</v>
      </c>
      <c r="D9" s="5">
        <v>0.08</v>
      </c>
      <c r="E9" s="5">
        <v>0.23</v>
      </c>
      <c r="F9" s="16">
        <v>0.31</v>
      </c>
      <c r="J9" s="6"/>
      <c r="L9" s="5" t="s">
        <v>369</v>
      </c>
      <c r="M9" s="5" t="s">
        <v>367</v>
      </c>
      <c r="O9" s="104" t="s">
        <v>112</v>
      </c>
      <c r="P9" t="s">
        <v>366</v>
      </c>
      <c r="Q9" t="s">
        <v>367</v>
      </c>
      <c r="R9" t="s">
        <v>99</v>
      </c>
    </row>
    <row r="10" spans="2:18">
      <c r="B10" s="188"/>
      <c r="C10" s="197" t="s">
        <v>369</v>
      </c>
      <c r="D10" s="5">
        <v>0.11</v>
      </c>
      <c r="E10" s="5">
        <v>0.57999999999999996</v>
      </c>
      <c r="F10" s="16">
        <v>0.69</v>
      </c>
      <c r="J10" s="6"/>
      <c r="L10" s="5" t="s">
        <v>368</v>
      </c>
      <c r="M10" s="5" t="s">
        <v>367</v>
      </c>
      <c r="O10" t="s">
        <v>368</v>
      </c>
      <c r="P10" s="28">
        <v>0.08</v>
      </c>
      <c r="Q10" s="28">
        <v>0.23</v>
      </c>
      <c r="R10" s="28">
        <v>0.31</v>
      </c>
    </row>
    <row r="11" spans="2:18">
      <c r="B11" s="188"/>
      <c r="C11" s="16" t="s">
        <v>61</v>
      </c>
      <c r="D11" s="16">
        <v>0.19</v>
      </c>
      <c r="E11" s="16">
        <v>0.81</v>
      </c>
      <c r="F11" s="16">
        <v>1</v>
      </c>
      <c r="J11" s="6"/>
      <c r="L11" s="5" t="s">
        <v>368</v>
      </c>
      <c r="M11" s="5" t="s">
        <v>366</v>
      </c>
      <c r="O11" t="s">
        <v>369</v>
      </c>
      <c r="P11" s="28">
        <v>0.11</v>
      </c>
      <c r="Q11" s="28">
        <v>0.57999999999999996</v>
      </c>
      <c r="R11" s="28">
        <v>0.69</v>
      </c>
    </row>
    <row r="12" spans="2:18">
      <c r="B12" s="188"/>
      <c r="J12" s="6"/>
      <c r="L12" s="5" t="s">
        <v>369</v>
      </c>
      <c r="M12" s="5" t="s">
        <v>366</v>
      </c>
      <c r="O12" t="s">
        <v>99</v>
      </c>
      <c r="P12" s="28">
        <v>0.19</v>
      </c>
      <c r="Q12" s="28">
        <v>0.81</v>
      </c>
      <c r="R12" s="28">
        <v>1</v>
      </c>
    </row>
    <row r="13" spans="2:18">
      <c r="B13" s="188"/>
      <c r="G13" s="223" t="s">
        <v>431</v>
      </c>
      <c r="H13" s="224"/>
      <c r="I13" s="225"/>
      <c r="J13" s="6"/>
      <c r="L13" s="5" t="s">
        <v>369</v>
      </c>
      <c r="M13" s="5" t="s">
        <v>367</v>
      </c>
    </row>
    <row r="14" spans="2:18">
      <c r="B14" s="194" t="s">
        <v>0</v>
      </c>
      <c r="C14" s="189"/>
      <c r="D14" s="189"/>
      <c r="E14" s="189"/>
      <c r="F14" s="189"/>
      <c r="G14" s="189"/>
      <c r="H14" s="189"/>
      <c r="I14" s="189"/>
      <c r="J14" s="190"/>
      <c r="L14" s="5" t="s">
        <v>369</v>
      </c>
      <c r="M14" s="5" t="s">
        <v>367</v>
      </c>
    </row>
    <row r="15" spans="2:18">
      <c r="B15" s="168" t="s">
        <v>423</v>
      </c>
      <c r="C15" s="189"/>
      <c r="D15" s="189"/>
      <c r="E15" s="189"/>
      <c r="F15" s="189"/>
      <c r="G15" s="189"/>
      <c r="H15" s="189"/>
      <c r="I15" s="189"/>
      <c r="J15" s="190"/>
      <c r="L15" s="5" t="s">
        <v>368</v>
      </c>
      <c r="M15" s="5" t="s">
        <v>366</v>
      </c>
    </row>
    <row r="16" spans="2:18">
      <c r="B16" s="168"/>
      <c r="C16" s="189"/>
      <c r="D16" s="189"/>
      <c r="E16" s="189"/>
      <c r="F16" s="189"/>
      <c r="G16" s="189"/>
      <c r="H16" s="189"/>
      <c r="I16" s="189"/>
      <c r="J16" s="190"/>
      <c r="L16" s="5" t="s">
        <v>368</v>
      </c>
      <c r="M16" s="5" t="s">
        <v>366</v>
      </c>
    </row>
    <row r="17" spans="2:13" ht="30" customHeight="1">
      <c r="B17" s="384" t="s">
        <v>417</v>
      </c>
      <c r="C17" s="385"/>
      <c r="D17" s="385"/>
      <c r="E17" s="385"/>
      <c r="F17" s="385"/>
      <c r="G17" s="385"/>
      <c r="H17" s="385"/>
      <c r="I17" s="385"/>
      <c r="J17" s="386"/>
      <c r="L17" s="5" t="s">
        <v>369</v>
      </c>
      <c r="M17" s="5" t="s">
        <v>367</v>
      </c>
    </row>
    <row r="18" spans="2:13">
      <c r="B18" s="10"/>
      <c r="J18" s="6"/>
      <c r="L18" s="5" t="s">
        <v>369</v>
      </c>
      <c r="M18" s="5" t="s">
        <v>367</v>
      </c>
    </row>
    <row r="19" spans="2:13">
      <c r="B19" s="10"/>
      <c r="C19" s="1" t="s">
        <v>419</v>
      </c>
      <c r="J19" s="6"/>
      <c r="L19" s="5" t="s">
        <v>369</v>
      </c>
      <c r="M19" s="5" t="s">
        <v>367</v>
      </c>
    </row>
    <row r="20" spans="2:13">
      <c r="B20" s="10"/>
      <c r="J20" s="6"/>
      <c r="L20" s="5" t="s">
        <v>369</v>
      </c>
      <c r="M20" s="5" t="s">
        <v>367</v>
      </c>
    </row>
    <row r="21" spans="2:13">
      <c r="B21" s="10"/>
      <c r="J21" s="6"/>
      <c r="L21" s="5" t="s">
        <v>368</v>
      </c>
      <c r="M21" s="5" t="s">
        <v>366</v>
      </c>
    </row>
    <row r="22" spans="2:13">
      <c r="B22" s="10"/>
      <c r="J22" s="6"/>
      <c r="L22" s="5" t="s">
        <v>369</v>
      </c>
      <c r="M22" s="5" t="s">
        <v>367</v>
      </c>
    </row>
    <row r="23" spans="2:13">
      <c r="B23" s="10"/>
      <c r="J23" s="6"/>
      <c r="L23" s="5" t="s">
        <v>369</v>
      </c>
      <c r="M23" s="5" t="s">
        <v>367</v>
      </c>
    </row>
    <row r="24" spans="2:13">
      <c r="B24" s="10"/>
      <c r="J24" s="6"/>
      <c r="L24" s="5" t="s">
        <v>368</v>
      </c>
      <c r="M24" s="5" t="s">
        <v>367</v>
      </c>
    </row>
    <row r="25" spans="2:13">
      <c r="B25" s="10"/>
      <c r="J25" s="6"/>
      <c r="L25" s="5" t="s">
        <v>369</v>
      </c>
      <c r="M25" s="5" t="s">
        <v>366</v>
      </c>
    </row>
    <row r="26" spans="2:13">
      <c r="B26" s="10"/>
      <c r="J26" s="6"/>
      <c r="L26" s="5" t="s">
        <v>368</v>
      </c>
      <c r="M26" s="5" t="s">
        <v>367</v>
      </c>
    </row>
    <row r="27" spans="2:13">
      <c r="B27" s="10"/>
      <c r="J27" s="6"/>
      <c r="L27" s="5" t="s">
        <v>368</v>
      </c>
      <c r="M27" s="5" t="s">
        <v>367</v>
      </c>
    </row>
    <row r="28" spans="2:13" ht="30" customHeight="1">
      <c r="B28" s="393" t="s">
        <v>424</v>
      </c>
      <c r="C28" s="394"/>
      <c r="D28" s="394"/>
      <c r="E28" s="394"/>
      <c r="F28" s="394"/>
      <c r="G28" s="394"/>
      <c r="H28" s="394"/>
      <c r="I28" s="394"/>
      <c r="J28" s="395"/>
      <c r="L28" s="5" t="s">
        <v>369</v>
      </c>
      <c r="M28" s="5" t="s">
        <v>367</v>
      </c>
    </row>
    <row r="29" spans="2:13">
      <c r="B29" s="10"/>
      <c r="E29" s="218" t="s">
        <v>425</v>
      </c>
      <c r="F29" s="5" t="s">
        <v>98</v>
      </c>
      <c r="G29" s="171" t="s">
        <v>111</v>
      </c>
      <c r="H29" s="172"/>
      <c r="J29" s="6"/>
      <c r="L29" s="5" t="s">
        <v>368</v>
      </c>
      <c r="M29" s="5" t="s">
        <v>367</v>
      </c>
    </row>
    <row r="30" spans="2:13">
      <c r="B30" s="10"/>
      <c r="F30" s="170" t="s">
        <v>112</v>
      </c>
      <c r="G30" s="195" t="s">
        <v>366</v>
      </c>
      <c r="H30" s="195" t="s">
        <v>367</v>
      </c>
      <c r="I30" s="196" t="s">
        <v>61</v>
      </c>
      <c r="J30" s="6"/>
      <c r="L30" s="5" t="s">
        <v>368</v>
      </c>
      <c r="M30" s="5" t="s">
        <v>367</v>
      </c>
    </row>
    <row r="31" spans="2:13">
      <c r="B31" s="10"/>
      <c r="D31" s="209" t="s">
        <v>377</v>
      </c>
      <c r="F31" s="197" t="s">
        <v>368</v>
      </c>
      <c r="G31" s="5">
        <v>16</v>
      </c>
      <c r="H31" s="5">
        <v>46</v>
      </c>
      <c r="I31" s="16">
        <v>62</v>
      </c>
      <c r="J31" s="6"/>
      <c r="L31" s="5" t="s">
        <v>369</v>
      </c>
      <c r="M31" s="5" t="s">
        <v>367</v>
      </c>
    </row>
    <row r="32" spans="2:13">
      <c r="B32" s="10"/>
      <c r="D32" s="210" t="s">
        <v>378</v>
      </c>
      <c r="F32" s="197" t="s">
        <v>369</v>
      </c>
      <c r="G32" s="5">
        <v>22</v>
      </c>
      <c r="H32" s="5">
        <v>116</v>
      </c>
      <c r="I32" s="16">
        <v>138</v>
      </c>
      <c r="J32" s="6"/>
      <c r="L32" s="5" t="s">
        <v>369</v>
      </c>
      <c r="M32" s="5" t="s">
        <v>367</v>
      </c>
    </row>
    <row r="33" spans="2:13">
      <c r="B33" s="10"/>
      <c r="F33" s="16" t="s">
        <v>61</v>
      </c>
      <c r="G33" s="16">
        <v>38</v>
      </c>
      <c r="H33" s="16">
        <v>162</v>
      </c>
      <c r="I33" s="16">
        <v>200</v>
      </c>
      <c r="J33" s="6"/>
      <c r="L33" s="5" t="s">
        <v>368</v>
      </c>
      <c r="M33" s="5" t="s">
        <v>367</v>
      </c>
    </row>
    <row r="34" spans="2:13">
      <c r="B34" s="219" t="s">
        <v>429</v>
      </c>
      <c r="J34" s="6"/>
      <c r="L34" s="5" t="s">
        <v>369</v>
      </c>
      <c r="M34" s="5" t="s">
        <v>367</v>
      </c>
    </row>
    <row r="35" spans="2:13">
      <c r="B35" s="169" t="s">
        <v>426</v>
      </c>
      <c r="J35" s="6"/>
      <c r="L35" s="5" t="s">
        <v>369</v>
      </c>
      <c r="M35" s="5" t="s">
        <v>367</v>
      </c>
    </row>
    <row r="36" spans="2:13">
      <c r="B36" s="169" t="s">
        <v>427</v>
      </c>
      <c r="F36" s="5" t="s">
        <v>852</v>
      </c>
      <c r="G36" s="171" t="s">
        <v>111</v>
      </c>
      <c r="H36" s="172"/>
      <c r="J36" s="6"/>
      <c r="L36" s="5" t="s">
        <v>369</v>
      </c>
      <c r="M36" s="5" t="s">
        <v>367</v>
      </c>
    </row>
    <row r="37" spans="2:13">
      <c r="B37" s="169" t="s">
        <v>428</v>
      </c>
      <c r="F37" s="170" t="s">
        <v>112</v>
      </c>
      <c r="G37" s="195" t="s">
        <v>366</v>
      </c>
      <c r="H37" s="195" t="s">
        <v>367</v>
      </c>
      <c r="I37" s="196" t="s">
        <v>61</v>
      </c>
      <c r="J37" s="6"/>
      <c r="L37" s="5" t="s">
        <v>368</v>
      </c>
      <c r="M37" s="5" t="s">
        <v>366</v>
      </c>
    </row>
    <row r="38" spans="2:13">
      <c r="B38" s="10"/>
      <c r="F38" s="197" t="s">
        <v>368</v>
      </c>
      <c r="G38" s="346" cm="1">
        <f t="array" ref="G38:I40">G31:I33/I33</f>
        <v>0.08</v>
      </c>
      <c r="H38" s="346">
        <v>0.23</v>
      </c>
      <c r="I38" s="347">
        <v>0.31</v>
      </c>
      <c r="J38" s="6"/>
      <c r="L38" s="5" t="s">
        <v>368</v>
      </c>
      <c r="M38" s="5" t="s">
        <v>367</v>
      </c>
    </row>
    <row r="39" spans="2:13">
      <c r="B39" s="10"/>
      <c r="F39" s="197" t="s">
        <v>369</v>
      </c>
      <c r="G39" s="346">
        <v>0.11</v>
      </c>
      <c r="H39" s="346">
        <v>0.57999999999999996</v>
      </c>
      <c r="I39" s="347">
        <v>0.69</v>
      </c>
      <c r="J39" s="6"/>
      <c r="L39" s="5" t="s">
        <v>369</v>
      </c>
      <c r="M39" s="5" t="s">
        <v>366</v>
      </c>
    </row>
    <row r="40" spans="2:13">
      <c r="B40" s="10"/>
      <c r="F40" s="16" t="s">
        <v>61</v>
      </c>
      <c r="G40" s="347">
        <v>0.19</v>
      </c>
      <c r="H40" s="347">
        <v>0.81</v>
      </c>
      <c r="I40" s="347">
        <v>1</v>
      </c>
      <c r="J40" s="6"/>
      <c r="L40" s="5" t="s">
        <v>369</v>
      </c>
      <c r="M40" s="5" t="s">
        <v>366</v>
      </c>
    </row>
    <row r="41" spans="2:13">
      <c r="B41" s="10"/>
      <c r="E41" t="str">
        <f ca="1">_xlfn.IFNA("Joint Probability Table Formula: "&amp;_xlfn.FORMULATEXT(G37),"")</f>
        <v/>
      </c>
      <c r="J41" s="6"/>
      <c r="L41" s="5" t="s">
        <v>369</v>
      </c>
      <c r="M41" s="5" t="s">
        <v>367</v>
      </c>
    </row>
    <row r="42" spans="2:13">
      <c r="B42" s="149"/>
      <c r="C42" s="151"/>
      <c r="D42" s="151"/>
      <c r="E42" s="151"/>
      <c r="F42" s="151"/>
      <c r="G42" s="151"/>
      <c r="H42" s="151"/>
      <c r="I42" s="151"/>
      <c r="J42" s="150"/>
      <c r="L42" s="5" t="s">
        <v>369</v>
      </c>
      <c r="M42" s="5" t="s">
        <v>367</v>
      </c>
    </row>
    <row r="43" spans="2:13">
      <c r="H43" s="1" t="s">
        <v>860</v>
      </c>
      <c r="I43" s="1" t="s">
        <v>861</v>
      </c>
      <c r="J43" s="1" t="s">
        <v>862</v>
      </c>
      <c r="L43" s="5" t="s">
        <v>369</v>
      </c>
      <c r="M43" s="5" t="s">
        <v>367</v>
      </c>
    </row>
    <row r="44" spans="2:13">
      <c r="C44" t="s">
        <v>853</v>
      </c>
      <c r="E44" t="s">
        <v>855</v>
      </c>
      <c r="H44" s="105">
        <f>G40</f>
        <v>0.19</v>
      </c>
      <c r="I44" s="105">
        <f>COUNTIFS(M9:M208,G37)/ROWS(L9:M208)</f>
        <v>0.19</v>
      </c>
      <c r="J44" s="105">
        <f>G33/I33</f>
        <v>0.19</v>
      </c>
      <c r="L44" s="5" t="s">
        <v>369</v>
      </c>
      <c r="M44" s="5" t="s">
        <v>366</v>
      </c>
    </row>
    <row r="45" spans="2:13">
      <c r="C45" t="s">
        <v>95</v>
      </c>
      <c r="E45" t="s">
        <v>856</v>
      </c>
      <c r="H45" s="105">
        <f>H38</f>
        <v>0.23</v>
      </c>
      <c r="I45" s="105">
        <f>COUNTIFS(L9:L208,F38,M9:M208,H37)/ROWS(L9:M208)</f>
        <v>0.23</v>
      </c>
      <c r="J45" s="105">
        <f>H31/I33</f>
        <v>0.23</v>
      </c>
      <c r="L45" s="5" t="s">
        <v>369</v>
      </c>
      <c r="M45" s="5" t="s">
        <v>367</v>
      </c>
    </row>
    <row r="46" spans="2:13">
      <c r="C46" t="s">
        <v>90</v>
      </c>
      <c r="E46" t="s">
        <v>857</v>
      </c>
      <c r="H46" s="105">
        <f>I38+H40-H38</f>
        <v>0.89000000000000012</v>
      </c>
      <c r="I46" s="105" cm="1">
        <f t="array" ref="I46">ROWS(_xlfn._xlws.FILTER(L9:M208,(L9:L208=F38)+(M9:M208=H37)))/ROWS(L9:M208)</f>
        <v>0.89</v>
      </c>
      <c r="J46" s="105">
        <f>(I31+H33-H31)/I33</f>
        <v>0.89</v>
      </c>
      <c r="L46" s="5" t="s">
        <v>369</v>
      </c>
      <c r="M46" s="5" t="s">
        <v>367</v>
      </c>
    </row>
    <row r="47" spans="2:13">
      <c r="C47" t="s">
        <v>854</v>
      </c>
      <c r="E47" t="s">
        <v>858</v>
      </c>
      <c r="H47" s="105">
        <f>G38/I38</f>
        <v>0.25806451612903225</v>
      </c>
      <c r="I47" s="105">
        <f>COUNTIFS(M9:M208,G37,L9:L208,F38)/COUNTIFS(L9:L208,F38)</f>
        <v>0.25806451612903225</v>
      </c>
      <c r="J47" s="105">
        <f>G31/I31</f>
        <v>0.25806451612903225</v>
      </c>
      <c r="L47" s="5" t="s">
        <v>369</v>
      </c>
      <c r="M47" s="5" t="s">
        <v>366</v>
      </c>
    </row>
    <row r="48" spans="2:13">
      <c r="L48" s="5" t="s">
        <v>369</v>
      </c>
      <c r="M48" s="5" t="s">
        <v>367</v>
      </c>
    </row>
    <row r="49" spans="6:13">
      <c r="F49" s="1" t="s">
        <v>859</v>
      </c>
      <c r="L49" s="5" t="s">
        <v>369</v>
      </c>
      <c r="M49" s="5" t="s">
        <v>367</v>
      </c>
    </row>
    <row r="50" spans="6:13">
      <c r="F50" s="5" t="s">
        <v>852</v>
      </c>
      <c r="G50" s="171" t="s">
        <v>111</v>
      </c>
      <c r="H50" s="172"/>
      <c r="L50" s="5" t="s">
        <v>369</v>
      </c>
      <c r="M50" s="5" t="s">
        <v>367</v>
      </c>
    </row>
    <row r="51" spans="6:13">
      <c r="F51" s="170" t="s">
        <v>112</v>
      </c>
      <c r="G51" s="195" t="s">
        <v>366</v>
      </c>
      <c r="H51" s="195" t="s">
        <v>367</v>
      </c>
      <c r="I51" s="196" t="s">
        <v>61</v>
      </c>
      <c r="L51" s="5" t="s">
        <v>369</v>
      </c>
      <c r="M51" s="5" t="s">
        <v>367</v>
      </c>
    </row>
    <row r="52" spans="6:13">
      <c r="F52" s="197" t="s">
        <v>368</v>
      </c>
      <c r="G52" s="346">
        <f>G31/$I$33</f>
        <v>0.08</v>
      </c>
      <c r="H52" s="346">
        <f t="shared" ref="H52:I52" si="0">H31/$I$33</f>
        <v>0.23</v>
      </c>
      <c r="I52" s="347">
        <f t="shared" si="0"/>
        <v>0.31</v>
      </c>
      <c r="L52" s="5" t="s">
        <v>368</v>
      </c>
      <c r="M52" s="5" t="s">
        <v>367</v>
      </c>
    </row>
    <row r="53" spans="6:13">
      <c r="F53" s="197" t="s">
        <v>369</v>
      </c>
      <c r="G53" s="346">
        <f t="shared" ref="G53:G54" si="1">G32/$I$33</f>
        <v>0.11</v>
      </c>
      <c r="H53" s="346">
        <f t="shared" ref="H53:I53" si="2">H32/$I$33</f>
        <v>0.57999999999999996</v>
      </c>
      <c r="I53" s="347">
        <f t="shared" si="2"/>
        <v>0.69</v>
      </c>
      <c r="L53" s="5" t="s">
        <v>369</v>
      </c>
      <c r="M53" s="5" t="s">
        <v>367</v>
      </c>
    </row>
    <row r="54" spans="6:13">
      <c r="F54" s="16" t="s">
        <v>61</v>
      </c>
      <c r="G54" s="347">
        <f t="shared" si="1"/>
        <v>0.19</v>
      </c>
      <c r="H54" s="347">
        <f t="shared" ref="H54:I54" si="3">H33/$I$33</f>
        <v>0.81</v>
      </c>
      <c r="I54" s="347">
        <f t="shared" si="3"/>
        <v>1</v>
      </c>
      <c r="L54" s="5" t="s">
        <v>369</v>
      </c>
      <c r="M54" s="5" t="s">
        <v>367</v>
      </c>
    </row>
    <row r="55" spans="6:13">
      <c r="L55" s="5" t="s">
        <v>368</v>
      </c>
      <c r="M55" s="5" t="s">
        <v>367</v>
      </c>
    </row>
    <row r="56" spans="6:13">
      <c r="L56" s="5" t="s">
        <v>369</v>
      </c>
      <c r="M56" s="5" t="s">
        <v>367</v>
      </c>
    </row>
    <row r="57" spans="6:13">
      <c r="L57" s="5" t="s">
        <v>369</v>
      </c>
      <c r="M57" s="5" t="s">
        <v>367</v>
      </c>
    </row>
    <row r="58" spans="6:13">
      <c r="F58" s="1" t="s">
        <v>863</v>
      </c>
      <c r="L58" s="5" t="s">
        <v>369</v>
      </c>
      <c r="M58" s="5" t="s">
        <v>367</v>
      </c>
    </row>
    <row r="59" spans="6:13">
      <c r="F59" s="5" t="s">
        <v>852</v>
      </c>
      <c r="G59" s="171" t="s">
        <v>111</v>
      </c>
      <c r="H59" s="172"/>
      <c r="L59" s="5" t="s">
        <v>369</v>
      </c>
      <c r="M59" s="5" t="s">
        <v>366</v>
      </c>
    </row>
    <row r="60" spans="6:13">
      <c r="F60" s="170" t="s">
        <v>112</v>
      </c>
      <c r="G60" s="195" t="s">
        <v>366</v>
      </c>
      <c r="H60" s="195" t="s">
        <v>367</v>
      </c>
      <c r="I60" s="196" t="s">
        <v>61</v>
      </c>
      <c r="L60" s="5" t="s">
        <v>369</v>
      </c>
      <c r="M60" s="5" t="s">
        <v>366</v>
      </c>
    </row>
    <row r="61" spans="6:13">
      <c r="F61" s="197" t="s">
        <v>368</v>
      </c>
      <c r="G61" s="346" cm="1">
        <f t="array" ref="G61:H62">COUNTIFS(L9:L208,F61:F62,M9:M208,G60:H60)/ROWS(L9:M208)</f>
        <v>0.08</v>
      </c>
      <c r="H61" s="346">
        <v>0.23</v>
      </c>
      <c r="I61" s="347" cm="1">
        <f t="array" ref="I61:I62">COUNTIFS(L9:L208,F61:F62)/ROWS(L9:M208)</f>
        <v>0.31</v>
      </c>
      <c r="L61" s="5" t="s">
        <v>368</v>
      </c>
      <c r="M61" s="5" t="s">
        <v>367</v>
      </c>
    </row>
    <row r="62" spans="6:13">
      <c r="F62" s="197" t="s">
        <v>369</v>
      </c>
      <c r="G62" s="346">
        <v>0.11</v>
      </c>
      <c r="H62" s="346">
        <v>0.57999999999999996</v>
      </c>
      <c r="I62" s="347">
        <v>0.69</v>
      </c>
      <c r="L62" s="5" t="s">
        <v>368</v>
      </c>
      <c r="M62" s="5" t="s">
        <v>367</v>
      </c>
    </row>
    <row r="63" spans="6:13">
      <c r="F63" s="16" t="s">
        <v>61</v>
      </c>
      <c r="G63" s="347" cm="1">
        <f t="array" ref="G63:H63">COUNTIFS(M9:M208,G60:H60)/ROWS(L9:M208)</f>
        <v>0.19</v>
      </c>
      <c r="H63" s="347">
        <v>0.81</v>
      </c>
      <c r="I63" s="347">
        <f>SUM(_xlfn.ANCHORARRAY(I61))</f>
        <v>1</v>
      </c>
      <c r="L63" s="5" t="s">
        <v>368</v>
      </c>
      <c r="M63" s="5" t="s">
        <v>366</v>
      </c>
    </row>
    <row r="64" spans="6:13">
      <c r="L64" s="5" t="s">
        <v>368</v>
      </c>
      <c r="M64" s="5" t="s">
        <v>367</v>
      </c>
    </row>
    <row r="65" spans="12:13">
      <c r="L65" s="5" t="s">
        <v>368</v>
      </c>
      <c r="M65" s="5" t="s">
        <v>367</v>
      </c>
    </row>
    <row r="66" spans="12:13">
      <c r="L66" s="5" t="s">
        <v>368</v>
      </c>
      <c r="M66" s="5" t="s">
        <v>367</v>
      </c>
    </row>
    <row r="67" spans="12:13">
      <c r="L67" s="5" t="s">
        <v>368</v>
      </c>
      <c r="M67" s="5" t="s">
        <v>367</v>
      </c>
    </row>
    <row r="68" spans="12:13">
      <c r="L68" s="5" t="s">
        <v>369</v>
      </c>
      <c r="M68" s="5" t="s">
        <v>367</v>
      </c>
    </row>
    <row r="69" spans="12:13">
      <c r="L69" s="5" t="s">
        <v>369</v>
      </c>
      <c r="M69" s="5" t="s">
        <v>367</v>
      </c>
    </row>
    <row r="70" spans="12:13">
      <c r="L70" s="5" t="s">
        <v>369</v>
      </c>
      <c r="M70" s="5" t="s">
        <v>367</v>
      </c>
    </row>
    <row r="71" spans="12:13">
      <c r="L71" s="5" t="s">
        <v>369</v>
      </c>
      <c r="M71" s="5" t="s">
        <v>367</v>
      </c>
    </row>
    <row r="72" spans="12:13">
      <c r="L72" s="5" t="s">
        <v>369</v>
      </c>
      <c r="M72" s="5" t="s">
        <v>367</v>
      </c>
    </row>
    <row r="73" spans="12:13">
      <c r="L73" s="5" t="s">
        <v>368</v>
      </c>
      <c r="M73" s="5" t="s">
        <v>367</v>
      </c>
    </row>
    <row r="74" spans="12:13">
      <c r="L74" s="5" t="s">
        <v>369</v>
      </c>
      <c r="M74" s="5" t="s">
        <v>367</v>
      </c>
    </row>
    <row r="75" spans="12:13">
      <c r="L75" s="5" t="s">
        <v>369</v>
      </c>
      <c r="M75" s="5" t="s">
        <v>367</v>
      </c>
    </row>
    <row r="76" spans="12:13">
      <c r="L76" s="5" t="s">
        <v>369</v>
      </c>
      <c r="M76" s="5" t="s">
        <v>367</v>
      </c>
    </row>
    <row r="77" spans="12:13">
      <c r="L77" s="5" t="s">
        <v>368</v>
      </c>
      <c r="M77" s="5" t="s">
        <v>366</v>
      </c>
    </row>
    <row r="78" spans="12:13">
      <c r="L78" s="5" t="s">
        <v>369</v>
      </c>
      <c r="M78" s="5" t="s">
        <v>367</v>
      </c>
    </row>
    <row r="79" spans="12:13">
      <c r="L79" s="5" t="s">
        <v>369</v>
      </c>
      <c r="M79" s="5" t="s">
        <v>367</v>
      </c>
    </row>
    <row r="80" spans="12:13">
      <c r="L80" s="5" t="s">
        <v>369</v>
      </c>
      <c r="M80" s="5" t="s">
        <v>367</v>
      </c>
    </row>
    <row r="81" spans="12:13">
      <c r="L81" s="5" t="s">
        <v>369</v>
      </c>
      <c r="M81" s="5" t="s">
        <v>367</v>
      </c>
    </row>
    <row r="82" spans="12:13">
      <c r="L82" s="5" t="s">
        <v>369</v>
      </c>
      <c r="M82" s="5" t="s">
        <v>367</v>
      </c>
    </row>
    <row r="83" spans="12:13">
      <c r="L83" s="5" t="s">
        <v>369</v>
      </c>
      <c r="M83" s="5" t="s">
        <v>367</v>
      </c>
    </row>
    <row r="84" spans="12:13">
      <c r="L84" s="5" t="s">
        <v>369</v>
      </c>
      <c r="M84" s="5" t="s">
        <v>367</v>
      </c>
    </row>
    <row r="85" spans="12:13">
      <c r="L85" s="5" t="s">
        <v>369</v>
      </c>
      <c r="M85" s="5" t="s">
        <v>366</v>
      </c>
    </row>
    <row r="86" spans="12:13">
      <c r="L86" s="5" t="s">
        <v>369</v>
      </c>
      <c r="M86" s="5" t="s">
        <v>367</v>
      </c>
    </row>
    <row r="87" spans="12:13">
      <c r="L87" s="5" t="s">
        <v>368</v>
      </c>
      <c r="M87" s="5" t="s">
        <v>367</v>
      </c>
    </row>
    <row r="88" spans="12:13">
      <c r="L88" s="5" t="s">
        <v>369</v>
      </c>
      <c r="M88" s="5" t="s">
        <v>366</v>
      </c>
    </row>
    <row r="89" spans="12:13">
      <c r="L89" s="5" t="s">
        <v>369</v>
      </c>
      <c r="M89" s="5" t="s">
        <v>367</v>
      </c>
    </row>
    <row r="90" spans="12:13">
      <c r="L90" s="5" t="s">
        <v>369</v>
      </c>
      <c r="M90" s="5" t="s">
        <v>367</v>
      </c>
    </row>
    <row r="91" spans="12:13">
      <c r="L91" s="5" t="s">
        <v>369</v>
      </c>
      <c r="M91" s="5" t="s">
        <v>367</v>
      </c>
    </row>
    <row r="92" spans="12:13">
      <c r="L92" s="5" t="s">
        <v>369</v>
      </c>
      <c r="M92" s="5" t="s">
        <v>367</v>
      </c>
    </row>
    <row r="93" spans="12:13">
      <c r="L93" s="5" t="s">
        <v>369</v>
      </c>
      <c r="M93" s="5" t="s">
        <v>367</v>
      </c>
    </row>
    <row r="94" spans="12:13">
      <c r="L94" s="5" t="s">
        <v>368</v>
      </c>
      <c r="M94" s="5" t="s">
        <v>367</v>
      </c>
    </row>
    <row r="95" spans="12:13">
      <c r="L95" s="5" t="s">
        <v>368</v>
      </c>
      <c r="M95" s="5" t="s">
        <v>367</v>
      </c>
    </row>
    <row r="96" spans="12:13">
      <c r="L96" s="5" t="s">
        <v>369</v>
      </c>
      <c r="M96" s="5" t="s">
        <v>367</v>
      </c>
    </row>
    <row r="97" spans="12:13">
      <c r="L97" s="5" t="s">
        <v>369</v>
      </c>
      <c r="M97" s="5" t="s">
        <v>367</v>
      </c>
    </row>
    <row r="98" spans="12:13">
      <c r="L98" s="5" t="s">
        <v>369</v>
      </c>
      <c r="M98" s="5" t="s">
        <v>367</v>
      </c>
    </row>
    <row r="99" spans="12:13">
      <c r="L99" s="5" t="s">
        <v>369</v>
      </c>
      <c r="M99" s="5" t="s">
        <v>367</v>
      </c>
    </row>
    <row r="100" spans="12:13">
      <c r="L100" s="5" t="s">
        <v>369</v>
      </c>
      <c r="M100" s="5" t="s">
        <v>367</v>
      </c>
    </row>
    <row r="101" spans="12:13">
      <c r="L101" s="5" t="s">
        <v>369</v>
      </c>
      <c r="M101" s="5" t="s">
        <v>366</v>
      </c>
    </row>
    <row r="102" spans="12:13">
      <c r="L102" s="5" t="s">
        <v>368</v>
      </c>
      <c r="M102" s="5" t="s">
        <v>367</v>
      </c>
    </row>
    <row r="103" spans="12:13">
      <c r="L103" s="5" t="s">
        <v>369</v>
      </c>
      <c r="M103" s="5" t="s">
        <v>367</v>
      </c>
    </row>
    <row r="104" spans="12:13">
      <c r="L104" s="5" t="s">
        <v>368</v>
      </c>
      <c r="M104" s="5" t="s">
        <v>366</v>
      </c>
    </row>
    <row r="105" spans="12:13">
      <c r="L105" s="5" t="s">
        <v>368</v>
      </c>
      <c r="M105" s="5" t="s">
        <v>367</v>
      </c>
    </row>
    <row r="106" spans="12:13">
      <c r="L106" s="5" t="s">
        <v>369</v>
      </c>
      <c r="M106" s="5" t="s">
        <v>367</v>
      </c>
    </row>
    <row r="107" spans="12:13">
      <c r="L107" s="5" t="s">
        <v>368</v>
      </c>
      <c r="M107" s="5" t="s">
        <v>367</v>
      </c>
    </row>
    <row r="108" spans="12:13">
      <c r="L108" s="5" t="s">
        <v>369</v>
      </c>
      <c r="M108" s="5" t="s">
        <v>367</v>
      </c>
    </row>
    <row r="109" spans="12:13">
      <c r="L109" s="5" t="s">
        <v>369</v>
      </c>
      <c r="M109" s="5" t="s">
        <v>367</v>
      </c>
    </row>
    <row r="110" spans="12:13">
      <c r="L110" s="5" t="s">
        <v>368</v>
      </c>
      <c r="M110" s="5" t="s">
        <v>367</v>
      </c>
    </row>
    <row r="111" spans="12:13">
      <c r="L111" s="5" t="s">
        <v>368</v>
      </c>
      <c r="M111" s="5" t="s">
        <v>366</v>
      </c>
    </row>
    <row r="112" spans="12:13">
      <c r="L112" s="5" t="s">
        <v>369</v>
      </c>
      <c r="M112" s="5" t="s">
        <v>367</v>
      </c>
    </row>
    <row r="113" spans="12:13">
      <c r="L113" s="5" t="s">
        <v>369</v>
      </c>
      <c r="M113" s="5" t="s">
        <v>367</v>
      </c>
    </row>
    <row r="114" spans="12:13">
      <c r="L114" s="5" t="s">
        <v>368</v>
      </c>
      <c r="M114" s="5" t="s">
        <v>366</v>
      </c>
    </row>
    <row r="115" spans="12:13">
      <c r="L115" s="5" t="s">
        <v>368</v>
      </c>
      <c r="M115" s="5" t="s">
        <v>366</v>
      </c>
    </row>
    <row r="116" spans="12:13">
      <c r="L116" s="5" t="s">
        <v>369</v>
      </c>
      <c r="M116" s="5" t="s">
        <v>366</v>
      </c>
    </row>
    <row r="117" spans="12:13">
      <c r="L117" s="5" t="s">
        <v>369</v>
      </c>
      <c r="M117" s="5" t="s">
        <v>367</v>
      </c>
    </row>
    <row r="118" spans="12:13">
      <c r="L118" s="5" t="s">
        <v>369</v>
      </c>
      <c r="M118" s="5" t="s">
        <v>367</v>
      </c>
    </row>
    <row r="119" spans="12:13">
      <c r="L119" s="5" t="s">
        <v>369</v>
      </c>
      <c r="M119" s="5" t="s">
        <v>367</v>
      </c>
    </row>
    <row r="120" spans="12:13">
      <c r="L120" s="5" t="s">
        <v>369</v>
      </c>
      <c r="M120" s="5" t="s">
        <v>367</v>
      </c>
    </row>
    <row r="121" spans="12:13">
      <c r="L121" s="5" t="s">
        <v>368</v>
      </c>
      <c r="M121" s="5" t="s">
        <v>366</v>
      </c>
    </row>
    <row r="122" spans="12:13">
      <c r="L122" s="5" t="s">
        <v>369</v>
      </c>
      <c r="M122" s="5" t="s">
        <v>367</v>
      </c>
    </row>
    <row r="123" spans="12:13">
      <c r="L123" s="5" t="s">
        <v>369</v>
      </c>
      <c r="M123" s="5" t="s">
        <v>367</v>
      </c>
    </row>
    <row r="124" spans="12:13">
      <c r="L124" s="5" t="s">
        <v>368</v>
      </c>
      <c r="M124" s="5" t="s">
        <v>367</v>
      </c>
    </row>
    <row r="125" spans="12:13">
      <c r="L125" s="5" t="s">
        <v>369</v>
      </c>
      <c r="M125" s="5" t="s">
        <v>366</v>
      </c>
    </row>
    <row r="126" spans="12:13">
      <c r="L126" s="5" t="s">
        <v>368</v>
      </c>
      <c r="M126" s="5" t="s">
        <v>367</v>
      </c>
    </row>
    <row r="127" spans="12:13">
      <c r="L127" s="5" t="s">
        <v>368</v>
      </c>
      <c r="M127" s="5" t="s">
        <v>367</v>
      </c>
    </row>
    <row r="128" spans="12:13">
      <c r="L128" s="5" t="s">
        <v>369</v>
      </c>
      <c r="M128" s="5" t="s">
        <v>367</v>
      </c>
    </row>
    <row r="129" spans="12:13">
      <c r="L129" s="5" t="s">
        <v>368</v>
      </c>
      <c r="M129" s="5" t="s">
        <v>367</v>
      </c>
    </row>
    <row r="130" spans="12:13">
      <c r="L130" s="5" t="s">
        <v>368</v>
      </c>
      <c r="M130" s="5" t="s">
        <v>367</v>
      </c>
    </row>
    <row r="131" spans="12:13">
      <c r="L131" s="5" t="s">
        <v>369</v>
      </c>
      <c r="M131" s="5" t="s">
        <v>367</v>
      </c>
    </row>
    <row r="132" spans="12:13">
      <c r="L132" s="5" t="s">
        <v>369</v>
      </c>
      <c r="M132" s="5" t="s">
        <v>367</v>
      </c>
    </row>
    <row r="133" spans="12:13">
      <c r="L133" s="5" t="s">
        <v>368</v>
      </c>
      <c r="M133" s="5" t="s">
        <v>367</v>
      </c>
    </row>
    <row r="134" spans="12:13">
      <c r="L134" s="5" t="s">
        <v>369</v>
      </c>
      <c r="M134" s="5" t="s">
        <v>367</v>
      </c>
    </row>
    <row r="135" spans="12:13">
      <c r="L135" s="5" t="s">
        <v>369</v>
      </c>
      <c r="M135" s="5" t="s">
        <v>367</v>
      </c>
    </row>
    <row r="136" spans="12:13">
      <c r="L136" s="5" t="s">
        <v>369</v>
      </c>
      <c r="M136" s="5" t="s">
        <v>367</v>
      </c>
    </row>
    <row r="137" spans="12:13">
      <c r="L137" s="5" t="s">
        <v>368</v>
      </c>
      <c r="M137" s="5" t="s">
        <v>366</v>
      </c>
    </row>
    <row r="138" spans="12:13">
      <c r="L138" s="5" t="s">
        <v>368</v>
      </c>
      <c r="M138" s="5" t="s">
        <v>367</v>
      </c>
    </row>
    <row r="139" spans="12:13">
      <c r="L139" s="5" t="s">
        <v>369</v>
      </c>
      <c r="M139" s="5" t="s">
        <v>366</v>
      </c>
    </row>
    <row r="140" spans="12:13">
      <c r="L140" s="5" t="s">
        <v>369</v>
      </c>
      <c r="M140" s="5" t="s">
        <v>366</v>
      </c>
    </row>
    <row r="141" spans="12:13">
      <c r="L141" s="5" t="s">
        <v>369</v>
      </c>
      <c r="M141" s="5" t="s">
        <v>367</v>
      </c>
    </row>
    <row r="142" spans="12:13">
      <c r="L142" s="5" t="s">
        <v>369</v>
      </c>
      <c r="M142" s="5" t="s">
        <v>367</v>
      </c>
    </row>
    <row r="143" spans="12:13">
      <c r="L143" s="5" t="s">
        <v>369</v>
      </c>
      <c r="M143" s="5" t="s">
        <v>367</v>
      </c>
    </row>
    <row r="144" spans="12:13">
      <c r="L144" s="5" t="s">
        <v>369</v>
      </c>
      <c r="M144" s="5" t="s">
        <v>366</v>
      </c>
    </row>
    <row r="145" spans="12:13">
      <c r="L145" s="5" t="s">
        <v>369</v>
      </c>
      <c r="M145" s="5" t="s">
        <v>367</v>
      </c>
    </row>
    <row r="146" spans="12:13">
      <c r="L146" s="5" t="s">
        <v>369</v>
      </c>
      <c r="M146" s="5" t="s">
        <v>367</v>
      </c>
    </row>
    <row r="147" spans="12:13">
      <c r="L147" s="5" t="s">
        <v>369</v>
      </c>
      <c r="M147" s="5" t="s">
        <v>366</v>
      </c>
    </row>
    <row r="148" spans="12:13">
      <c r="L148" s="5" t="s">
        <v>369</v>
      </c>
      <c r="M148" s="5" t="s">
        <v>367</v>
      </c>
    </row>
    <row r="149" spans="12:13">
      <c r="L149" s="5" t="s">
        <v>369</v>
      </c>
      <c r="M149" s="5" t="s">
        <v>367</v>
      </c>
    </row>
    <row r="150" spans="12:13">
      <c r="L150" s="5" t="s">
        <v>369</v>
      </c>
      <c r="M150" s="5" t="s">
        <v>367</v>
      </c>
    </row>
    <row r="151" spans="12:13">
      <c r="L151" s="5" t="s">
        <v>369</v>
      </c>
      <c r="M151" s="5" t="s">
        <v>367</v>
      </c>
    </row>
    <row r="152" spans="12:13">
      <c r="L152" s="5" t="s">
        <v>368</v>
      </c>
      <c r="M152" s="5" t="s">
        <v>367</v>
      </c>
    </row>
    <row r="153" spans="12:13">
      <c r="L153" s="5" t="s">
        <v>369</v>
      </c>
      <c r="M153" s="5" t="s">
        <v>367</v>
      </c>
    </row>
    <row r="154" spans="12:13">
      <c r="L154" s="5" t="s">
        <v>369</v>
      </c>
      <c r="M154" s="5" t="s">
        <v>367</v>
      </c>
    </row>
    <row r="155" spans="12:13">
      <c r="L155" s="5" t="s">
        <v>368</v>
      </c>
      <c r="M155" s="5" t="s">
        <v>367</v>
      </c>
    </row>
    <row r="156" spans="12:13">
      <c r="L156" s="5" t="s">
        <v>369</v>
      </c>
      <c r="M156" s="5" t="s">
        <v>367</v>
      </c>
    </row>
    <row r="157" spans="12:13">
      <c r="L157" s="5" t="s">
        <v>369</v>
      </c>
      <c r="M157" s="5" t="s">
        <v>367</v>
      </c>
    </row>
    <row r="158" spans="12:13">
      <c r="L158" s="5" t="s">
        <v>369</v>
      </c>
      <c r="M158" s="5" t="s">
        <v>367</v>
      </c>
    </row>
    <row r="159" spans="12:13">
      <c r="L159" s="5" t="s">
        <v>369</v>
      </c>
      <c r="M159" s="5" t="s">
        <v>366</v>
      </c>
    </row>
    <row r="160" spans="12:13">
      <c r="L160" s="5" t="s">
        <v>369</v>
      </c>
      <c r="M160" s="5" t="s">
        <v>366</v>
      </c>
    </row>
    <row r="161" spans="12:13">
      <c r="L161" s="5" t="s">
        <v>368</v>
      </c>
      <c r="M161" s="5" t="s">
        <v>367</v>
      </c>
    </row>
    <row r="162" spans="12:13">
      <c r="L162" s="5" t="s">
        <v>368</v>
      </c>
      <c r="M162" s="5" t="s">
        <v>367</v>
      </c>
    </row>
    <row r="163" spans="12:13">
      <c r="L163" s="5" t="s">
        <v>368</v>
      </c>
      <c r="M163" s="5" t="s">
        <v>366</v>
      </c>
    </row>
    <row r="164" spans="12:13">
      <c r="L164" s="5" t="s">
        <v>368</v>
      </c>
      <c r="M164" s="5" t="s">
        <v>367</v>
      </c>
    </row>
    <row r="165" spans="12:13">
      <c r="L165" s="5" t="s">
        <v>368</v>
      </c>
      <c r="M165" s="5" t="s">
        <v>367</v>
      </c>
    </row>
    <row r="166" spans="12:13">
      <c r="L166" s="5" t="s">
        <v>368</v>
      </c>
      <c r="M166" s="5" t="s">
        <v>367</v>
      </c>
    </row>
    <row r="167" spans="12:13">
      <c r="L167" s="5" t="s">
        <v>368</v>
      </c>
      <c r="M167" s="5" t="s">
        <v>367</v>
      </c>
    </row>
    <row r="168" spans="12:13">
      <c r="L168" s="5" t="s">
        <v>369</v>
      </c>
      <c r="M168" s="5" t="s">
        <v>367</v>
      </c>
    </row>
    <row r="169" spans="12:13">
      <c r="L169" s="5" t="s">
        <v>369</v>
      </c>
      <c r="M169" s="5" t="s">
        <v>367</v>
      </c>
    </row>
    <row r="170" spans="12:13">
      <c r="L170" s="5" t="s">
        <v>369</v>
      </c>
      <c r="M170" s="5" t="s">
        <v>367</v>
      </c>
    </row>
    <row r="171" spans="12:13">
      <c r="L171" s="5" t="s">
        <v>369</v>
      </c>
      <c r="M171" s="5" t="s">
        <v>367</v>
      </c>
    </row>
    <row r="172" spans="12:13">
      <c r="L172" s="5" t="s">
        <v>369</v>
      </c>
      <c r="M172" s="5" t="s">
        <v>367</v>
      </c>
    </row>
    <row r="173" spans="12:13">
      <c r="L173" s="5" t="s">
        <v>368</v>
      </c>
      <c r="M173" s="5" t="s">
        <v>367</v>
      </c>
    </row>
    <row r="174" spans="12:13">
      <c r="L174" s="5" t="s">
        <v>369</v>
      </c>
      <c r="M174" s="5" t="s">
        <v>367</v>
      </c>
    </row>
    <row r="175" spans="12:13">
      <c r="L175" s="5" t="s">
        <v>369</v>
      </c>
      <c r="M175" s="5" t="s">
        <v>367</v>
      </c>
    </row>
    <row r="176" spans="12:13">
      <c r="L176" s="5" t="s">
        <v>369</v>
      </c>
      <c r="M176" s="5" t="s">
        <v>367</v>
      </c>
    </row>
    <row r="177" spans="12:13">
      <c r="L177" s="5" t="s">
        <v>368</v>
      </c>
      <c r="M177" s="5" t="s">
        <v>366</v>
      </c>
    </row>
    <row r="178" spans="12:13">
      <c r="L178" s="5" t="s">
        <v>369</v>
      </c>
      <c r="M178" s="5" t="s">
        <v>367</v>
      </c>
    </row>
    <row r="179" spans="12:13">
      <c r="L179" s="5" t="s">
        <v>369</v>
      </c>
      <c r="M179" s="5" t="s">
        <v>367</v>
      </c>
    </row>
    <row r="180" spans="12:13">
      <c r="L180" s="5" t="s">
        <v>369</v>
      </c>
      <c r="M180" s="5" t="s">
        <v>367</v>
      </c>
    </row>
    <row r="181" spans="12:13">
      <c r="L181" s="5" t="s">
        <v>369</v>
      </c>
      <c r="M181" s="5" t="s">
        <v>367</v>
      </c>
    </row>
    <row r="182" spans="12:13">
      <c r="L182" s="5" t="s">
        <v>369</v>
      </c>
      <c r="M182" s="5" t="s">
        <v>367</v>
      </c>
    </row>
    <row r="183" spans="12:13">
      <c r="L183" s="5" t="s">
        <v>369</v>
      </c>
      <c r="M183" s="5" t="s">
        <v>367</v>
      </c>
    </row>
    <row r="184" spans="12:13">
      <c r="L184" s="5" t="s">
        <v>369</v>
      </c>
      <c r="M184" s="5" t="s">
        <v>367</v>
      </c>
    </row>
    <row r="185" spans="12:13">
      <c r="L185" s="5" t="s">
        <v>369</v>
      </c>
      <c r="M185" s="5" t="s">
        <v>366</v>
      </c>
    </row>
    <row r="186" spans="12:13">
      <c r="L186" s="5" t="s">
        <v>369</v>
      </c>
      <c r="M186" s="5" t="s">
        <v>367</v>
      </c>
    </row>
    <row r="187" spans="12:13">
      <c r="L187" s="5" t="s">
        <v>368</v>
      </c>
      <c r="M187" s="5" t="s">
        <v>367</v>
      </c>
    </row>
    <row r="188" spans="12:13">
      <c r="L188" s="5" t="s">
        <v>369</v>
      </c>
      <c r="M188" s="5" t="s">
        <v>366</v>
      </c>
    </row>
    <row r="189" spans="12:13">
      <c r="L189" s="5" t="s">
        <v>369</v>
      </c>
      <c r="M189" s="5" t="s">
        <v>367</v>
      </c>
    </row>
    <row r="190" spans="12:13">
      <c r="L190" s="5" t="s">
        <v>369</v>
      </c>
      <c r="M190" s="5" t="s">
        <v>367</v>
      </c>
    </row>
    <row r="191" spans="12:13">
      <c r="L191" s="5" t="s">
        <v>369</v>
      </c>
      <c r="M191" s="5" t="s">
        <v>367</v>
      </c>
    </row>
    <row r="192" spans="12:13">
      <c r="L192" s="5" t="s">
        <v>369</v>
      </c>
      <c r="M192" s="5" t="s">
        <v>367</v>
      </c>
    </row>
    <row r="193" spans="12:13">
      <c r="L193" s="5" t="s">
        <v>369</v>
      </c>
      <c r="M193" s="5" t="s">
        <v>367</v>
      </c>
    </row>
    <row r="194" spans="12:13">
      <c r="L194" s="5" t="s">
        <v>368</v>
      </c>
      <c r="M194" s="5" t="s">
        <v>367</v>
      </c>
    </row>
    <row r="195" spans="12:13">
      <c r="L195" s="5" t="s">
        <v>368</v>
      </c>
      <c r="M195" s="5" t="s">
        <v>367</v>
      </c>
    </row>
    <row r="196" spans="12:13">
      <c r="L196" s="5" t="s">
        <v>369</v>
      </c>
      <c r="M196" s="5" t="s">
        <v>367</v>
      </c>
    </row>
    <row r="197" spans="12:13">
      <c r="L197" s="5" t="s">
        <v>369</v>
      </c>
      <c r="M197" s="5" t="s">
        <v>367</v>
      </c>
    </row>
    <row r="198" spans="12:13">
      <c r="L198" s="5" t="s">
        <v>369</v>
      </c>
      <c r="M198" s="5" t="s">
        <v>367</v>
      </c>
    </row>
    <row r="199" spans="12:13">
      <c r="L199" s="5" t="s">
        <v>369</v>
      </c>
      <c r="M199" s="5" t="s">
        <v>367</v>
      </c>
    </row>
    <row r="200" spans="12:13">
      <c r="L200" s="5" t="s">
        <v>369</v>
      </c>
      <c r="M200" s="5" t="s">
        <v>367</v>
      </c>
    </row>
    <row r="201" spans="12:13">
      <c r="L201" s="5" t="s">
        <v>369</v>
      </c>
      <c r="M201" s="5" t="s">
        <v>366</v>
      </c>
    </row>
    <row r="202" spans="12:13">
      <c r="L202" s="5" t="s">
        <v>368</v>
      </c>
      <c r="M202" s="5" t="s">
        <v>367</v>
      </c>
    </row>
    <row r="203" spans="12:13">
      <c r="L203" s="5" t="s">
        <v>369</v>
      </c>
      <c r="M203" s="5" t="s">
        <v>367</v>
      </c>
    </row>
    <row r="204" spans="12:13">
      <c r="L204" s="5" t="s">
        <v>368</v>
      </c>
      <c r="M204" s="5" t="s">
        <v>366</v>
      </c>
    </row>
    <row r="205" spans="12:13">
      <c r="L205" s="5" t="s">
        <v>368</v>
      </c>
      <c r="M205" s="5" t="s">
        <v>367</v>
      </c>
    </row>
    <row r="206" spans="12:13">
      <c r="L206" s="5" t="s">
        <v>369</v>
      </c>
      <c r="M206" s="5" t="s">
        <v>367</v>
      </c>
    </row>
    <row r="207" spans="12:13">
      <c r="L207" s="5" t="s">
        <v>368</v>
      </c>
      <c r="M207" s="5" t="s">
        <v>367</v>
      </c>
    </row>
    <row r="208" spans="12:13">
      <c r="L208" s="5" t="s">
        <v>369</v>
      </c>
      <c r="M208" s="5" t="s">
        <v>367</v>
      </c>
    </row>
  </sheetData>
  <mergeCells count="3">
    <mergeCell ref="B4:J4"/>
    <mergeCell ref="B17:J17"/>
    <mergeCell ref="B28:J28"/>
  </mergeCell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8FC01-3C61-4F75-AD40-32A536F4014B}">
  <sheetPr codeName="Sheet17">
    <tabColor rgb="FFFF00FF"/>
  </sheetPr>
  <dimension ref="B2:L23"/>
  <sheetViews>
    <sheetView showGridLines="0" zoomScale="190" zoomScaleNormal="190" workbookViewId="0">
      <selection activeCell="K17" sqref="K17"/>
    </sheetView>
  </sheetViews>
  <sheetFormatPr defaultRowHeight="14.4"/>
  <cols>
    <col min="2" max="2" width="6.44140625" customWidth="1"/>
    <col min="3" max="3" width="9.109375" customWidth="1"/>
    <col min="4" max="4" width="6.88671875" customWidth="1"/>
    <col min="5" max="5" width="14.109375" customWidth="1"/>
    <col min="6" max="6" width="13.6640625" customWidth="1"/>
    <col min="8" max="8" width="7" customWidth="1"/>
    <col min="9" max="10" width="14.109375" customWidth="1"/>
    <col min="12" max="12" width="68.88671875" bestFit="1" customWidth="1"/>
  </cols>
  <sheetData>
    <row r="2" spans="2:12" ht="9.75" customHeight="1">
      <c r="B2" s="360" t="s">
        <v>573</v>
      </c>
      <c r="C2" s="360"/>
      <c r="D2" s="360"/>
      <c r="E2" s="360"/>
      <c r="F2" s="360"/>
      <c r="G2" s="360"/>
      <c r="H2" s="360"/>
      <c r="I2" s="360"/>
      <c r="J2" s="360"/>
    </row>
    <row r="3" spans="2:12" ht="46.5" customHeight="1">
      <c r="B3" s="360"/>
      <c r="C3" s="360"/>
      <c r="D3" s="360"/>
      <c r="E3" s="360"/>
      <c r="F3" s="360"/>
      <c r="G3" s="360"/>
      <c r="H3" s="360"/>
      <c r="I3" s="360"/>
      <c r="J3" s="360"/>
    </row>
    <row r="4" spans="2:12" ht="15" customHeight="1">
      <c r="B4" s="360"/>
      <c r="C4" s="360"/>
      <c r="D4" s="360"/>
      <c r="E4" s="360"/>
      <c r="F4" s="360"/>
      <c r="G4" s="360"/>
      <c r="H4" s="360"/>
      <c r="I4" s="360"/>
      <c r="J4" s="360"/>
    </row>
    <row r="5" spans="2:12" ht="15" customHeight="1">
      <c r="B5" s="360"/>
      <c r="C5" s="360"/>
      <c r="D5" s="360"/>
      <c r="E5" s="360"/>
      <c r="F5" s="360"/>
      <c r="G5" s="360"/>
      <c r="H5" s="360"/>
      <c r="I5" s="360"/>
      <c r="J5" s="360"/>
    </row>
    <row r="6" spans="2:12" ht="15" customHeight="1">
      <c r="B6" s="360"/>
      <c r="C6" s="360"/>
      <c r="D6" s="360"/>
      <c r="E6" s="360"/>
      <c r="F6" s="360"/>
      <c r="G6" s="360"/>
      <c r="H6" s="360"/>
      <c r="I6" s="360"/>
      <c r="J6" s="360"/>
    </row>
    <row r="7" spans="2:12" ht="12.6" customHeight="1">
      <c r="B7" s="360"/>
      <c r="C7" s="360"/>
      <c r="D7" s="360"/>
      <c r="E7" s="360"/>
      <c r="F7" s="360"/>
      <c r="G7" s="360"/>
      <c r="H7" s="360"/>
      <c r="I7" s="360"/>
      <c r="J7" s="360"/>
    </row>
    <row r="8" spans="2:12" ht="42.6" customHeight="1">
      <c r="B8" s="361" t="s">
        <v>840</v>
      </c>
      <c r="C8" s="361"/>
      <c r="D8" s="361"/>
      <c r="E8" s="361"/>
      <c r="F8" s="361"/>
      <c r="G8" s="361"/>
      <c r="H8" s="361"/>
      <c r="I8" s="361"/>
      <c r="J8" s="361"/>
    </row>
    <row r="9" spans="2:12" ht="15" customHeight="1">
      <c r="B9" s="362" t="s">
        <v>90</v>
      </c>
      <c r="C9" s="362"/>
      <c r="D9" s="362"/>
      <c r="E9" s="362"/>
      <c r="F9" s="362"/>
      <c r="G9" s="362"/>
      <c r="H9" s="362"/>
      <c r="I9" s="362"/>
      <c r="J9" s="362"/>
    </row>
    <row r="10" spans="2:12" ht="15" customHeight="1">
      <c r="B10" s="362"/>
      <c r="C10" s="362"/>
      <c r="D10" s="362"/>
      <c r="E10" s="362"/>
      <c r="F10" s="362"/>
      <c r="G10" s="362"/>
      <c r="H10" s="362"/>
      <c r="I10" s="362"/>
      <c r="J10" s="362"/>
    </row>
    <row r="11" spans="2:12" ht="56.25" customHeight="1">
      <c r="B11" s="362"/>
      <c r="C11" s="362"/>
      <c r="D11" s="362"/>
      <c r="E11" s="362"/>
      <c r="F11" s="362"/>
      <c r="G11" s="362"/>
      <c r="H11" s="362"/>
      <c r="I11" s="362"/>
      <c r="J11" s="362"/>
    </row>
    <row r="12" spans="2:12" ht="4.5" customHeight="1">
      <c r="B12" s="363" t="s">
        <v>602</v>
      </c>
      <c r="C12" s="363"/>
      <c r="D12" s="363"/>
      <c r="E12" s="363"/>
      <c r="F12" s="363"/>
      <c r="G12" s="363"/>
      <c r="H12" s="363"/>
      <c r="I12" s="363"/>
      <c r="J12" s="363"/>
      <c r="L12" s="309"/>
    </row>
    <row r="13" spans="2:12" ht="4.5" customHeight="1">
      <c r="B13" s="363"/>
      <c r="C13" s="363"/>
      <c r="D13" s="363"/>
      <c r="E13" s="363"/>
      <c r="F13" s="363"/>
      <c r="G13" s="363"/>
      <c r="H13" s="363"/>
      <c r="I13" s="363"/>
      <c r="J13" s="363"/>
    </row>
    <row r="14" spans="2:12" ht="19.5" customHeight="1">
      <c r="B14" s="363"/>
      <c r="C14" s="363"/>
      <c r="D14" s="363"/>
      <c r="E14" s="363"/>
      <c r="F14" s="363"/>
      <c r="G14" s="363"/>
      <c r="H14" s="363"/>
      <c r="I14" s="363"/>
      <c r="J14" s="363"/>
    </row>
    <row r="15" spans="2:12" ht="4.5" customHeight="1">
      <c r="B15" s="363"/>
      <c r="C15" s="363"/>
      <c r="D15" s="363"/>
      <c r="E15" s="363"/>
      <c r="F15" s="363"/>
      <c r="G15" s="363"/>
      <c r="H15" s="363"/>
      <c r="I15" s="363"/>
      <c r="J15" s="363"/>
    </row>
    <row r="17" spans="2:12">
      <c r="B17" s="310" t="s">
        <v>574</v>
      </c>
    </row>
    <row r="18" spans="2:12">
      <c r="B18">
        <f>LEN(B17)</f>
        <v>100</v>
      </c>
    </row>
    <row r="19" spans="2:12" ht="28.8">
      <c r="C19">
        <f>LEN(C18)</f>
        <v>0</v>
      </c>
      <c r="L19" s="311"/>
    </row>
    <row r="23" spans="2:12">
      <c r="H23" t="s">
        <v>575</v>
      </c>
    </row>
  </sheetData>
  <mergeCells count="4">
    <mergeCell ref="B2:J7"/>
    <mergeCell ref="B8:J8"/>
    <mergeCell ref="B9:J11"/>
    <mergeCell ref="B12:J15"/>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BA932-F759-4134-A514-CB69D34061BB}">
  <sheetPr>
    <tabColor rgb="FF0000FF"/>
  </sheetPr>
  <dimension ref="B2:N50"/>
  <sheetViews>
    <sheetView showGridLines="0" zoomScale="115" zoomScaleNormal="115" workbookViewId="0"/>
  </sheetViews>
  <sheetFormatPr defaultRowHeight="14.4"/>
  <cols>
    <col min="1" max="1" width="2.6640625" bestFit="1" customWidth="1"/>
    <col min="2" max="7" width="10.5546875" customWidth="1"/>
    <col min="8" max="8" width="10.88671875" customWidth="1"/>
    <col min="9" max="9" width="10.5546875" customWidth="1"/>
    <col min="10" max="10" width="13.6640625" customWidth="1"/>
    <col min="12" max="12" width="33.109375" bestFit="1" customWidth="1"/>
  </cols>
  <sheetData>
    <row r="2" spans="2:12" ht="5.25" customHeight="1">
      <c r="B2" s="146"/>
      <c r="C2" s="147"/>
      <c r="D2" s="147"/>
      <c r="E2" s="147"/>
      <c r="F2" s="147"/>
      <c r="G2" s="147"/>
      <c r="H2" s="147"/>
      <c r="I2" s="147"/>
      <c r="J2" s="148"/>
    </row>
    <row r="3" spans="2:12">
      <c r="B3" s="230" t="s">
        <v>411</v>
      </c>
      <c r="C3" s="52"/>
      <c r="J3" s="6"/>
    </row>
    <row r="4" spans="2:12">
      <c r="B4" s="169" t="s">
        <v>400</v>
      </c>
      <c r="J4" s="6"/>
    </row>
    <row r="5" spans="2:12">
      <c r="B5" s="216" t="s">
        <v>115</v>
      </c>
      <c r="J5" s="6"/>
    </row>
    <row r="6" spans="2:12">
      <c r="B6" s="216" t="s">
        <v>116</v>
      </c>
      <c r="J6" s="6"/>
    </row>
    <row r="7" spans="2:12">
      <c r="B7" s="169" t="s">
        <v>401</v>
      </c>
      <c r="J7" s="6"/>
    </row>
    <row r="8" spans="2:12">
      <c r="B8" s="216" t="s">
        <v>394</v>
      </c>
      <c r="J8" s="6"/>
    </row>
    <row r="9" spans="2:12">
      <c r="B9" s="194" t="s">
        <v>569</v>
      </c>
      <c r="J9" s="6"/>
    </row>
    <row r="10" spans="2:12">
      <c r="B10" s="169" t="s">
        <v>443</v>
      </c>
      <c r="J10" s="6"/>
    </row>
    <row r="11" spans="2:12">
      <c r="B11" s="169" t="s">
        <v>571</v>
      </c>
      <c r="J11" s="6"/>
    </row>
    <row r="12" spans="2:12">
      <c r="B12" s="169" t="s">
        <v>572</v>
      </c>
      <c r="J12" s="6"/>
    </row>
    <row r="13" spans="2:12">
      <c r="B13" s="169" t="s">
        <v>570</v>
      </c>
      <c r="J13" s="6"/>
    </row>
    <row r="14" spans="2:12">
      <c r="B14" s="10"/>
      <c r="J14" s="6"/>
    </row>
    <row r="15" spans="2:12" ht="30" customHeight="1">
      <c r="B15" s="390" t="s">
        <v>449</v>
      </c>
      <c r="C15" s="391"/>
      <c r="D15" s="391"/>
      <c r="E15" s="391"/>
      <c r="F15" s="391"/>
      <c r="G15" s="391"/>
      <c r="H15" s="391"/>
      <c r="I15" s="391"/>
      <c r="J15" s="392"/>
    </row>
    <row r="16" spans="2:12">
      <c r="B16" s="10"/>
      <c r="J16" s="6"/>
      <c r="L16" t="s">
        <v>870</v>
      </c>
    </row>
    <row r="17" spans="2:14">
      <c r="B17" s="10"/>
      <c r="D17" s="26" t="s">
        <v>447</v>
      </c>
      <c r="E17" s="29"/>
      <c r="F17" s="29"/>
      <c r="G17" s="27"/>
      <c r="H17" s="5">
        <v>0.65</v>
      </c>
      <c r="J17" s="6"/>
      <c r="L17" s="5" t="s">
        <v>867</v>
      </c>
      <c r="M17" s="18"/>
      <c r="N17" t="str">
        <f ca="1">_xlfn.IFNA(_xlfn.FORMULATEXT(M17),"")</f>
        <v/>
      </c>
    </row>
    <row r="18" spans="2:14">
      <c r="B18" s="10"/>
      <c r="D18" s="26" t="s">
        <v>445</v>
      </c>
      <c r="E18" s="29"/>
      <c r="F18" s="29"/>
      <c r="G18" s="27"/>
      <c r="H18" s="5">
        <v>0.35</v>
      </c>
      <c r="J18" s="6"/>
    </row>
    <row r="19" spans="2:14">
      <c r="B19" s="10"/>
      <c r="D19" s="26" t="s">
        <v>446</v>
      </c>
      <c r="E19" s="29"/>
      <c r="F19" s="29"/>
      <c r="G19" s="27"/>
      <c r="H19" s="18"/>
      <c r="I19" t="str">
        <f>IF(ISBLANK(H19),""," "&amp;H17&amp;"*"&amp;H18)</f>
        <v/>
      </c>
      <c r="J19" s="6"/>
      <c r="L19" s="5" t="s">
        <v>868</v>
      </c>
      <c r="M19" s="5">
        <v>0.15</v>
      </c>
    </row>
    <row r="20" spans="2:14">
      <c r="B20" s="10"/>
      <c r="J20" s="6"/>
      <c r="L20" s="5" t="s">
        <v>869</v>
      </c>
      <c r="M20" s="18"/>
      <c r="N20" t="str">
        <f ca="1">_xlfn.IFNA(_xlfn.FORMULATEXT(M20),"")</f>
        <v/>
      </c>
    </row>
    <row r="21" spans="2:14" ht="60" customHeight="1">
      <c r="B21" s="390" t="s">
        <v>478</v>
      </c>
      <c r="C21" s="391"/>
      <c r="D21" s="391"/>
      <c r="E21" s="391"/>
      <c r="F21" s="391"/>
      <c r="G21" s="391"/>
      <c r="H21" s="391"/>
      <c r="I21" s="391"/>
      <c r="J21" s="392"/>
    </row>
    <row r="22" spans="2:14">
      <c r="B22" s="10"/>
      <c r="J22" s="6"/>
    </row>
    <row r="23" spans="2:14">
      <c r="B23" s="10"/>
      <c r="C23" s="5" t="s">
        <v>98</v>
      </c>
      <c r="D23" s="171" t="s">
        <v>111</v>
      </c>
      <c r="E23" s="172"/>
      <c r="J23" s="6"/>
    </row>
    <row r="24" spans="2:14">
      <c r="B24" s="10"/>
      <c r="C24" s="170" t="s">
        <v>112</v>
      </c>
      <c r="D24" s="195" t="s">
        <v>366</v>
      </c>
      <c r="E24" s="195" t="s">
        <v>367</v>
      </c>
      <c r="F24" s="196" t="s">
        <v>61</v>
      </c>
      <c r="J24" s="6"/>
    </row>
    <row r="25" spans="2:14">
      <c r="B25" s="10"/>
      <c r="C25" s="197" t="s">
        <v>368</v>
      </c>
      <c r="D25" s="5">
        <v>16</v>
      </c>
      <c r="E25" s="5">
        <v>46</v>
      </c>
      <c r="F25" s="16">
        <v>62</v>
      </c>
      <c r="J25" s="6"/>
    </row>
    <row r="26" spans="2:14">
      <c r="B26" s="10"/>
      <c r="C26" s="197" t="s">
        <v>369</v>
      </c>
      <c r="D26" s="5">
        <v>22</v>
      </c>
      <c r="E26" s="5">
        <v>116</v>
      </c>
      <c r="F26" s="16">
        <v>138</v>
      </c>
      <c r="H26" s="317" t="s">
        <v>487</v>
      </c>
      <c r="I26" s="317"/>
      <c r="J26" s="318"/>
    </row>
    <row r="27" spans="2:14">
      <c r="B27" s="10"/>
      <c r="C27" s="16" t="s">
        <v>61</v>
      </c>
      <c r="D27" s="16">
        <v>38</v>
      </c>
      <c r="E27" s="16">
        <v>162</v>
      </c>
      <c r="F27" s="16">
        <v>200</v>
      </c>
      <c r="H27" s="269" t="s">
        <v>488</v>
      </c>
      <c r="I27" s="269" t="s">
        <v>488</v>
      </c>
      <c r="J27" s="319" t="s">
        <v>488</v>
      </c>
    </row>
    <row r="28" spans="2:14" ht="15" thickBot="1">
      <c r="B28" s="320"/>
      <c r="C28" s="259"/>
      <c r="D28" s="259"/>
      <c r="E28" s="259"/>
      <c r="F28" s="259"/>
      <c r="G28" s="259"/>
      <c r="H28" s="259"/>
      <c r="I28" s="259"/>
      <c r="J28" s="321"/>
    </row>
    <row r="29" spans="2:14">
      <c r="B29" s="433" t="s">
        <v>484</v>
      </c>
      <c r="C29" s="434"/>
      <c r="D29" s="435"/>
      <c r="E29" s="433" t="s">
        <v>485</v>
      </c>
      <c r="F29" s="434"/>
      <c r="G29" s="434"/>
      <c r="H29" s="433" t="s">
        <v>486</v>
      </c>
      <c r="I29" s="434"/>
      <c r="J29" s="435"/>
    </row>
    <row r="30" spans="2:14" ht="15" thickBot="1">
      <c r="B30" s="436"/>
      <c r="C30" s="437"/>
      <c r="D30" s="438"/>
      <c r="E30" s="436"/>
      <c r="F30" s="437"/>
      <c r="G30" s="437"/>
      <c r="H30" s="436"/>
      <c r="I30" s="437"/>
      <c r="J30" s="438"/>
    </row>
    <row r="31" spans="2:14">
      <c r="B31" s="264" t="s">
        <v>479</v>
      </c>
      <c r="C31" s="265"/>
      <c r="D31" s="266"/>
      <c r="E31" s="264" t="s">
        <v>480</v>
      </c>
      <c r="F31" s="265"/>
      <c r="G31" s="265"/>
      <c r="H31" s="267" t="s">
        <v>481</v>
      </c>
      <c r="J31" s="254"/>
    </row>
    <row r="32" spans="2:14">
      <c r="B32" s="255"/>
      <c r="D32" s="256"/>
      <c r="E32" s="255"/>
      <c r="H32" s="255"/>
      <c r="J32" s="256"/>
    </row>
    <row r="33" spans="2:10">
      <c r="B33" s="255"/>
      <c r="D33" s="256"/>
      <c r="E33" s="262" t="s">
        <v>482</v>
      </c>
      <c r="F33" s="263" t="str">
        <f>E26&amp;"/"&amp;E27</f>
        <v>116/162</v>
      </c>
      <c r="G33" s="268"/>
      <c r="H33" s="439" t="str">
        <f>$C$929&amp;"*"&amp;F33&amp;" = "&amp;CHAR(10)&amp;E26&amp;"/"&amp;F27</f>
        <v>*116/162 = 
116/200</v>
      </c>
      <c r="I33" s="406"/>
      <c r="J33" s="260"/>
    </row>
    <row r="34" spans="2:10">
      <c r="B34" s="255"/>
      <c r="D34" s="256"/>
      <c r="E34" s="255"/>
      <c r="H34" s="440"/>
      <c r="I34" s="410"/>
      <c r="J34" s="256"/>
    </row>
    <row r="35" spans="2:10">
      <c r="B35" s="255"/>
      <c r="D35" s="256"/>
      <c r="E35" s="255"/>
      <c r="H35" s="255"/>
      <c r="J35" s="256"/>
    </row>
    <row r="36" spans="2:10">
      <c r="B36" s="262" t="s">
        <v>482</v>
      </c>
      <c r="C36" s="263" t="str">
        <f>E27&amp;"/"&amp;F27</f>
        <v>162/200</v>
      </c>
      <c r="D36" s="261"/>
      <c r="E36" s="255"/>
      <c r="H36" s="255"/>
      <c r="J36" s="256"/>
    </row>
    <row r="37" spans="2:10">
      <c r="B37" s="255"/>
      <c r="D37" s="256"/>
      <c r="E37" s="255"/>
      <c r="H37" s="255"/>
      <c r="J37" s="256"/>
    </row>
    <row r="38" spans="2:10">
      <c r="B38" s="255"/>
      <c r="D38" s="256"/>
      <c r="E38" s="255"/>
      <c r="H38" s="255"/>
      <c r="J38" s="256"/>
    </row>
    <row r="39" spans="2:10">
      <c r="B39" s="255"/>
      <c r="D39" s="256"/>
      <c r="E39" s="262" t="s">
        <v>483</v>
      </c>
      <c r="F39" s="263" t="str">
        <f>E25&amp;"/"&amp;E27</f>
        <v>46/162</v>
      </c>
      <c r="G39" s="268"/>
      <c r="H39" s="439" t="str">
        <f>$C$929&amp;"*"&amp;F39&amp;" = "&amp;CHAR(10)&amp;E25&amp;"/"&amp;F27</f>
        <v>*46/162 = 
46/200</v>
      </c>
      <c r="I39" s="406"/>
      <c r="J39" s="261"/>
    </row>
    <row r="40" spans="2:10">
      <c r="B40" s="255"/>
      <c r="D40" s="256"/>
      <c r="E40" s="255"/>
      <c r="H40" s="440"/>
      <c r="I40" s="410"/>
      <c r="J40" s="256"/>
    </row>
    <row r="41" spans="2:10">
      <c r="B41" s="255"/>
      <c r="D41" s="256"/>
      <c r="E41" s="255"/>
      <c r="H41" s="307"/>
      <c r="I41" s="308"/>
      <c r="J41" s="256"/>
    </row>
    <row r="42" spans="2:10">
      <c r="B42" s="255"/>
      <c r="D42" s="256"/>
      <c r="E42" s="255"/>
      <c r="H42" s="255"/>
      <c r="J42" s="256"/>
    </row>
    <row r="43" spans="2:10">
      <c r="B43" s="255"/>
      <c r="D43" s="256"/>
      <c r="E43" s="262" t="s">
        <v>482</v>
      </c>
      <c r="F43" s="263" t="str">
        <f>D26&amp;"/"&amp;D27</f>
        <v>22/38</v>
      </c>
      <c r="G43" s="268"/>
      <c r="H43" s="439" t="str">
        <f>$C$939&amp;"*"&amp;F43&amp;" = "&amp;CHAR(10)&amp;D26&amp;"/"&amp;F27</f>
        <v>*22/38 = 
22/200</v>
      </c>
      <c r="I43" s="406"/>
      <c r="J43" s="261"/>
    </row>
    <row r="44" spans="2:10">
      <c r="B44" s="255"/>
      <c r="D44" s="256"/>
      <c r="E44" s="255"/>
      <c r="H44" s="440"/>
      <c r="I44" s="410"/>
      <c r="J44" s="256"/>
    </row>
    <row r="45" spans="2:10">
      <c r="B45" s="255"/>
      <c r="D45" s="256"/>
      <c r="E45" s="255"/>
      <c r="H45" s="255"/>
      <c r="J45" s="256"/>
    </row>
    <row r="46" spans="2:10">
      <c r="B46" s="262" t="s">
        <v>483</v>
      </c>
      <c r="C46" s="263" t="str">
        <f>D27&amp;"/"&amp;F27</f>
        <v>38/200</v>
      </c>
      <c r="D46" s="261"/>
      <c r="E46" s="255"/>
      <c r="H46" s="255"/>
      <c r="J46" s="256"/>
    </row>
    <row r="47" spans="2:10">
      <c r="B47" s="255"/>
      <c r="D47" s="256"/>
      <c r="E47" s="255"/>
      <c r="H47" s="255"/>
      <c r="J47" s="256"/>
    </row>
    <row r="48" spans="2:10">
      <c r="B48" s="255"/>
      <c r="D48" s="256"/>
      <c r="E48" s="255"/>
      <c r="H48" s="255"/>
      <c r="J48" s="256"/>
    </row>
    <row r="49" spans="2:10">
      <c r="B49" s="255"/>
      <c r="D49" s="256"/>
      <c r="E49" s="262" t="s">
        <v>483</v>
      </c>
      <c r="F49" s="263" t="str">
        <f>D25&amp;"/"&amp;D27</f>
        <v>16/38</v>
      </c>
      <c r="G49" s="268"/>
      <c r="H49" s="439" t="str">
        <f>$C$939&amp;"*"&amp;F49&amp;" = "&amp;CHAR(10)&amp;D25&amp;"/"&amp;F27</f>
        <v>*16/38 = 
16/200</v>
      </c>
      <c r="I49" s="406"/>
      <c r="J49" s="261"/>
    </row>
    <row r="50" spans="2:10" ht="15" thickBot="1">
      <c r="B50" s="257"/>
      <c r="C50" s="259"/>
      <c r="D50" s="258"/>
      <c r="E50" s="257"/>
      <c r="F50" s="259"/>
      <c r="G50" s="259"/>
      <c r="H50" s="441"/>
      <c r="I50" s="442"/>
      <c r="J50" s="258"/>
    </row>
  </sheetData>
  <mergeCells count="9">
    <mergeCell ref="H43:I44"/>
    <mergeCell ref="H49:I50"/>
    <mergeCell ref="B15:J15"/>
    <mergeCell ref="B21:J21"/>
    <mergeCell ref="B29:D30"/>
    <mergeCell ref="E29:G30"/>
    <mergeCell ref="H29:J30"/>
    <mergeCell ref="H33:I34"/>
    <mergeCell ref="H39:I40"/>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69A6C-5A8C-45FE-8D2C-7E57E88216C9}">
  <sheetPr>
    <tabColor rgb="FFFF0000"/>
  </sheetPr>
  <dimension ref="B2:N50"/>
  <sheetViews>
    <sheetView showGridLines="0" zoomScaleNormal="100" workbookViewId="0"/>
  </sheetViews>
  <sheetFormatPr defaultRowHeight="14.4"/>
  <cols>
    <col min="1" max="1" width="2.6640625" bestFit="1" customWidth="1"/>
    <col min="2" max="7" width="10.5546875" customWidth="1"/>
    <col min="8" max="8" width="10.88671875" customWidth="1"/>
    <col min="9" max="9" width="10.5546875" customWidth="1"/>
    <col min="10" max="10" width="13.6640625" customWidth="1"/>
    <col min="12" max="12" width="33.109375" bestFit="1" customWidth="1"/>
  </cols>
  <sheetData>
    <row r="2" spans="2:12" ht="5.25" customHeight="1">
      <c r="B2" s="146"/>
      <c r="C2" s="147"/>
      <c r="D2" s="147"/>
      <c r="E2" s="147"/>
      <c r="F2" s="147"/>
      <c r="G2" s="147"/>
      <c r="H2" s="147"/>
      <c r="I2" s="147"/>
      <c r="J2" s="148"/>
    </row>
    <row r="3" spans="2:12">
      <c r="B3" s="230" t="s">
        <v>411</v>
      </c>
      <c r="C3" s="52"/>
      <c r="J3" s="6"/>
    </row>
    <row r="4" spans="2:12">
      <c r="B4" s="169" t="s">
        <v>400</v>
      </c>
      <c r="J4" s="6"/>
    </row>
    <row r="5" spans="2:12">
      <c r="B5" s="216" t="s">
        <v>115</v>
      </c>
      <c r="J5" s="6"/>
    </row>
    <row r="6" spans="2:12">
      <c r="B6" s="216" t="s">
        <v>116</v>
      </c>
      <c r="J6" s="6"/>
    </row>
    <row r="7" spans="2:12">
      <c r="B7" s="169" t="s">
        <v>401</v>
      </c>
      <c r="J7" s="6"/>
    </row>
    <row r="8" spans="2:12">
      <c r="B8" s="216" t="s">
        <v>394</v>
      </c>
      <c r="J8" s="6"/>
    </row>
    <row r="9" spans="2:12">
      <c r="B9" s="194" t="s">
        <v>569</v>
      </c>
      <c r="J9" s="6"/>
    </row>
    <row r="10" spans="2:12">
      <c r="B10" s="169" t="s">
        <v>443</v>
      </c>
      <c r="J10" s="6"/>
    </row>
    <row r="11" spans="2:12">
      <c r="B11" s="169" t="s">
        <v>571</v>
      </c>
      <c r="J11" s="6"/>
    </row>
    <row r="12" spans="2:12">
      <c r="B12" s="169" t="s">
        <v>572</v>
      </c>
      <c r="J12" s="6"/>
    </row>
    <row r="13" spans="2:12">
      <c r="B13" s="169" t="s">
        <v>570</v>
      </c>
      <c r="J13" s="6"/>
    </row>
    <row r="14" spans="2:12">
      <c r="B14" s="10"/>
      <c r="J14" s="6"/>
    </row>
    <row r="15" spans="2:12" ht="30" customHeight="1">
      <c r="B15" s="390" t="s">
        <v>449</v>
      </c>
      <c r="C15" s="391"/>
      <c r="D15" s="391"/>
      <c r="E15" s="391"/>
      <c r="F15" s="391"/>
      <c r="G15" s="391"/>
      <c r="H15" s="391"/>
      <c r="I15" s="391"/>
      <c r="J15" s="392"/>
    </row>
    <row r="16" spans="2:12">
      <c r="B16" s="10"/>
      <c r="J16" s="6"/>
      <c r="L16" t="s">
        <v>870</v>
      </c>
    </row>
    <row r="17" spans="2:14">
      <c r="B17" s="10"/>
      <c r="D17" s="26" t="s">
        <v>447</v>
      </c>
      <c r="E17" s="29"/>
      <c r="F17" s="29"/>
      <c r="G17" s="27"/>
      <c r="H17" s="5">
        <v>0.65</v>
      </c>
      <c r="J17" s="6"/>
      <c r="L17" s="5" t="s">
        <v>867</v>
      </c>
      <c r="M17" s="18">
        <f>4/52*3/51</f>
        <v>4.5248868778280547E-3</v>
      </c>
      <c r="N17" t="str">
        <f ca="1">_xlfn.IFNA(_xlfn.FORMULATEXT(M17),"")</f>
        <v>=4/52*3/51</v>
      </c>
    </row>
    <row r="18" spans="2:14">
      <c r="B18" s="10"/>
      <c r="D18" s="26" t="s">
        <v>445</v>
      </c>
      <c r="E18" s="29"/>
      <c r="F18" s="29"/>
      <c r="G18" s="27"/>
      <c r="H18" s="5">
        <v>0.35</v>
      </c>
      <c r="J18" s="6"/>
    </row>
    <row r="19" spans="2:14">
      <c r="B19" s="10"/>
      <c r="D19" s="26" t="s">
        <v>446</v>
      </c>
      <c r="E19" s="29"/>
      <c r="F19" s="29"/>
      <c r="G19" s="27"/>
      <c r="H19" s="18">
        <f>H17*H18</f>
        <v>0.22749999999999998</v>
      </c>
      <c r="I19" t="str">
        <f>IF(ISBLANK(H19),""," "&amp;H17&amp;"*"&amp;H18)</f>
        <v xml:space="preserve"> 0.65*0.35</v>
      </c>
      <c r="J19" s="6"/>
      <c r="L19" s="5" t="s">
        <v>868</v>
      </c>
      <c r="M19" s="5">
        <v>0.15</v>
      </c>
    </row>
    <row r="20" spans="2:14">
      <c r="B20" s="10"/>
      <c r="J20" s="6"/>
      <c r="L20" s="5" t="s">
        <v>869</v>
      </c>
      <c r="M20" s="18">
        <f>M19*M19</f>
        <v>2.2499999999999999E-2</v>
      </c>
      <c r="N20" t="str">
        <f ca="1">_xlfn.IFNA(_xlfn.FORMULATEXT(M20),"")</f>
        <v>=M19*M19</v>
      </c>
    </row>
    <row r="21" spans="2:14" ht="60" customHeight="1">
      <c r="B21" s="390" t="s">
        <v>478</v>
      </c>
      <c r="C21" s="391"/>
      <c r="D21" s="391"/>
      <c r="E21" s="391"/>
      <c r="F21" s="391"/>
      <c r="G21" s="391"/>
      <c r="H21" s="391"/>
      <c r="I21" s="391"/>
      <c r="J21" s="392"/>
    </row>
    <row r="22" spans="2:14">
      <c r="B22" s="10"/>
      <c r="J22" s="6"/>
    </row>
    <row r="23" spans="2:14">
      <c r="B23" s="10"/>
      <c r="C23" s="5" t="s">
        <v>98</v>
      </c>
      <c r="D23" s="171" t="s">
        <v>111</v>
      </c>
      <c r="E23" s="172"/>
      <c r="J23" s="6"/>
    </row>
    <row r="24" spans="2:14">
      <c r="B24" s="10"/>
      <c r="C24" s="170" t="s">
        <v>112</v>
      </c>
      <c r="D24" s="195" t="s">
        <v>366</v>
      </c>
      <c r="E24" s="195" t="s">
        <v>367</v>
      </c>
      <c r="F24" s="196" t="s">
        <v>61</v>
      </c>
      <c r="J24" s="6"/>
    </row>
    <row r="25" spans="2:14">
      <c r="B25" s="10"/>
      <c r="C25" s="197" t="s">
        <v>368</v>
      </c>
      <c r="D25" s="5">
        <v>16</v>
      </c>
      <c r="E25" s="5">
        <v>46</v>
      </c>
      <c r="F25" s="16">
        <v>62</v>
      </c>
      <c r="J25" s="6"/>
    </row>
    <row r="26" spans="2:14">
      <c r="B26" s="10"/>
      <c r="C26" s="197" t="s">
        <v>369</v>
      </c>
      <c r="D26" s="5">
        <v>22</v>
      </c>
      <c r="E26" s="5">
        <v>116</v>
      </c>
      <c r="F26" s="16">
        <v>138</v>
      </c>
      <c r="H26" s="317" t="s">
        <v>487</v>
      </c>
      <c r="I26" s="317"/>
      <c r="J26" s="318"/>
    </row>
    <row r="27" spans="2:14">
      <c r="B27" s="10"/>
      <c r="C27" s="16" t="s">
        <v>61</v>
      </c>
      <c r="D27" s="16">
        <v>38</v>
      </c>
      <c r="E27" s="16">
        <v>162</v>
      </c>
      <c r="F27" s="16">
        <v>200</v>
      </c>
      <c r="H27" s="269" t="s">
        <v>488</v>
      </c>
      <c r="I27" s="269" t="s">
        <v>488</v>
      </c>
      <c r="J27" s="319" t="s">
        <v>488</v>
      </c>
    </row>
    <row r="28" spans="2:14" ht="15" thickBot="1">
      <c r="B28" s="320"/>
      <c r="C28" s="259"/>
      <c r="D28" s="259"/>
      <c r="E28" s="259"/>
      <c r="F28" s="259"/>
      <c r="G28" s="259"/>
      <c r="H28" s="259"/>
      <c r="I28" s="259"/>
      <c r="J28" s="321"/>
    </row>
    <row r="29" spans="2:14">
      <c r="B29" s="433" t="s">
        <v>484</v>
      </c>
      <c r="C29" s="434"/>
      <c r="D29" s="435"/>
      <c r="E29" s="433" t="s">
        <v>485</v>
      </c>
      <c r="F29" s="434"/>
      <c r="G29" s="434"/>
      <c r="H29" s="433" t="s">
        <v>486</v>
      </c>
      <c r="I29" s="434"/>
      <c r="J29" s="435"/>
    </row>
    <row r="30" spans="2:14" ht="15" thickBot="1">
      <c r="B30" s="436"/>
      <c r="C30" s="437"/>
      <c r="D30" s="438"/>
      <c r="E30" s="436"/>
      <c r="F30" s="437"/>
      <c r="G30" s="437"/>
      <c r="H30" s="436"/>
      <c r="I30" s="437"/>
      <c r="J30" s="438"/>
    </row>
    <row r="31" spans="2:14">
      <c r="B31" s="264" t="s">
        <v>479</v>
      </c>
      <c r="C31" s="265"/>
      <c r="D31" s="266"/>
      <c r="E31" s="264" t="s">
        <v>480</v>
      </c>
      <c r="F31" s="265"/>
      <c r="G31" s="265"/>
      <c r="H31" s="267" t="s">
        <v>481</v>
      </c>
      <c r="J31" s="254"/>
    </row>
    <row r="32" spans="2:14">
      <c r="B32" s="255"/>
      <c r="D32" s="256"/>
      <c r="E32" s="255"/>
      <c r="H32" s="255"/>
      <c r="J32" s="256"/>
    </row>
    <row r="33" spans="2:10">
      <c r="B33" s="255"/>
      <c r="D33" s="256"/>
      <c r="E33" s="262" t="s">
        <v>482</v>
      </c>
      <c r="F33" s="263" t="str">
        <f>E26&amp;"/"&amp;E27</f>
        <v>116/162</v>
      </c>
      <c r="G33" s="268">
        <f>E26/E27</f>
        <v>0.71604938271604934</v>
      </c>
      <c r="H33" s="439" t="str">
        <f>$C$929&amp;"*"&amp;F33&amp;" = "&amp;CHAR(10)&amp;E26&amp;"/"&amp;F27</f>
        <v>*116/162 = 
116/200</v>
      </c>
      <c r="I33" s="406"/>
      <c r="J33" s="260">
        <f>D36*G33</f>
        <v>0.57999999999999996</v>
      </c>
    </row>
    <row r="34" spans="2:10">
      <c r="B34" s="255"/>
      <c r="D34" s="256"/>
      <c r="E34" s="255"/>
      <c r="H34" s="440"/>
      <c r="I34" s="410"/>
      <c r="J34" s="256"/>
    </row>
    <row r="35" spans="2:10">
      <c r="B35" s="255"/>
      <c r="D35" s="256"/>
      <c r="E35" s="255"/>
      <c r="H35" s="255"/>
      <c r="J35" s="256"/>
    </row>
    <row r="36" spans="2:10">
      <c r="B36" s="262" t="s">
        <v>482</v>
      </c>
      <c r="C36" s="263" t="str">
        <f>E27&amp;"/"&amp;F27</f>
        <v>162/200</v>
      </c>
      <c r="D36" s="261">
        <f>E27/F27</f>
        <v>0.81</v>
      </c>
      <c r="E36" s="255"/>
      <c r="H36" s="255"/>
      <c r="J36" s="256"/>
    </row>
    <row r="37" spans="2:10">
      <c r="B37" s="255"/>
      <c r="D37" s="256"/>
      <c r="E37" s="255"/>
      <c r="H37" s="255"/>
      <c r="J37" s="256"/>
    </row>
    <row r="38" spans="2:10">
      <c r="B38" s="255"/>
      <c r="D38" s="256"/>
      <c r="E38" s="255"/>
      <c r="H38" s="255"/>
      <c r="J38" s="256"/>
    </row>
    <row r="39" spans="2:10">
      <c r="B39" s="255"/>
      <c r="D39" s="256"/>
      <c r="E39" s="262" t="s">
        <v>483</v>
      </c>
      <c r="F39" s="263" t="str">
        <f>E25&amp;"/"&amp;E27</f>
        <v>46/162</v>
      </c>
      <c r="G39" s="268">
        <f>E25/E27</f>
        <v>0.2839506172839506</v>
      </c>
      <c r="H39" s="439" t="str">
        <f>$C$929&amp;"*"&amp;F39&amp;" = "&amp;CHAR(10)&amp;E25&amp;"/"&amp;F27</f>
        <v>*46/162 = 
46/200</v>
      </c>
      <c r="I39" s="406"/>
      <c r="J39" s="261">
        <f>D36*G39</f>
        <v>0.23</v>
      </c>
    </row>
    <row r="40" spans="2:10">
      <c r="B40" s="255"/>
      <c r="D40" s="256"/>
      <c r="E40" s="255"/>
      <c r="H40" s="440"/>
      <c r="I40" s="410"/>
      <c r="J40" s="256"/>
    </row>
    <row r="41" spans="2:10">
      <c r="B41" s="255"/>
      <c r="D41" s="256"/>
      <c r="E41" s="255"/>
      <c r="H41" s="307"/>
      <c r="I41" s="308"/>
      <c r="J41" s="256"/>
    </row>
    <row r="42" spans="2:10">
      <c r="B42" s="255"/>
      <c r="D42" s="256"/>
      <c r="E42" s="255"/>
      <c r="H42" s="255"/>
      <c r="J42" s="256"/>
    </row>
    <row r="43" spans="2:10">
      <c r="B43" s="255"/>
      <c r="D43" s="256"/>
      <c r="E43" s="262" t="s">
        <v>482</v>
      </c>
      <c r="F43" s="263" t="str">
        <f>D26&amp;"/"&amp;D27</f>
        <v>22/38</v>
      </c>
      <c r="G43" s="268">
        <f>D26/D27</f>
        <v>0.57894736842105265</v>
      </c>
      <c r="H43" s="439" t="str">
        <f>$C$939&amp;"*"&amp;F43&amp;" = "&amp;CHAR(10)&amp;D26&amp;"/"&amp;F27</f>
        <v>*22/38 = 
22/200</v>
      </c>
      <c r="I43" s="406"/>
      <c r="J43" s="261">
        <f>D46*G43</f>
        <v>0.11</v>
      </c>
    </row>
    <row r="44" spans="2:10">
      <c r="B44" s="255"/>
      <c r="D44" s="256"/>
      <c r="E44" s="255"/>
      <c r="H44" s="440"/>
      <c r="I44" s="410"/>
      <c r="J44" s="256"/>
    </row>
    <row r="45" spans="2:10">
      <c r="B45" s="255"/>
      <c r="D45" s="256"/>
      <c r="E45" s="255"/>
      <c r="H45" s="255"/>
      <c r="J45" s="256"/>
    </row>
    <row r="46" spans="2:10">
      <c r="B46" s="262" t="s">
        <v>483</v>
      </c>
      <c r="C46" s="263" t="str">
        <f>D27&amp;"/"&amp;F27</f>
        <v>38/200</v>
      </c>
      <c r="D46" s="261">
        <f>D27/F27</f>
        <v>0.19</v>
      </c>
      <c r="E46" s="255"/>
      <c r="H46" s="255"/>
      <c r="J46" s="256"/>
    </row>
    <row r="47" spans="2:10">
      <c r="B47" s="255"/>
      <c r="D47" s="256"/>
      <c r="E47" s="255"/>
      <c r="H47" s="255"/>
      <c r="J47" s="256"/>
    </row>
    <row r="48" spans="2:10">
      <c r="B48" s="255"/>
      <c r="D48" s="256"/>
      <c r="E48" s="255"/>
      <c r="H48" s="255"/>
      <c r="J48" s="256"/>
    </row>
    <row r="49" spans="2:10">
      <c r="B49" s="255"/>
      <c r="D49" s="256"/>
      <c r="E49" s="262" t="s">
        <v>483</v>
      </c>
      <c r="F49" s="263" t="str">
        <f>D25&amp;"/"&amp;D27</f>
        <v>16/38</v>
      </c>
      <c r="G49" s="268">
        <f>D25/D27</f>
        <v>0.42105263157894735</v>
      </c>
      <c r="H49" s="439" t="str">
        <f>$C$939&amp;"*"&amp;F49&amp;" = "&amp;CHAR(10)&amp;D25&amp;"/"&amp;F27</f>
        <v>*16/38 = 
16/200</v>
      </c>
      <c r="I49" s="406"/>
      <c r="J49" s="261">
        <f>D46*G49</f>
        <v>0.08</v>
      </c>
    </row>
    <row r="50" spans="2:10" ht="15" thickBot="1">
      <c r="B50" s="257"/>
      <c r="C50" s="259"/>
      <c r="D50" s="258"/>
      <c r="E50" s="257"/>
      <c r="F50" s="259"/>
      <c r="G50" s="259"/>
      <c r="H50" s="441"/>
      <c r="I50" s="442"/>
      <c r="J50" s="258"/>
    </row>
  </sheetData>
  <mergeCells count="9">
    <mergeCell ref="H39:I40"/>
    <mergeCell ref="H43:I44"/>
    <mergeCell ref="H49:I50"/>
    <mergeCell ref="B15:J15"/>
    <mergeCell ref="B21:J21"/>
    <mergeCell ref="B29:D30"/>
    <mergeCell ref="E29:G30"/>
    <mergeCell ref="H29:J30"/>
    <mergeCell ref="H33:I34"/>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EF3FA-E1F1-41B7-BA2A-021C35939F4A}">
  <sheetPr>
    <tabColor rgb="FFFFFF00"/>
  </sheetPr>
  <dimension ref="E7:H19"/>
  <sheetViews>
    <sheetView showGridLines="0" zoomScale="160" zoomScaleNormal="160" workbookViewId="0"/>
  </sheetViews>
  <sheetFormatPr defaultRowHeight="14.4"/>
  <cols>
    <col min="5" max="6" width="10.5546875" customWidth="1"/>
    <col min="7" max="7" width="10.88671875" customWidth="1"/>
    <col min="8" max="8" width="10.5546875" customWidth="1"/>
  </cols>
  <sheetData>
    <row r="7" spans="5:8">
      <c r="E7" s="5" t="s">
        <v>98</v>
      </c>
      <c r="F7" s="171" t="s">
        <v>111</v>
      </c>
      <c r="G7" s="172"/>
    </row>
    <row r="8" spans="5:8">
      <c r="E8" s="170" t="s">
        <v>112</v>
      </c>
      <c r="F8" s="195" t="s">
        <v>366</v>
      </c>
      <c r="G8" s="195" t="s">
        <v>367</v>
      </c>
      <c r="H8" s="196" t="s">
        <v>61</v>
      </c>
    </row>
    <row r="9" spans="5:8">
      <c r="E9" s="197" t="s">
        <v>368</v>
      </c>
      <c r="F9" s="5">
        <v>16</v>
      </c>
      <c r="G9" s="5">
        <v>46</v>
      </c>
      <c r="H9" s="16">
        <v>62</v>
      </c>
    </row>
    <row r="10" spans="5:8">
      <c r="E10" s="197" t="s">
        <v>369</v>
      </c>
      <c r="F10" s="5">
        <v>22</v>
      </c>
      <c r="G10" s="5">
        <v>116</v>
      </c>
      <c r="H10" s="16">
        <v>138</v>
      </c>
    </row>
    <row r="11" spans="5:8">
      <c r="E11" s="16" t="s">
        <v>61</v>
      </c>
      <c r="F11" s="16">
        <v>38</v>
      </c>
      <c r="G11" s="16">
        <v>162</v>
      </c>
      <c r="H11" s="16">
        <v>200</v>
      </c>
    </row>
    <row r="13" spans="5:8">
      <c r="E13" t="str">
        <f>"P("&amp;E10&amp;" | "&amp;G8&amp;") = "&amp;G10&amp;"/"&amp;G11&amp;" = "&amp;ROUND(G10/G11,4)</f>
        <v>P(Use FB | Use YT) = 116/162 = 0.716</v>
      </c>
    </row>
    <row r="14" spans="5:8">
      <c r="E14" t="str">
        <f>"P("&amp;E10&amp;") = "&amp;H10&amp;"/"&amp;H11&amp;" = "&amp;H10/H11</f>
        <v>P(Use FB) = 138/200 = 0.69</v>
      </c>
    </row>
    <row r="16" spans="5:8">
      <c r="E16" t="str">
        <f>"P("&amp;E10&amp;" | "&amp;G8&amp;") &lt;&gt; P("&amp;E10&amp;")"</f>
        <v>P(Use FB | Use YT) &lt;&gt; P(Use FB)</v>
      </c>
    </row>
    <row r="17" spans="5:5">
      <c r="E17" t="str">
        <f>ROUND(G10/G11,4)&amp;" &lt;&gt; "&amp;H10/H11</f>
        <v>0.716 &lt;&gt; 0.69</v>
      </c>
    </row>
    <row r="19" spans="5:5">
      <c r="E19" t="str">
        <f>"The Events "&amp;E10&amp;" and "&amp;G8&amp;" are not independent, they are dependent"</f>
        <v>The Events Use FB and Use YT are not independent, they are dependent</v>
      </c>
    </row>
  </sheetData>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302DE-6597-4687-88DB-4ECD5BD6836F}">
  <sheetPr>
    <tabColor rgb="FFFFFF00"/>
  </sheetPr>
  <dimension ref="B2:J25"/>
  <sheetViews>
    <sheetView showGridLines="0" zoomScale="115" zoomScaleNormal="115" workbookViewId="0">
      <selection activeCell="H30" sqref="H30"/>
    </sheetView>
  </sheetViews>
  <sheetFormatPr defaultRowHeight="14.4"/>
  <cols>
    <col min="1" max="1" width="2.6640625" bestFit="1" customWidth="1"/>
    <col min="2" max="7" width="10.5546875" customWidth="1"/>
    <col min="8" max="8" width="10.88671875" customWidth="1"/>
    <col min="9" max="9" width="10.5546875" customWidth="1"/>
    <col min="10" max="10" width="13.6640625" customWidth="1"/>
  </cols>
  <sheetData>
    <row r="2" spans="2:10">
      <c r="B2" s="146"/>
      <c r="C2" s="147"/>
      <c r="D2" s="147"/>
      <c r="E2" s="147"/>
      <c r="F2" s="147"/>
      <c r="G2" s="147"/>
      <c r="H2" s="147"/>
      <c r="I2" s="147"/>
      <c r="J2" s="148"/>
    </row>
    <row r="3" spans="2:10">
      <c r="B3" s="175" t="s">
        <v>490</v>
      </c>
      <c r="J3" s="6"/>
    </row>
    <row r="4" spans="2:10">
      <c r="B4" s="10"/>
      <c r="J4" s="6"/>
    </row>
    <row r="5" spans="2:10">
      <c r="B5" s="194" t="s">
        <v>525</v>
      </c>
      <c r="J5" s="6"/>
    </row>
    <row r="6" spans="2:10">
      <c r="B6" s="168" t="s">
        <v>871</v>
      </c>
      <c r="J6" s="6"/>
    </row>
    <row r="7" spans="2:10">
      <c r="B7" s="165" t="s">
        <v>122</v>
      </c>
      <c r="C7" s="27"/>
      <c r="D7" s="5">
        <v>0.25</v>
      </c>
      <c r="J7" s="6"/>
    </row>
    <row r="8" spans="2:10">
      <c r="B8" s="165" t="s">
        <v>123</v>
      </c>
      <c r="C8" s="27"/>
      <c r="D8" s="18">
        <f>1-D7</f>
        <v>0.75</v>
      </c>
      <c r="E8" t="str">
        <f>IF(ISBLANK(D8),""," 1 - "&amp;D7)</f>
        <v xml:space="preserve"> 1 - 0.25</v>
      </c>
      <c r="J8" s="6"/>
    </row>
    <row r="9" spans="2:10" ht="30" customHeight="1">
      <c r="B9" s="393" t="s">
        <v>489</v>
      </c>
      <c r="C9" s="394"/>
      <c r="D9" s="394"/>
      <c r="E9" s="394"/>
      <c r="F9" s="394"/>
      <c r="G9" s="394"/>
      <c r="H9" s="394"/>
      <c r="I9" s="394"/>
      <c r="J9" s="395"/>
    </row>
    <row r="10" spans="2:10" ht="30" customHeight="1">
      <c r="B10" s="393" t="s">
        <v>124</v>
      </c>
      <c r="C10" s="394"/>
      <c r="D10" s="394"/>
      <c r="E10" s="394"/>
      <c r="F10" s="394"/>
      <c r="G10" s="394"/>
      <c r="H10" s="394"/>
      <c r="I10" s="394"/>
      <c r="J10" s="395"/>
    </row>
    <row r="11" spans="2:10">
      <c r="B11" s="26" t="s">
        <v>492</v>
      </c>
      <c r="C11" s="29"/>
      <c r="D11" s="27"/>
      <c r="E11" s="271">
        <v>0.6</v>
      </c>
      <c r="J11" s="6"/>
    </row>
    <row r="12" spans="2:10">
      <c r="B12" s="26" t="s">
        <v>493</v>
      </c>
      <c r="C12" s="29"/>
      <c r="D12" s="27"/>
      <c r="E12" s="5">
        <v>0.31</v>
      </c>
      <c r="J12" s="6"/>
    </row>
    <row r="13" spans="2:10">
      <c r="B13" s="10"/>
      <c r="J13" s="6"/>
    </row>
    <row r="14" spans="2:10">
      <c r="B14" s="273" t="s">
        <v>498</v>
      </c>
      <c r="C14" s="274"/>
      <c r="D14" s="274"/>
      <c r="E14" s="274"/>
      <c r="F14" s="275"/>
      <c r="G14" s="273" t="s">
        <v>499</v>
      </c>
      <c r="H14" s="274"/>
      <c r="I14" s="275"/>
      <c r="J14" s="6"/>
    </row>
    <row r="15" spans="2:10">
      <c r="B15" s="272" t="s">
        <v>496</v>
      </c>
      <c r="C15" s="99"/>
      <c r="D15" s="140" t="s">
        <v>126</v>
      </c>
      <c r="E15" s="164"/>
      <c r="F15" s="99"/>
      <c r="G15" s="140" t="s">
        <v>497</v>
      </c>
      <c r="H15" s="164"/>
      <c r="I15" s="99"/>
      <c r="J15" s="6"/>
    </row>
    <row r="16" spans="2:10" ht="30" customHeight="1">
      <c r="B16" s="165" t="s">
        <v>122</v>
      </c>
      <c r="C16" s="5">
        <f t="shared" ref="C16" si="0">D7</f>
        <v>0.25</v>
      </c>
      <c r="D16" s="449" t="s">
        <v>492</v>
      </c>
      <c r="E16" s="450"/>
      <c r="F16" s="5">
        <f t="shared" ref="F16:F17" si="1">E11</f>
        <v>0.6</v>
      </c>
      <c r="G16" s="449" t="s">
        <v>494</v>
      </c>
      <c r="H16" s="450"/>
      <c r="I16" s="18">
        <f>C16*F16</f>
        <v>0.15</v>
      </c>
      <c r="J16" s="6" t="str">
        <f>IF(ISBLANK(I16),""," "&amp;C16&amp;"*"&amp;F16)</f>
        <v xml:space="preserve"> 0.25*0.6</v>
      </c>
    </row>
    <row r="17" spans="2:10" ht="30" customHeight="1">
      <c r="B17" s="165" t="s">
        <v>123</v>
      </c>
      <c r="C17" s="8">
        <f>1-C16</f>
        <v>0.75</v>
      </c>
      <c r="D17" s="449" t="s">
        <v>493</v>
      </c>
      <c r="E17" s="450"/>
      <c r="F17" s="5">
        <f t="shared" si="1"/>
        <v>0.31</v>
      </c>
      <c r="G17" s="449" t="s">
        <v>495</v>
      </c>
      <c r="H17" s="450"/>
      <c r="I17" s="18">
        <f>C17*F17</f>
        <v>0.23249999999999998</v>
      </c>
      <c r="J17" s="6" t="str">
        <f>IF(ISBLANK(I17),""," "&amp;C17&amp;"*"&amp;F17)</f>
        <v xml:space="preserve"> 0.75*0.31</v>
      </c>
    </row>
    <row r="18" spans="2:10">
      <c r="B18" s="5" t="s">
        <v>61</v>
      </c>
      <c r="C18" s="18">
        <f>SUM(C16:C17)</f>
        <v>1</v>
      </c>
      <c r="H18" s="315" t="s">
        <v>501</v>
      </c>
      <c r="I18" s="270">
        <f>SUM(I16:I17)</f>
        <v>0.38249999999999995</v>
      </c>
      <c r="J18" s="6"/>
    </row>
    <row r="19" spans="2:10">
      <c r="B19" s="10"/>
      <c r="J19" s="6"/>
    </row>
    <row r="20" spans="2:10">
      <c r="B20" s="10"/>
      <c r="D20" s="276" t="s">
        <v>502</v>
      </c>
      <c r="E20" s="274"/>
      <c r="F20" s="274"/>
      <c r="G20" s="274"/>
      <c r="H20" s="274"/>
      <c r="I20" s="275"/>
      <c r="J20" s="6"/>
    </row>
    <row r="21" spans="2:10">
      <c r="B21" s="10"/>
      <c r="G21" s="1" t="s">
        <v>128</v>
      </c>
      <c r="J21" s="6"/>
    </row>
    <row r="22" spans="2:10" ht="30" customHeight="1">
      <c r="B22" s="10"/>
      <c r="G22" s="449" t="s">
        <v>491</v>
      </c>
      <c r="H22" s="450"/>
      <c r="I22" s="18">
        <f>I16/I18</f>
        <v>0.39215686274509809</v>
      </c>
      <c r="J22" s="6" t="str">
        <f>IF(ISBLANK(I22),""," "&amp;I16&amp;"/"&amp;I17)</f>
        <v xml:space="preserve"> 0.15/0.2325</v>
      </c>
    </row>
    <row r="23" spans="2:10" ht="30" customHeight="1">
      <c r="B23" s="10"/>
      <c r="G23" s="449" t="s">
        <v>491</v>
      </c>
      <c r="H23" s="450"/>
      <c r="I23" s="18">
        <f>D7*E11/SUMPRODUCT(D7:D8,E11:E12)</f>
        <v>0.39215686274509809</v>
      </c>
      <c r="J23" s="6"/>
    </row>
    <row r="24" spans="2:10">
      <c r="B24" s="10"/>
      <c r="G24" s="316" t="str">
        <f ca="1">_xlfn.IFNA(_xlfn.FORMULATEXT(I23),"")</f>
        <v>=D7*E11/SUMPRODUCT(D7:D8,E11:E12)</v>
      </c>
      <c r="J24" s="6"/>
    </row>
    <row r="25" spans="2:10">
      <c r="B25" s="149"/>
      <c r="C25" s="151"/>
      <c r="D25" s="151"/>
      <c r="E25" s="151"/>
      <c r="F25" s="151"/>
      <c r="G25" s="151"/>
      <c r="H25" s="151"/>
      <c r="I25" s="151"/>
      <c r="J25" s="150"/>
    </row>
  </sheetData>
  <mergeCells count="8">
    <mergeCell ref="G22:H22"/>
    <mergeCell ref="G23:H23"/>
    <mergeCell ref="B9:J9"/>
    <mergeCell ref="B10:J10"/>
    <mergeCell ref="D16:E16"/>
    <mergeCell ref="G16:H16"/>
    <mergeCell ref="D17:E17"/>
    <mergeCell ref="G17:H17"/>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7113C-DDC6-46A6-8E43-4D273561921C}">
  <sheetPr codeName="Sheet14">
    <tabColor rgb="FF0000FF"/>
  </sheetPr>
  <dimension ref="B2:M10006"/>
  <sheetViews>
    <sheetView zoomScale="85" zoomScaleNormal="85" workbookViewId="0"/>
  </sheetViews>
  <sheetFormatPr defaultRowHeight="14.4"/>
  <cols>
    <col min="1" max="1" width="2" customWidth="1"/>
    <col min="2" max="2" width="11.33203125" customWidth="1"/>
    <col min="3" max="3" width="20.33203125" bestFit="1" customWidth="1"/>
    <col min="4" max="4" width="2" customWidth="1"/>
    <col min="5" max="5" width="15.5546875" customWidth="1"/>
    <col min="6" max="6" width="15.6640625" customWidth="1"/>
    <col min="7" max="7" width="14.6640625" customWidth="1"/>
    <col min="8" max="8" width="13.5546875" bestFit="1" customWidth="1"/>
    <col min="12" max="12" width="15.88671875" customWidth="1"/>
    <col min="13" max="13" width="11.44140625" bestFit="1" customWidth="1"/>
  </cols>
  <sheetData>
    <row r="2" spans="2:13">
      <c r="B2" s="1" t="s">
        <v>527</v>
      </c>
    </row>
    <row r="3" spans="2:13">
      <c r="B3" t="s">
        <v>528</v>
      </c>
    </row>
    <row r="4" spans="2:13">
      <c r="B4" t="s">
        <v>529</v>
      </c>
    </row>
    <row r="6" spans="2:13">
      <c r="B6" s="20" t="s">
        <v>530</v>
      </c>
      <c r="C6" s="20" t="s">
        <v>531</v>
      </c>
      <c r="D6" s="1"/>
      <c r="E6" s="26" t="s">
        <v>872</v>
      </c>
      <c r="F6" s="27"/>
      <c r="G6" s="281"/>
    </row>
    <row r="7" spans="2:13">
      <c r="B7" s="5">
        <v>927</v>
      </c>
      <c r="C7" s="5" t="s">
        <v>533</v>
      </c>
      <c r="E7" s="26" t="s">
        <v>873</v>
      </c>
      <c r="F7" s="27"/>
      <c r="G7" s="281"/>
      <c r="K7" t="s">
        <v>874</v>
      </c>
    </row>
    <row r="8" spans="2:13">
      <c r="B8" s="5">
        <v>343</v>
      </c>
      <c r="C8" s="5" t="s">
        <v>533</v>
      </c>
    </row>
    <row r="9" spans="2:13">
      <c r="B9" s="5">
        <v>757</v>
      </c>
      <c r="C9" s="5" t="s">
        <v>532</v>
      </c>
      <c r="E9" s="26" t="s">
        <v>872</v>
      </c>
      <c r="F9" s="27"/>
      <c r="G9" s="281"/>
      <c r="K9" s="26" t="s">
        <v>878</v>
      </c>
      <c r="L9" s="27"/>
      <c r="M9" s="18"/>
    </row>
    <row r="10" spans="2:13">
      <c r="B10" s="5">
        <v>834</v>
      </c>
      <c r="C10" s="5" t="s">
        <v>532</v>
      </c>
      <c r="E10" s="26" t="s">
        <v>873</v>
      </c>
      <c r="F10" s="27"/>
      <c r="G10" s="281"/>
      <c r="K10" s="26" t="s">
        <v>879</v>
      </c>
      <c r="L10" s="27"/>
      <c r="M10" s="18"/>
    </row>
    <row r="11" spans="2:13">
      <c r="B11" s="5">
        <v>641</v>
      </c>
      <c r="C11" s="5" t="s">
        <v>533</v>
      </c>
      <c r="K11" s="26" t="s">
        <v>873</v>
      </c>
      <c r="L11" s="27"/>
      <c r="M11" s="18"/>
    </row>
    <row r="12" spans="2:13">
      <c r="B12" s="5">
        <v>204</v>
      </c>
      <c r="C12" s="5" t="s">
        <v>533</v>
      </c>
    </row>
    <row r="13" spans="2:13">
      <c r="B13" s="5">
        <v>139</v>
      </c>
      <c r="C13" s="5" t="s">
        <v>533</v>
      </c>
      <c r="K13" s="15" t="s">
        <v>876</v>
      </c>
      <c r="L13" s="5"/>
    </row>
    <row r="14" spans="2:13">
      <c r="B14" s="5">
        <v>475</v>
      </c>
      <c r="C14" s="5" t="s">
        <v>533</v>
      </c>
      <c r="K14" s="15" t="s">
        <v>877</v>
      </c>
      <c r="L14" s="5"/>
    </row>
    <row r="15" spans="2:13">
      <c r="B15" s="5">
        <v>197</v>
      </c>
      <c r="C15" s="5" t="s">
        <v>532</v>
      </c>
    </row>
    <row r="16" spans="2:13">
      <c r="B16" s="5">
        <v>757</v>
      </c>
      <c r="C16" s="5" t="s">
        <v>532</v>
      </c>
    </row>
    <row r="17" spans="2:3">
      <c r="B17" s="5">
        <v>143</v>
      </c>
      <c r="C17" s="5" t="s">
        <v>533</v>
      </c>
    </row>
    <row r="18" spans="2:3">
      <c r="B18" s="5">
        <v>46</v>
      </c>
      <c r="C18" s="5" t="s">
        <v>533</v>
      </c>
    </row>
    <row r="19" spans="2:3">
      <c r="B19" s="5">
        <v>108</v>
      </c>
      <c r="C19" s="5" t="s">
        <v>533</v>
      </c>
    </row>
    <row r="20" spans="2:3">
      <c r="B20" s="5">
        <v>544</v>
      </c>
      <c r="C20" s="5" t="s">
        <v>532</v>
      </c>
    </row>
    <row r="21" spans="2:3">
      <c r="B21" s="5">
        <v>535</v>
      </c>
      <c r="C21" s="5" t="s">
        <v>533</v>
      </c>
    </row>
    <row r="22" spans="2:3">
      <c r="B22" s="5">
        <v>363</v>
      </c>
      <c r="C22" s="5" t="s">
        <v>533</v>
      </c>
    </row>
    <row r="23" spans="2:3">
      <c r="B23" s="5">
        <v>891</v>
      </c>
      <c r="C23" s="5" t="s">
        <v>532</v>
      </c>
    </row>
    <row r="24" spans="2:3">
      <c r="B24" s="5">
        <v>891</v>
      </c>
      <c r="C24" s="5" t="s">
        <v>532</v>
      </c>
    </row>
    <row r="25" spans="2:3">
      <c r="B25" s="5">
        <v>145</v>
      </c>
      <c r="C25" s="5" t="s">
        <v>533</v>
      </c>
    </row>
    <row r="26" spans="2:3">
      <c r="B26" s="5">
        <v>688</v>
      </c>
      <c r="C26" s="5" t="s">
        <v>533</v>
      </c>
    </row>
    <row r="27" spans="2:3">
      <c r="B27" s="5">
        <v>420</v>
      </c>
      <c r="C27" s="5" t="s">
        <v>533</v>
      </c>
    </row>
    <row r="28" spans="2:3">
      <c r="B28" s="5">
        <v>817</v>
      </c>
      <c r="C28" s="5" t="s">
        <v>533</v>
      </c>
    </row>
    <row r="29" spans="2:3">
      <c r="B29" s="5">
        <v>768</v>
      </c>
      <c r="C29" s="5" t="s">
        <v>532</v>
      </c>
    </row>
    <row r="30" spans="2:3">
      <c r="B30" s="5">
        <v>885</v>
      </c>
      <c r="C30" s="5" t="s">
        <v>532</v>
      </c>
    </row>
    <row r="31" spans="2:3">
      <c r="B31" s="5">
        <v>676</v>
      </c>
      <c r="C31" s="5" t="s">
        <v>533</v>
      </c>
    </row>
    <row r="32" spans="2:3">
      <c r="B32" s="5">
        <v>536</v>
      </c>
      <c r="C32" s="5" t="s">
        <v>532</v>
      </c>
    </row>
    <row r="33" spans="2:3">
      <c r="B33" s="5">
        <v>744</v>
      </c>
      <c r="C33" s="5" t="s">
        <v>533</v>
      </c>
    </row>
    <row r="34" spans="2:3">
      <c r="B34" s="5">
        <v>917</v>
      </c>
      <c r="C34" s="5" t="s">
        <v>532</v>
      </c>
    </row>
    <row r="35" spans="2:3">
      <c r="B35" s="5">
        <v>623</v>
      </c>
      <c r="C35" s="5" t="s">
        <v>533</v>
      </c>
    </row>
    <row r="36" spans="2:3">
      <c r="B36" s="5">
        <v>989</v>
      </c>
      <c r="C36" s="5" t="s">
        <v>533</v>
      </c>
    </row>
    <row r="37" spans="2:3">
      <c r="B37" s="5">
        <v>649</v>
      </c>
      <c r="C37" s="5" t="s">
        <v>533</v>
      </c>
    </row>
    <row r="38" spans="2:3">
      <c r="B38" s="5">
        <v>251</v>
      </c>
      <c r="C38" s="5" t="s">
        <v>532</v>
      </c>
    </row>
    <row r="39" spans="2:3">
      <c r="B39" s="5">
        <v>383</v>
      </c>
      <c r="C39" s="5" t="s">
        <v>533</v>
      </c>
    </row>
    <row r="40" spans="2:3">
      <c r="B40" s="5">
        <v>822</v>
      </c>
      <c r="C40" s="5" t="s">
        <v>533</v>
      </c>
    </row>
    <row r="41" spans="2:3">
      <c r="B41" s="5">
        <v>643</v>
      </c>
      <c r="C41" s="5" t="s">
        <v>532</v>
      </c>
    </row>
    <row r="42" spans="2:3">
      <c r="B42" s="5">
        <v>877</v>
      </c>
      <c r="C42" s="5" t="s">
        <v>532</v>
      </c>
    </row>
    <row r="43" spans="2:3">
      <c r="B43" s="5">
        <v>46</v>
      </c>
      <c r="C43" s="5" t="s">
        <v>533</v>
      </c>
    </row>
    <row r="44" spans="2:3">
      <c r="B44" s="5">
        <v>706</v>
      </c>
      <c r="C44" s="5" t="s">
        <v>533</v>
      </c>
    </row>
    <row r="45" spans="2:3">
      <c r="B45" s="5">
        <v>816</v>
      </c>
      <c r="C45" s="5" t="s">
        <v>533</v>
      </c>
    </row>
    <row r="46" spans="2:3">
      <c r="B46" s="5">
        <v>325</v>
      </c>
      <c r="C46" s="5" t="s">
        <v>533</v>
      </c>
    </row>
    <row r="47" spans="2:3">
      <c r="B47" s="5">
        <v>332</v>
      </c>
      <c r="C47" s="5" t="s">
        <v>533</v>
      </c>
    </row>
    <row r="48" spans="2:3">
      <c r="B48" s="5">
        <v>157</v>
      </c>
      <c r="C48" s="5" t="s">
        <v>532</v>
      </c>
    </row>
    <row r="49" spans="2:3">
      <c r="B49" s="5">
        <v>142</v>
      </c>
      <c r="C49" s="5" t="s">
        <v>533</v>
      </c>
    </row>
    <row r="50" spans="2:3">
      <c r="B50" s="5">
        <v>621</v>
      </c>
      <c r="C50" s="5" t="s">
        <v>533</v>
      </c>
    </row>
    <row r="51" spans="2:3">
      <c r="B51" s="5">
        <v>657</v>
      </c>
      <c r="C51" s="5" t="s">
        <v>532</v>
      </c>
    </row>
    <row r="52" spans="2:3">
      <c r="B52" s="5">
        <v>902</v>
      </c>
      <c r="C52" s="5" t="s">
        <v>533</v>
      </c>
    </row>
    <row r="53" spans="2:3">
      <c r="B53" s="5">
        <v>806</v>
      </c>
      <c r="C53" s="5" t="s">
        <v>532</v>
      </c>
    </row>
    <row r="54" spans="2:3">
      <c r="B54" s="5">
        <v>560</v>
      </c>
      <c r="C54" s="5" t="s">
        <v>532</v>
      </c>
    </row>
    <row r="55" spans="2:3">
      <c r="B55" s="5">
        <v>265</v>
      </c>
      <c r="C55" s="5" t="s">
        <v>533</v>
      </c>
    </row>
    <row r="56" spans="2:3">
      <c r="B56" s="5">
        <v>99</v>
      </c>
      <c r="C56" s="5" t="s">
        <v>532</v>
      </c>
    </row>
    <row r="57" spans="2:3">
      <c r="B57" s="5">
        <v>287</v>
      </c>
      <c r="C57" s="5" t="s">
        <v>533</v>
      </c>
    </row>
    <row r="58" spans="2:3">
      <c r="B58" s="5">
        <v>942</v>
      </c>
      <c r="C58" s="5" t="s">
        <v>533</v>
      </c>
    </row>
    <row r="59" spans="2:3">
      <c r="B59" s="5">
        <v>187</v>
      </c>
      <c r="C59" s="5" t="s">
        <v>532</v>
      </c>
    </row>
    <row r="60" spans="2:3">
      <c r="B60" s="5">
        <v>335</v>
      </c>
      <c r="C60" s="5" t="s">
        <v>533</v>
      </c>
    </row>
    <row r="61" spans="2:3">
      <c r="B61" s="5">
        <v>194</v>
      </c>
      <c r="C61" s="5" t="s">
        <v>532</v>
      </c>
    </row>
    <row r="62" spans="2:3">
      <c r="B62" s="5">
        <v>248</v>
      </c>
      <c r="C62" s="5" t="s">
        <v>532</v>
      </c>
    </row>
    <row r="63" spans="2:3">
      <c r="B63" s="5">
        <v>130</v>
      </c>
      <c r="C63" s="5" t="s">
        <v>532</v>
      </c>
    </row>
    <row r="64" spans="2:3">
      <c r="B64" s="5">
        <v>209</v>
      </c>
      <c r="C64" s="5" t="s">
        <v>532</v>
      </c>
    </row>
    <row r="65" spans="2:3">
      <c r="B65" s="5">
        <v>536</v>
      </c>
      <c r="C65" s="5" t="s">
        <v>533</v>
      </c>
    </row>
    <row r="66" spans="2:3">
      <c r="B66" s="5">
        <v>433</v>
      </c>
      <c r="C66" s="5" t="s">
        <v>533</v>
      </c>
    </row>
    <row r="67" spans="2:3">
      <c r="B67" s="5">
        <v>185</v>
      </c>
      <c r="C67" s="5" t="s">
        <v>532</v>
      </c>
    </row>
    <row r="68" spans="2:3">
      <c r="B68" s="5">
        <v>481</v>
      </c>
      <c r="C68" s="5" t="s">
        <v>532</v>
      </c>
    </row>
    <row r="69" spans="2:3">
      <c r="B69" s="5">
        <v>454</v>
      </c>
      <c r="C69" s="5" t="s">
        <v>533</v>
      </c>
    </row>
    <row r="70" spans="2:3">
      <c r="B70" s="5">
        <v>257</v>
      </c>
      <c r="C70" s="5" t="s">
        <v>533</v>
      </c>
    </row>
    <row r="71" spans="2:3">
      <c r="B71" s="5">
        <v>223</v>
      </c>
      <c r="C71" s="5" t="s">
        <v>532</v>
      </c>
    </row>
    <row r="72" spans="2:3">
      <c r="B72" s="5">
        <v>920</v>
      </c>
      <c r="C72" s="5" t="s">
        <v>532</v>
      </c>
    </row>
    <row r="73" spans="2:3">
      <c r="B73" s="5">
        <v>515</v>
      </c>
      <c r="C73" s="5" t="s">
        <v>533</v>
      </c>
    </row>
    <row r="74" spans="2:3">
      <c r="B74" s="5">
        <v>822</v>
      </c>
      <c r="C74" s="5" t="s">
        <v>532</v>
      </c>
    </row>
    <row r="75" spans="2:3">
      <c r="B75" s="5">
        <v>593</v>
      </c>
      <c r="C75" s="5" t="s">
        <v>533</v>
      </c>
    </row>
    <row r="76" spans="2:3">
      <c r="B76" s="5">
        <v>439</v>
      </c>
      <c r="C76" s="5" t="s">
        <v>533</v>
      </c>
    </row>
    <row r="77" spans="2:3">
      <c r="B77" s="5">
        <v>271</v>
      </c>
      <c r="C77" s="5" t="s">
        <v>533</v>
      </c>
    </row>
    <row r="78" spans="2:3">
      <c r="B78" s="5">
        <v>644</v>
      </c>
      <c r="C78" s="5" t="s">
        <v>532</v>
      </c>
    </row>
    <row r="79" spans="2:3">
      <c r="B79" s="5">
        <v>587</v>
      </c>
      <c r="C79" s="5" t="s">
        <v>533</v>
      </c>
    </row>
    <row r="80" spans="2:3">
      <c r="B80" s="5">
        <v>232</v>
      </c>
      <c r="C80" s="5" t="s">
        <v>533</v>
      </c>
    </row>
    <row r="81" spans="2:3">
      <c r="B81" s="5">
        <v>827</v>
      </c>
      <c r="C81" s="5" t="s">
        <v>533</v>
      </c>
    </row>
    <row r="82" spans="2:3">
      <c r="B82" s="5">
        <v>750</v>
      </c>
      <c r="C82" s="5" t="s">
        <v>532</v>
      </c>
    </row>
    <row r="83" spans="2:3">
      <c r="B83" s="5">
        <v>958</v>
      </c>
      <c r="C83" s="5" t="s">
        <v>532</v>
      </c>
    </row>
    <row r="84" spans="2:3">
      <c r="B84" s="5">
        <v>668</v>
      </c>
      <c r="C84" s="5" t="s">
        <v>532</v>
      </c>
    </row>
    <row r="85" spans="2:3">
      <c r="B85" s="5">
        <v>521</v>
      </c>
      <c r="C85" s="5" t="s">
        <v>533</v>
      </c>
    </row>
    <row r="86" spans="2:3">
      <c r="B86" s="5">
        <v>619</v>
      </c>
      <c r="C86" s="5" t="s">
        <v>533</v>
      </c>
    </row>
    <row r="87" spans="2:3">
      <c r="B87" s="5">
        <v>886</v>
      </c>
      <c r="C87" s="5" t="s">
        <v>533</v>
      </c>
    </row>
    <row r="88" spans="2:3">
      <c r="B88" s="5">
        <v>146</v>
      </c>
      <c r="C88" s="5" t="s">
        <v>533</v>
      </c>
    </row>
    <row r="89" spans="2:3">
      <c r="B89" s="5">
        <v>110</v>
      </c>
      <c r="C89" s="5" t="s">
        <v>533</v>
      </c>
    </row>
    <row r="90" spans="2:3">
      <c r="B90" s="5">
        <v>303</v>
      </c>
      <c r="C90" s="5" t="s">
        <v>533</v>
      </c>
    </row>
    <row r="91" spans="2:3">
      <c r="B91" s="5">
        <v>167</v>
      </c>
      <c r="C91" s="5" t="s">
        <v>532</v>
      </c>
    </row>
    <row r="92" spans="2:3">
      <c r="B92" s="5">
        <v>935</v>
      </c>
      <c r="C92" s="5" t="s">
        <v>533</v>
      </c>
    </row>
    <row r="93" spans="2:3">
      <c r="B93" s="5">
        <v>650</v>
      </c>
      <c r="C93" s="5" t="s">
        <v>533</v>
      </c>
    </row>
    <row r="94" spans="2:3">
      <c r="B94" s="5">
        <v>220</v>
      </c>
      <c r="C94" s="5" t="s">
        <v>533</v>
      </c>
    </row>
    <row r="95" spans="2:3">
      <c r="B95" s="5">
        <v>149</v>
      </c>
      <c r="C95" s="5" t="s">
        <v>533</v>
      </c>
    </row>
    <row r="96" spans="2:3">
      <c r="B96" s="5">
        <v>227</v>
      </c>
      <c r="C96" s="5" t="s">
        <v>533</v>
      </c>
    </row>
    <row r="97" spans="2:3">
      <c r="B97" s="5">
        <v>391</v>
      </c>
      <c r="C97" s="5" t="s">
        <v>533</v>
      </c>
    </row>
    <row r="98" spans="2:3">
      <c r="B98" s="5">
        <v>801</v>
      </c>
      <c r="C98" s="5" t="s">
        <v>532</v>
      </c>
    </row>
    <row r="99" spans="2:3">
      <c r="B99" s="5">
        <v>304</v>
      </c>
      <c r="C99" s="5" t="s">
        <v>532</v>
      </c>
    </row>
    <row r="100" spans="2:3">
      <c r="B100" s="5">
        <v>647</v>
      </c>
      <c r="C100" s="5" t="s">
        <v>532</v>
      </c>
    </row>
    <row r="101" spans="2:3">
      <c r="B101" s="5">
        <v>947</v>
      </c>
      <c r="C101" s="5" t="s">
        <v>532</v>
      </c>
    </row>
    <row r="102" spans="2:3">
      <c r="B102" s="5">
        <v>853</v>
      </c>
      <c r="C102" s="5" t="s">
        <v>533</v>
      </c>
    </row>
    <row r="103" spans="2:3">
      <c r="B103" s="5">
        <v>794</v>
      </c>
      <c r="C103" s="5" t="s">
        <v>532</v>
      </c>
    </row>
    <row r="104" spans="2:3">
      <c r="B104" s="5">
        <v>764</v>
      </c>
      <c r="C104" s="5" t="s">
        <v>533</v>
      </c>
    </row>
    <row r="105" spans="2:3">
      <c r="B105" s="5">
        <v>45</v>
      </c>
      <c r="C105" s="5" t="s">
        <v>532</v>
      </c>
    </row>
    <row r="106" spans="2:3">
      <c r="B106" s="5">
        <v>533</v>
      </c>
      <c r="C106" s="5" t="s">
        <v>532</v>
      </c>
    </row>
    <row r="107" spans="2:3">
      <c r="B107" s="5">
        <v>521</v>
      </c>
      <c r="C107" s="5" t="s">
        <v>533</v>
      </c>
    </row>
    <row r="108" spans="2:3">
      <c r="B108" s="5">
        <v>721</v>
      </c>
      <c r="C108" s="5" t="s">
        <v>532</v>
      </c>
    </row>
    <row r="109" spans="2:3">
      <c r="B109" s="5">
        <v>224</v>
      </c>
      <c r="C109" s="5" t="s">
        <v>533</v>
      </c>
    </row>
    <row r="110" spans="2:3">
      <c r="B110" s="5">
        <v>20</v>
      </c>
      <c r="C110" s="5" t="s">
        <v>533</v>
      </c>
    </row>
    <row r="111" spans="2:3">
      <c r="B111" s="5">
        <v>451</v>
      </c>
      <c r="C111" s="5" t="s">
        <v>533</v>
      </c>
    </row>
    <row r="112" spans="2:3">
      <c r="B112" s="5">
        <v>985</v>
      </c>
      <c r="C112" s="5" t="s">
        <v>532</v>
      </c>
    </row>
    <row r="113" spans="2:3">
      <c r="B113" s="5">
        <v>192</v>
      </c>
      <c r="C113" s="5" t="s">
        <v>532</v>
      </c>
    </row>
    <row r="114" spans="2:3">
      <c r="B114" s="5">
        <v>988</v>
      </c>
      <c r="C114" s="5" t="s">
        <v>532</v>
      </c>
    </row>
    <row r="115" spans="2:3">
      <c r="B115" s="5">
        <v>872</v>
      </c>
      <c r="C115" s="5" t="s">
        <v>533</v>
      </c>
    </row>
    <row r="116" spans="2:3">
      <c r="B116" s="5">
        <v>846</v>
      </c>
      <c r="C116" s="5" t="s">
        <v>533</v>
      </c>
    </row>
    <row r="117" spans="2:3">
      <c r="B117" s="5">
        <v>435</v>
      </c>
      <c r="C117" s="5" t="s">
        <v>533</v>
      </c>
    </row>
    <row r="118" spans="2:3">
      <c r="B118" s="5">
        <v>298</v>
      </c>
      <c r="C118" s="5" t="s">
        <v>533</v>
      </c>
    </row>
    <row r="119" spans="2:3">
      <c r="B119" s="5">
        <v>367</v>
      </c>
      <c r="C119" s="5" t="s">
        <v>533</v>
      </c>
    </row>
    <row r="120" spans="2:3">
      <c r="B120" s="5">
        <v>613</v>
      </c>
      <c r="C120" s="5" t="s">
        <v>533</v>
      </c>
    </row>
    <row r="121" spans="2:3">
      <c r="B121" s="5">
        <v>70</v>
      </c>
      <c r="C121" s="5" t="s">
        <v>532</v>
      </c>
    </row>
    <row r="122" spans="2:3">
      <c r="B122" s="5">
        <v>160</v>
      </c>
      <c r="C122" s="5" t="s">
        <v>532</v>
      </c>
    </row>
    <row r="123" spans="2:3">
      <c r="B123" s="5">
        <v>484</v>
      </c>
      <c r="C123" s="5" t="s">
        <v>533</v>
      </c>
    </row>
    <row r="124" spans="2:3">
      <c r="B124" s="5">
        <v>825</v>
      </c>
      <c r="C124" s="5" t="s">
        <v>533</v>
      </c>
    </row>
    <row r="125" spans="2:3">
      <c r="B125" s="5">
        <v>916</v>
      </c>
      <c r="C125" s="5" t="s">
        <v>532</v>
      </c>
    </row>
    <row r="126" spans="2:3">
      <c r="B126" s="5">
        <v>977</v>
      </c>
      <c r="C126" s="5" t="s">
        <v>532</v>
      </c>
    </row>
    <row r="127" spans="2:3">
      <c r="B127" s="5">
        <v>701</v>
      </c>
      <c r="C127" s="5" t="s">
        <v>532</v>
      </c>
    </row>
    <row r="128" spans="2:3">
      <c r="B128" s="5">
        <v>669</v>
      </c>
      <c r="C128" s="5" t="s">
        <v>533</v>
      </c>
    </row>
    <row r="129" spans="2:3">
      <c r="B129" s="5">
        <v>555</v>
      </c>
      <c r="C129" s="5" t="s">
        <v>532</v>
      </c>
    </row>
    <row r="130" spans="2:3">
      <c r="B130" s="5">
        <v>260</v>
      </c>
      <c r="C130" s="5" t="s">
        <v>532</v>
      </c>
    </row>
    <row r="131" spans="2:3">
      <c r="B131" s="5">
        <v>207</v>
      </c>
      <c r="C131" s="5" t="s">
        <v>532</v>
      </c>
    </row>
    <row r="132" spans="2:3">
      <c r="B132" s="5">
        <v>899</v>
      </c>
      <c r="C132" s="5" t="s">
        <v>532</v>
      </c>
    </row>
    <row r="133" spans="2:3">
      <c r="B133" s="5">
        <v>825</v>
      </c>
      <c r="C133" s="5" t="s">
        <v>532</v>
      </c>
    </row>
    <row r="134" spans="2:3">
      <c r="B134" s="5">
        <v>583</v>
      </c>
      <c r="C134" s="5" t="s">
        <v>533</v>
      </c>
    </row>
    <row r="135" spans="2:3">
      <c r="B135" s="5">
        <v>638</v>
      </c>
      <c r="C135" s="5" t="s">
        <v>533</v>
      </c>
    </row>
    <row r="136" spans="2:3">
      <c r="B136" s="5">
        <v>55</v>
      </c>
      <c r="C136" s="5" t="s">
        <v>533</v>
      </c>
    </row>
    <row r="137" spans="2:3">
      <c r="B137" s="5">
        <v>175</v>
      </c>
      <c r="C137" s="5" t="s">
        <v>533</v>
      </c>
    </row>
    <row r="138" spans="2:3">
      <c r="B138" s="5">
        <v>540</v>
      </c>
      <c r="C138" s="5" t="s">
        <v>532</v>
      </c>
    </row>
    <row r="139" spans="2:3">
      <c r="B139" s="5">
        <v>930</v>
      </c>
      <c r="C139" s="5" t="s">
        <v>532</v>
      </c>
    </row>
    <row r="140" spans="2:3">
      <c r="B140" s="5">
        <v>847</v>
      </c>
      <c r="C140" s="5" t="s">
        <v>533</v>
      </c>
    </row>
    <row r="141" spans="2:3">
      <c r="B141" s="5">
        <v>207</v>
      </c>
      <c r="C141" s="5" t="s">
        <v>533</v>
      </c>
    </row>
    <row r="142" spans="2:3">
      <c r="B142" s="5">
        <v>65</v>
      </c>
      <c r="C142" s="5" t="s">
        <v>533</v>
      </c>
    </row>
    <row r="143" spans="2:3">
      <c r="B143" s="5">
        <v>637</v>
      </c>
      <c r="C143" s="5" t="s">
        <v>532</v>
      </c>
    </row>
    <row r="144" spans="2:3">
      <c r="B144" s="5">
        <v>201</v>
      </c>
      <c r="C144" s="5" t="s">
        <v>533</v>
      </c>
    </row>
    <row r="145" spans="2:3">
      <c r="B145" s="5">
        <v>194</v>
      </c>
      <c r="C145" s="5" t="s">
        <v>533</v>
      </c>
    </row>
    <row r="146" spans="2:3">
      <c r="B146" s="5">
        <v>267</v>
      </c>
      <c r="C146" s="5" t="s">
        <v>533</v>
      </c>
    </row>
    <row r="147" spans="2:3">
      <c r="B147" s="5">
        <v>645</v>
      </c>
      <c r="C147" s="5" t="s">
        <v>532</v>
      </c>
    </row>
    <row r="148" spans="2:3">
      <c r="B148" s="5">
        <v>463</v>
      </c>
      <c r="C148" s="5" t="s">
        <v>532</v>
      </c>
    </row>
    <row r="149" spans="2:3">
      <c r="B149" s="5">
        <v>456</v>
      </c>
      <c r="C149" s="5" t="s">
        <v>533</v>
      </c>
    </row>
    <row r="150" spans="2:3">
      <c r="B150" s="5">
        <v>157</v>
      </c>
      <c r="C150" s="5" t="s">
        <v>533</v>
      </c>
    </row>
    <row r="151" spans="2:3">
      <c r="B151" s="5">
        <v>766</v>
      </c>
      <c r="C151" s="5" t="s">
        <v>533</v>
      </c>
    </row>
    <row r="152" spans="2:3">
      <c r="B152" s="5">
        <v>438</v>
      </c>
      <c r="C152" s="5" t="s">
        <v>533</v>
      </c>
    </row>
    <row r="153" spans="2:3">
      <c r="B153" s="5">
        <v>397</v>
      </c>
      <c r="C153" s="5" t="s">
        <v>533</v>
      </c>
    </row>
    <row r="154" spans="2:3">
      <c r="B154" s="5">
        <v>754</v>
      </c>
      <c r="C154" s="5" t="s">
        <v>532</v>
      </c>
    </row>
    <row r="155" spans="2:3">
      <c r="B155" s="5">
        <v>774</v>
      </c>
      <c r="C155" s="5" t="s">
        <v>532</v>
      </c>
    </row>
    <row r="156" spans="2:3">
      <c r="B156" s="5">
        <v>463</v>
      </c>
      <c r="C156" s="5" t="s">
        <v>533</v>
      </c>
    </row>
    <row r="157" spans="2:3">
      <c r="B157" s="5">
        <v>515</v>
      </c>
      <c r="C157" s="5" t="s">
        <v>532</v>
      </c>
    </row>
    <row r="158" spans="2:3">
      <c r="B158" s="5">
        <v>559</v>
      </c>
      <c r="C158" s="5" t="s">
        <v>532</v>
      </c>
    </row>
    <row r="159" spans="2:3">
      <c r="B159" s="5">
        <v>658</v>
      </c>
      <c r="C159" s="5" t="s">
        <v>533</v>
      </c>
    </row>
    <row r="160" spans="2:3">
      <c r="B160" s="5">
        <v>484</v>
      </c>
      <c r="C160" s="5" t="s">
        <v>533</v>
      </c>
    </row>
    <row r="161" spans="2:3">
      <c r="B161" s="5">
        <v>228</v>
      </c>
      <c r="C161" s="5" t="s">
        <v>532</v>
      </c>
    </row>
    <row r="162" spans="2:3">
      <c r="B162" s="5">
        <v>896</v>
      </c>
      <c r="C162" s="5" t="s">
        <v>532</v>
      </c>
    </row>
    <row r="163" spans="2:3">
      <c r="B163" s="5">
        <v>60</v>
      </c>
      <c r="C163" s="5" t="s">
        <v>533</v>
      </c>
    </row>
    <row r="164" spans="2:3">
      <c r="B164" s="5">
        <v>491</v>
      </c>
      <c r="C164" s="5" t="s">
        <v>533</v>
      </c>
    </row>
    <row r="165" spans="2:3">
      <c r="B165" s="5">
        <v>823</v>
      </c>
      <c r="C165" s="5" t="s">
        <v>532</v>
      </c>
    </row>
    <row r="166" spans="2:3">
      <c r="B166" s="5">
        <v>247</v>
      </c>
      <c r="C166" s="5" t="s">
        <v>533</v>
      </c>
    </row>
    <row r="167" spans="2:3">
      <c r="B167" s="5">
        <v>639</v>
      </c>
      <c r="C167" s="5" t="s">
        <v>533</v>
      </c>
    </row>
    <row r="168" spans="2:3">
      <c r="B168" s="5">
        <v>449</v>
      </c>
      <c r="C168" s="5" t="s">
        <v>533</v>
      </c>
    </row>
    <row r="169" spans="2:3">
      <c r="B169" s="5">
        <v>654</v>
      </c>
      <c r="C169" s="5" t="s">
        <v>533</v>
      </c>
    </row>
    <row r="170" spans="2:3">
      <c r="B170" s="5">
        <v>498</v>
      </c>
      <c r="C170" s="5" t="s">
        <v>533</v>
      </c>
    </row>
    <row r="171" spans="2:3">
      <c r="B171" s="5">
        <v>906</v>
      </c>
      <c r="C171" s="5" t="s">
        <v>533</v>
      </c>
    </row>
    <row r="172" spans="2:3">
      <c r="B172" s="5">
        <v>638</v>
      </c>
      <c r="C172" s="5" t="s">
        <v>533</v>
      </c>
    </row>
    <row r="173" spans="2:3">
      <c r="B173" s="5">
        <v>907</v>
      </c>
      <c r="C173" s="5" t="s">
        <v>533</v>
      </c>
    </row>
    <row r="174" spans="2:3">
      <c r="B174" s="5">
        <v>257</v>
      </c>
      <c r="C174" s="5" t="s">
        <v>532</v>
      </c>
    </row>
    <row r="175" spans="2:3">
      <c r="B175" s="5">
        <v>750</v>
      </c>
      <c r="C175" s="5" t="s">
        <v>532</v>
      </c>
    </row>
    <row r="176" spans="2:3">
      <c r="B176" s="5">
        <v>628</v>
      </c>
      <c r="C176" s="5" t="s">
        <v>532</v>
      </c>
    </row>
    <row r="177" spans="2:3">
      <c r="B177" s="5">
        <v>380</v>
      </c>
      <c r="C177" s="5" t="s">
        <v>533</v>
      </c>
    </row>
    <row r="178" spans="2:3">
      <c r="B178" s="5">
        <v>634</v>
      </c>
      <c r="C178" s="5" t="s">
        <v>533</v>
      </c>
    </row>
    <row r="179" spans="2:3">
      <c r="B179" s="5">
        <v>402</v>
      </c>
      <c r="C179" s="5" t="s">
        <v>533</v>
      </c>
    </row>
    <row r="180" spans="2:3">
      <c r="B180" s="5">
        <v>101</v>
      </c>
      <c r="C180" s="5" t="s">
        <v>533</v>
      </c>
    </row>
    <row r="181" spans="2:3">
      <c r="B181" s="5">
        <v>983</v>
      </c>
      <c r="C181" s="5" t="s">
        <v>533</v>
      </c>
    </row>
    <row r="182" spans="2:3">
      <c r="B182" s="5">
        <v>529</v>
      </c>
      <c r="C182" s="5" t="s">
        <v>533</v>
      </c>
    </row>
    <row r="183" spans="2:3">
      <c r="B183" s="5">
        <v>100</v>
      </c>
      <c r="C183" s="5" t="s">
        <v>533</v>
      </c>
    </row>
    <row r="184" spans="2:3">
      <c r="B184" s="5">
        <v>214</v>
      </c>
      <c r="C184" s="5" t="s">
        <v>533</v>
      </c>
    </row>
    <row r="185" spans="2:3">
      <c r="B185" s="5">
        <v>557</v>
      </c>
      <c r="C185" s="5" t="s">
        <v>532</v>
      </c>
    </row>
    <row r="186" spans="2:3">
      <c r="B186" s="5">
        <v>715</v>
      </c>
      <c r="C186" s="5" t="s">
        <v>533</v>
      </c>
    </row>
    <row r="187" spans="2:3">
      <c r="B187" s="5">
        <v>452</v>
      </c>
      <c r="C187" s="5" t="s">
        <v>533</v>
      </c>
    </row>
    <row r="188" spans="2:3">
      <c r="B188" s="5">
        <v>855</v>
      </c>
      <c r="C188" s="5" t="s">
        <v>532</v>
      </c>
    </row>
    <row r="189" spans="2:3">
      <c r="B189" s="5">
        <v>593</v>
      </c>
      <c r="C189" s="5" t="s">
        <v>533</v>
      </c>
    </row>
    <row r="190" spans="2:3">
      <c r="B190" s="5">
        <v>84</v>
      </c>
      <c r="C190" s="5" t="s">
        <v>533</v>
      </c>
    </row>
    <row r="191" spans="2:3">
      <c r="B191" s="5">
        <v>606</v>
      </c>
      <c r="C191" s="5" t="s">
        <v>533</v>
      </c>
    </row>
    <row r="192" spans="2:3">
      <c r="B192" s="5">
        <v>490</v>
      </c>
      <c r="C192" s="5" t="s">
        <v>533</v>
      </c>
    </row>
    <row r="193" spans="2:3">
      <c r="B193" s="5">
        <v>442</v>
      </c>
      <c r="C193" s="5" t="s">
        <v>533</v>
      </c>
    </row>
    <row r="194" spans="2:3">
      <c r="B194" s="5">
        <v>552</v>
      </c>
      <c r="C194" s="5" t="s">
        <v>533</v>
      </c>
    </row>
    <row r="195" spans="2:3">
      <c r="B195" s="5">
        <v>49</v>
      </c>
      <c r="C195" s="5" t="s">
        <v>532</v>
      </c>
    </row>
    <row r="196" spans="2:3">
      <c r="B196" s="5">
        <v>389</v>
      </c>
      <c r="C196" s="5" t="s">
        <v>533</v>
      </c>
    </row>
    <row r="197" spans="2:3">
      <c r="B197" s="5">
        <v>88</v>
      </c>
      <c r="C197" s="5" t="s">
        <v>532</v>
      </c>
    </row>
    <row r="198" spans="2:3">
      <c r="B198" s="5">
        <v>447</v>
      </c>
      <c r="C198" s="5" t="s">
        <v>533</v>
      </c>
    </row>
    <row r="199" spans="2:3">
      <c r="B199" s="5">
        <v>548</v>
      </c>
      <c r="C199" s="5" t="s">
        <v>533</v>
      </c>
    </row>
    <row r="200" spans="2:3">
      <c r="B200" s="5">
        <v>945</v>
      </c>
      <c r="C200" s="5" t="s">
        <v>533</v>
      </c>
    </row>
    <row r="201" spans="2:3">
      <c r="B201" s="5">
        <v>749</v>
      </c>
      <c r="C201" s="5" t="s">
        <v>532</v>
      </c>
    </row>
    <row r="202" spans="2:3">
      <c r="B202" s="5">
        <v>147</v>
      </c>
      <c r="C202" s="5" t="s">
        <v>533</v>
      </c>
    </row>
    <row r="203" spans="2:3">
      <c r="B203" s="5">
        <v>156</v>
      </c>
      <c r="C203" s="5" t="s">
        <v>532</v>
      </c>
    </row>
    <row r="204" spans="2:3">
      <c r="B204" s="5">
        <v>19</v>
      </c>
      <c r="C204" s="5" t="s">
        <v>533</v>
      </c>
    </row>
    <row r="205" spans="2:3">
      <c r="B205" s="5">
        <v>245</v>
      </c>
      <c r="C205" s="5" t="s">
        <v>533</v>
      </c>
    </row>
    <row r="206" spans="2:3">
      <c r="B206" s="5">
        <v>547</v>
      </c>
      <c r="C206" s="5" t="s">
        <v>532</v>
      </c>
    </row>
    <row r="207" spans="2:3">
      <c r="B207" s="5">
        <v>532</v>
      </c>
      <c r="C207" s="5" t="s">
        <v>532</v>
      </c>
    </row>
    <row r="208" spans="2:3">
      <c r="B208" s="5">
        <v>549</v>
      </c>
      <c r="C208" s="5" t="s">
        <v>533</v>
      </c>
    </row>
    <row r="209" spans="2:3">
      <c r="B209" s="5">
        <v>307</v>
      </c>
      <c r="C209" s="5" t="s">
        <v>533</v>
      </c>
    </row>
    <row r="210" spans="2:3">
      <c r="B210" s="5">
        <v>574</v>
      </c>
      <c r="C210" s="5" t="s">
        <v>532</v>
      </c>
    </row>
    <row r="211" spans="2:3">
      <c r="B211" s="5">
        <v>271</v>
      </c>
      <c r="C211" s="5" t="s">
        <v>532</v>
      </c>
    </row>
    <row r="212" spans="2:3">
      <c r="B212" s="5">
        <v>158</v>
      </c>
      <c r="C212" s="5" t="s">
        <v>533</v>
      </c>
    </row>
    <row r="213" spans="2:3">
      <c r="B213" s="5">
        <v>347</v>
      </c>
      <c r="C213" s="5" t="s">
        <v>532</v>
      </c>
    </row>
    <row r="214" spans="2:3">
      <c r="B214" s="5">
        <v>811</v>
      </c>
      <c r="C214" s="5" t="s">
        <v>532</v>
      </c>
    </row>
    <row r="215" spans="2:3">
      <c r="B215" s="5">
        <v>207</v>
      </c>
      <c r="C215" s="5" t="s">
        <v>532</v>
      </c>
    </row>
    <row r="216" spans="2:3">
      <c r="B216" s="5">
        <v>406</v>
      </c>
      <c r="C216" s="5" t="s">
        <v>533</v>
      </c>
    </row>
    <row r="217" spans="2:3">
      <c r="B217" s="5">
        <v>625</v>
      </c>
      <c r="C217" s="5" t="s">
        <v>533</v>
      </c>
    </row>
    <row r="218" spans="2:3">
      <c r="B218" s="5">
        <v>727</v>
      </c>
      <c r="C218" s="5" t="s">
        <v>533</v>
      </c>
    </row>
    <row r="219" spans="2:3">
      <c r="B219" s="5">
        <v>326</v>
      </c>
      <c r="C219" s="5" t="s">
        <v>533</v>
      </c>
    </row>
    <row r="220" spans="2:3">
      <c r="B220" s="5">
        <v>540</v>
      </c>
      <c r="C220" s="5" t="s">
        <v>532</v>
      </c>
    </row>
    <row r="221" spans="2:3">
      <c r="B221" s="5">
        <v>657</v>
      </c>
      <c r="C221" s="5" t="s">
        <v>533</v>
      </c>
    </row>
    <row r="222" spans="2:3">
      <c r="B222" s="5">
        <v>293</v>
      </c>
      <c r="C222" s="5" t="s">
        <v>533</v>
      </c>
    </row>
    <row r="223" spans="2:3">
      <c r="B223" s="5">
        <v>500</v>
      </c>
      <c r="C223" s="5" t="s">
        <v>533</v>
      </c>
    </row>
    <row r="224" spans="2:3">
      <c r="B224" s="5">
        <v>14</v>
      </c>
      <c r="C224" s="5" t="s">
        <v>533</v>
      </c>
    </row>
    <row r="225" spans="2:3">
      <c r="B225" s="5">
        <v>986</v>
      </c>
      <c r="C225" s="5" t="s">
        <v>532</v>
      </c>
    </row>
    <row r="226" spans="2:3">
      <c r="B226" s="5">
        <v>356</v>
      </c>
      <c r="C226" s="5" t="s">
        <v>532</v>
      </c>
    </row>
    <row r="227" spans="2:3">
      <c r="B227" s="5">
        <v>99</v>
      </c>
      <c r="C227" s="5" t="s">
        <v>532</v>
      </c>
    </row>
    <row r="228" spans="2:3">
      <c r="B228" s="5">
        <v>75</v>
      </c>
      <c r="C228" s="5" t="s">
        <v>533</v>
      </c>
    </row>
    <row r="229" spans="2:3">
      <c r="B229" s="5">
        <v>889</v>
      </c>
      <c r="C229" s="5" t="s">
        <v>532</v>
      </c>
    </row>
    <row r="230" spans="2:3">
      <c r="B230" s="5">
        <v>246</v>
      </c>
      <c r="C230" s="5" t="s">
        <v>533</v>
      </c>
    </row>
    <row r="231" spans="2:3">
      <c r="B231" s="5">
        <v>86</v>
      </c>
      <c r="C231" s="5" t="s">
        <v>532</v>
      </c>
    </row>
    <row r="232" spans="2:3">
      <c r="B232" s="5">
        <v>513</v>
      </c>
      <c r="C232" s="5" t="s">
        <v>533</v>
      </c>
    </row>
    <row r="233" spans="2:3">
      <c r="B233" s="5">
        <v>695</v>
      </c>
      <c r="C233" s="5" t="s">
        <v>532</v>
      </c>
    </row>
    <row r="234" spans="2:3">
      <c r="B234" s="5">
        <v>230</v>
      </c>
      <c r="C234" s="5" t="s">
        <v>533</v>
      </c>
    </row>
    <row r="235" spans="2:3">
      <c r="B235" s="5">
        <v>816</v>
      </c>
      <c r="C235" s="5" t="s">
        <v>532</v>
      </c>
    </row>
    <row r="236" spans="2:3">
      <c r="B236" s="5">
        <v>327</v>
      </c>
      <c r="C236" s="5" t="s">
        <v>533</v>
      </c>
    </row>
    <row r="237" spans="2:3">
      <c r="B237" s="5">
        <v>345</v>
      </c>
      <c r="C237" s="5" t="s">
        <v>533</v>
      </c>
    </row>
    <row r="238" spans="2:3">
      <c r="B238" s="5">
        <v>661</v>
      </c>
      <c r="C238" s="5" t="s">
        <v>533</v>
      </c>
    </row>
    <row r="239" spans="2:3">
      <c r="B239" s="5">
        <v>787</v>
      </c>
      <c r="C239" s="5" t="s">
        <v>532</v>
      </c>
    </row>
    <row r="240" spans="2:3">
      <c r="B240" s="5">
        <v>976</v>
      </c>
      <c r="C240" s="5" t="s">
        <v>533</v>
      </c>
    </row>
    <row r="241" spans="2:3">
      <c r="B241" s="5">
        <v>6</v>
      </c>
      <c r="C241" s="5" t="s">
        <v>532</v>
      </c>
    </row>
    <row r="242" spans="2:3">
      <c r="B242" s="5">
        <v>181</v>
      </c>
      <c r="C242" s="5" t="s">
        <v>532</v>
      </c>
    </row>
    <row r="243" spans="2:3">
      <c r="B243" s="5">
        <v>982</v>
      </c>
      <c r="C243" s="5" t="s">
        <v>533</v>
      </c>
    </row>
    <row r="244" spans="2:3">
      <c r="B244" s="5">
        <v>74</v>
      </c>
      <c r="C244" s="5" t="s">
        <v>533</v>
      </c>
    </row>
    <row r="245" spans="2:3">
      <c r="B245" s="5">
        <v>216</v>
      </c>
      <c r="C245" s="5" t="s">
        <v>533</v>
      </c>
    </row>
    <row r="246" spans="2:3">
      <c r="B246" s="5">
        <v>471</v>
      </c>
      <c r="C246" s="5" t="s">
        <v>532</v>
      </c>
    </row>
    <row r="247" spans="2:3">
      <c r="B247" s="5">
        <v>266</v>
      </c>
      <c r="C247" s="5" t="s">
        <v>533</v>
      </c>
    </row>
    <row r="248" spans="2:3">
      <c r="B248" s="5">
        <v>184</v>
      </c>
      <c r="C248" s="5" t="s">
        <v>532</v>
      </c>
    </row>
    <row r="249" spans="2:3">
      <c r="B249" s="5">
        <v>894</v>
      </c>
      <c r="C249" s="5" t="s">
        <v>533</v>
      </c>
    </row>
    <row r="250" spans="2:3">
      <c r="B250" s="5">
        <v>40</v>
      </c>
      <c r="C250" s="5" t="s">
        <v>533</v>
      </c>
    </row>
    <row r="251" spans="2:3">
      <c r="B251" s="5">
        <v>133</v>
      </c>
      <c r="C251" s="5" t="s">
        <v>532</v>
      </c>
    </row>
    <row r="252" spans="2:3">
      <c r="B252" s="5">
        <v>1</v>
      </c>
      <c r="C252" s="5" t="s">
        <v>533</v>
      </c>
    </row>
    <row r="253" spans="2:3">
      <c r="B253" s="5">
        <v>717</v>
      </c>
      <c r="C253" s="5" t="s">
        <v>532</v>
      </c>
    </row>
    <row r="254" spans="2:3">
      <c r="B254" s="5">
        <v>598</v>
      </c>
      <c r="C254" s="5" t="s">
        <v>532</v>
      </c>
    </row>
    <row r="255" spans="2:3">
      <c r="B255" s="5">
        <v>684</v>
      </c>
      <c r="C255" s="5" t="s">
        <v>533</v>
      </c>
    </row>
    <row r="256" spans="2:3">
      <c r="B256" s="5">
        <v>244</v>
      </c>
      <c r="C256" s="5" t="s">
        <v>533</v>
      </c>
    </row>
    <row r="257" spans="2:3">
      <c r="B257" s="5">
        <v>980</v>
      </c>
      <c r="C257" s="5" t="s">
        <v>532</v>
      </c>
    </row>
    <row r="258" spans="2:3">
      <c r="B258" s="5">
        <v>553</v>
      </c>
      <c r="C258" s="5" t="s">
        <v>533</v>
      </c>
    </row>
    <row r="259" spans="2:3">
      <c r="B259" s="5">
        <v>956</v>
      </c>
      <c r="C259" s="5" t="s">
        <v>532</v>
      </c>
    </row>
    <row r="260" spans="2:3">
      <c r="B260" s="5">
        <v>345</v>
      </c>
      <c r="C260" s="5" t="s">
        <v>533</v>
      </c>
    </row>
    <row r="261" spans="2:3">
      <c r="B261" s="5">
        <v>806</v>
      </c>
      <c r="C261" s="5" t="s">
        <v>532</v>
      </c>
    </row>
    <row r="262" spans="2:3">
      <c r="B262" s="5">
        <v>921</v>
      </c>
      <c r="C262" s="5" t="s">
        <v>533</v>
      </c>
    </row>
    <row r="263" spans="2:3">
      <c r="B263" s="5">
        <v>991</v>
      </c>
      <c r="C263" s="5" t="s">
        <v>533</v>
      </c>
    </row>
    <row r="264" spans="2:3">
      <c r="B264" s="5">
        <v>591</v>
      </c>
      <c r="C264" s="5" t="s">
        <v>532</v>
      </c>
    </row>
    <row r="265" spans="2:3">
      <c r="B265" s="5">
        <v>744</v>
      </c>
      <c r="C265" s="5" t="s">
        <v>532</v>
      </c>
    </row>
    <row r="266" spans="2:3">
      <c r="B266" s="5">
        <v>81</v>
      </c>
      <c r="C266" s="5" t="s">
        <v>533</v>
      </c>
    </row>
    <row r="267" spans="2:3">
      <c r="B267" s="5">
        <v>253</v>
      </c>
      <c r="C267" s="5" t="s">
        <v>533</v>
      </c>
    </row>
    <row r="268" spans="2:3">
      <c r="B268" s="5">
        <v>232</v>
      </c>
      <c r="C268" s="5" t="s">
        <v>533</v>
      </c>
    </row>
    <row r="269" spans="2:3">
      <c r="B269" s="5">
        <v>334</v>
      </c>
      <c r="C269" s="5" t="s">
        <v>532</v>
      </c>
    </row>
    <row r="270" spans="2:3">
      <c r="B270" s="5">
        <v>98</v>
      </c>
      <c r="C270" s="5" t="s">
        <v>533</v>
      </c>
    </row>
    <row r="271" spans="2:3">
      <c r="B271" s="5">
        <v>659</v>
      </c>
      <c r="C271" s="5" t="s">
        <v>533</v>
      </c>
    </row>
    <row r="272" spans="2:3">
      <c r="B272" s="5">
        <v>792</v>
      </c>
      <c r="C272" s="5" t="s">
        <v>533</v>
      </c>
    </row>
    <row r="273" spans="2:3">
      <c r="B273" s="5">
        <v>781</v>
      </c>
      <c r="C273" s="5" t="s">
        <v>532</v>
      </c>
    </row>
    <row r="274" spans="2:3">
      <c r="B274" s="5">
        <v>963</v>
      </c>
      <c r="C274" s="5" t="s">
        <v>532</v>
      </c>
    </row>
    <row r="275" spans="2:3">
      <c r="B275" s="5">
        <v>470</v>
      </c>
      <c r="C275" s="5" t="s">
        <v>532</v>
      </c>
    </row>
    <row r="276" spans="2:3">
      <c r="B276" s="5">
        <v>709</v>
      </c>
      <c r="C276" s="5" t="s">
        <v>532</v>
      </c>
    </row>
    <row r="277" spans="2:3">
      <c r="B277" s="5">
        <v>186</v>
      </c>
      <c r="C277" s="5" t="s">
        <v>532</v>
      </c>
    </row>
    <row r="278" spans="2:3">
      <c r="B278" s="5">
        <v>887</v>
      </c>
      <c r="C278" s="5" t="s">
        <v>533</v>
      </c>
    </row>
    <row r="279" spans="2:3">
      <c r="B279" s="5">
        <v>5</v>
      </c>
      <c r="C279" s="5" t="s">
        <v>532</v>
      </c>
    </row>
    <row r="280" spans="2:3">
      <c r="B280" s="5">
        <v>947</v>
      </c>
      <c r="C280" s="5" t="s">
        <v>533</v>
      </c>
    </row>
    <row r="281" spans="2:3">
      <c r="B281" s="5">
        <v>832</v>
      </c>
      <c r="C281" s="5" t="s">
        <v>532</v>
      </c>
    </row>
    <row r="282" spans="2:3">
      <c r="B282" s="5">
        <v>874</v>
      </c>
      <c r="C282" s="5" t="s">
        <v>532</v>
      </c>
    </row>
    <row r="283" spans="2:3">
      <c r="B283" s="5">
        <v>575</v>
      </c>
      <c r="C283" s="5" t="s">
        <v>532</v>
      </c>
    </row>
    <row r="284" spans="2:3">
      <c r="B284" s="5">
        <v>388</v>
      </c>
      <c r="C284" s="5" t="s">
        <v>533</v>
      </c>
    </row>
    <row r="285" spans="2:3">
      <c r="B285" s="5">
        <v>765</v>
      </c>
      <c r="C285" s="5" t="s">
        <v>532</v>
      </c>
    </row>
    <row r="286" spans="2:3">
      <c r="B286" s="5">
        <v>859</v>
      </c>
      <c r="C286" s="5" t="s">
        <v>533</v>
      </c>
    </row>
    <row r="287" spans="2:3">
      <c r="B287" s="5">
        <v>697</v>
      </c>
      <c r="C287" s="5" t="s">
        <v>533</v>
      </c>
    </row>
    <row r="288" spans="2:3">
      <c r="B288" s="5">
        <v>92</v>
      </c>
      <c r="C288" s="5" t="s">
        <v>533</v>
      </c>
    </row>
    <row r="289" spans="2:3">
      <c r="B289" s="5">
        <v>478</v>
      </c>
      <c r="C289" s="5" t="s">
        <v>533</v>
      </c>
    </row>
    <row r="290" spans="2:3">
      <c r="B290" s="5">
        <v>25</v>
      </c>
      <c r="C290" s="5" t="s">
        <v>533</v>
      </c>
    </row>
    <row r="291" spans="2:3">
      <c r="B291" s="5">
        <v>879</v>
      </c>
      <c r="C291" s="5" t="s">
        <v>532</v>
      </c>
    </row>
    <row r="292" spans="2:3">
      <c r="B292" s="5">
        <v>890</v>
      </c>
      <c r="C292" s="5" t="s">
        <v>533</v>
      </c>
    </row>
    <row r="293" spans="2:3">
      <c r="B293" s="5">
        <v>386</v>
      </c>
      <c r="C293" s="5" t="s">
        <v>533</v>
      </c>
    </row>
    <row r="294" spans="2:3">
      <c r="B294" s="5">
        <v>91</v>
      </c>
      <c r="C294" s="5" t="s">
        <v>533</v>
      </c>
    </row>
    <row r="295" spans="2:3">
      <c r="B295" s="5">
        <v>332</v>
      </c>
      <c r="C295" s="5" t="s">
        <v>533</v>
      </c>
    </row>
    <row r="296" spans="2:3">
      <c r="B296" s="5">
        <v>868</v>
      </c>
      <c r="C296" s="5" t="s">
        <v>533</v>
      </c>
    </row>
    <row r="297" spans="2:3">
      <c r="B297" s="5">
        <v>584</v>
      </c>
      <c r="C297" s="5" t="s">
        <v>533</v>
      </c>
    </row>
    <row r="298" spans="2:3">
      <c r="B298" s="5">
        <v>423</v>
      </c>
      <c r="C298" s="5" t="s">
        <v>533</v>
      </c>
    </row>
    <row r="299" spans="2:3">
      <c r="B299" s="5">
        <v>543</v>
      </c>
      <c r="C299" s="5" t="s">
        <v>533</v>
      </c>
    </row>
    <row r="300" spans="2:3">
      <c r="B300" s="5">
        <v>240</v>
      </c>
      <c r="C300" s="5" t="s">
        <v>533</v>
      </c>
    </row>
    <row r="301" spans="2:3">
      <c r="B301" s="5">
        <v>288</v>
      </c>
      <c r="C301" s="5" t="s">
        <v>533</v>
      </c>
    </row>
    <row r="302" spans="2:3">
      <c r="B302" s="5">
        <v>37</v>
      </c>
      <c r="C302" s="5" t="s">
        <v>533</v>
      </c>
    </row>
    <row r="303" spans="2:3">
      <c r="B303" s="5">
        <v>890</v>
      </c>
      <c r="C303" s="5" t="s">
        <v>532</v>
      </c>
    </row>
    <row r="304" spans="2:3">
      <c r="B304" s="5">
        <v>520</v>
      </c>
      <c r="C304" s="5" t="s">
        <v>533</v>
      </c>
    </row>
    <row r="305" spans="2:3">
      <c r="B305" s="5">
        <v>721</v>
      </c>
      <c r="C305" s="5" t="s">
        <v>533</v>
      </c>
    </row>
    <row r="306" spans="2:3">
      <c r="B306" s="5">
        <v>901</v>
      </c>
      <c r="C306" s="5" t="s">
        <v>533</v>
      </c>
    </row>
    <row r="307" spans="2:3">
      <c r="B307" s="5">
        <v>830</v>
      </c>
      <c r="C307" s="5" t="s">
        <v>533</v>
      </c>
    </row>
    <row r="308" spans="2:3">
      <c r="B308" s="5">
        <v>374</v>
      </c>
      <c r="C308" s="5" t="s">
        <v>533</v>
      </c>
    </row>
    <row r="309" spans="2:3">
      <c r="B309" s="5">
        <v>482</v>
      </c>
      <c r="C309" s="5" t="s">
        <v>533</v>
      </c>
    </row>
    <row r="310" spans="2:3">
      <c r="B310" s="5">
        <v>263</v>
      </c>
      <c r="C310" s="5" t="s">
        <v>533</v>
      </c>
    </row>
    <row r="311" spans="2:3">
      <c r="B311" s="5">
        <v>794</v>
      </c>
      <c r="C311" s="5" t="s">
        <v>532</v>
      </c>
    </row>
    <row r="312" spans="2:3">
      <c r="B312" s="5">
        <v>197</v>
      </c>
      <c r="C312" s="5" t="s">
        <v>533</v>
      </c>
    </row>
    <row r="313" spans="2:3">
      <c r="B313" s="5">
        <v>625</v>
      </c>
      <c r="C313" s="5" t="s">
        <v>532</v>
      </c>
    </row>
    <row r="314" spans="2:3">
      <c r="B314" s="5">
        <v>562</v>
      </c>
      <c r="C314" s="5" t="s">
        <v>532</v>
      </c>
    </row>
    <row r="315" spans="2:3">
      <c r="B315" s="5">
        <v>724</v>
      </c>
      <c r="C315" s="5" t="s">
        <v>532</v>
      </c>
    </row>
    <row r="316" spans="2:3">
      <c r="B316" s="5">
        <v>149</v>
      </c>
      <c r="C316" s="5" t="s">
        <v>533</v>
      </c>
    </row>
    <row r="317" spans="2:3">
      <c r="B317" s="5">
        <v>829</v>
      </c>
      <c r="C317" s="5" t="s">
        <v>533</v>
      </c>
    </row>
    <row r="318" spans="2:3">
      <c r="B318" s="5">
        <v>85</v>
      </c>
      <c r="C318" s="5" t="s">
        <v>533</v>
      </c>
    </row>
    <row r="319" spans="2:3">
      <c r="B319" s="5">
        <v>614</v>
      </c>
      <c r="C319" s="5" t="s">
        <v>533</v>
      </c>
    </row>
    <row r="320" spans="2:3">
      <c r="B320" s="5">
        <v>710</v>
      </c>
      <c r="C320" s="5" t="s">
        <v>533</v>
      </c>
    </row>
    <row r="321" spans="2:3">
      <c r="B321" s="5">
        <v>606</v>
      </c>
      <c r="C321" s="5" t="s">
        <v>533</v>
      </c>
    </row>
    <row r="322" spans="2:3">
      <c r="B322" s="5">
        <v>595</v>
      </c>
      <c r="C322" s="5" t="s">
        <v>533</v>
      </c>
    </row>
    <row r="323" spans="2:3">
      <c r="B323" s="5">
        <v>747</v>
      </c>
      <c r="C323" s="5" t="s">
        <v>533</v>
      </c>
    </row>
    <row r="324" spans="2:3">
      <c r="B324" s="5">
        <v>626</v>
      </c>
      <c r="C324" s="5" t="s">
        <v>533</v>
      </c>
    </row>
    <row r="325" spans="2:3">
      <c r="B325" s="5">
        <v>845</v>
      </c>
      <c r="C325" s="5" t="s">
        <v>532</v>
      </c>
    </row>
    <row r="326" spans="2:3">
      <c r="B326" s="5">
        <v>399</v>
      </c>
      <c r="C326" s="5" t="s">
        <v>533</v>
      </c>
    </row>
    <row r="327" spans="2:3">
      <c r="B327" s="5">
        <v>694</v>
      </c>
      <c r="C327" s="5" t="s">
        <v>533</v>
      </c>
    </row>
    <row r="328" spans="2:3">
      <c r="B328" s="5">
        <v>950</v>
      </c>
      <c r="C328" s="5" t="s">
        <v>532</v>
      </c>
    </row>
    <row r="329" spans="2:3">
      <c r="B329" s="5">
        <v>228</v>
      </c>
      <c r="C329" s="5" t="s">
        <v>533</v>
      </c>
    </row>
    <row r="330" spans="2:3">
      <c r="B330" s="5">
        <v>168</v>
      </c>
      <c r="C330" s="5" t="s">
        <v>533</v>
      </c>
    </row>
    <row r="331" spans="2:3">
      <c r="B331" s="5">
        <v>177</v>
      </c>
      <c r="C331" s="5" t="s">
        <v>532</v>
      </c>
    </row>
    <row r="332" spans="2:3">
      <c r="B332" s="5">
        <v>962</v>
      </c>
      <c r="C332" s="5" t="s">
        <v>532</v>
      </c>
    </row>
    <row r="333" spans="2:3">
      <c r="B333" s="5">
        <v>204</v>
      </c>
      <c r="C333" s="5" t="s">
        <v>533</v>
      </c>
    </row>
    <row r="334" spans="2:3">
      <c r="B334" s="5">
        <v>747</v>
      </c>
      <c r="C334" s="5" t="s">
        <v>532</v>
      </c>
    </row>
    <row r="335" spans="2:3">
      <c r="B335" s="5">
        <v>14</v>
      </c>
      <c r="C335" s="5" t="s">
        <v>533</v>
      </c>
    </row>
    <row r="336" spans="2:3">
      <c r="B336" s="5">
        <v>472</v>
      </c>
      <c r="C336" s="5" t="s">
        <v>532</v>
      </c>
    </row>
    <row r="337" spans="2:3">
      <c r="B337" s="5">
        <v>982</v>
      </c>
      <c r="C337" s="5" t="s">
        <v>533</v>
      </c>
    </row>
    <row r="338" spans="2:3">
      <c r="B338" s="5">
        <v>459</v>
      </c>
      <c r="C338" s="5" t="s">
        <v>533</v>
      </c>
    </row>
    <row r="339" spans="2:3">
      <c r="B339" s="5">
        <v>879</v>
      </c>
      <c r="C339" s="5" t="s">
        <v>532</v>
      </c>
    </row>
    <row r="340" spans="2:3">
      <c r="B340" s="5">
        <v>759</v>
      </c>
      <c r="C340" s="5" t="s">
        <v>532</v>
      </c>
    </row>
    <row r="341" spans="2:3">
      <c r="B341" s="5">
        <v>608</v>
      </c>
      <c r="C341" s="5" t="s">
        <v>532</v>
      </c>
    </row>
    <row r="342" spans="2:3">
      <c r="B342" s="5">
        <v>551</v>
      </c>
      <c r="C342" s="5" t="s">
        <v>533</v>
      </c>
    </row>
    <row r="343" spans="2:3">
      <c r="B343" s="5">
        <v>760</v>
      </c>
      <c r="C343" s="5" t="s">
        <v>532</v>
      </c>
    </row>
    <row r="344" spans="2:3">
      <c r="B344" s="5">
        <v>390</v>
      </c>
      <c r="C344" s="5" t="s">
        <v>533</v>
      </c>
    </row>
    <row r="345" spans="2:3">
      <c r="B345" s="5">
        <v>339</v>
      </c>
      <c r="C345" s="5" t="s">
        <v>533</v>
      </c>
    </row>
    <row r="346" spans="2:3">
      <c r="B346" s="5">
        <v>366</v>
      </c>
      <c r="C346" s="5" t="s">
        <v>533</v>
      </c>
    </row>
    <row r="347" spans="2:3">
      <c r="B347" s="5">
        <v>243</v>
      </c>
      <c r="C347" s="5" t="s">
        <v>533</v>
      </c>
    </row>
    <row r="348" spans="2:3">
      <c r="B348" s="5">
        <v>96</v>
      </c>
      <c r="C348" s="5" t="s">
        <v>533</v>
      </c>
    </row>
    <row r="349" spans="2:3">
      <c r="B349" s="5">
        <v>330</v>
      </c>
      <c r="C349" s="5" t="s">
        <v>533</v>
      </c>
    </row>
    <row r="350" spans="2:3">
      <c r="B350" s="5">
        <v>199</v>
      </c>
      <c r="C350" s="5" t="s">
        <v>532</v>
      </c>
    </row>
    <row r="351" spans="2:3">
      <c r="B351" s="5">
        <v>445</v>
      </c>
      <c r="C351" s="5" t="s">
        <v>532</v>
      </c>
    </row>
    <row r="352" spans="2:3">
      <c r="B352" s="5">
        <v>813</v>
      </c>
      <c r="C352" s="5" t="s">
        <v>532</v>
      </c>
    </row>
    <row r="353" spans="2:3">
      <c r="B353" s="5">
        <v>823</v>
      </c>
      <c r="C353" s="5" t="s">
        <v>532</v>
      </c>
    </row>
    <row r="354" spans="2:3">
      <c r="B354" s="5">
        <v>361</v>
      </c>
      <c r="C354" s="5" t="s">
        <v>533</v>
      </c>
    </row>
    <row r="355" spans="2:3">
      <c r="B355" s="5">
        <v>251</v>
      </c>
      <c r="C355" s="5" t="s">
        <v>532</v>
      </c>
    </row>
    <row r="356" spans="2:3">
      <c r="B356" s="5">
        <v>487</v>
      </c>
      <c r="C356" s="5" t="s">
        <v>532</v>
      </c>
    </row>
    <row r="357" spans="2:3">
      <c r="B357" s="5">
        <v>322</v>
      </c>
      <c r="C357" s="5" t="s">
        <v>532</v>
      </c>
    </row>
    <row r="358" spans="2:3">
      <c r="B358" s="5">
        <v>630</v>
      </c>
      <c r="C358" s="5" t="s">
        <v>533</v>
      </c>
    </row>
    <row r="359" spans="2:3">
      <c r="B359" s="5">
        <v>474</v>
      </c>
      <c r="C359" s="5" t="s">
        <v>533</v>
      </c>
    </row>
    <row r="360" spans="2:3">
      <c r="B360" s="5">
        <v>290</v>
      </c>
      <c r="C360" s="5" t="s">
        <v>533</v>
      </c>
    </row>
    <row r="361" spans="2:3">
      <c r="B361" s="5">
        <v>472</v>
      </c>
      <c r="C361" s="5" t="s">
        <v>533</v>
      </c>
    </row>
    <row r="362" spans="2:3">
      <c r="B362" s="5">
        <v>575</v>
      </c>
      <c r="C362" s="5" t="s">
        <v>532</v>
      </c>
    </row>
    <row r="363" spans="2:3">
      <c r="B363" s="5">
        <v>718</v>
      </c>
      <c r="C363" s="5" t="s">
        <v>533</v>
      </c>
    </row>
    <row r="364" spans="2:3">
      <c r="B364" s="5">
        <v>602</v>
      </c>
      <c r="C364" s="5" t="s">
        <v>533</v>
      </c>
    </row>
    <row r="365" spans="2:3">
      <c r="B365" s="5">
        <v>132</v>
      </c>
      <c r="C365" s="5" t="s">
        <v>533</v>
      </c>
    </row>
    <row r="366" spans="2:3">
      <c r="B366" s="5">
        <v>202</v>
      </c>
      <c r="C366" s="5" t="s">
        <v>533</v>
      </c>
    </row>
    <row r="367" spans="2:3">
      <c r="B367" s="5">
        <v>536</v>
      </c>
      <c r="C367" s="5" t="s">
        <v>533</v>
      </c>
    </row>
    <row r="368" spans="2:3">
      <c r="B368" s="5">
        <v>84</v>
      </c>
      <c r="C368" s="5" t="s">
        <v>532</v>
      </c>
    </row>
    <row r="369" spans="2:3">
      <c r="B369" s="5">
        <v>280</v>
      </c>
      <c r="C369" s="5" t="s">
        <v>533</v>
      </c>
    </row>
    <row r="370" spans="2:3">
      <c r="B370" s="5">
        <v>521</v>
      </c>
      <c r="C370" s="5" t="s">
        <v>533</v>
      </c>
    </row>
    <row r="371" spans="2:3">
      <c r="B371" s="5">
        <v>307</v>
      </c>
      <c r="C371" s="5" t="s">
        <v>532</v>
      </c>
    </row>
    <row r="372" spans="2:3">
      <c r="B372" s="5">
        <v>367</v>
      </c>
      <c r="C372" s="5" t="s">
        <v>533</v>
      </c>
    </row>
    <row r="373" spans="2:3">
      <c r="B373" s="5">
        <v>285</v>
      </c>
      <c r="C373" s="5" t="s">
        <v>533</v>
      </c>
    </row>
    <row r="374" spans="2:3">
      <c r="B374" s="5">
        <v>741</v>
      </c>
      <c r="C374" s="5" t="s">
        <v>533</v>
      </c>
    </row>
    <row r="375" spans="2:3">
      <c r="B375" s="5">
        <v>685</v>
      </c>
      <c r="C375" s="5" t="s">
        <v>532</v>
      </c>
    </row>
    <row r="376" spans="2:3">
      <c r="B376" s="5">
        <v>969</v>
      </c>
      <c r="C376" s="5" t="s">
        <v>533</v>
      </c>
    </row>
    <row r="377" spans="2:3">
      <c r="B377" s="5">
        <v>3</v>
      </c>
      <c r="C377" s="5" t="s">
        <v>533</v>
      </c>
    </row>
    <row r="378" spans="2:3">
      <c r="B378" s="5">
        <v>79</v>
      </c>
      <c r="C378" s="5" t="s">
        <v>532</v>
      </c>
    </row>
    <row r="379" spans="2:3">
      <c r="B379" s="5">
        <v>302</v>
      </c>
      <c r="C379" s="5" t="s">
        <v>533</v>
      </c>
    </row>
    <row r="380" spans="2:3">
      <c r="B380" s="5">
        <v>673</v>
      </c>
      <c r="C380" s="5" t="s">
        <v>532</v>
      </c>
    </row>
    <row r="381" spans="2:3">
      <c r="B381" s="5">
        <v>309</v>
      </c>
      <c r="C381" s="5" t="s">
        <v>533</v>
      </c>
    </row>
    <row r="382" spans="2:3">
      <c r="B382" s="5">
        <v>99</v>
      </c>
      <c r="C382" s="5" t="s">
        <v>532</v>
      </c>
    </row>
    <row r="383" spans="2:3">
      <c r="B383" s="5">
        <v>594</v>
      </c>
      <c r="C383" s="5" t="s">
        <v>532</v>
      </c>
    </row>
    <row r="384" spans="2:3">
      <c r="B384" s="5">
        <v>585</v>
      </c>
      <c r="C384" s="5" t="s">
        <v>533</v>
      </c>
    </row>
    <row r="385" spans="2:3">
      <c r="B385" s="5">
        <v>242</v>
      </c>
      <c r="C385" s="5" t="s">
        <v>533</v>
      </c>
    </row>
    <row r="386" spans="2:3">
      <c r="B386" s="5">
        <v>775</v>
      </c>
      <c r="C386" s="5" t="s">
        <v>532</v>
      </c>
    </row>
    <row r="387" spans="2:3">
      <c r="B387" s="5">
        <v>220</v>
      </c>
      <c r="C387" s="5" t="s">
        <v>533</v>
      </c>
    </row>
    <row r="388" spans="2:3">
      <c r="B388" s="5">
        <v>776</v>
      </c>
      <c r="C388" s="5" t="s">
        <v>533</v>
      </c>
    </row>
    <row r="389" spans="2:3">
      <c r="B389" s="5">
        <v>106</v>
      </c>
      <c r="C389" s="5" t="s">
        <v>533</v>
      </c>
    </row>
    <row r="390" spans="2:3">
      <c r="B390" s="5">
        <v>787</v>
      </c>
      <c r="C390" s="5" t="s">
        <v>532</v>
      </c>
    </row>
    <row r="391" spans="2:3">
      <c r="B391" s="5">
        <v>914</v>
      </c>
      <c r="C391" s="5" t="s">
        <v>533</v>
      </c>
    </row>
    <row r="392" spans="2:3">
      <c r="B392" s="5">
        <v>370</v>
      </c>
      <c r="C392" s="5" t="s">
        <v>533</v>
      </c>
    </row>
    <row r="393" spans="2:3">
      <c r="B393" s="5">
        <v>183</v>
      </c>
      <c r="C393" s="5" t="s">
        <v>533</v>
      </c>
    </row>
    <row r="394" spans="2:3">
      <c r="B394" s="5">
        <v>590</v>
      </c>
      <c r="C394" s="5" t="s">
        <v>533</v>
      </c>
    </row>
    <row r="395" spans="2:3">
      <c r="B395" s="5">
        <v>622</v>
      </c>
      <c r="C395" s="5" t="s">
        <v>533</v>
      </c>
    </row>
    <row r="396" spans="2:3">
      <c r="B396" s="5">
        <v>998</v>
      </c>
      <c r="C396" s="5" t="s">
        <v>532</v>
      </c>
    </row>
    <row r="397" spans="2:3">
      <c r="B397" s="5">
        <v>670</v>
      </c>
      <c r="C397" s="5" t="s">
        <v>532</v>
      </c>
    </row>
    <row r="398" spans="2:3">
      <c r="B398" s="5">
        <v>605</v>
      </c>
      <c r="C398" s="5" t="s">
        <v>532</v>
      </c>
    </row>
    <row r="399" spans="2:3">
      <c r="B399" s="5">
        <v>674</v>
      </c>
      <c r="C399" s="5" t="s">
        <v>533</v>
      </c>
    </row>
    <row r="400" spans="2:3">
      <c r="B400" s="5">
        <v>122</v>
      </c>
      <c r="C400" s="5" t="s">
        <v>532</v>
      </c>
    </row>
    <row r="401" spans="2:3">
      <c r="B401" s="5">
        <v>985</v>
      </c>
      <c r="C401" s="5" t="s">
        <v>532</v>
      </c>
    </row>
    <row r="402" spans="2:3">
      <c r="B402" s="5">
        <v>736</v>
      </c>
      <c r="C402" s="5" t="s">
        <v>533</v>
      </c>
    </row>
    <row r="403" spans="2:3">
      <c r="B403" s="5">
        <v>222</v>
      </c>
      <c r="C403" s="5" t="s">
        <v>533</v>
      </c>
    </row>
    <row r="404" spans="2:3">
      <c r="B404" s="5">
        <v>246</v>
      </c>
      <c r="C404" s="5" t="s">
        <v>533</v>
      </c>
    </row>
    <row r="405" spans="2:3">
      <c r="B405" s="5">
        <v>212</v>
      </c>
      <c r="C405" s="5" t="s">
        <v>533</v>
      </c>
    </row>
    <row r="406" spans="2:3">
      <c r="B406" s="5">
        <v>731</v>
      </c>
      <c r="C406" s="5" t="s">
        <v>532</v>
      </c>
    </row>
    <row r="407" spans="2:3">
      <c r="B407" s="5">
        <v>733</v>
      </c>
      <c r="C407" s="5" t="s">
        <v>532</v>
      </c>
    </row>
    <row r="408" spans="2:3">
      <c r="B408" s="5">
        <v>386</v>
      </c>
      <c r="C408" s="5" t="s">
        <v>532</v>
      </c>
    </row>
    <row r="409" spans="2:3">
      <c r="B409" s="5">
        <v>48</v>
      </c>
      <c r="C409" s="5" t="s">
        <v>532</v>
      </c>
    </row>
    <row r="410" spans="2:3">
      <c r="B410" s="5">
        <v>427</v>
      </c>
      <c r="C410" s="5" t="s">
        <v>533</v>
      </c>
    </row>
    <row r="411" spans="2:3">
      <c r="B411" s="5">
        <v>201</v>
      </c>
      <c r="C411" s="5" t="s">
        <v>533</v>
      </c>
    </row>
    <row r="412" spans="2:3">
      <c r="B412" s="5">
        <v>975</v>
      </c>
      <c r="C412" s="5" t="s">
        <v>533</v>
      </c>
    </row>
    <row r="413" spans="2:3">
      <c r="B413" s="5">
        <v>469</v>
      </c>
      <c r="C413" s="5" t="s">
        <v>532</v>
      </c>
    </row>
    <row r="414" spans="2:3">
      <c r="B414" s="5">
        <v>954</v>
      </c>
      <c r="C414" s="5" t="s">
        <v>532</v>
      </c>
    </row>
    <row r="415" spans="2:3">
      <c r="B415" s="5">
        <v>733</v>
      </c>
      <c r="C415" s="5" t="s">
        <v>532</v>
      </c>
    </row>
    <row r="416" spans="2:3">
      <c r="B416" s="5">
        <v>890</v>
      </c>
      <c r="C416" s="5" t="s">
        <v>532</v>
      </c>
    </row>
    <row r="417" spans="2:3">
      <c r="B417" s="5">
        <v>856</v>
      </c>
      <c r="C417" s="5" t="s">
        <v>532</v>
      </c>
    </row>
    <row r="418" spans="2:3">
      <c r="B418" s="5">
        <v>78</v>
      </c>
      <c r="C418" s="5" t="s">
        <v>533</v>
      </c>
    </row>
    <row r="419" spans="2:3">
      <c r="B419" s="5">
        <v>121</v>
      </c>
      <c r="C419" s="5" t="s">
        <v>533</v>
      </c>
    </row>
    <row r="420" spans="2:3">
      <c r="B420" s="5">
        <v>206</v>
      </c>
      <c r="C420" s="5" t="s">
        <v>533</v>
      </c>
    </row>
    <row r="421" spans="2:3">
      <c r="B421" s="5">
        <v>955</v>
      </c>
      <c r="C421" s="5" t="s">
        <v>532</v>
      </c>
    </row>
    <row r="422" spans="2:3">
      <c r="B422" s="5">
        <v>376</v>
      </c>
      <c r="C422" s="5" t="s">
        <v>532</v>
      </c>
    </row>
    <row r="423" spans="2:3">
      <c r="B423" s="5">
        <v>87</v>
      </c>
      <c r="C423" s="5" t="s">
        <v>533</v>
      </c>
    </row>
    <row r="424" spans="2:3">
      <c r="B424" s="5">
        <v>784</v>
      </c>
      <c r="C424" s="5" t="s">
        <v>532</v>
      </c>
    </row>
    <row r="425" spans="2:3">
      <c r="B425" s="5">
        <v>505</v>
      </c>
      <c r="C425" s="5" t="s">
        <v>533</v>
      </c>
    </row>
    <row r="426" spans="2:3">
      <c r="B426" s="5">
        <v>742</v>
      </c>
      <c r="C426" s="5" t="s">
        <v>532</v>
      </c>
    </row>
    <row r="427" spans="2:3">
      <c r="B427" s="5">
        <v>439</v>
      </c>
      <c r="C427" s="5" t="s">
        <v>533</v>
      </c>
    </row>
    <row r="428" spans="2:3">
      <c r="B428" s="5">
        <v>681</v>
      </c>
      <c r="C428" s="5" t="s">
        <v>533</v>
      </c>
    </row>
    <row r="429" spans="2:3">
      <c r="B429" s="5">
        <v>947</v>
      </c>
      <c r="C429" s="5" t="s">
        <v>532</v>
      </c>
    </row>
    <row r="430" spans="2:3">
      <c r="B430" s="5">
        <v>195</v>
      </c>
      <c r="C430" s="5" t="s">
        <v>533</v>
      </c>
    </row>
    <row r="431" spans="2:3">
      <c r="B431" s="5">
        <v>420</v>
      </c>
      <c r="C431" s="5" t="s">
        <v>533</v>
      </c>
    </row>
    <row r="432" spans="2:3">
      <c r="B432" s="5">
        <v>973</v>
      </c>
      <c r="C432" s="5" t="s">
        <v>533</v>
      </c>
    </row>
    <row r="433" spans="2:3">
      <c r="B433" s="5">
        <v>342</v>
      </c>
      <c r="C433" s="5" t="s">
        <v>533</v>
      </c>
    </row>
    <row r="434" spans="2:3">
      <c r="B434" s="5">
        <v>418</v>
      </c>
      <c r="C434" s="5" t="s">
        <v>532</v>
      </c>
    </row>
    <row r="435" spans="2:3">
      <c r="B435" s="5">
        <v>378</v>
      </c>
      <c r="C435" s="5" t="s">
        <v>532</v>
      </c>
    </row>
    <row r="436" spans="2:3">
      <c r="B436" s="5">
        <v>869</v>
      </c>
      <c r="C436" s="5" t="s">
        <v>533</v>
      </c>
    </row>
    <row r="437" spans="2:3">
      <c r="B437" s="5">
        <v>844</v>
      </c>
      <c r="C437" s="5" t="s">
        <v>533</v>
      </c>
    </row>
    <row r="438" spans="2:3">
      <c r="B438" s="5">
        <v>23</v>
      </c>
      <c r="C438" s="5" t="s">
        <v>532</v>
      </c>
    </row>
    <row r="439" spans="2:3">
      <c r="B439" s="5">
        <v>914</v>
      </c>
      <c r="C439" s="5" t="s">
        <v>533</v>
      </c>
    </row>
    <row r="440" spans="2:3">
      <c r="B440" s="5">
        <v>567</v>
      </c>
      <c r="C440" s="5" t="s">
        <v>533</v>
      </c>
    </row>
    <row r="441" spans="2:3">
      <c r="B441" s="5">
        <v>974</v>
      </c>
      <c r="C441" s="5" t="s">
        <v>533</v>
      </c>
    </row>
    <row r="442" spans="2:3">
      <c r="B442" s="5">
        <v>38</v>
      </c>
      <c r="C442" s="5" t="s">
        <v>533</v>
      </c>
    </row>
    <row r="443" spans="2:3">
      <c r="B443" s="5">
        <v>610</v>
      </c>
      <c r="C443" s="5" t="s">
        <v>533</v>
      </c>
    </row>
    <row r="444" spans="2:3">
      <c r="B444" s="5">
        <v>224</v>
      </c>
      <c r="C444" s="5" t="s">
        <v>533</v>
      </c>
    </row>
    <row r="445" spans="2:3">
      <c r="B445" s="5">
        <v>98</v>
      </c>
      <c r="C445" s="5" t="s">
        <v>533</v>
      </c>
    </row>
    <row r="446" spans="2:3">
      <c r="B446" s="5">
        <v>368</v>
      </c>
      <c r="C446" s="5" t="s">
        <v>533</v>
      </c>
    </row>
    <row r="447" spans="2:3">
      <c r="B447" s="5">
        <v>926</v>
      </c>
      <c r="C447" s="5" t="s">
        <v>533</v>
      </c>
    </row>
    <row r="448" spans="2:3">
      <c r="B448" s="5">
        <v>722</v>
      </c>
      <c r="C448" s="5" t="s">
        <v>533</v>
      </c>
    </row>
    <row r="449" spans="2:3">
      <c r="B449" s="5">
        <v>665</v>
      </c>
      <c r="C449" s="5" t="s">
        <v>532</v>
      </c>
    </row>
    <row r="450" spans="2:3">
      <c r="B450" s="5">
        <v>981</v>
      </c>
      <c r="C450" s="5" t="s">
        <v>532</v>
      </c>
    </row>
    <row r="451" spans="2:3">
      <c r="B451" s="5">
        <v>166</v>
      </c>
      <c r="C451" s="5" t="s">
        <v>533</v>
      </c>
    </row>
    <row r="452" spans="2:3">
      <c r="B452" s="5">
        <v>77</v>
      </c>
      <c r="C452" s="5" t="s">
        <v>532</v>
      </c>
    </row>
    <row r="453" spans="2:3">
      <c r="B453" s="5">
        <v>312</v>
      </c>
      <c r="C453" s="5" t="s">
        <v>533</v>
      </c>
    </row>
    <row r="454" spans="2:3">
      <c r="B454" s="5">
        <v>352</v>
      </c>
      <c r="C454" s="5" t="s">
        <v>533</v>
      </c>
    </row>
    <row r="455" spans="2:3">
      <c r="B455" s="5">
        <v>190</v>
      </c>
      <c r="C455" s="5" t="s">
        <v>533</v>
      </c>
    </row>
    <row r="456" spans="2:3">
      <c r="B456" s="5">
        <v>790</v>
      </c>
      <c r="C456" s="5" t="s">
        <v>532</v>
      </c>
    </row>
    <row r="457" spans="2:3">
      <c r="B457" s="5">
        <v>703</v>
      </c>
      <c r="C457" s="5" t="s">
        <v>533</v>
      </c>
    </row>
    <row r="458" spans="2:3">
      <c r="B458" s="5">
        <v>180</v>
      </c>
      <c r="C458" s="5" t="s">
        <v>533</v>
      </c>
    </row>
    <row r="459" spans="2:3">
      <c r="B459" s="5">
        <v>249</v>
      </c>
      <c r="C459" s="5" t="s">
        <v>532</v>
      </c>
    </row>
    <row r="460" spans="2:3">
      <c r="B460" s="5">
        <v>505</v>
      </c>
      <c r="C460" s="5" t="s">
        <v>532</v>
      </c>
    </row>
    <row r="461" spans="2:3">
      <c r="B461" s="5">
        <v>310</v>
      </c>
      <c r="C461" s="5" t="s">
        <v>533</v>
      </c>
    </row>
    <row r="462" spans="2:3">
      <c r="B462" s="5">
        <v>440</v>
      </c>
      <c r="C462" s="5" t="s">
        <v>533</v>
      </c>
    </row>
    <row r="463" spans="2:3">
      <c r="B463" s="5">
        <v>695</v>
      </c>
      <c r="C463" s="5" t="s">
        <v>533</v>
      </c>
    </row>
    <row r="464" spans="2:3">
      <c r="B464" s="5">
        <v>195</v>
      </c>
      <c r="C464" s="5" t="s">
        <v>533</v>
      </c>
    </row>
    <row r="465" spans="2:3">
      <c r="B465" s="5">
        <v>141</v>
      </c>
      <c r="C465" s="5" t="s">
        <v>532</v>
      </c>
    </row>
    <row r="466" spans="2:3">
      <c r="B466" s="5">
        <v>497</v>
      </c>
      <c r="C466" s="5" t="s">
        <v>533</v>
      </c>
    </row>
    <row r="467" spans="2:3">
      <c r="B467" s="5">
        <v>443</v>
      </c>
      <c r="C467" s="5" t="s">
        <v>533</v>
      </c>
    </row>
    <row r="468" spans="2:3">
      <c r="B468" s="5">
        <v>344</v>
      </c>
      <c r="C468" s="5" t="s">
        <v>533</v>
      </c>
    </row>
    <row r="469" spans="2:3">
      <c r="B469" s="5">
        <v>510</v>
      </c>
      <c r="C469" s="5" t="s">
        <v>532</v>
      </c>
    </row>
    <row r="470" spans="2:3">
      <c r="B470" s="5">
        <v>937</v>
      </c>
      <c r="C470" s="5" t="s">
        <v>533</v>
      </c>
    </row>
    <row r="471" spans="2:3">
      <c r="B471" s="5">
        <v>136</v>
      </c>
      <c r="C471" s="5" t="s">
        <v>533</v>
      </c>
    </row>
    <row r="472" spans="2:3">
      <c r="B472" s="5">
        <v>670</v>
      </c>
      <c r="C472" s="5" t="s">
        <v>532</v>
      </c>
    </row>
    <row r="473" spans="2:3">
      <c r="B473" s="5">
        <v>304</v>
      </c>
      <c r="C473" s="5" t="s">
        <v>533</v>
      </c>
    </row>
    <row r="474" spans="2:3">
      <c r="B474" s="5">
        <v>384</v>
      </c>
      <c r="C474" s="5" t="s">
        <v>532</v>
      </c>
    </row>
    <row r="475" spans="2:3">
      <c r="B475" s="5">
        <v>502</v>
      </c>
      <c r="C475" s="5" t="s">
        <v>532</v>
      </c>
    </row>
    <row r="476" spans="2:3">
      <c r="B476" s="5">
        <v>112</v>
      </c>
      <c r="C476" s="5" t="s">
        <v>533</v>
      </c>
    </row>
    <row r="477" spans="2:3">
      <c r="B477" s="5">
        <v>101</v>
      </c>
      <c r="C477" s="5" t="s">
        <v>532</v>
      </c>
    </row>
    <row r="478" spans="2:3">
      <c r="B478" s="5">
        <v>305</v>
      </c>
      <c r="C478" s="5" t="s">
        <v>533</v>
      </c>
    </row>
    <row r="479" spans="2:3">
      <c r="B479" s="5">
        <v>236</v>
      </c>
      <c r="C479" s="5" t="s">
        <v>533</v>
      </c>
    </row>
    <row r="480" spans="2:3">
      <c r="B480" s="5">
        <v>254</v>
      </c>
      <c r="C480" s="5" t="s">
        <v>532</v>
      </c>
    </row>
    <row r="481" spans="2:3">
      <c r="B481" s="5">
        <v>946</v>
      </c>
      <c r="C481" s="5" t="s">
        <v>532</v>
      </c>
    </row>
    <row r="482" spans="2:3">
      <c r="B482" s="5">
        <v>683</v>
      </c>
      <c r="C482" s="5" t="s">
        <v>532</v>
      </c>
    </row>
    <row r="483" spans="2:3">
      <c r="B483" s="5">
        <v>130</v>
      </c>
      <c r="C483" s="5" t="s">
        <v>533</v>
      </c>
    </row>
    <row r="484" spans="2:3">
      <c r="B484" s="5">
        <v>344</v>
      </c>
      <c r="C484" s="5" t="s">
        <v>533</v>
      </c>
    </row>
    <row r="485" spans="2:3">
      <c r="B485" s="5">
        <v>308</v>
      </c>
      <c r="C485" s="5" t="s">
        <v>533</v>
      </c>
    </row>
    <row r="486" spans="2:3">
      <c r="B486" s="5">
        <v>206</v>
      </c>
      <c r="C486" s="5" t="s">
        <v>532</v>
      </c>
    </row>
    <row r="487" spans="2:3">
      <c r="B487" s="5">
        <v>287</v>
      </c>
      <c r="C487" s="5" t="s">
        <v>533</v>
      </c>
    </row>
    <row r="488" spans="2:3">
      <c r="B488" s="5">
        <v>525</v>
      </c>
      <c r="C488" s="5" t="s">
        <v>533</v>
      </c>
    </row>
    <row r="489" spans="2:3">
      <c r="B489" s="5">
        <v>500</v>
      </c>
      <c r="C489" s="5" t="s">
        <v>533</v>
      </c>
    </row>
    <row r="490" spans="2:3">
      <c r="B490" s="5">
        <v>338</v>
      </c>
      <c r="C490" s="5" t="s">
        <v>533</v>
      </c>
    </row>
    <row r="491" spans="2:3">
      <c r="B491" s="5">
        <v>868</v>
      </c>
      <c r="C491" s="5" t="s">
        <v>532</v>
      </c>
    </row>
    <row r="492" spans="2:3">
      <c r="B492" s="5">
        <v>202</v>
      </c>
      <c r="C492" s="5" t="s">
        <v>533</v>
      </c>
    </row>
    <row r="493" spans="2:3">
      <c r="B493" s="5">
        <v>17</v>
      </c>
      <c r="C493" s="5" t="s">
        <v>533</v>
      </c>
    </row>
    <row r="494" spans="2:3">
      <c r="B494" s="5">
        <v>70</v>
      </c>
      <c r="C494" s="5" t="s">
        <v>533</v>
      </c>
    </row>
    <row r="495" spans="2:3">
      <c r="B495" s="5">
        <v>944</v>
      </c>
      <c r="C495" s="5" t="s">
        <v>533</v>
      </c>
    </row>
    <row r="496" spans="2:3">
      <c r="B496" s="5">
        <v>707</v>
      </c>
      <c r="C496" s="5" t="s">
        <v>533</v>
      </c>
    </row>
    <row r="497" spans="2:3">
      <c r="B497" s="5">
        <v>803</v>
      </c>
      <c r="C497" s="5" t="s">
        <v>532</v>
      </c>
    </row>
    <row r="498" spans="2:3">
      <c r="B498" s="5">
        <v>749</v>
      </c>
      <c r="C498" s="5" t="s">
        <v>533</v>
      </c>
    </row>
    <row r="499" spans="2:3">
      <c r="B499" s="5">
        <v>322</v>
      </c>
      <c r="C499" s="5" t="s">
        <v>533</v>
      </c>
    </row>
    <row r="500" spans="2:3">
      <c r="B500" s="5">
        <v>961</v>
      </c>
      <c r="C500" s="5" t="s">
        <v>533</v>
      </c>
    </row>
    <row r="501" spans="2:3">
      <c r="B501" s="5">
        <v>947</v>
      </c>
      <c r="C501" s="5" t="s">
        <v>532</v>
      </c>
    </row>
    <row r="502" spans="2:3">
      <c r="B502" s="5">
        <v>167</v>
      </c>
      <c r="C502" s="5" t="s">
        <v>533</v>
      </c>
    </row>
    <row r="503" spans="2:3">
      <c r="B503" s="5">
        <v>913</v>
      </c>
      <c r="C503" s="5" t="s">
        <v>532</v>
      </c>
    </row>
    <row r="504" spans="2:3">
      <c r="B504" s="5">
        <v>709</v>
      </c>
      <c r="C504" s="5" t="s">
        <v>533</v>
      </c>
    </row>
    <row r="505" spans="2:3">
      <c r="B505" s="5">
        <v>436</v>
      </c>
      <c r="C505" s="5" t="s">
        <v>533</v>
      </c>
    </row>
    <row r="506" spans="2:3">
      <c r="B506" s="5">
        <v>248</v>
      </c>
      <c r="C506" s="5" t="s">
        <v>533</v>
      </c>
    </row>
    <row r="507" spans="2:3">
      <c r="B507" s="5">
        <v>416</v>
      </c>
      <c r="C507" s="5" t="s">
        <v>533</v>
      </c>
    </row>
    <row r="508" spans="2:3">
      <c r="B508" s="5">
        <v>904</v>
      </c>
      <c r="C508" s="5" t="s">
        <v>533</v>
      </c>
    </row>
    <row r="509" spans="2:3">
      <c r="B509" s="5">
        <v>281</v>
      </c>
      <c r="C509" s="5" t="s">
        <v>533</v>
      </c>
    </row>
    <row r="510" spans="2:3">
      <c r="B510" s="5">
        <v>963</v>
      </c>
      <c r="C510" s="5" t="s">
        <v>532</v>
      </c>
    </row>
    <row r="511" spans="2:3">
      <c r="B511" s="5">
        <v>492</v>
      </c>
      <c r="C511" s="5" t="s">
        <v>533</v>
      </c>
    </row>
    <row r="512" spans="2:3">
      <c r="B512" s="5">
        <v>967</v>
      </c>
      <c r="C512" s="5" t="s">
        <v>532</v>
      </c>
    </row>
    <row r="513" spans="2:3">
      <c r="B513" s="5">
        <v>610</v>
      </c>
      <c r="C513" s="5" t="s">
        <v>532</v>
      </c>
    </row>
    <row r="514" spans="2:3">
      <c r="B514" s="5">
        <v>635</v>
      </c>
      <c r="C514" s="5" t="s">
        <v>532</v>
      </c>
    </row>
    <row r="515" spans="2:3">
      <c r="B515" s="5">
        <v>488</v>
      </c>
      <c r="C515" s="5" t="s">
        <v>533</v>
      </c>
    </row>
    <row r="516" spans="2:3">
      <c r="B516" s="5">
        <v>68</v>
      </c>
      <c r="C516" s="5" t="s">
        <v>532</v>
      </c>
    </row>
    <row r="517" spans="2:3">
      <c r="B517" s="5">
        <v>159</v>
      </c>
      <c r="C517" s="5" t="s">
        <v>533</v>
      </c>
    </row>
    <row r="518" spans="2:3">
      <c r="B518" s="5">
        <v>807</v>
      </c>
      <c r="C518" s="5" t="s">
        <v>533</v>
      </c>
    </row>
    <row r="519" spans="2:3">
      <c r="B519" s="5">
        <v>346</v>
      </c>
      <c r="C519" s="5" t="s">
        <v>533</v>
      </c>
    </row>
    <row r="520" spans="2:3">
      <c r="B520" s="5">
        <v>508</v>
      </c>
      <c r="C520" s="5" t="s">
        <v>532</v>
      </c>
    </row>
    <row r="521" spans="2:3">
      <c r="B521" s="5">
        <v>388</v>
      </c>
      <c r="C521" s="5" t="s">
        <v>532</v>
      </c>
    </row>
    <row r="522" spans="2:3">
      <c r="B522" s="5">
        <v>701</v>
      </c>
      <c r="C522" s="5" t="s">
        <v>533</v>
      </c>
    </row>
    <row r="523" spans="2:3">
      <c r="B523" s="5">
        <v>772</v>
      </c>
      <c r="C523" s="5" t="s">
        <v>533</v>
      </c>
    </row>
    <row r="524" spans="2:3">
      <c r="B524" s="5">
        <v>23</v>
      </c>
      <c r="C524" s="5" t="s">
        <v>533</v>
      </c>
    </row>
    <row r="525" spans="2:3">
      <c r="B525" s="5">
        <v>162</v>
      </c>
      <c r="C525" s="5" t="s">
        <v>533</v>
      </c>
    </row>
    <row r="526" spans="2:3">
      <c r="B526" s="5">
        <v>474</v>
      </c>
      <c r="C526" s="5" t="s">
        <v>532</v>
      </c>
    </row>
    <row r="527" spans="2:3">
      <c r="B527" s="5">
        <v>381</v>
      </c>
      <c r="C527" s="5" t="s">
        <v>533</v>
      </c>
    </row>
    <row r="528" spans="2:3">
      <c r="B528" s="5">
        <v>861</v>
      </c>
      <c r="C528" s="5" t="s">
        <v>532</v>
      </c>
    </row>
    <row r="529" spans="2:3">
      <c r="B529" s="5">
        <v>183</v>
      </c>
      <c r="C529" s="5" t="s">
        <v>533</v>
      </c>
    </row>
    <row r="530" spans="2:3">
      <c r="B530" s="5">
        <v>835</v>
      </c>
      <c r="C530" s="5" t="s">
        <v>533</v>
      </c>
    </row>
    <row r="531" spans="2:3">
      <c r="B531" s="5">
        <v>628</v>
      </c>
      <c r="C531" s="5" t="s">
        <v>532</v>
      </c>
    </row>
    <row r="532" spans="2:3">
      <c r="B532" s="5">
        <v>101</v>
      </c>
      <c r="C532" s="5" t="s">
        <v>533</v>
      </c>
    </row>
    <row r="533" spans="2:3">
      <c r="B533" s="5">
        <v>410</v>
      </c>
      <c r="C533" s="5" t="s">
        <v>533</v>
      </c>
    </row>
    <row r="534" spans="2:3">
      <c r="B534" s="5">
        <v>627</v>
      </c>
      <c r="C534" s="5" t="s">
        <v>533</v>
      </c>
    </row>
    <row r="535" spans="2:3">
      <c r="B535" s="5">
        <v>950</v>
      </c>
      <c r="C535" s="5" t="s">
        <v>533</v>
      </c>
    </row>
    <row r="536" spans="2:3">
      <c r="B536" s="5">
        <v>881</v>
      </c>
      <c r="C536" s="5" t="s">
        <v>533</v>
      </c>
    </row>
    <row r="537" spans="2:3">
      <c r="B537" s="5">
        <v>977</v>
      </c>
      <c r="C537" s="5" t="s">
        <v>533</v>
      </c>
    </row>
    <row r="538" spans="2:3">
      <c r="B538" s="5">
        <v>848</v>
      </c>
      <c r="C538" s="5" t="s">
        <v>533</v>
      </c>
    </row>
    <row r="539" spans="2:3">
      <c r="B539" s="5">
        <v>478</v>
      </c>
      <c r="C539" s="5" t="s">
        <v>533</v>
      </c>
    </row>
    <row r="540" spans="2:3">
      <c r="B540" s="5">
        <v>258</v>
      </c>
      <c r="C540" s="5" t="s">
        <v>532</v>
      </c>
    </row>
    <row r="541" spans="2:3">
      <c r="B541" s="5">
        <v>802</v>
      </c>
      <c r="C541" s="5" t="s">
        <v>532</v>
      </c>
    </row>
    <row r="542" spans="2:3">
      <c r="B542" s="5">
        <v>608</v>
      </c>
      <c r="C542" s="5" t="s">
        <v>533</v>
      </c>
    </row>
    <row r="543" spans="2:3">
      <c r="B543" s="5">
        <v>239</v>
      </c>
      <c r="C543" s="5" t="s">
        <v>533</v>
      </c>
    </row>
    <row r="544" spans="2:3">
      <c r="B544" s="5">
        <v>52</v>
      </c>
      <c r="C544" s="5" t="s">
        <v>532</v>
      </c>
    </row>
    <row r="545" spans="2:3">
      <c r="B545" s="5">
        <v>661</v>
      </c>
      <c r="C545" s="5" t="s">
        <v>532</v>
      </c>
    </row>
    <row r="546" spans="2:3">
      <c r="B546" s="5">
        <v>832</v>
      </c>
      <c r="C546" s="5" t="s">
        <v>532</v>
      </c>
    </row>
    <row r="547" spans="2:3">
      <c r="B547" s="5">
        <v>854</v>
      </c>
      <c r="C547" s="5" t="s">
        <v>532</v>
      </c>
    </row>
    <row r="548" spans="2:3">
      <c r="B548" s="5">
        <v>361</v>
      </c>
      <c r="C548" s="5" t="s">
        <v>533</v>
      </c>
    </row>
    <row r="549" spans="2:3">
      <c r="B549" s="5">
        <v>453</v>
      </c>
      <c r="C549" s="5" t="s">
        <v>533</v>
      </c>
    </row>
    <row r="550" spans="2:3">
      <c r="B550" s="5">
        <v>706</v>
      </c>
      <c r="C550" s="5" t="s">
        <v>532</v>
      </c>
    </row>
    <row r="551" spans="2:3">
      <c r="B551" s="5">
        <v>736</v>
      </c>
      <c r="C551" s="5" t="s">
        <v>533</v>
      </c>
    </row>
    <row r="552" spans="2:3">
      <c r="B552" s="5">
        <v>287</v>
      </c>
      <c r="C552" s="5" t="s">
        <v>533</v>
      </c>
    </row>
    <row r="553" spans="2:3">
      <c r="B553" s="5">
        <v>354</v>
      </c>
      <c r="C553" s="5" t="s">
        <v>532</v>
      </c>
    </row>
    <row r="554" spans="2:3">
      <c r="B554" s="5">
        <v>154</v>
      </c>
      <c r="C554" s="5" t="s">
        <v>532</v>
      </c>
    </row>
    <row r="555" spans="2:3">
      <c r="B555" s="5">
        <v>793</v>
      </c>
      <c r="C555" s="5" t="s">
        <v>533</v>
      </c>
    </row>
    <row r="556" spans="2:3">
      <c r="B556" s="5">
        <v>736</v>
      </c>
      <c r="C556" s="5" t="s">
        <v>532</v>
      </c>
    </row>
    <row r="557" spans="2:3">
      <c r="B557" s="5">
        <v>287</v>
      </c>
      <c r="C557" s="5" t="s">
        <v>532</v>
      </c>
    </row>
    <row r="558" spans="2:3">
      <c r="B558" s="5">
        <v>955</v>
      </c>
      <c r="C558" s="5" t="s">
        <v>532</v>
      </c>
    </row>
    <row r="559" spans="2:3">
      <c r="B559" s="5">
        <v>267</v>
      </c>
      <c r="C559" s="5" t="s">
        <v>533</v>
      </c>
    </row>
    <row r="560" spans="2:3">
      <c r="B560" s="5">
        <v>912</v>
      </c>
      <c r="C560" s="5" t="s">
        <v>532</v>
      </c>
    </row>
    <row r="561" spans="2:3">
      <c r="B561" s="5">
        <v>908</v>
      </c>
      <c r="C561" s="5" t="s">
        <v>532</v>
      </c>
    </row>
    <row r="562" spans="2:3">
      <c r="B562" s="5">
        <v>899</v>
      </c>
      <c r="C562" s="5" t="s">
        <v>533</v>
      </c>
    </row>
    <row r="563" spans="2:3">
      <c r="B563" s="5">
        <v>657</v>
      </c>
      <c r="C563" s="5" t="s">
        <v>533</v>
      </c>
    </row>
    <row r="564" spans="2:3">
      <c r="B564" s="5">
        <v>549</v>
      </c>
      <c r="C564" s="5" t="s">
        <v>533</v>
      </c>
    </row>
    <row r="565" spans="2:3">
      <c r="B565" s="5">
        <v>743</v>
      </c>
      <c r="C565" s="5" t="s">
        <v>533</v>
      </c>
    </row>
    <row r="566" spans="2:3">
      <c r="B566" s="5">
        <v>219</v>
      </c>
      <c r="C566" s="5" t="s">
        <v>533</v>
      </c>
    </row>
    <row r="567" spans="2:3">
      <c r="B567" s="5">
        <v>558</v>
      </c>
      <c r="C567" s="5" t="s">
        <v>533</v>
      </c>
    </row>
    <row r="568" spans="2:3">
      <c r="B568" s="5">
        <v>694</v>
      </c>
      <c r="C568" s="5" t="s">
        <v>533</v>
      </c>
    </row>
    <row r="569" spans="2:3">
      <c r="B569" s="5">
        <v>451</v>
      </c>
      <c r="C569" s="5" t="s">
        <v>532</v>
      </c>
    </row>
    <row r="570" spans="2:3">
      <c r="B570" s="5">
        <v>945</v>
      </c>
      <c r="C570" s="5" t="s">
        <v>532</v>
      </c>
    </row>
    <row r="571" spans="2:3">
      <c r="B571" s="5">
        <v>564</v>
      </c>
      <c r="C571" s="5" t="s">
        <v>532</v>
      </c>
    </row>
    <row r="572" spans="2:3">
      <c r="B572" s="5">
        <v>95</v>
      </c>
      <c r="C572" s="5" t="s">
        <v>533</v>
      </c>
    </row>
    <row r="573" spans="2:3">
      <c r="B573" s="5">
        <v>390</v>
      </c>
      <c r="C573" s="5" t="s">
        <v>533</v>
      </c>
    </row>
    <row r="574" spans="2:3">
      <c r="B574" s="5">
        <v>512</v>
      </c>
      <c r="C574" s="5" t="s">
        <v>533</v>
      </c>
    </row>
    <row r="575" spans="2:3">
      <c r="B575" s="5">
        <v>967</v>
      </c>
      <c r="C575" s="5" t="s">
        <v>533</v>
      </c>
    </row>
    <row r="576" spans="2:3">
      <c r="B576" s="5">
        <v>211</v>
      </c>
      <c r="C576" s="5" t="s">
        <v>533</v>
      </c>
    </row>
    <row r="577" spans="2:3">
      <c r="B577" s="5">
        <v>637</v>
      </c>
      <c r="C577" s="5" t="s">
        <v>532</v>
      </c>
    </row>
    <row r="578" spans="2:3">
      <c r="B578" s="5">
        <v>841</v>
      </c>
      <c r="C578" s="5" t="s">
        <v>533</v>
      </c>
    </row>
    <row r="579" spans="2:3">
      <c r="B579" s="5">
        <v>837</v>
      </c>
      <c r="C579" s="5" t="s">
        <v>532</v>
      </c>
    </row>
    <row r="580" spans="2:3">
      <c r="B580" s="5">
        <v>144</v>
      </c>
      <c r="C580" s="5" t="s">
        <v>533</v>
      </c>
    </row>
    <row r="581" spans="2:3">
      <c r="B581" s="5">
        <v>77</v>
      </c>
      <c r="C581" s="5" t="s">
        <v>533</v>
      </c>
    </row>
    <row r="582" spans="2:3">
      <c r="B582" s="5">
        <v>555</v>
      </c>
      <c r="C582" s="5" t="s">
        <v>532</v>
      </c>
    </row>
    <row r="583" spans="2:3">
      <c r="B583" s="5">
        <v>707</v>
      </c>
      <c r="C583" s="5" t="s">
        <v>533</v>
      </c>
    </row>
    <row r="584" spans="2:3">
      <c r="B584" s="5">
        <v>564</v>
      </c>
      <c r="C584" s="5" t="s">
        <v>533</v>
      </c>
    </row>
    <row r="585" spans="2:3">
      <c r="B585" s="5">
        <v>120</v>
      </c>
      <c r="C585" s="5" t="s">
        <v>532</v>
      </c>
    </row>
    <row r="586" spans="2:3">
      <c r="B586" s="5">
        <v>273</v>
      </c>
      <c r="C586" s="5" t="s">
        <v>532</v>
      </c>
    </row>
    <row r="587" spans="2:3">
      <c r="B587" s="5">
        <v>385</v>
      </c>
      <c r="C587" s="5" t="s">
        <v>533</v>
      </c>
    </row>
    <row r="588" spans="2:3">
      <c r="B588" s="5">
        <v>588</v>
      </c>
      <c r="C588" s="5" t="s">
        <v>533</v>
      </c>
    </row>
    <row r="589" spans="2:3">
      <c r="B589" s="5">
        <v>460</v>
      </c>
      <c r="C589" s="5" t="s">
        <v>533</v>
      </c>
    </row>
    <row r="590" spans="2:3">
      <c r="B590" s="5">
        <v>27</v>
      </c>
      <c r="C590" s="5" t="s">
        <v>533</v>
      </c>
    </row>
    <row r="591" spans="2:3">
      <c r="B591" s="5">
        <v>356</v>
      </c>
      <c r="C591" s="5" t="s">
        <v>533</v>
      </c>
    </row>
    <row r="592" spans="2:3">
      <c r="B592" s="5">
        <v>248</v>
      </c>
      <c r="C592" s="5" t="s">
        <v>533</v>
      </c>
    </row>
    <row r="593" spans="2:3">
      <c r="B593" s="5">
        <v>468</v>
      </c>
      <c r="C593" s="5" t="s">
        <v>533</v>
      </c>
    </row>
    <row r="594" spans="2:3">
      <c r="B594" s="5">
        <v>255</v>
      </c>
      <c r="C594" s="5" t="s">
        <v>532</v>
      </c>
    </row>
    <row r="595" spans="2:3">
      <c r="B595" s="5">
        <v>176</v>
      </c>
      <c r="C595" s="5" t="s">
        <v>532</v>
      </c>
    </row>
    <row r="596" spans="2:3">
      <c r="B596" s="5">
        <v>584</v>
      </c>
      <c r="C596" s="5" t="s">
        <v>532</v>
      </c>
    </row>
    <row r="597" spans="2:3">
      <c r="B597" s="5">
        <v>886</v>
      </c>
      <c r="C597" s="5" t="s">
        <v>533</v>
      </c>
    </row>
    <row r="598" spans="2:3">
      <c r="B598" s="5">
        <v>735</v>
      </c>
      <c r="C598" s="5" t="s">
        <v>533</v>
      </c>
    </row>
    <row r="599" spans="2:3">
      <c r="B599" s="5">
        <v>880</v>
      </c>
      <c r="C599" s="5" t="s">
        <v>533</v>
      </c>
    </row>
    <row r="600" spans="2:3">
      <c r="B600" s="5">
        <v>308</v>
      </c>
      <c r="C600" s="5" t="s">
        <v>533</v>
      </c>
    </row>
    <row r="601" spans="2:3">
      <c r="B601" s="5">
        <v>268</v>
      </c>
      <c r="C601" s="5" t="s">
        <v>533</v>
      </c>
    </row>
    <row r="602" spans="2:3">
      <c r="B602" s="5">
        <v>839</v>
      </c>
      <c r="C602" s="5" t="s">
        <v>532</v>
      </c>
    </row>
    <row r="603" spans="2:3">
      <c r="B603" s="5">
        <v>378</v>
      </c>
      <c r="C603" s="5" t="s">
        <v>533</v>
      </c>
    </row>
    <row r="604" spans="2:3">
      <c r="B604" s="5">
        <v>817</v>
      </c>
      <c r="C604" s="5" t="s">
        <v>532</v>
      </c>
    </row>
    <row r="605" spans="2:3">
      <c r="B605" s="5">
        <v>877</v>
      </c>
      <c r="C605" s="5" t="s">
        <v>532</v>
      </c>
    </row>
    <row r="606" spans="2:3">
      <c r="B606" s="5">
        <v>265</v>
      </c>
      <c r="C606" s="5" t="s">
        <v>533</v>
      </c>
    </row>
    <row r="607" spans="2:3">
      <c r="B607" s="5">
        <v>477</v>
      </c>
      <c r="C607" s="5" t="s">
        <v>533</v>
      </c>
    </row>
    <row r="608" spans="2:3">
      <c r="B608" s="5">
        <v>80</v>
      </c>
      <c r="C608" s="5" t="s">
        <v>533</v>
      </c>
    </row>
    <row r="609" spans="2:3">
      <c r="B609" s="5">
        <v>550</v>
      </c>
      <c r="C609" s="5" t="s">
        <v>533</v>
      </c>
    </row>
    <row r="610" spans="2:3">
      <c r="B610" s="5">
        <v>701</v>
      </c>
      <c r="C610" s="5" t="s">
        <v>533</v>
      </c>
    </row>
    <row r="611" spans="2:3">
      <c r="B611" s="5">
        <v>98</v>
      </c>
      <c r="C611" s="5" t="s">
        <v>533</v>
      </c>
    </row>
    <row r="612" spans="2:3">
      <c r="B612" s="5">
        <v>386</v>
      </c>
      <c r="C612" s="5" t="s">
        <v>533</v>
      </c>
    </row>
    <row r="613" spans="2:3">
      <c r="B613" s="5">
        <v>973</v>
      </c>
      <c r="C613" s="5" t="s">
        <v>533</v>
      </c>
    </row>
    <row r="614" spans="2:3">
      <c r="B614" s="5">
        <v>873</v>
      </c>
      <c r="C614" s="5" t="s">
        <v>533</v>
      </c>
    </row>
    <row r="615" spans="2:3">
      <c r="B615" s="5">
        <v>479</v>
      </c>
      <c r="C615" s="5" t="s">
        <v>533</v>
      </c>
    </row>
    <row r="616" spans="2:3">
      <c r="B616" s="5">
        <v>345</v>
      </c>
      <c r="C616" s="5" t="s">
        <v>532</v>
      </c>
    </row>
    <row r="617" spans="2:3">
      <c r="B617" s="5">
        <v>242</v>
      </c>
      <c r="C617" s="5" t="s">
        <v>533</v>
      </c>
    </row>
    <row r="618" spans="2:3">
      <c r="B618" s="5">
        <v>406</v>
      </c>
      <c r="C618" s="5" t="s">
        <v>533</v>
      </c>
    </row>
    <row r="619" spans="2:3">
      <c r="B619" s="5">
        <v>327</v>
      </c>
      <c r="C619" s="5" t="s">
        <v>533</v>
      </c>
    </row>
    <row r="620" spans="2:3">
      <c r="B620" s="5">
        <v>333</v>
      </c>
      <c r="C620" s="5" t="s">
        <v>533</v>
      </c>
    </row>
    <row r="621" spans="2:3">
      <c r="B621" s="5">
        <v>537</v>
      </c>
      <c r="C621" s="5" t="s">
        <v>533</v>
      </c>
    </row>
    <row r="622" spans="2:3">
      <c r="B622" s="5">
        <v>873</v>
      </c>
      <c r="C622" s="5" t="s">
        <v>533</v>
      </c>
    </row>
    <row r="623" spans="2:3">
      <c r="B623" s="5">
        <v>7</v>
      </c>
      <c r="C623" s="5" t="s">
        <v>533</v>
      </c>
    </row>
    <row r="624" spans="2:3">
      <c r="B624" s="5">
        <v>60</v>
      </c>
      <c r="C624" s="5" t="s">
        <v>533</v>
      </c>
    </row>
    <row r="625" spans="2:3">
      <c r="B625" s="5">
        <v>479</v>
      </c>
      <c r="C625" s="5" t="s">
        <v>533</v>
      </c>
    </row>
    <row r="626" spans="2:3">
      <c r="B626" s="5">
        <v>499</v>
      </c>
      <c r="C626" s="5" t="s">
        <v>532</v>
      </c>
    </row>
    <row r="627" spans="2:3">
      <c r="B627" s="5">
        <v>310</v>
      </c>
      <c r="C627" s="5" t="s">
        <v>533</v>
      </c>
    </row>
    <row r="628" spans="2:3">
      <c r="B628" s="5">
        <v>940</v>
      </c>
      <c r="C628" s="5" t="s">
        <v>533</v>
      </c>
    </row>
    <row r="629" spans="2:3">
      <c r="B629" s="5">
        <v>462</v>
      </c>
      <c r="C629" s="5" t="s">
        <v>532</v>
      </c>
    </row>
    <row r="630" spans="2:3">
      <c r="B630" s="5">
        <v>145</v>
      </c>
      <c r="C630" s="5" t="s">
        <v>533</v>
      </c>
    </row>
    <row r="631" spans="2:3">
      <c r="B631" s="5">
        <v>86</v>
      </c>
      <c r="C631" s="5" t="s">
        <v>532</v>
      </c>
    </row>
    <row r="632" spans="2:3">
      <c r="B632" s="5">
        <v>338</v>
      </c>
      <c r="C632" s="5" t="s">
        <v>532</v>
      </c>
    </row>
    <row r="633" spans="2:3">
      <c r="B633" s="5">
        <v>919</v>
      </c>
      <c r="C633" s="5" t="s">
        <v>532</v>
      </c>
    </row>
    <row r="634" spans="2:3">
      <c r="B634" s="5">
        <v>296</v>
      </c>
      <c r="C634" s="5" t="s">
        <v>533</v>
      </c>
    </row>
    <row r="635" spans="2:3">
      <c r="B635" s="5">
        <v>239</v>
      </c>
      <c r="C635" s="5" t="s">
        <v>532</v>
      </c>
    </row>
    <row r="636" spans="2:3">
      <c r="B636" s="5">
        <v>556</v>
      </c>
      <c r="C636" s="5" t="s">
        <v>533</v>
      </c>
    </row>
    <row r="637" spans="2:3">
      <c r="B637" s="5">
        <v>125</v>
      </c>
      <c r="C637" s="5" t="s">
        <v>533</v>
      </c>
    </row>
    <row r="638" spans="2:3">
      <c r="B638" s="5">
        <v>843</v>
      </c>
      <c r="C638" s="5" t="s">
        <v>532</v>
      </c>
    </row>
    <row r="639" spans="2:3">
      <c r="B639" s="5">
        <v>977</v>
      </c>
      <c r="C639" s="5" t="s">
        <v>532</v>
      </c>
    </row>
    <row r="640" spans="2:3">
      <c r="B640" s="5">
        <v>976</v>
      </c>
      <c r="C640" s="5" t="s">
        <v>532</v>
      </c>
    </row>
    <row r="641" spans="2:3">
      <c r="B641" s="5">
        <v>940</v>
      </c>
      <c r="C641" s="5" t="s">
        <v>533</v>
      </c>
    </row>
    <row r="642" spans="2:3">
      <c r="B642" s="5">
        <v>499</v>
      </c>
      <c r="C642" s="5" t="s">
        <v>533</v>
      </c>
    </row>
    <row r="643" spans="2:3">
      <c r="B643" s="5">
        <v>461</v>
      </c>
      <c r="C643" s="5" t="s">
        <v>533</v>
      </c>
    </row>
    <row r="644" spans="2:3">
      <c r="B644" s="5">
        <v>256</v>
      </c>
      <c r="C644" s="5" t="s">
        <v>533</v>
      </c>
    </row>
    <row r="645" spans="2:3">
      <c r="B645" s="5">
        <v>22</v>
      </c>
      <c r="C645" s="5" t="s">
        <v>533</v>
      </c>
    </row>
    <row r="646" spans="2:3">
      <c r="B646" s="5">
        <v>584</v>
      </c>
      <c r="C646" s="5" t="s">
        <v>533</v>
      </c>
    </row>
    <row r="647" spans="2:3">
      <c r="B647" s="5">
        <v>837</v>
      </c>
      <c r="C647" s="5" t="s">
        <v>532</v>
      </c>
    </row>
    <row r="648" spans="2:3">
      <c r="B648" s="5">
        <v>321</v>
      </c>
      <c r="C648" s="5" t="s">
        <v>533</v>
      </c>
    </row>
    <row r="649" spans="2:3">
      <c r="B649" s="5">
        <v>446</v>
      </c>
      <c r="C649" s="5" t="s">
        <v>533</v>
      </c>
    </row>
    <row r="650" spans="2:3">
      <c r="B650" s="5">
        <v>341</v>
      </c>
      <c r="C650" s="5" t="s">
        <v>533</v>
      </c>
    </row>
    <row r="651" spans="2:3">
      <c r="B651" s="5">
        <v>850</v>
      </c>
      <c r="C651" s="5" t="s">
        <v>533</v>
      </c>
    </row>
    <row r="652" spans="2:3">
      <c r="B652" s="5">
        <v>410</v>
      </c>
      <c r="C652" s="5" t="s">
        <v>532</v>
      </c>
    </row>
    <row r="653" spans="2:3">
      <c r="B653" s="5">
        <v>242</v>
      </c>
      <c r="C653" s="5" t="s">
        <v>533</v>
      </c>
    </row>
    <row r="654" spans="2:3">
      <c r="B654" s="5">
        <v>226</v>
      </c>
      <c r="C654" s="5" t="s">
        <v>533</v>
      </c>
    </row>
    <row r="655" spans="2:3">
      <c r="B655" s="5">
        <v>306</v>
      </c>
      <c r="C655" s="5" t="s">
        <v>532</v>
      </c>
    </row>
    <row r="656" spans="2:3">
      <c r="B656" s="5">
        <v>476</v>
      </c>
      <c r="C656" s="5" t="s">
        <v>532</v>
      </c>
    </row>
    <row r="657" spans="2:3">
      <c r="B657" s="5">
        <v>322</v>
      </c>
      <c r="C657" s="5" t="s">
        <v>533</v>
      </c>
    </row>
    <row r="658" spans="2:3">
      <c r="B658" s="5">
        <v>935</v>
      </c>
      <c r="C658" s="5" t="s">
        <v>532</v>
      </c>
    </row>
    <row r="659" spans="2:3">
      <c r="B659" s="5">
        <v>857</v>
      </c>
      <c r="C659" s="5" t="s">
        <v>533</v>
      </c>
    </row>
    <row r="660" spans="2:3">
      <c r="B660" s="5">
        <v>177</v>
      </c>
      <c r="C660" s="5" t="s">
        <v>532</v>
      </c>
    </row>
    <row r="661" spans="2:3">
      <c r="B661" s="5">
        <v>999</v>
      </c>
      <c r="C661" s="5" t="s">
        <v>532</v>
      </c>
    </row>
    <row r="662" spans="2:3">
      <c r="B662" s="5">
        <v>304</v>
      </c>
      <c r="C662" s="5" t="s">
        <v>533</v>
      </c>
    </row>
    <row r="663" spans="2:3">
      <c r="B663" s="5">
        <v>621</v>
      </c>
      <c r="C663" s="5" t="s">
        <v>533</v>
      </c>
    </row>
    <row r="664" spans="2:3">
      <c r="B664" s="5">
        <v>510</v>
      </c>
      <c r="C664" s="5" t="s">
        <v>533</v>
      </c>
    </row>
    <row r="665" spans="2:3">
      <c r="B665" s="5">
        <v>932</v>
      </c>
      <c r="C665" s="5" t="s">
        <v>532</v>
      </c>
    </row>
    <row r="666" spans="2:3">
      <c r="B666" s="5">
        <v>587</v>
      </c>
      <c r="C666" s="5" t="s">
        <v>533</v>
      </c>
    </row>
    <row r="667" spans="2:3">
      <c r="B667" s="5">
        <v>151</v>
      </c>
      <c r="C667" s="5" t="s">
        <v>532</v>
      </c>
    </row>
    <row r="668" spans="2:3">
      <c r="B668" s="5">
        <v>105</v>
      </c>
      <c r="C668" s="5" t="s">
        <v>533</v>
      </c>
    </row>
    <row r="669" spans="2:3">
      <c r="B669" s="5">
        <v>343</v>
      </c>
      <c r="C669" s="5" t="s">
        <v>533</v>
      </c>
    </row>
    <row r="670" spans="2:3">
      <c r="B670" s="5">
        <v>2</v>
      </c>
      <c r="C670" s="5" t="s">
        <v>533</v>
      </c>
    </row>
    <row r="671" spans="2:3">
      <c r="B671" s="5">
        <v>597</v>
      </c>
      <c r="C671" s="5" t="s">
        <v>533</v>
      </c>
    </row>
    <row r="672" spans="2:3">
      <c r="B672" s="5">
        <v>757</v>
      </c>
      <c r="C672" s="5" t="s">
        <v>532</v>
      </c>
    </row>
    <row r="673" spans="2:3">
      <c r="B673" s="5">
        <v>515</v>
      </c>
      <c r="C673" s="5" t="s">
        <v>533</v>
      </c>
    </row>
    <row r="674" spans="2:3">
      <c r="B674" s="5">
        <v>228</v>
      </c>
      <c r="C674" s="5" t="s">
        <v>533</v>
      </c>
    </row>
    <row r="675" spans="2:3">
      <c r="B675" s="5">
        <v>663</v>
      </c>
      <c r="C675" s="5" t="s">
        <v>533</v>
      </c>
    </row>
    <row r="676" spans="2:3">
      <c r="B676" s="5">
        <v>710</v>
      </c>
      <c r="C676" s="5" t="s">
        <v>533</v>
      </c>
    </row>
    <row r="677" spans="2:3">
      <c r="B677" s="5">
        <v>767</v>
      </c>
      <c r="C677" s="5" t="s">
        <v>532</v>
      </c>
    </row>
    <row r="678" spans="2:3">
      <c r="B678" s="5">
        <v>970</v>
      </c>
      <c r="C678" s="5" t="s">
        <v>533</v>
      </c>
    </row>
    <row r="679" spans="2:3">
      <c r="B679" s="5">
        <v>881</v>
      </c>
      <c r="C679" s="5" t="s">
        <v>532</v>
      </c>
    </row>
    <row r="680" spans="2:3">
      <c r="B680" s="5">
        <v>394</v>
      </c>
      <c r="C680" s="5" t="s">
        <v>533</v>
      </c>
    </row>
    <row r="681" spans="2:3">
      <c r="B681" s="5">
        <v>33</v>
      </c>
      <c r="C681" s="5" t="s">
        <v>532</v>
      </c>
    </row>
    <row r="682" spans="2:3">
      <c r="B682" s="5">
        <v>261</v>
      </c>
      <c r="C682" s="5" t="s">
        <v>533</v>
      </c>
    </row>
    <row r="683" spans="2:3">
      <c r="B683" s="5">
        <v>238</v>
      </c>
      <c r="C683" s="5" t="s">
        <v>533</v>
      </c>
    </row>
    <row r="684" spans="2:3">
      <c r="B684" s="5">
        <v>868</v>
      </c>
      <c r="C684" s="5" t="s">
        <v>532</v>
      </c>
    </row>
    <row r="685" spans="2:3">
      <c r="B685" s="5">
        <v>195</v>
      </c>
      <c r="C685" s="5" t="s">
        <v>533</v>
      </c>
    </row>
    <row r="686" spans="2:3">
      <c r="B686" s="5">
        <v>782</v>
      </c>
      <c r="C686" s="5" t="s">
        <v>532</v>
      </c>
    </row>
    <row r="687" spans="2:3">
      <c r="B687" s="5">
        <v>32</v>
      </c>
      <c r="C687" s="5" t="s">
        <v>532</v>
      </c>
    </row>
    <row r="688" spans="2:3">
      <c r="B688" s="5">
        <v>93</v>
      </c>
      <c r="C688" s="5" t="s">
        <v>533</v>
      </c>
    </row>
    <row r="689" spans="2:3">
      <c r="B689" s="5">
        <v>869</v>
      </c>
      <c r="C689" s="5" t="s">
        <v>533</v>
      </c>
    </row>
    <row r="690" spans="2:3">
      <c r="B690" s="5">
        <v>521</v>
      </c>
      <c r="C690" s="5" t="s">
        <v>533</v>
      </c>
    </row>
    <row r="691" spans="2:3">
      <c r="B691" s="5">
        <v>493</v>
      </c>
      <c r="C691" s="5" t="s">
        <v>533</v>
      </c>
    </row>
    <row r="692" spans="2:3">
      <c r="B692" s="5">
        <v>691</v>
      </c>
      <c r="C692" s="5" t="s">
        <v>532</v>
      </c>
    </row>
    <row r="693" spans="2:3">
      <c r="B693" s="5">
        <v>108</v>
      </c>
      <c r="C693" s="5" t="s">
        <v>533</v>
      </c>
    </row>
    <row r="694" spans="2:3">
      <c r="B694" s="5">
        <v>689</v>
      </c>
      <c r="C694" s="5" t="s">
        <v>533</v>
      </c>
    </row>
    <row r="695" spans="2:3">
      <c r="B695" s="5">
        <v>501</v>
      </c>
      <c r="C695" s="5" t="s">
        <v>533</v>
      </c>
    </row>
    <row r="696" spans="2:3">
      <c r="B696" s="5">
        <v>681</v>
      </c>
      <c r="C696" s="5" t="s">
        <v>533</v>
      </c>
    </row>
    <row r="697" spans="2:3">
      <c r="B697" s="5">
        <v>632</v>
      </c>
      <c r="C697" s="5" t="s">
        <v>533</v>
      </c>
    </row>
    <row r="698" spans="2:3">
      <c r="B698" s="5">
        <v>145</v>
      </c>
      <c r="C698" s="5" t="s">
        <v>533</v>
      </c>
    </row>
    <row r="699" spans="2:3">
      <c r="B699" s="5">
        <v>287</v>
      </c>
      <c r="C699" s="5" t="s">
        <v>533</v>
      </c>
    </row>
    <row r="700" spans="2:3">
      <c r="B700" s="5">
        <v>72</v>
      </c>
      <c r="C700" s="5" t="s">
        <v>533</v>
      </c>
    </row>
    <row r="701" spans="2:3">
      <c r="B701" s="5">
        <v>256</v>
      </c>
      <c r="C701" s="5" t="s">
        <v>532</v>
      </c>
    </row>
    <row r="702" spans="2:3">
      <c r="B702" s="5">
        <v>198</v>
      </c>
      <c r="C702" s="5" t="s">
        <v>533</v>
      </c>
    </row>
    <row r="703" spans="2:3">
      <c r="B703" s="5">
        <v>791</v>
      </c>
      <c r="C703" s="5" t="s">
        <v>533</v>
      </c>
    </row>
    <row r="704" spans="2:3">
      <c r="B704" s="5">
        <v>416</v>
      </c>
      <c r="C704" s="5" t="s">
        <v>533</v>
      </c>
    </row>
    <row r="705" spans="2:3">
      <c r="B705" s="5">
        <v>110</v>
      </c>
      <c r="C705" s="5" t="s">
        <v>533</v>
      </c>
    </row>
    <row r="706" spans="2:3">
      <c r="B706" s="5">
        <v>107</v>
      </c>
      <c r="C706" s="5" t="s">
        <v>532</v>
      </c>
    </row>
    <row r="707" spans="2:3">
      <c r="B707" s="5">
        <v>394</v>
      </c>
      <c r="C707" s="5" t="s">
        <v>533</v>
      </c>
    </row>
    <row r="708" spans="2:3">
      <c r="B708" s="5">
        <v>910</v>
      </c>
      <c r="C708" s="5" t="s">
        <v>533</v>
      </c>
    </row>
    <row r="709" spans="2:3">
      <c r="B709" s="5">
        <v>517</v>
      </c>
      <c r="C709" s="5" t="s">
        <v>533</v>
      </c>
    </row>
    <row r="710" spans="2:3">
      <c r="B710" s="5">
        <v>588</v>
      </c>
      <c r="C710" s="5" t="s">
        <v>533</v>
      </c>
    </row>
    <row r="711" spans="2:3">
      <c r="B711" s="5">
        <v>824</v>
      </c>
      <c r="C711" s="5" t="s">
        <v>532</v>
      </c>
    </row>
    <row r="712" spans="2:3">
      <c r="B712" s="5">
        <v>95</v>
      </c>
      <c r="C712" s="5" t="s">
        <v>533</v>
      </c>
    </row>
    <row r="713" spans="2:3">
      <c r="B713" s="5">
        <v>662</v>
      </c>
      <c r="C713" s="5" t="s">
        <v>533</v>
      </c>
    </row>
    <row r="714" spans="2:3">
      <c r="B714" s="5">
        <v>613</v>
      </c>
      <c r="C714" s="5" t="s">
        <v>532</v>
      </c>
    </row>
    <row r="715" spans="2:3">
      <c r="B715" s="5">
        <v>913</v>
      </c>
      <c r="C715" s="5" t="s">
        <v>532</v>
      </c>
    </row>
    <row r="716" spans="2:3">
      <c r="B716" s="5">
        <v>3</v>
      </c>
      <c r="C716" s="5" t="s">
        <v>532</v>
      </c>
    </row>
    <row r="717" spans="2:3">
      <c r="B717" s="5">
        <v>852</v>
      </c>
      <c r="C717" s="5" t="s">
        <v>532</v>
      </c>
    </row>
    <row r="718" spans="2:3">
      <c r="B718" s="5">
        <v>95</v>
      </c>
      <c r="C718" s="5" t="s">
        <v>533</v>
      </c>
    </row>
    <row r="719" spans="2:3">
      <c r="B719" s="5">
        <v>1</v>
      </c>
      <c r="C719" s="5" t="s">
        <v>533</v>
      </c>
    </row>
    <row r="720" spans="2:3">
      <c r="B720" s="5">
        <v>118</v>
      </c>
      <c r="C720" s="5" t="s">
        <v>532</v>
      </c>
    </row>
    <row r="721" spans="2:3">
      <c r="B721" s="5">
        <v>491</v>
      </c>
      <c r="C721" s="5" t="s">
        <v>533</v>
      </c>
    </row>
    <row r="722" spans="2:3">
      <c r="B722" s="5">
        <v>992</v>
      </c>
      <c r="C722" s="5" t="s">
        <v>533</v>
      </c>
    </row>
    <row r="723" spans="2:3">
      <c r="B723" s="5">
        <v>16</v>
      </c>
      <c r="C723" s="5" t="s">
        <v>533</v>
      </c>
    </row>
    <row r="724" spans="2:3">
      <c r="B724" s="5">
        <v>508</v>
      </c>
      <c r="C724" s="5" t="s">
        <v>533</v>
      </c>
    </row>
    <row r="725" spans="2:3">
      <c r="B725" s="5">
        <v>783</v>
      </c>
      <c r="C725" s="5" t="s">
        <v>533</v>
      </c>
    </row>
    <row r="726" spans="2:3">
      <c r="B726" s="5">
        <v>174</v>
      </c>
      <c r="C726" s="5" t="s">
        <v>533</v>
      </c>
    </row>
    <row r="727" spans="2:3">
      <c r="B727" s="5">
        <v>705</v>
      </c>
      <c r="C727" s="5" t="s">
        <v>533</v>
      </c>
    </row>
    <row r="728" spans="2:3">
      <c r="B728" s="5">
        <v>880</v>
      </c>
      <c r="C728" s="5" t="s">
        <v>532</v>
      </c>
    </row>
    <row r="729" spans="2:3">
      <c r="B729" s="5">
        <v>331</v>
      </c>
      <c r="C729" s="5" t="s">
        <v>533</v>
      </c>
    </row>
    <row r="730" spans="2:3">
      <c r="B730" s="5">
        <v>472</v>
      </c>
      <c r="C730" s="5" t="s">
        <v>532</v>
      </c>
    </row>
    <row r="731" spans="2:3">
      <c r="B731" s="5">
        <v>606</v>
      </c>
      <c r="C731" s="5" t="s">
        <v>533</v>
      </c>
    </row>
    <row r="732" spans="2:3">
      <c r="B732" s="5">
        <v>749</v>
      </c>
      <c r="C732" s="5" t="s">
        <v>532</v>
      </c>
    </row>
    <row r="733" spans="2:3">
      <c r="B733" s="5">
        <v>782</v>
      </c>
      <c r="C733" s="5" t="s">
        <v>533</v>
      </c>
    </row>
    <row r="734" spans="2:3">
      <c r="B734" s="5">
        <v>128</v>
      </c>
      <c r="C734" s="5" t="s">
        <v>533</v>
      </c>
    </row>
    <row r="735" spans="2:3">
      <c r="B735" s="5">
        <v>272</v>
      </c>
      <c r="C735" s="5" t="s">
        <v>533</v>
      </c>
    </row>
    <row r="736" spans="2:3">
      <c r="B736" s="5">
        <v>274</v>
      </c>
      <c r="C736" s="5" t="s">
        <v>532</v>
      </c>
    </row>
    <row r="737" spans="2:3">
      <c r="B737" s="5">
        <v>803</v>
      </c>
      <c r="C737" s="5" t="s">
        <v>533</v>
      </c>
    </row>
    <row r="738" spans="2:3">
      <c r="B738" s="5">
        <v>726</v>
      </c>
      <c r="C738" s="5" t="s">
        <v>533</v>
      </c>
    </row>
    <row r="739" spans="2:3">
      <c r="B739" s="5">
        <v>755</v>
      </c>
      <c r="C739" s="5" t="s">
        <v>533</v>
      </c>
    </row>
    <row r="740" spans="2:3">
      <c r="B740" s="5">
        <v>235</v>
      </c>
      <c r="C740" s="5" t="s">
        <v>533</v>
      </c>
    </row>
    <row r="741" spans="2:3">
      <c r="B741" s="5">
        <v>632</v>
      </c>
      <c r="C741" s="5" t="s">
        <v>533</v>
      </c>
    </row>
    <row r="742" spans="2:3">
      <c r="B742" s="5">
        <v>785</v>
      </c>
      <c r="C742" s="5" t="s">
        <v>532</v>
      </c>
    </row>
    <row r="743" spans="2:3">
      <c r="B743" s="5">
        <v>253</v>
      </c>
      <c r="C743" s="5" t="s">
        <v>533</v>
      </c>
    </row>
    <row r="744" spans="2:3">
      <c r="B744" s="5">
        <v>486</v>
      </c>
      <c r="C744" s="5" t="s">
        <v>533</v>
      </c>
    </row>
    <row r="745" spans="2:3">
      <c r="B745" s="5">
        <v>319</v>
      </c>
      <c r="C745" s="5" t="s">
        <v>533</v>
      </c>
    </row>
    <row r="746" spans="2:3">
      <c r="B746" s="5">
        <v>16</v>
      </c>
      <c r="C746" s="5" t="s">
        <v>533</v>
      </c>
    </row>
    <row r="747" spans="2:3">
      <c r="B747" s="5">
        <v>478</v>
      </c>
      <c r="C747" s="5" t="s">
        <v>532</v>
      </c>
    </row>
    <row r="748" spans="2:3">
      <c r="B748" s="5">
        <v>847</v>
      </c>
      <c r="C748" s="5" t="s">
        <v>532</v>
      </c>
    </row>
    <row r="749" spans="2:3">
      <c r="B749" s="5">
        <v>388</v>
      </c>
      <c r="C749" s="5" t="s">
        <v>533</v>
      </c>
    </row>
    <row r="750" spans="2:3">
      <c r="B750" s="5">
        <v>72</v>
      </c>
      <c r="C750" s="5" t="s">
        <v>533</v>
      </c>
    </row>
    <row r="751" spans="2:3">
      <c r="B751" s="5">
        <v>782</v>
      </c>
      <c r="C751" s="5" t="s">
        <v>532</v>
      </c>
    </row>
    <row r="752" spans="2:3">
      <c r="B752" s="5">
        <v>555</v>
      </c>
      <c r="C752" s="5" t="s">
        <v>532</v>
      </c>
    </row>
    <row r="753" spans="2:3">
      <c r="B753" s="5">
        <v>592</v>
      </c>
      <c r="C753" s="5" t="s">
        <v>532</v>
      </c>
    </row>
    <row r="754" spans="2:3">
      <c r="B754" s="5">
        <v>755</v>
      </c>
      <c r="C754" s="5" t="s">
        <v>532</v>
      </c>
    </row>
    <row r="755" spans="2:3">
      <c r="B755" s="5">
        <v>648</v>
      </c>
      <c r="C755" s="5" t="s">
        <v>533</v>
      </c>
    </row>
    <row r="756" spans="2:3">
      <c r="B756" s="5">
        <v>458</v>
      </c>
      <c r="C756" s="5" t="s">
        <v>533</v>
      </c>
    </row>
    <row r="757" spans="2:3">
      <c r="B757" s="5">
        <v>383</v>
      </c>
      <c r="C757" s="5" t="s">
        <v>532</v>
      </c>
    </row>
    <row r="758" spans="2:3">
      <c r="B758" s="5">
        <v>877</v>
      </c>
      <c r="C758" s="5" t="s">
        <v>532</v>
      </c>
    </row>
    <row r="759" spans="2:3">
      <c r="B759" s="5">
        <v>130</v>
      </c>
      <c r="C759" s="5" t="s">
        <v>532</v>
      </c>
    </row>
    <row r="760" spans="2:3">
      <c r="B760" s="5">
        <v>337</v>
      </c>
      <c r="C760" s="5" t="s">
        <v>533</v>
      </c>
    </row>
    <row r="761" spans="2:3">
      <c r="B761" s="5">
        <v>499</v>
      </c>
      <c r="C761" s="5" t="s">
        <v>533</v>
      </c>
    </row>
    <row r="762" spans="2:3">
      <c r="B762" s="5">
        <v>635</v>
      </c>
      <c r="C762" s="5" t="s">
        <v>533</v>
      </c>
    </row>
    <row r="763" spans="2:3">
      <c r="B763" s="5">
        <v>571</v>
      </c>
      <c r="C763" s="5" t="s">
        <v>532</v>
      </c>
    </row>
    <row r="764" spans="2:3">
      <c r="B764" s="5">
        <v>320</v>
      </c>
      <c r="C764" s="5" t="s">
        <v>533</v>
      </c>
    </row>
    <row r="765" spans="2:3">
      <c r="B765" s="5">
        <v>27</v>
      </c>
      <c r="C765" s="5" t="s">
        <v>532</v>
      </c>
    </row>
    <row r="766" spans="2:3">
      <c r="B766" s="5">
        <v>373</v>
      </c>
      <c r="C766" s="5" t="s">
        <v>533</v>
      </c>
    </row>
    <row r="767" spans="2:3">
      <c r="B767" s="5">
        <v>5</v>
      </c>
      <c r="C767" s="5" t="s">
        <v>533</v>
      </c>
    </row>
    <row r="768" spans="2:3">
      <c r="B768" s="5">
        <v>949</v>
      </c>
      <c r="C768" s="5" t="s">
        <v>532</v>
      </c>
    </row>
    <row r="769" spans="2:3">
      <c r="B769" s="5">
        <v>375</v>
      </c>
      <c r="C769" s="5" t="s">
        <v>533</v>
      </c>
    </row>
    <row r="770" spans="2:3">
      <c r="B770" s="5">
        <v>893</v>
      </c>
      <c r="C770" s="5" t="s">
        <v>532</v>
      </c>
    </row>
    <row r="771" spans="2:3">
      <c r="B771" s="5">
        <v>321</v>
      </c>
      <c r="C771" s="5" t="s">
        <v>533</v>
      </c>
    </row>
    <row r="772" spans="2:3">
      <c r="B772" s="5">
        <v>134</v>
      </c>
      <c r="C772" s="5" t="s">
        <v>532</v>
      </c>
    </row>
    <row r="773" spans="2:3">
      <c r="B773" s="5">
        <v>710</v>
      </c>
      <c r="C773" s="5" t="s">
        <v>533</v>
      </c>
    </row>
    <row r="774" spans="2:3">
      <c r="B774" s="5">
        <v>300</v>
      </c>
      <c r="C774" s="5" t="s">
        <v>532</v>
      </c>
    </row>
    <row r="775" spans="2:3">
      <c r="B775" s="5">
        <v>162</v>
      </c>
      <c r="C775" s="5" t="s">
        <v>532</v>
      </c>
    </row>
    <row r="776" spans="2:3">
      <c r="B776" s="5">
        <v>869</v>
      </c>
      <c r="C776" s="5" t="s">
        <v>532</v>
      </c>
    </row>
    <row r="777" spans="2:3">
      <c r="B777" s="5">
        <v>381</v>
      </c>
      <c r="C777" s="5" t="s">
        <v>533</v>
      </c>
    </row>
    <row r="778" spans="2:3">
      <c r="B778" s="5">
        <v>790</v>
      </c>
      <c r="C778" s="5" t="s">
        <v>533</v>
      </c>
    </row>
    <row r="779" spans="2:3">
      <c r="B779" s="5">
        <v>980</v>
      </c>
      <c r="C779" s="5" t="s">
        <v>533</v>
      </c>
    </row>
    <row r="780" spans="2:3">
      <c r="B780" s="5">
        <v>481</v>
      </c>
      <c r="C780" s="5" t="s">
        <v>533</v>
      </c>
    </row>
    <row r="781" spans="2:3">
      <c r="B781" s="5">
        <v>602</v>
      </c>
      <c r="C781" s="5" t="s">
        <v>532</v>
      </c>
    </row>
    <row r="782" spans="2:3">
      <c r="B782" s="5">
        <v>566</v>
      </c>
      <c r="C782" s="5" t="s">
        <v>533</v>
      </c>
    </row>
    <row r="783" spans="2:3">
      <c r="B783" s="5">
        <v>414</v>
      </c>
      <c r="C783" s="5" t="s">
        <v>532</v>
      </c>
    </row>
    <row r="784" spans="2:3">
      <c r="B784" s="5">
        <v>293</v>
      </c>
      <c r="C784" s="5" t="s">
        <v>532</v>
      </c>
    </row>
    <row r="785" spans="2:3">
      <c r="B785" s="5">
        <v>870</v>
      </c>
      <c r="C785" s="5" t="s">
        <v>532</v>
      </c>
    </row>
    <row r="786" spans="2:3">
      <c r="B786" s="5">
        <v>684</v>
      </c>
      <c r="C786" s="5" t="s">
        <v>533</v>
      </c>
    </row>
    <row r="787" spans="2:3">
      <c r="B787" s="5">
        <v>844</v>
      </c>
      <c r="C787" s="5" t="s">
        <v>533</v>
      </c>
    </row>
    <row r="788" spans="2:3">
      <c r="B788" s="5">
        <v>702</v>
      </c>
      <c r="C788" s="5" t="s">
        <v>533</v>
      </c>
    </row>
    <row r="789" spans="2:3">
      <c r="B789" s="5">
        <v>219</v>
      </c>
      <c r="C789" s="5" t="s">
        <v>533</v>
      </c>
    </row>
    <row r="790" spans="2:3">
      <c r="B790" s="5">
        <v>257</v>
      </c>
      <c r="C790" s="5" t="s">
        <v>532</v>
      </c>
    </row>
    <row r="791" spans="2:3">
      <c r="B791" s="5">
        <v>362</v>
      </c>
      <c r="C791" s="5" t="s">
        <v>533</v>
      </c>
    </row>
    <row r="792" spans="2:3">
      <c r="B792" s="5">
        <v>41</v>
      </c>
      <c r="C792" s="5" t="s">
        <v>532</v>
      </c>
    </row>
    <row r="793" spans="2:3">
      <c r="B793" s="5">
        <v>749</v>
      </c>
      <c r="C793" s="5" t="s">
        <v>532</v>
      </c>
    </row>
    <row r="794" spans="2:3">
      <c r="B794" s="5">
        <v>573</v>
      </c>
      <c r="C794" s="5" t="s">
        <v>533</v>
      </c>
    </row>
    <row r="795" spans="2:3">
      <c r="B795" s="5">
        <v>381</v>
      </c>
      <c r="C795" s="5" t="s">
        <v>533</v>
      </c>
    </row>
    <row r="796" spans="2:3">
      <c r="B796" s="5">
        <v>651</v>
      </c>
      <c r="C796" s="5" t="s">
        <v>532</v>
      </c>
    </row>
    <row r="797" spans="2:3">
      <c r="B797" s="5">
        <v>344</v>
      </c>
      <c r="C797" s="5" t="s">
        <v>532</v>
      </c>
    </row>
    <row r="798" spans="2:3">
      <c r="B798" s="5">
        <v>492</v>
      </c>
      <c r="C798" s="5" t="s">
        <v>532</v>
      </c>
    </row>
    <row r="799" spans="2:3">
      <c r="B799" s="5">
        <v>508</v>
      </c>
      <c r="C799" s="5" t="s">
        <v>533</v>
      </c>
    </row>
    <row r="800" spans="2:3">
      <c r="B800" s="5">
        <v>899</v>
      </c>
      <c r="C800" s="5" t="s">
        <v>532</v>
      </c>
    </row>
    <row r="801" spans="2:3">
      <c r="B801" s="5">
        <v>895</v>
      </c>
      <c r="C801" s="5" t="s">
        <v>533</v>
      </c>
    </row>
    <row r="802" spans="2:3">
      <c r="B802" s="5">
        <v>887</v>
      </c>
      <c r="C802" s="5" t="s">
        <v>532</v>
      </c>
    </row>
    <row r="803" spans="2:3">
      <c r="B803" s="5">
        <v>274</v>
      </c>
      <c r="C803" s="5" t="s">
        <v>532</v>
      </c>
    </row>
    <row r="804" spans="2:3">
      <c r="B804" s="5">
        <v>94</v>
      </c>
      <c r="C804" s="5" t="s">
        <v>533</v>
      </c>
    </row>
    <row r="805" spans="2:3">
      <c r="B805" s="5">
        <v>253</v>
      </c>
      <c r="C805" s="5" t="s">
        <v>533</v>
      </c>
    </row>
    <row r="806" spans="2:3">
      <c r="B806" s="5">
        <v>233</v>
      </c>
      <c r="C806" s="5" t="s">
        <v>533</v>
      </c>
    </row>
    <row r="807" spans="2:3">
      <c r="B807" s="5">
        <v>427</v>
      </c>
      <c r="C807" s="5" t="s">
        <v>533</v>
      </c>
    </row>
    <row r="808" spans="2:3">
      <c r="B808" s="5">
        <v>372</v>
      </c>
      <c r="C808" s="5" t="s">
        <v>533</v>
      </c>
    </row>
    <row r="809" spans="2:3">
      <c r="B809" s="5">
        <v>446</v>
      </c>
      <c r="C809" s="5" t="s">
        <v>533</v>
      </c>
    </row>
    <row r="810" spans="2:3">
      <c r="B810" s="5">
        <v>489</v>
      </c>
      <c r="C810" s="5" t="s">
        <v>532</v>
      </c>
    </row>
    <row r="811" spans="2:3">
      <c r="B811" s="5">
        <v>881</v>
      </c>
      <c r="C811" s="5" t="s">
        <v>533</v>
      </c>
    </row>
    <row r="812" spans="2:3">
      <c r="B812" s="5">
        <v>873</v>
      </c>
      <c r="C812" s="5" t="s">
        <v>532</v>
      </c>
    </row>
    <row r="813" spans="2:3">
      <c r="B813" s="5">
        <v>780</v>
      </c>
      <c r="C813" s="5" t="s">
        <v>533</v>
      </c>
    </row>
    <row r="814" spans="2:3">
      <c r="B814" s="5">
        <v>903</v>
      </c>
      <c r="C814" s="5" t="s">
        <v>533</v>
      </c>
    </row>
    <row r="815" spans="2:3">
      <c r="B815" s="5">
        <v>942</v>
      </c>
      <c r="C815" s="5" t="s">
        <v>532</v>
      </c>
    </row>
    <row r="816" spans="2:3">
      <c r="B816" s="5">
        <v>846</v>
      </c>
      <c r="C816" s="5" t="s">
        <v>532</v>
      </c>
    </row>
    <row r="817" spans="2:3">
      <c r="B817" s="5">
        <v>471</v>
      </c>
      <c r="C817" s="5" t="s">
        <v>533</v>
      </c>
    </row>
    <row r="818" spans="2:3">
      <c r="B818" s="5">
        <v>430</v>
      </c>
      <c r="C818" s="5" t="s">
        <v>533</v>
      </c>
    </row>
    <row r="819" spans="2:3">
      <c r="B819" s="5">
        <v>340</v>
      </c>
      <c r="C819" s="5" t="s">
        <v>533</v>
      </c>
    </row>
    <row r="820" spans="2:3">
      <c r="B820" s="5">
        <v>756</v>
      </c>
      <c r="C820" s="5" t="s">
        <v>532</v>
      </c>
    </row>
    <row r="821" spans="2:3">
      <c r="B821" s="5">
        <v>387</v>
      </c>
      <c r="C821" s="5" t="s">
        <v>533</v>
      </c>
    </row>
    <row r="822" spans="2:3">
      <c r="B822" s="5">
        <v>902</v>
      </c>
      <c r="C822" s="5" t="s">
        <v>533</v>
      </c>
    </row>
    <row r="823" spans="2:3">
      <c r="B823" s="5">
        <v>781</v>
      </c>
      <c r="C823" s="5" t="s">
        <v>532</v>
      </c>
    </row>
    <row r="824" spans="2:3">
      <c r="B824" s="5">
        <v>1</v>
      </c>
      <c r="C824" s="5" t="s">
        <v>533</v>
      </c>
    </row>
    <row r="825" spans="2:3">
      <c r="B825" s="5">
        <v>808</v>
      </c>
      <c r="C825" s="5" t="s">
        <v>533</v>
      </c>
    </row>
    <row r="826" spans="2:3">
      <c r="B826" s="5">
        <v>236</v>
      </c>
      <c r="C826" s="5" t="s">
        <v>533</v>
      </c>
    </row>
    <row r="827" spans="2:3">
      <c r="B827" s="5">
        <v>933</v>
      </c>
      <c r="C827" s="5" t="s">
        <v>532</v>
      </c>
    </row>
    <row r="828" spans="2:3">
      <c r="B828" s="5">
        <v>43</v>
      </c>
      <c r="C828" s="5" t="s">
        <v>533</v>
      </c>
    </row>
    <row r="829" spans="2:3">
      <c r="B829" s="5">
        <v>710</v>
      </c>
      <c r="C829" s="5" t="s">
        <v>533</v>
      </c>
    </row>
    <row r="830" spans="2:3">
      <c r="B830" s="5">
        <v>819</v>
      </c>
      <c r="C830" s="5" t="s">
        <v>533</v>
      </c>
    </row>
    <row r="831" spans="2:3">
      <c r="B831" s="5">
        <v>664</v>
      </c>
      <c r="C831" s="5" t="s">
        <v>533</v>
      </c>
    </row>
    <row r="832" spans="2:3">
      <c r="B832" s="5">
        <v>739</v>
      </c>
      <c r="C832" s="5" t="s">
        <v>533</v>
      </c>
    </row>
    <row r="833" spans="2:3">
      <c r="B833" s="5">
        <v>342</v>
      </c>
      <c r="C833" s="5" t="s">
        <v>533</v>
      </c>
    </row>
    <row r="834" spans="2:3">
      <c r="B834" s="5">
        <v>747</v>
      </c>
      <c r="C834" s="5" t="s">
        <v>533</v>
      </c>
    </row>
    <row r="835" spans="2:3">
      <c r="B835" s="5">
        <v>159</v>
      </c>
      <c r="C835" s="5" t="s">
        <v>532</v>
      </c>
    </row>
    <row r="836" spans="2:3">
      <c r="B836" s="5">
        <v>283</v>
      </c>
      <c r="C836" s="5" t="s">
        <v>533</v>
      </c>
    </row>
    <row r="837" spans="2:3">
      <c r="B837" s="5">
        <v>54</v>
      </c>
      <c r="C837" s="5" t="s">
        <v>532</v>
      </c>
    </row>
    <row r="838" spans="2:3">
      <c r="B838" s="5">
        <v>627</v>
      </c>
      <c r="C838" s="5" t="s">
        <v>533</v>
      </c>
    </row>
    <row r="839" spans="2:3">
      <c r="B839" s="5">
        <v>466</v>
      </c>
      <c r="C839" s="5" t="s">
        <v>532</v>
      </c>
    </row>
    <row r="840" spans="2:3">
      <c r="B840" s="5">
        <v>627</v>
      </c>
      <c r="C840" s="5" t="s">
        <v>533</v>
      </c>
    </row>
    <row r="841" spans="2:3">
      <c r="B841" s="5">
        <v>746</v>
      </c>
      <c r="C841" s="5" t="s">
        <v>533</v>
      </c>
    </row>
    <row r="842" spans="2:3">
      <c r="B842" s="5">
        <v>499</v>
      </c>
      <c r="C842" s="5" t="s">
        <v>533</v>
      </c>
    </row>
    <row r="843" spans="2:3">
      <c r="B843" s="5">
        <v>465</v>
      </c>
      <c r="C843" s="5" t="s">
        <v>533</v>
      </c>
    </row>
    <row r="844" spans="2:3">
      <c r="B844" s="5">
        <v>413</v>
      </c>
      <c r="C844" s="5" t="s">
        <v>533</v>
      </c>
    </row>
    <row r="845" spans="2:3">
      <c r="B845" s="5">
        <v>505</v>
      </c>
      <c r="C845" s="5" t="s">
        <v>533</v>
      </c>
    </row>
    <row r="846" spans="2:3">
      <c r="B846" s="5">
        <v>745</v>
      </c>
      <c r="C846" s="5" t="s">
        <v>533</v>
      </c>
    </row>
    <row r="847" spans="2:3">
      <c r="B847" s="5">
        <v>731</v>
      </c>
      <c r="C847" s="5" t="s">
        <v>533</v>
      </c>
    </row>
    <row r="848" spans="2:3">
      <c r="B848" s="5">
        <v>619</v>
      </c>
      <c r="C848" s="5" t="s">
        <v>532</v>
      </c>
    </row>
    <row r="849" spans="2:3">
      <c r="B849" s="5">
        <v>955</v>
      </c>
      <c r="C849" s="5" t="s">
        <v>533</v>
      </c>
    </row>
    <row r="850" spans="2:3">
      <c r="B850" s="5">
        <v>791</v>
      </c>
      <c r="C850" s="5" t="s">
        <v>532</v>
      </c>
    </row>
    <row r="851" spans="2:3">
      <c r="B851" s="5">
        <v>924</v>
      </c>
      <c r="C851" s="5" t="s">
        <v>532</v>
      </c>
    </row>
    <row r="852" spans="2:3">
      <c r="B852" s="5">
        <v>322</v>
      </c>
      <c r="C852" s="5" t="s">
        <v>532</v>
      </c>
    </row>
    <row r="853" spans="2:3">
      <c r="B853" s="5">
        <v>141</v>
      </c>
      <c r="C853" s="5" t="s">
        <v>533</v>
      </c>
    </row>
    <row r="854" spans="2:3">
      <c r="B854" s="5">
        <v>444</v>
      </c>
      <c r="C854" s="5" t="s">
        <v>533</v>
      </c>
    </row>
    <row r="855" spans="2:3">
      <c r="B855" s="5">
        <v>355</v>
      </c>
      <c r="C855" s="5" t="s">
        <v>533</v>
      </c>
    </row>
    <row r="856" spans="2:3">
      <c r="B856" s="5">
        <v>672</v>
      </c>
      <c r="C856" s="5" t="s">
        <v>533</v>
      </c>
    </row>
    <row r="857" spans="2:3">
      <c r="B857" s="5">
        <v>366</v>
      </c>
      <c r="C857" s="5" t="s">
        <v>533</v>
      </c>
    </row>
    <row r="858" spans="2:3">
      <c r="B858" s="5">
        <v>862</v>
      </c>
      <c r="C858" s="5" t="s">
        <v>533</v>
      </c>
    </row>
    <row r="859" spans="2:3">
      <c r="B859" s="5">
        <v>324</v>
      </c>
      <c r="C859" s="5" t="s">
        <v>533</v>
      </c>
    </row>
    <row r="860" spans="2:3">
      <c r="B860" s="5">
        <v>495</v>
      </c>
      <c r="C860" s="5" t="s">
        <v>533</v>
      </c>
    </row>
    <row r="861" spans="2:3">
      <c r="B861" s="5">
        <v>104</v>
      </c>
      <c r="C861" s="5" t="s">
        <v>533</v>
      </c>
    </row>
    <row r="862" spans="2:3">
      <c r="B862" s="5">
        <v>819</v>
      </c>
      <c r="C862" s="5" t="s">
        <v>532</v>
      </c>
    </row>
    <row r="863" spans="2:3">
      <c r="B863" s="5">
        <v>43</v>
      </c>
      <c r="C863" s="5" t="s">
        <v>533</v>
      </c>
    </row>
    <row r="864" spans="2:3">
      <c r="B864" s="5">
        <v>132</v>
      </c>
      <c r="C864" s="5" t="s">
        <v>533</v>
      </c>
    </row>
    <row r="865" spans="2:3">
      <c r="B865" s="5">
        <v>783</v>
      </c>
      <c r="C865" s="5" t="s">
        <v>532</v>
      </c>
    </row>
    <row r="866" spans="2:3">
      <c r="B866" s="5">
        <v>821</v>
      </c>
      <c r="C866" s="5" t="s">
        <v>533</v>
      </c>
    </row>
    <row r="867" spans="2:3">
      <c r="B867" s="5">
        <v>731</v>
      </c>
      <c r="C867" s="5" t="s">
        <v>533</v>
      </c>
    </row>
    <row r="868" spans="2:3">
      <c r="B868" s="5">
        <v>923</v>
      </c>
      <c r="C868" s="5" t="s">
        <v>533</v>
      </c>
    </row>
    <row r="869" spans="2:3">
      <c r="B869" s="5">
        <v>416</v>
      </c>
      <c r="C869" s="5" t="s">
        <v>532</v>
      </c>
    </row>
    <row r="870" spans="2:3">
      <c r="B870" s="5">
        <v>801</v>
      </c>
      <c r="C870" s="5" t="s">
        <v>532</v>
      </c>
    </row>
    <row r="871" spans="2:3">
      <c r="B871" s="5">
        <v>374</v>
      </c>
      <c r="C871" s="5" t="s">
        <v>533</v>
      </c>
    </row>
    <row r="872" spans="2:3">
      <c r="B872" s="5">
        <v>64</v>
      </c>
      <c r="C872" s="5" t="s">
        <v>533</v>
      </c>
    </row>
    <row r="873" spans="2:3">
      <c r="B873" s="5">
        <v>182</v>
      </c>
      <c r="C873" s="5" t="s">
        <v>532</v>
      </c>
    </row>
    <row r="874" spans="2:3">
      <c r="B874" s="5">
        <v>302</v>
      </c>
      <c r="C874" s="5" t="s">
        <v>533</v>
      </c>
    </row>
    <row r="875" spans="2:3">
      <c r="B875" s="5">
        <v>675</v>
      </c>
      <c r="C875" s="5" t="s">
        <v>533</v>
      </c>
    </row>
    <row r="876" spans="2:3">
      <c r="B876" s="5">
        <v>208</v>
      </c>
      <c r="C876" s="5" t="s">
        <v>533</v>
      </c>
    </row>
    <row r="877" spans="2:3">
      <c r="B877" s="5">
        <v>917</v>
      </c>
      <c r="C877" s="5" t="s">
        <v>533</v>
      </c>
    </row>
    <row r="878" spans="2:3">
      <c r="B878" s="5">
        <v>578</v>
      </c>
      <c r="C878" s="5" t="s">
        <v>533</v>
      </c>
    </row>
    <row r="879" spans="2:3">
      <c r="B879" s="5">
        <v>903</v>
      </c>
      <c r="C879" s="5" t="s">
        <v>532</v>
      </c>
    </row>
    <row r="880" spans="2:3">
      <c r="B880" s="5">
        <v>94</v>
      </c>
      <c r="C880" s="5" t="s">
        <v>533</v>
      </c>
    </row>
    <row r="881" spans="2:3">
      <c r="B881" s="5">
        <v>294</v>
      </c>
      <c r="C881" s="5" t="s">
        <v>533</v>
      </c>
    </row>
    <row r="882" spans="2:3">
      <c r="B882" s="5">
        <v>258</v>
      </c>
      <c r="C882" s="5" t="s">
        <v>533</v>
      </c>
    </row>
    <row r="883" spans="2:3">
      <c r="B883" s="5">
        <v>635</v>
      </c>
      <c r="C883" s="5" t="s">
        <v>533</v>
      </c>
    </row>
    <row r="884" spans="2:3">
      <c r="B884" s="5">
        <v>923</v>
      </c>
      <c r="C884" s="5" t="s">
        <v>532</v>
      </c>
    </row>
    <row r="885" spans="2:3">
      <c r="B885" s="5">
        <v>512</v>
      </c>
      <c r="C885" s="5" t="s">
        <v>533</v>
      </c>
    </row>
    <row r="886" spans="2:3">
      <c r="B886" s="5">
        <v>767</v>
      </c>
      <c r="C886" s="5" t="s">
        <v>532</v>
      </c>
    </row>
    <row r="887" spans="2:3">
      <c r="B887" s="5">
        <v>914</v>
      </c>
      <c r="C887" s="5" t="s">
        <v>532</v>
      </c>
    </row>
    <row r="888" spans="2:3">
      <c r="B888" s="5">
        <v>777</v>
      </c>
      <c r="C888" s="5" t="s">
        <v>532</v>
      </c>
    </row>
    <row r="889" spans="2:3">
      <c r="B889" s="5">
        <v>148</v>
      </c>
      <c r="C889" s="5" t="s">
        <v>533</v>
      </c>
    </row>
    <row r="890" spans="2:3">
      <c r="B890" s="5">
        <v>905</v>
      </c>
      <c r="C890" s="5" t="s">
        <v>532</v>
      </c>
    </row>
    <row r="891" spans="2:3">
      <c r="B891" s="5">
        <v>485</v>
      </c>
      <c r="C891" s="5" t="s">
        <v>532</v>
      </c>
    </row>
    <row r="892" spans="2:3">
      <c r="B892" s="5">
        <v>399</v>
      </c>
      <c r="C892" s="5" t="s">
        <v>533</v>
      </c>
    </row>
    <row r="893" spans="2:3">
      <c r="B893" s="5">
        <v>705</v>
      </c>
      <c r="C893" s="5" t="s">
        <v>533</v>
      </c>
    </row>
    <row r="894" spans="2:3">
      <c r="B894" s="5">
        <v>942</v>
      </c>
      <c r="C894" s="5" t="s">
        <v>532</v>
      </c>
    </row>
    <row r="895" spans="2:3">
      <c r="B895" s="5">
        <v>416</v>
      </c>
      <c r="C895" s="5" t="s">
        <v>533</v>
      </c>
    </row>
    <row r="896" spans="2:3">
      <c r="B896" s="5">
        <v>167</v>
      </c>
      <c r="C896" s="5" t="s">
        <v>533</v>
      </c>
    </row>
    <row r="897" spans="2:3">
      <c r="B897" s="5">
        <v>18</v>
      </c>
      <c r="C897" s="5" t="s">
        <v>533</v>
      </c>
    </row>
    <row r="898" spans="2:3">
      <c r="B898" s="5">
        <v>522</v>
      </c>
      <c r="C898" s="5" t="s">
        <v>533</v>
      </c>
    </row>
    <row r="899" spans="2:3">
      <c r="B899" s="5">
        <v>395</v>
      </c>
      <c r="C899" s="5" t="s">
        <v>533</v>
      </c>
    </row>
    <row r="900" spans="2:3">
      <c r="B900" s="5">
        <v>394</v>
      </c>
      <c r="C900" s="5" t="s">
        <v>532</v>
      </c>
    </row>
    <row r="901" spans="2:3">
      <c r="B901" s="5">
        <v>149</v>
      </c>
      <c r="C901" s="5" t="s">
        <v>533</v>
      </c>
    </row>
    <row r="902" spans="2:3">
      <c r="B902" s="5">
        <v>76</v>
      </c>
      <c r="C902" s="5" t="s">
        <v>533</v>
      </c>
    </row>
    <row r="903" spans="2:3">
      <c r="B903" s="5">
        <v>500</v>
      </c>
      <c r="C903" s="5" t="s">
        <v>533</v>
      </c>
    </row>
    <row r="904" spans="2:3">
      <c r="B904" s="5">
        <v>899</v>
      </c>
      <c r="C904" s="5" t="s">
        <v>532</v>
      </c>
    </row>
    <row r="905" spans="2:3">
      <c r="B905" s="5">
        <v>996</v>
      </c>
      <c r="C905" s="5" t="s">
        <v>532</v>
      </c>
    </row>
    <row r="906" spans="2:3">
      <c r="B906" s="5">
        <v>495</v>
      </c>
      <c r="C906" s="5" t="s">
        <v>533</v>
      </c>
    </row>
    <row r="907" spans="2:3">
      <c r="B907" s="5">
        <v>296</v>
      </c>
      <c r="C907" s="5" t="s">
        <v>533</v>
      </c>
    </row>
    <row r="908" spans="2:3">
      <c r="B908" s="5">
        <v>794</v>
      </c>
      <c r="C908" s="5" t="s">
        <v>533</v>
      </c>
    </row>
    <row r="909" spans="2:3">
      <c r="B909" s="5">
        <v>690</v>
      </c>
      <c r="C909" s="5" t="s">
        <v>533</v>
      </c>
    </row>
    <row r="910" spans="2:3">
      <c r="B910" s="5">
        <v>188</v>
      </c>
      <c r="C910" s="5" t="s">
        <v>533</v>
      </c>
    </row>
    <row r="911" spans="2:3">
      <c r="B911" s="5">
        <v>286</v>
      </c>
      <c r="C911" s="5" t="s">
        <v>532</v>
      </c>
    </row>
    <row r="912" spans="2:3">
      <c r="B912" s="5">
        <v>611</v>
      </c>
      <c r="C912" s="5" t="s">
        <v>532</v>
      </c>
    </row>
    <row r="913" spans="2:3">
      <c r="B913" s="5">
        <v>439</v>
      </c>
      <c r="C913" s="5" t="s">
        <v>533</v>
      </c>
    </row>
    <row r="914" spans="2:3">
      <c r="B914" s="5">
        <v>270</v>
      </c>
      <c r="C914" s="5" t="s">
        <v>533</v>
      </c>
    </row>
    <row r="915" spans="2:3">
      <c r="B915" s="5">
        <v>391</v>
      </c>
      <c r="C915" s="5" t="s">
        <v>533</v>
      </c>
    </row>
    <row r="916" spans="2:3">
      <c r="B916" s="5">
        <v>799</v>
      </c>
      <c r="C916" s="5" t="s">
        <v>533</v>
      </c>
    </row>
    <row r="917" spans="2:3">
      <c r="B917" s="5">
        <v>46</v>
      </c>
      <c r="C917" s="5" t="s">
        <v>533</v>
      </c>
    </row>
    <row r="918" spans="2:3">
      <c r="B918" s="5">
        <v>81</v>
      </c>
      <c r="C918" s="5" t="s">
        <v>532</v>
      </c>
    </row>
    <row r="919" spans="2:3">
      <c r="B919" s="5">
        <v>688</v>
      </c>
      <c r="C919" s="5" t="s">
        <v>533</v>
      </c>
    </row>
    <row r="920" spans="2:3">
      <c r="B920" s="5">
        <v>185</v>
      </c>
      <c r="C920" s="5" t="s">
        <v>533</v>
      </c>
    </row>
    <row r="921" spans="2:3">
      <c r="B921" s="5">
        <v>620</v>
      </c>
      <c r="C921" s="5" t="s">
        <v>532</v>
      </c>
    </row>
    <row r="922" spans="2:3">
      <c r="B922" s="5">
        <v>298</v>
      </c>
      <c r="C922" s="5" t="s">
        <v>533</v>
      </c>
    </row>
    <row r="923" spans="2:3">
      <c r="B923" s="5">
        <v>979</v>
      </c>
      <c r="C923" s="5" t="s">
        <v>532</v>
      </c>
    </row>
    <row r="924" spans="2:3">
      <c r="B924" s="5">
        <v>195</v>
      </c>
      <c r="C924" s="5" t="s">
        <v>533</v>
      </c>
    </row>
    <row r="925" spans="2:3">
      <c r="B925" s="5">
        <v>290</v>
      </c>
      <c r="C925" s="5" t="s">
        <v>533</v>
      </c>
    </row>
    <row r="926" spans="2:3">
      <c r="B926" s="5">
        <v>648</v>
      </c>
      <c r="C926" s="5" t="s">
        <v>533</v>
      </c>
    </row>
    <row r="927" spans="2:3">
      <c r="B927" s="5">
        <v>513</v>
      </c>
      <c r="C927" s="5" t="s">
        <v>533</v>
      </c>
    </row>
    <row r="928" spans="2:3">
      <c r="B928" s="5">
        <v>185</v>
      </c>
      <c r="C928" s="5" t="s">
        <v>532</v>
      </c>
    </row>
    <row r="929" spans="2:3">
      <c r="B929" s="5">
        <v>837</v>
      </c>
      <c r="C929" s="5" t="s">
        <v>532</v>
      </c>
    </row>
    <row r="930" spans="2:3">
      <c r="B930" s="5">
        <v>988</v>
      </c>
      <c r="C930" s="5" t="s">
        <v>532</v>
      </c>
    </row>
    <row r="931" spans="2:3">
      <c r="B931" s="5">
        <v>241</v>
      </c>
      <c r="C931" s="5" t="s">
        <v>533</v>
      </c>
    </row>
    <row r="932" spans="2:3">
      <c r="B932" s="5">
        <v>71</v>
      </c>
      <c r="C932" s="5" t="s">
        <v>533</v>
      </c>
    </row>
    <row r="933" spans="2:3">
      <c r="B933" s="5">
        <v>471</v>
      </c>
      <c r="C933" s="5" t="s">
        <v>533</v>
      </c>
    </row>
    <row r="934" spans="2:3">
      <c r="B934" s="5">
        <v>758</v>
      </c>
      <c r="C934" s="5" t="s">
        <v>533</v>
      </c>
    </row>
    <row r="935" spans="2:3">
      <c r="B935" s="5">
        <v>638</v>
      </c>
      <c r="C935" s="5" t="s">
        <v>533</v>
      </c>
    </row>
    <row r="936" spans="2:3">
      <c r="B936" s="5">
        <v>429</v>
      </c>
      <c r="C936" s="5" t="s">
        <v>532</v>
      </c>
    </row>
    <row r="937" spans="2:3">
      <c r="B937" s="5">
        <v>373</v>
      </c>
      <c r="C937" s="5" t="s">
        <v>532</v>
      </c>
    </row>
    <row r="938" spans="2:3">
      <c r="B938" s="5">
        <v>863</v>
      </c>
      <c r="C938" s="5" t="s">
        <v>533</v>
      </c>
    </row>
    <row r="939" spans="2:3">
      <c r="B939" s="5">
        <v>651</v>
      </c>
      <c r="C939" s="5" t="s">
        <v>533</v>
      </c>
    </row>
    <row r="940" spans="2:3">
      <c r="B940" s="5">
        <v>342</v>
      </c>
      <c r="C940" s="5" t="s">
        <v>532</v>
      </c>
    </row>
    <row r="941" spans="2:3">
      <c r="B941" s="5">
        <v>772</v>
      </c>
      <c r="C941" s="5" t="s">
        <v>533</v>
      </c>
    </row>
    <row r="942" spans="2:3">
      <c r="B942" s="5">
        <v>989</v>
      </c>
      <c r="C942" s="5" t="s">
        <v>533</v>
      </c>
    </row>
    <row r="943" spans="2:3">
      <c r="B943" s="5">
        <v>357</v>
      </c>
      <c r="C943" s="5" t="s">
        <v>533</v>
      </c>
    </row>
    <row r="944" spans="2:3">
      <c r="B944" s="5">
        <v>868</v>
      </c>
      <c r="C944" s="5" t="s">
        <v>532</v>
      </c>
    </row>
    <row r="945" spans="2:3">
      <c r="B945" s="5">
        <v>922</v>
      </c>
      <c r="C945" s="5" t="s">
        <v>533</v>
      </c>
    </row>
    <row r="946" spans="2:3">
      <c r="B946" s="5">
        <v>945</v>
      </c>
      <c r="C946" s="5" t="s">
        <v>533</v>
      </c>
    </row>
    <row r="947" spans="2:3">
      <c r="B947" s="5">
        <v>596</v>
      </c>
      <c r="C947" s="5" t="s">
        <v>532</v>
      </c>
    </row>
    <row r="948" spans="2:3">
      <c r="B948" s="5">
        <v>260</v>
      </c>
      <c r="C948" s="5" t="s">
        <v>532</v>
      </c>
    </row>
    <row r="949" spans="2:3">
      <c r="B949" s="5">
        <v>299</v>
      </c>
      <c r="C949" s="5" t="s">
        <v>533</v>
      </c>
    </row>
    <row r="950" spans="2:3">
      <c r="B950" s="5">
        <v>656</v>
      </c>
      <c r="C950" s="5" t="s">
        <v>532</v>
      </c>
    </row>
    <row r="951" spans="2:3">
      <c r="B951" s="5">
        <v>403</v>
      </c>
      <c r="C951" s="5" t="s">
        <v>533</v>
      </c>
    </row>
    <row r="952" spans="2:3">
      <c r="B952" s="5">
        <v>245</v>
      </c>
      <c r="C952" s="5" t="s">
        <v>533</v>
      </c>
    </row>
    <row r="953" spans="2:3">
      <c r="B953" s="5">
        <v>837</v>
      </c>
      <c r="C953" s="5" t="s">
        <v>533</v>
      </c>
    </row>
    <row r="954" spans="2:3">
      <c r="B954" s="5">
        <v>942</v>
      </c>
      <c r="C954" s="5" t="s">
        <v>533</v>
      </c>
    </row>
    <row r="955" spans="2:3">
      <c r="B955" s="5">
        <v>334</v>
      </c>
      <c r="C955" s="5" t="s">
        <v>533</v>
      </c>
    </row>
    <row r="956" spans="2:3">
      <c r="B956" s="5">
        <v>583</v>
      </c>
      <c r="C956" s="5" t="s">
        <v>533</v>
      </c>
    </row>
    <row r="957" spans="2:3">
      <c r="B957" s="5">
        <v>966</v>
      </c>
      <c r="C957" s="5" t="s">
        <v>532</v>
      </c>
    </row>
    <row r="958" spans="2:3">
      <c r="B958" s="5">
        <v>209</v>
      </c>
      <c r="C958" s="5" t="s">
        <v>533</v>
      </c>
    </row>
    <row r="959" spans="2:3">
      <c r="B959" s="5">
        <v>373</v>
      </c>
      <c r="C959" s="5" t="s">
        <v>533</v>
      </c>
    </row>
    <row r="960" spans="2:3">
      <c r="B960" s="5">
        <v>240</v>
      </c>
      <c r="C960" s="5" t="s">
        <v>533</v>
      </c>
    </row>
    <row r="961" spans="2:3">
      <c r="B961" s="5">
        <v>10</v>
      </c>
      <c r="C961" s="5" t="s">
        <v>533</v>
      </c>
    </row>
    <row r="962" spans="2:3">
      <c r="B962" s="5">
        <v>616</v>
      </c>
      <c r="C962" s="5" t="s">
        <v>533</v>
      </c>
    </row>
    <row r="963" spans="2:3">
      <c r="B963" s="5">
        <v>61</v>
      </c>
      <c r="C963" s="5" t="s">
        <v>533</v>
      </c>
    </row>
    <row r="964" spans="2:3">
      <c r="B964" s="5">
        <v>115</v>
      </c>
      <c r="C964" s="5" t="s">
        <v>533</v>
      </c>
    </row>
    <row r="965" spans="2:3">
      <c r="B965" s="5">
        <v>751</v>
      </c>
      <c r="C965" s="5" t="s">
        <v>532</v>
      </c>
    </row>
    <row r="966" spans="2:3">
      <c r="B966" s="5">
        <v>333</v>
      </c>
      <c r="C966" s="5" t="s">
        <v>533</v>
      </c>
    </row>
    <row r="967" spans="2:3">
      <c r="B967" s="5">
        <v>71</v>
      </c>
      <c r="C967" s="5" t="s">
        <v>532</v>
      </c>
    </row>
    <row r="968" spans="2:3">
      <c r="B968" s="5">
        <v>938</v>
      </c>
      <c r="C968" s="5" t="s">
        <v>532</v>
      </c>
    </row>
    <row r="969" spans="2:3">
      <c r="B969" s="5">
        <v>75</v>
      </c>
      <c r="C969" s="5" t="s">
        <v>533</v>
      </c>
    </row>
    <row r="970" spans="2:3">
      <c r="B970" s="5">
        <v>17</v>
      </c>
      <c r="C970" s="5" t="s">
        <v>533</v>
      </c>
    </row>
    <row r="971" spans="2:3">
      <c r="B971" s="5">
        <v>917</v>
      </c>
      <c r="C971" s="5" t="s">
        <v>532</v>
      </c>
    </row>
    <row r="972" spans="2:3">
      <c r="B972" s="5">
        <v>77</v>
      </c>
      <c r="C972" s="5" t="s">
        <v>532</v>
      </c>
    </row>
    <row r="973" spans="2:3">
      <c r="B973" s="5">
        <v>537</v>
      </c>
      <c r="C973" s="5" t="s">
        <v>533</v>
      </c>
    </row>
    <row r="974" spans="2:3">
      <c r="B974" s="5">
        <v>390</v>
      </c>
      <c r="C974" s="5" t="s">
        <v>533</v>
      </c>
    </row>
    <row r="975" spans="2:3">
      <c r="B975" s="5">
        <v>6</v>
      </c>
      <c r="C975" s="5" t="s">
        <v>533</v>
      </c>
    </row>
    <row r="976" spans="2:3">
      <c r="B976" s="5">
        <v>987</v>
      </c>
      <c r="C976" s="5" t="s">
        <v>533</v>
      </c>
    </row>
    <row r="977" spans="2:3">
      <c r="B977" s="5">
        <v>929</v>
      </c>
      <c r="C977" s="5" t="s">
        <v>532</v>
      </c>
    </row>
    <row r="978" spans="2:3">
      <c r="B978" s="5">
        <v>143</v>
      </c>
      <c r="C978" s="5" t="s">
        <v>533</v>
      </c>
    </row>
    <row r="979" spans="2:3">
      <c r="B979" s="5">
        <v>643</v>
      </c>
      <c r="C979" s="5" t="s">
        <v>533</v>
      </c>
    </row>
    <row r="980" spans="2:3">
      <c r="B980" s="5">
        <v>718</v>
      </c>
      <c r="C980" s="5" t="s">
        <v>533</v>
      </c>
    </row>
    <row r="981" spans="2:3">
      <c r="B981" s="5">
        <v>605</v>
      </c>
      <c r="C981" s="5" t="s">
        <v>533</v>
      </c>
    </row>
    <row r="982" spans="2:3">
      <c r="B982" s="5">
        <v>970</v>
      </c>
      <c r="C982" s="5" t="s">
        <v>533</v>
      </c>
    </row>
    <row r="983" spans="2:3">
      <c r="B983" s="5">
        <v>66</v>
      </c>
      <c r="C983" s="5" t="s">
        <v>533</v>
      </c>
    </row>
    <row r="984" spans="2:3">
      <c r="B984" s="5">
        <v>633</v>
      </c>
      <c r="C984" s="5" t="s">
        <v>532</v>
      </c>
    </row>
    <row r="985" spans="2:3">
      <c r="B985" s="5">
        <v>688</v>
      </c>
      <c r="C985" s="5" t="s">
        <v>533</v>
      </c>
    </row>
    <row r="986" spans="2:3">
      <c r="B986" s="5">
        <v>137</v>
      </c>
      <c r="C986" s="5" t="s">
        <v>532</v>
      </c>
    </row>
    <row r="987" spans="2:3">
      <c r="B987" s="5">
        <v>21</v>
      </c>
      <c r="C987" s="5" t="s">
        <v>532</v>
      </c>
    </row>
    <row r="988" spans="2:3">
      <c r="B988" s="5">
        <v>674</v>
      </c>
      <c r="C988" s="5" t="s">
        <v>532</v>
      </c>
    </row>
    <row r="989" spans="2:3">
      <c r="B989" s="5">
        <v>732</v>
      </c>
      <c r="C989" s="5" t="s">
        <v>533</v>
      </c>
    </row>
    <row r="990" spans="2:3">
      <c r="B990" s="5">
        <v>108</v>
      </c>
      <c r="C990" s="5" t="s">
        <v>532</v>
      </c>
    </row>
    <row r="991" spans="2:3">
      <c r="B991" s="5">
        <v>811</v>
      </c>
      <c r="C991" s="5" t="s">
        <v>532</v>
      </c>
    </row>
    <row r="992" spans="2:3">
      <c r="B992" s="5">
        <v>107</v>
      </c>
      <c r="C992" s="5" t="s">
        <v>533</v>
      </c>
    </row>
    <row r="993" spans="2:3">
      <c r="B993" s="5">
        <v>787</v>
      </c>
      <c r="C993" s="5" t="s">
        <v>533</v>
      </c>
    </row>
    <row r="994" spans="2:3">
      <c r="B994" s="5">
        <v>609</v>
      </c>
      <c r="C994" s="5" t="s">
        <v>532</v>
      </c>
    </row>
    <row r="995" spans="2:3">
      <c r="B995" s="5">
        <v>277</v>
      </c>
      <c r="C995" s="5" t="s">
        <v>532</v>
      </c>
    </row>
    <row r="996" spans="2:3">
      <c r="B996" s="5">
        <v>900</v>
      </c>
      <c r="C996" s="5" t="s">
        <v>533</v>
      </c>
    </row>
    <row r="997" spans="2:3">
      <c r="B997" s="5">
        <v>173</v>
      </c>
      <c r="C997" s="5" t="s">
        <v>532</v>
      </c>
    </row>
    <row r="998" spans="2:3">
      <c r="B998" s="5">
        <v>912</v>
      </c>
      <c r="C998" s="5" t="s">
        <v>532</v>
      </c>
    </row>
    <row r="999" spans="2:3">
      <c r="B999" s="5">
        <v>178</v>
      </c>
      <c r="C999" s="5" t="s">
        <v>532</v>
      </c>
    </row>
    <row r="1000" spans="2:3">
      <c r="B1000" s="5">
        <v>801</v>
      </c>
      <c r="C1000" s="5" t="s">
        <v>532</v>
      </c>
    </row>
    <row r="1001" spans="2:3">
      <c r="B1001" s="5">
        <v>674</v>
      </c>
      <c r="C1001" s="5" t="s">
        <v>533</v>
      </c>
    </row>
    <row r="1002" spans="2:3">
      <c r="B1002" s="5">
        <v>11</v>
      </c>
      <c r="C1002" s="5" t="s">
        <v>533</v>
      </c>
    </row>
    <row r="1003" spans="2:3">
      <c r="B1003" s="5">
        <v>111</v>
      </c>
      <c r="C1003" s="5" t="s">
        <v>533</v>
      </c>
    </row>
    <row r="1004" spans="2:3">
      <c r="B1004" s="5">
        <v>368</v>
      </c>
      <c r="C1004" s="5" t="s">
        <v>533</v>
      </c>
    </row>
    <row r="1005" spans="2:3">
      <c r="B1005" s="5">
        <v>636</v>
      </c>
      <c r="C1005" s="5" t="s">
        <v>533</v>
      </c>
    </row>
    <row r="1006" spans="2:3">
      <c r="B1006" s="5">
        <v>559</v>
      </c>
      <c r="C1006" s="5" t="s">
        <v>533</v>
      </c>
    </row>
    <row r="1007" spans="2:3">
      <c r="B1007" s="5">
        <v>648</v>
      </c>
      <c r="C1007" s="5" t="s">
        <v>532</v>
      </c>
    </row>
    <row r="1008" spans="2:3">
      <c r="B1008" s="5">
        <v>572</v>
      </c>
      <c r="C1008" s="5" t="s">
        <v>533</v>
      </c>
    </row>
    <row r="1009" spans="2:3">
      <c r="B1009" s="5">
        <v>608</v>
      </c>
      <c r="C1009" s="5" t="s">
        <v>533</v>
      </c>
    </row>
    <row r="1010" spans="2:3">
      <c r="B1010" s="5">
        <v>706</v>
      </c>
      <c r="C1010" s="5" t="s">
        <v>533</v>
      </c>
    </row>
    <row r="1011" spans="2:3">
      <c r="B1011" s="5">
        <v>129</v>
      </c>
      <c r="C1011" s="5" t="s">
        <v>533</v>
      </c>
    </row>
    <row r="1012" spans="2:3">
      <c r="B1012" s="5">
        <v>695</v>
      </c>
      <c r="C1012" s="5" t="s">
        <v>533</v>
      </c>
    </row>
    <row r="1013" spans="2:3">
      <c r="B1013" s="5">
        <v>26</v>
      </c>
      <c r="C1013" s="5" t="s">
        <v>532</v>
      </c>
    </row>
    <row r="1014" spans="2:3">
      <c r="B1014" s="5">
        <v>58</v>
      </c>
      <c r="C1014" s="5" t="s">
        <v>533</v>
      </c>
    </row>
    <row r="1015" spans="2:3">
      <c r="B1015" s="5">
        <v>515</v>
      </c>
      <c r="C1015" s="5" t="s">
        <v>533</v>
      </c>
    </row>
    <row r="1016" spans="2:3">
      <c r="B1016" s="5">
        <v>733</v>
      </c>
      <c r="C1016" s="5" t="s">
        <v>533</v>
      </c>
    </row>
    <row r="1017" spans="2:3">
      <c r="B1017" s="5">
        <v>43</v>
      </c>
      <c r="C1017" s="5" t="s">
        <v>533</v>
      </c>
    </row>
    <row r="1018" spans="2:3">
      <c r="B1018" s="5">
        <v>144</v>
      </c>
      <c r="C1018" s="5" t="s">
        <v>532</v>
      </c>
    </row>
    <row r="1019" spans="2:3">
      <c r="B1019" s="5">
        <v>374</v>
      </c>
      <c r="C1019" s="5" t="s">
        <v>533</v>
      </c>
    </row>
    <row r="1020" spans="2:3">
      <c r="B1020" s="5">
        <v>68</v>
      </c>
      <c r="C1020" s="5" t="s">
        <v>532</v>
      </c>
    </row>
    <row r="1021" spans="2:3">
      <c r="B1021" s="5">
        <v>875</v>
      </c>
      <c r="C1021" s="5" t="s">
        <v>533</v>
      </c>
    </row>
    <row r="1022" spans="2:3">
      <c r="B1022" s="5">
        <v>419</v>
      </c>
      <c r="C1022" s="5" t="s">
        <v>532</v>
      </c>
    </row>
    <row r="1023" spans="2:3">
      <c r="B1023" s="5">
        <v>24</v>
      </c>
      <c r="C1023" s="5" t="s">
        <v>533</v>
      </c>
    </row>
    <row r="1024" spans="2:3">
      <c r="B1024" s="5">
        <v>490</v>
      </c>
      <c r="C1024" s="5" t="s">
        <v>533</v>
      </c>
    </row>
    <row r="1025" spans="2:3">
      <c r="B1025" s="5">
        <v>602</v>
      </c>
      <c r="C1025" s="5" t="s">
        <v>532</v>
      </c>
    </row>
    <row r="1026" spans="2:3">
      <c r="B1026" s="5">
        <v>707</v>
      </c>
      <c r="C1026" s="5" t="s">
        <v>532</v>
      </c>
    </row>
    <row r="1027" spans="2:3">
      <c r="B1027" s="5">
        <v>800</v>
      </c>
      <c r="C1027" s="5" t="s">
        <v>533</v>
      </c>
    </row>
    <row r="1028" spans="2:3">
      <c r="B1028" s="5">
        <v>819</v>
      </c>
      <c r="C1028" s="5" t="s">
        <v>533</v>
      </c>
    </row>
    <row r="1029" spans="2:3">
      <c r="B1029" s="5">
        <v>767</v>
      </c>
      <c r="C1029" s="5" t="s">
        <v>532</v>
      </c>
    </row>
    <row r="1030" spans="2:3">
      <c r="B1030" s="5">
        <v>989</v>
      </c>
      <c r="C1030" s="5" t="s">
        <v>533</v>
      </c>
    </row>
    <row r="1031" spans="2:3">
      <c r="B1031" s="5">
        <v>354</v>
      </c>
      <c r="C1031" s="5" t="s">
        <v>532</v>
      </c>
    </row>
    <row r="1032" spans="2:3">
      <c r="B1032" s="5">
        <v>115</v>
      </c>
      <c r="C1032" s="5" t="s">
        <v>533</v>
      </c>
    </row>
    <row r="1033" spans="2:3">
      <c r="B1033" s="5">
        <v>272</v>
      </c>
      <c r="C1033" s="5" t="s">
        <v>532</v>
      </c>
    </row>
    <row r="1034" spans="2:3">
      <c r="B1034" s="5">
        <v>542</v>
      </c>
      <c r="C1034" s="5" t="s">
        <v>532</v>
      </c>
    </row>
    <row r="1035" spans="2:3">
      <c r="B1035" s="5">
        <v>579</v>
      </c>
      <c r="C1035" s="5" t="s">
        <v>533</v>
      </c>
    </row>
    <row r="1036" spans="2:3">
      <c r="B1036" s="5">
        <v>194</v>
      </c>
      <c r="C1036" s="5" t="s">
        <v>532</v>
      </c>
    </row>
    <row r="1037" spans="2:3">
      <c r="B1037" s="5">
        <v>17</v>
      </c>
      <c r="C1037" s="5" t="s">
        <v>533</v>
      </c>
    </row>
    <row r="1038" spans="2:3">
      <c r="B1038" s="5">
        <v>953</v>
      </c>
      <c r="C1038" s="5" t="s">
        <v>533</v>
      </c>
    </row>
    <row r="1039" spans="2:3">
      <c r="B1039" s="5">
        <v>356</v>
      </c>
      <c r="C1039" s="5" t="s">
        <v>533</v>
      </c>
    </row>
    <row r="1040" spans="2:3">
      <c r="B1040" s="5">
        <v>373</v>
      </c>
      <c r="C1040" s="5" t="s">
        <v>533</v>
      </c>
    </row>
    <row r="1041" spans="2:3">
      <c r="B1041" s="5">
        <v>445</v>
      </c>
      <c r="C1041" s="5" t="s">
        <v>533</v>
      </c>
    </row>
    <row r="1042" spans="2:3">
      <c r="B1042" s="5">
        <v>286</v>
      </c>
      <c r="C1042" s="5" t="s">
        <v>533</v>
      </c>
    </row>
    <row r="1043" spans="2:3">
      <c r="B1043" s="5">
        <v>113</v>
      </c>
      <c r="C1043" s="5" t="s">
        <v>532</v>
      </c>
    </row>
    <row r="1044" spans="2:3">
      <c r="B1044" s="5">
        <v>425</v>
      </c>
      <c r="C1044" s="5" t="s">
        <v>533</v>
      </c>
    </row>
    <row r="1045" spans="2:3">
      <c r="B1045" s="5">
        <v>447</v>
      </c>
      <c r="C1045" s="5" t="s">
        <v>532</v>
      </c>
    </row>
    <row r="1046" spans="2:3">
      <c r="B1046" s="5">
        <v>897</v>
      </c>
      <c r="C1046" s="5" t="s">
        <v>532</v>
      </c>
    </row>
    <row r="1047" spans="2:3">
      <c r="B1047" s="5">
        <v>774</v>
      </c>
      <c r="C1047" s="5" t="s">
        <v>533</v>
      </c>
    </row>
    <row r="1048" spans="2:3">
      <c r="B1048" s="5">
        <v>537</v>
      </c>
      <c r="C1048" s="5" t="s">
        <v>532</v>
      </c>
    </row>
    <row r="1049" spans="2:3">
      <c r="B1049" s="5">
        <v>694</v>
      </c>
      <c r="C1049" s="5" t="s">
        <v>532</v>
      </c>
    </row>
    <row r="1050" spans="2:3">
      <c r="B1050" s="5">
        <v>559</v>
      </c>
      <c r="C1050" s="5" t="s">
        <v>533</v>
      </c>
    </row>
    <row r="1051" spans="2:3">
      <c r="B1051" s="5">
        <v>440</v>
      </c>
      <c r="C1051" s="5" t="s">
        <v>533</v>
      </c>
    </row>
    <row r="1052" spans="2:3">
      <c r="B1052" s="5">
        <v>312</v>
      </c>
      <c r="C1052" s="5" t="s">
        <v>533</v>
      </c>
    </row>
    <row r="1053" spans="2:3">
      <c r="B1053" s="5">
        <v>327</v>
      </c>
      <c r="C1053" s="5" t="s">
        <v>533</v>
      </c>
    </row>
    <row r="1054" spans="2:3">
      <c r="B1054" s="5">
        <v>960</v>
      </c>
      <c r="C1054" s="5" t="s">
        <v>532</v>
      </c>
    </row>
    <row r="1055" spans="2:3">
      <c r="B1055" s="5">
        <v>57</v>
      </c>
      <c r="C1055" s="5" t="s">
        <v>533</v>
      </c>
    </row>
    <row r="1056" spans="2:3">
      <c r="B1056" s="5">
        <v>424</v>
      </c>
      <c r="C1056" s="5" t="s">
        <v>533</v>
      </c>
    </row>
    <row r="1057" spans="2:3">
      <c r="B1057" s="5">
        <v>277</v>
      </c>
      <c r="C1057" s="5" t="s">
        <v>533</v>
      </c>
    </row>
    <row r="1058" spans="2:3">
      <c r="B1058" s="5">
        <v>721</v>
      </c>
      <c r="C1058" s="5" t="s">
        <v>533</v>
      </c>
    </row>
    <row r="1059" spans="2:3">
      <c r="B1059" s="5">
        <v>382</v>
      </c>
      <c r="C1059" s="5" t="s">
        <v>533</v>
      </c>
    </row>
    <row r="1060" spans="2:3">
      <c r="B1060" s="5">
        <v>318</v>
      </c>
      <c r="C1060" s="5" t="s">
        <v>533</v>
      </c>
    </row>
    <row r="1061" spans="2:3">
      <c r="B1061" s="5">
        <v>506</v>
      </c>
      <c r="C1061" s="5" t="s">
        <v>533</v>
      </c>
    </row>
    <row r="1062" spans="2:3">
      <c r="B1062" s="5">
        <v>919</v>
      </c>
      <c r="C1062" s="5" t="s">
        <v>533</v>
      </c>
    </row>
    <row r="1063" spans="2:3">
      <c r="B1063" s="5">
        <v>586</v>
      </c>
      <c r="C1063" s="5" t="s">
        <v>533</v>
      </c>
    </row>
    <row r="1064" spans="2:3">
      <c r="B1064" s="5">
        <v>651</v>
      </c>
      <c r="C1064" s="5" t="s">
        <v>532</v>
      </c>
    </row>
    <row r="1065" spans="2:3">
      <c r="B1065" s="5">
        <v>206</v>
      </c>
      <c r="C1065" s="5" t="s">
        <v>533</v>
      </c>
    </row>
    <row r="1066" spans="2:3">
      <c r="B1066" s="5">
        <v>527</v>
      </c>
      <c r="C1066" s="5" t="s">
        <v>532</v>
      </c>
    </row>
    <row r="1067" spans="2:3">
      <c r="B1067" s="5">
        <v>188</v>
      </c>
      <c r="C1067" s="5" t="s">
        <v>532</v>
      </c>
    </row>
    <row r="1068" spans="2:3">
      <c r="B1068" s="5">
        <v>915</v>
      </c>
      <c r="C1068" s="5" t="s">
        <v>532</v>
      </c>
    </row>
    <row r="1069" spans="2:3">
      <c r="B1069" s="5">
        <v>447</v>
      </c>
      <c r="C1069" s="5" t="s">
        <v>533</v>
      </c>
    </row>
    <row r="1070" spans="2:3">
      <c r="B1070" s="5">
        <v>664</v>
      </c>
      <c r="C1070" s="5" t="s">
        <v>532</v>
      </c>
    </row>
    <row r="1071" spans="2:3">
      <c r="B1071" s="5">
        <v>42</v>
      </c>
      <c r="C1071" s="5" t="s">
        <v>533</v>
      </c>
    </row>
    <row r="1072" spans="2:3">
      <c r="B1072" s="5">
        <v>754</v>
      </c>
      <c r="C1072" s="5" t="s">
        <v>532</v>
      </c>
    </row>
    <row r="1073" spans="2:3">
      <c r="B1073" s="5">
        <v>784</v>
      </c>
      <c r="C1073" s="5" t="s">
        <v>532</v>
      </c>
    </row>
    <row r="1074" spans="2:3">
      <c r="B1074" s="5">
        <v>357</v>
      </c>
      <c r="C1074" s="5" t="s">
        <v>533</v>
      </c>
    </row>
    <row r="1075" spans="2:3">
      <c r="B1075" s="5">
        <v>699</v>
      </c>
      <c r="C1075" s="5" t="s">
        <v>533</v>
      </c>
    </row>
    <row r="1076" spans="2:3">
      <c r="B1076" s="5">
        <v>193</v>
      </c>
      <c r="C1076" s="5" t="s">
        <v>532</v>
      </c>
    </row>
    <row r="1077" spans="2:3">
      <c r="B1077" s="5">
        <v>529</v>
      </c>
      <c r="C1077" s="5" t="s">
        <v>533</v>
      </c>
    </row>
    <row r="1078" spans="2:3">
      <c r="B1078" s="5">
        <v>557</v>
      </c>
      <c r="C1078" s="5" t="s">
        <v>532</v>
      </c>
    </row>
    <row r="1079" spans="2:3">
      <c r="B1079" s="5">
        <v>618</v>
      </c>
      <c r="C1079" s="5" t="s">
        <v>532</v>
      </c>
    </row>
    <row r="1080" spans="2:3">
      <c r="B1080" s="5">
        <v>577</v>
      </c>
      <c r="C1080" s="5" t="s">
        <v>533</v>
      </c>
    </row>
    <row r="1081" spans="2:3">
      <c r="B1081" s="5">
        <v>25</v>
      </c>
      <c r="C1081" s="5" t="s">
        <v>532</v>
      </c>
    </row>
    <row r="1082" spans="2:3">
      <c r="B1082" s="5">
        <v>616</v>
      </c>
      <c r="C1082" s="5" t="s">
        <v>532</v>
      </c>
    </row>
    <row r="1083" spans="2:3">
      <c r="B1083" s="5">
        <v>81</v>
      </c>
      <c r="C1083" s="5" t="s">
        <v>533</v>
      </c>
    </row>
    <row r="1084" spans="2:3">
      <c r="B1084" s="5">
        <v>159</v>
      </c>
      <c r="C1084" s="5" t="s">
        <v>533</v>
      </c>
    </row>
    <row r="1085" spans="2:3">
      <c r="B1085" s="5">
        <v>998</v>
      </c>
      <c r="C1085" s="5" t="s">
        <v>533</v>
      </c>
    </row>
    <row r="1086" spans="2:3">
      <c r="B1086" s="5">
        <v>469</v>
      </c>
      <c r="C1086" s="5" t="s">
        <v>533</v>
      </c>
    </row>
    <row r="1087" spans="2:3">
      <c r="B1087" s="5">
        <v>703</v>
      </c>
      <c r="C1087" s="5" t="s">
        <v>532</v>
      </c>
    </row>
    <row r="1088" spans="2:3">
      <c r="B1088" s="5">
        <v>968</v>
      </c>
      <c r="C1088" s="5" t="s">
        <v>532</v>
      </c>
    </row>
    <row r="1089" spans="2:3">
      <c r="B1089" s="5">
        <v>375</v>
      </c>
      <c r="C1089" s="5" t="s">
        <v>533</v>
      </c>
    </row>
    <row r="1090" spans="2:3">
      <c r="B1090" s="5">
        <v>311</v>
      </c>
      <c r="C1090" s="5" t="s">
        <v>532</v>
      </c>
    </row>
    <row r="1091" spans="2:3">
      <c r="B1091" s="5">
        <v>308</v>
      </c>
      <c r="C1091" s="5" t="s">
        <v>532</v>
      </c>
    </row>
    <row r="1092" spans="2:3">
      <c r="B1092" s="5">
        <v>424</v>
      </c>
      <c r="C1092" s="5" t="s">
        <v>533</v>
      </c>
    </row>
    <row r="1093" spans="2:3">
      <c r="B1093" s="5">
        <v>786</v>
      </c>
      <c r="C1093" s="5" t="s">
        <v>533</v>
      </c>
    </row>
    <row r="1094" spans="2:3">
      <c r="B1094" s="5">
        <v>971</v>
      </c>
      <c r="C1094" s="5" t="s">
        <v>533</v>
      </c>
    </row>
    <row r="1095" spans="2:3">
      <c r="B1095" s="5">
        <v>69</v>
      </c>
      <c r="C1095" s="5" t="s">
        <v>533</v>
      </c>
    </row>
    <row r="1096" spans="2:3">
      <c r="B1096" s="5">
        <v>944</v>
      </c>
      <c r="C1096" s="5" t="s">
        <v>532</v>
      </c>
    </row>
    <row r="1097" spans="2:3">
      <c r="B1097" s="5">
        <v>6</v>
      </c>
      <c r="C1097" s="5" t="s">
        <v>533</v>
      </c>
    </row>
    <row r="1098" spans="2:3">
      <c r="B1098" s="5">
        <v>296</v>
      </c>
      <c r="C1098" s="5" t="s">
        <v>533</v>
      </c>
    </row>
    <row r="1099" spans="2:3">
      <c r="B1099" s="5">
        <v>660</v>
      </c>
      <c r="C1099" s="5" t="s">
        <v>533</v>
      </c>
    </row>
    <row r="1100" spans="2:3">
      <c r="B1100" s="5">
        <v>169</v>
      </c>
      <c r="C1100" s="5" t="s">
        <v>532</v>
      </c>
    </row>
    <row r="1101" spans="2:3">
      <c r="B1101" s="5">
        <v>911</v>
      </c>
      <c r="C1101" s="5" t="s">
        <v>533</v>
      </c>
    </row>
    <row r="1102" spans="2:3">
      <c r="B1102" s="5">
        <v>415</v>
      </c>
      <c r="C1102" s="5" t="s">
        <v>532</v>
      </c>
    </row>
    <row r="1103" spans="2:3">
      <c r="B1103" s="5">
        <v>146</v>
      </c>
      <c r="C1103" s="5" t="s">
        <v>533</v>
      </c>
    </row>
    <row r="1104" spans="2:3">
      <c r="B1104" s="5">
        <v>447</v>
      </c>
      <c r="C1104" s="5" t="s">
        <v>532</v>
      </c>
    </row>
    <row r="1105" spans="2:3">
      <c r="B1105" s="5">
        <v>830</v>
      </c>
      <c r="C1105" s="5" t="s">
        <v>532</v>
      </c>
    </row>
    <row r="1106" spans="2:3">
      <c r="B1106" s="5">
        <v>551</v>
      </c>
      <c r="C1106" s="5" t="s">
        <v>532</v>
      </c>
    </row>
    <row r="1107" spans="2:3">
      <c r="B1107" s="5">
        <v>245</v>
      </c>
      <c r="C1107" s="5" t="s">
        <v>533</v>
      </c>
    </row>
    <row r="1108" spans="2:3">
      <c r="B1108" s="5">
        <v>741</v>
      </c>
      <c r="C1108" s="5" t="s">
        <v>533</v>
      </c>
    </row>
    <row r="1109" spans="2:3">
      <c r="B1109" s="5">
        <v>800</v>
      </c>
      <c r="C1109" s="5" t="s">
        <v>533</v>
      </c>
    </row>
    <row r="1110" spans="2:3">
      <c r="B1110" s="5">
        <v>408</v>
      </c>
      <c r="C1110" s="5" t="s">
        <v>533</v>
      </c>
    </row>
    <row r="1111" spans="2:3">
      <c r="B1111" s="5">
        <v>777</v>
      </c>
      <c r="C1111" s="5" t="s">
        <v>533</v>
      </c>
    </row>
    <row r="1112" spans="2:3">
      <c r="B1112" s="5">
        <v>346</v>
      </c>
      <c r="C1112" s="5" t="s">
        <v>532</v>
      </c>
    </row>
    <row r="1113" spans="2:3">
      <c r="B1113" s="5">
        <v>417</v>
      </c>
      <c r="C1113" s="5" t="s">
        <v>533</v>
      </c>
    </row>
    <row r="1114" spans="2:3">
      <c r="B1114" s="5">
        <v>376</v>
      </c>
      <c r="C1114" s="5" t="s">
        <v>532</v>
      </c>
    </row>
    <row r="1115" spans="2:3">
      <c r="B1115" s="5">
        <v>815</v>
      </c>
      <c r="C1115" s="5" t="s">
        <v>533</v>
      </c>
    </row>
    <row r="1116" spans="2:3">
      <c r="B1116" s="5">
        <v>586</v>
      </c>
      <c r="C1116" s="5" t="s">
        <v>533</v>
      </c>
    </row>
    <row r="1117" spans="2:3">
      <c r="B1117" s="5">
        <v>726</v>
      </c>
      <c r="C1117" s="5" t="s">
        <v>532</v>
      </c>
    </row>
    <row r="1118" spans="2:3">
      <c r="B1118" s="5">
        <v>800</v>
      </c>
      <c r="C1118" s="5" t="s">
        <v>533</v>
      </c>
    </row>
    <row r="1119" spans="2:3">
      <c r="B1119" s="5">
        <v>369</v>
      </c>
      <c r="C1119" s="5" t="s">
        <v>533</v>
      </c>
    </row>
    <row r="1120" spans="2:3">
      <c r="B1120" s="5">
        <v>138</v>
      </c>
      <c r="C1120" s="5" t="s">
        <v>533</v>
      </c>
    </row>
    <row r="1121" spans="2:3">
      <c r="B1121" s="5">
        <v>341</v>
      </c>
      <c r="C1121" s="5" t="s">
        <v>532</v>
      </c>
    </row>
    <row r="1122" spans="2:3">
      <c r="B1122" s="5">
        <v>957</v>
      </c>
      <c r="C1122" s="5" t="s">
        <v>532</v>
      </c>
    </row>
    <row r="1123" spans="2:3">
      <c r="B1123" s="5">
        <v>740</v>
      </c>
      <c r="C1123" s="5" t="s">
        <v>532</v>
      </c>
    </row>
    <row r="1124" spans="2:3">
      <c r="B1124" s="5">
        <v>6</v>
      </c>
      <c r="C1124" s="5" t="s">
        <v>533</v>
      </c>
    </row>
    <row r="1125" spans="2:3">
      <c r="B1125" s="5">
        <v>253</v>
      </c>
      <c r="C1125" s="5" t="s">
        <v>533</v>
      </c>
    </row>
    <row r="1126" spans="2:3">
      <c r="B1126" s="5">
        <v>402</v>
      </c>
      <c r="C1126" s="5" t="s">
        <v>533</v>
      </c>
    </row>
    <row r="1127" spans="2:3">
      <c r="B1127" s="5">
        <v>509</v>
      </c>
      <c r="C1127" s="5" t="s">
        <v>532</v>
      </c>
    </row>
    <row r="1128" spans="2:3">
      <c r="B1128" s="5">
        <v>839</v>
      </c>
      <c r="C1128" s="5" t="s">
        <v>532</v>
      </c>
    </row>
    <row r="1129" spans="2:3">
      <c r="B1129" s="5">
        <v>319</v>
      </c>
      <c r="C1129" s="5" t="s">
        <v>533</v>
      </c>
    </row>
    <row r="1130" spans="2:3">
      <c r="B1130" s="5">
        <v>771</v>
      </c>
      <c r="C1130" s="5" t="s">
        <v>532</v>
      </c>
    </row>
    <row r="1131" spans="2:3">
      <c r="B1131" s="5">
        <v>784</v>
      </c>
      <c r="C1131" s="5" t="s">
        <v>533</v>
      </c>
    </row>
    <row r="1132" spans="2:3">
      <c r="B1132" s="5">
        <v>526</v>
      </c>
      <c r="C1132" s="5" t="s">
        <v>533</v>
      </c>
    </row>
    <row r="1133" spans="2:3">
      <c r="B1133" s="5">
        <v>382</v>
      </c>
      <c r="C1133" s="5" t="s">
        <v>532</v>
      </c>
    </row>
    <row r="1134" spans="2:3">
      <c r="B1134" s="5">
        <v>736</v>
      </c>
      <c r="C1134" s="5" t="s">
        <v>533</v>
      </c>
    </row>
    <row r="1135" spans="2:3">
      <c r="B1135" s="5">
        <v>946</v>
      </c>
      <c r="C1135" s="5" t="s">
        <v>532</v>
      </c>
    </row>
    <row r="1136" spans="2:3">
      <c r="B1136" s="5">
        <v>475</v>
      </c>
      <c r="C1136" s="5" t="s">
        <v>533</v>
      </c>
    </row>
    <row r="1137" spans="2:3">
      <c r="B1137" s="5">
        <v>260</v>
      </c>
      <c r="C1137" s="5" t="s">
        <v>533</v>
      </c>
    </row>
    <row r="1138" spans="2:3">
      <c r="B1138" s="5">
        <v>620</v>
      </c>
      <c r="C1138" s="5" t="s">
        <v>533</v>
      </c>
    </row>
    <row r="1139" spans="2:3">
      <c r="B1139" s="5">
        <v>181</v>
      </c>
      <c r="C1139" s="5" t="s">
        <v>533</v>
      </c>
    </row>
    <row r="1140" spans="2:3">
      <c r="B1140" s="5">
        <v>834</v>
      </c>
      <c r="C1140" s="5" t="s">
        <v>532</v>
      </c>
    </row>
    <row r="1141" spans="2:3">
      <c r="B1141" s="5">
        <v>282</v>
      </c>
      <c r="C1141" s="5" t="s">
        <v>533</v>
      </c>
    </row>
    <row r="1142" spans="2:3">
      <c r="B1142" s="5">
        <v>816</v>
      </c>
      <c r="C1142" s="5" t="s">
        <v>533</v>
      </c>
    </row>
    <row r="1143" spans="2:3">
      <c r="B1143" s="5">
        <v>635</v>
      </c>
      <c r="C1143" s="5" t="s">
        <v>532</v>
      </c>
    </row>
    <row r="1144" spans="2:3">
      <c r="B1144" s="5">
        <v>478</v>
      </c>
      <c r="C1144" s="5" t="s">
        <v>532</v>
      </c>
    </row>
    <row r="1145" spans="2:3">
      <c r="B1145" s="5">
        <v>966</v>
      </c>
      <c r="C1145" s="5" t="s">
        <v>532</v>
      </c>
    </row>
    <row r="1146" spans="2:3">
      <c r="B1146" s="5">
        <v>411</v>
      </c>
      <c r="C1146" s="5" t="s">
        <v>533</v>
      </c>
    </row>
    <row r="1147" spans="2:3">
      <c r="B1147" s="5">
        <v>65</v>
      </c>
      <c r="C1147" s="5" t="s">
        <v>533</v>
      </c>
    </row>
    <row r="1148" spans="2:3">
      <c r="B1148" s="5">
        <v>787</v>
      </c>
      <c r="C1148" s="5" t="s">
        <v>532</v>
      </c>
    </row>
    <row r="1149" spans="2:3">
      <c r="B1149" s="5">
        <v>679</v>
      </c>
      <c r="C1149" s="5" t="s">
        <v>533</v>
      </c>
    </row>
    <row r="1150" spans="2:3">
      <c r="B1150" s="5">
        <v>38</v>
      </c>
      <c r="C1150" s="5" t="s">
        <v>532</v>
      </c>
    </row>
    <row r="1151" spans="2:3">
      <c r="B1151" s="5">
        <v>602</v>
      </c>
      <c r="C1151" s="5" t="s">
        <v>533</v>
      </c>
    </row>
    <row r="1152" spans="2:3">
      <c r="B1152" s="5">
        <v>620</v>
      </c>
      <c r="C1152" s="5" t="s">
        <v>532</v>
      </c>
    </row>
    <row r="1153" spans="2:3">
      <c r="B1153" s="5">
        <v>47</v>
      </c>
      <c r="C1153" s="5" t="s">
        <v>533</v>
      </c>
    </row>
    <row r="1154" spans="2:3">
      <c r="B1154" s="5">
        <v>806</v>
      </c>
      <c r="C1154" s="5" t="s">
        <v>533</v>
      </c>
    </row>
    <row r="1155" spans="2:3">
      <c r="B1155" s="5">
        <v>651</v>
      </c>
      <c r="C1155" s="5" t="s">
        <v>533</v>
      </c>
    </row>
    <row r="1156" spans="2:3">
      <c r="B1156" s="5">
        <v>113</v>
      </c>
      <c r="C1156" s="5" t="s">
        <v>533</v>
      </c>
    </row>
    <row r="1157" spans="2:3">
      <c r="B1157" s="5">
        <v>741</v>
      </c>
      <c r="C1157" s="5" t="s">
        <v>532</v>
      </c>
    </row>
    <row r="1158" spans="2:3">
      <c r="B1158" s="5">
        <v>144</v>
      </c>
      <c r="C1158" s="5" t="s">
        <v>532</v>
      </c>
    </row>
    <row r="1159" spans="2:3">
      <c r="B1159" s="5">
        <v>318</v>
      </c>
      <c r="C1159" s="5" t="s">
        <v>533</v>
      </c>
    </row>
    <row r="1160" spans="2:3">
      <c r="B1160" s="5">
        <v>373</v>
      </c>
      <c r="C1160" s="5" t="s">
        <v>533</v>
      </c>
    </row>
    <row r="1161" spans="2:3">
      <c r="B1161" s="5">
        <v>687</v>
      </c>
      <c r="C1161" s="5" t="s">
        <v>533</v>
      </c>
    </row>
    <row r="1162" spans="2:3">
      <c r="B1162" s="5">
        <v>169</v>
      </c>
      <c r="C1162" s="5" t="s">
        <v>532</v>
      </c>
    </row>
    <row r="1163" spans="2:3">
      <c r="B1163" s="5">
        <v>647</v>
      </c>
      <c r="C1163" s="5" t="s">
        <v>533</v>
      </c>
    </row>
    <row r="1164" spans="2:3">
      <c r="B1164" s="5">
        <v>468</v>
      </c>
      <c r="C1164" s="5" t="s">
        <v>533</v>
      </c>
    </row>
    <row r="1165" spans="2:3">
      <c r="B1165" s="5">
        <v>882</v>
      </c>
      <c r="C1165" s="5" t="s">
        <v>533</v>
      </c>
    </row>
    <row r="1166" spans="2:3">
      <c r="B1166" s="5">
        <v>351</v>
      </c>
      <c r="C1166" s="5" t="s">
        <v>532</v>
      </c>
    </row>
    <row r="1167" spans="2:3">
      <c r="B1167" s="5">
        <v>804</v>
      </c>
      <c r="C1167" s="5" t="s">
        <v>532</v>
      </c>
    </row>
    <row r="1168" spans="2:3">
      <c r="B1168" s="5">
        <v>464</v>
      </c>
      <c r="C1168" s="5" t="s">
        <v>533</v>
      </c>
    </row>
    <row r="1169" spans="2:3">
      <c r="B1169" s="5">
        <v>393</v>
      </c>
      <c r="C1169" s="5" t="s">
        <v>532</v>
      </c>
    </row>
    <row r="1170" spans="2:3">
      <c r="B1170" s="5">
        <v>782</v>
      </c>
      <c r="C1170" s="5" t="s">
        <v>533</v>
      </c>
    </row>
    <row r="1171" spans="2:3">
      <c r="B1171" s="5">
        <v>168</v>
      </c>
      <c r="C1171" s="5" t="s">
        <v>532</v>
      </c>
    </row>
    <row r="1172" spans="2:3">
      <c r="B1172" s="5">
        <v>55</v>
      </c>
      <c r="C1172" s="5" t="s">
        <v>533</v>
      </c>
    </row>
    <row r="1173" spans="2:3">
      <c r="B1173" s="5">
        <v>400</v>
      </c>
      <c r="C1173" s="5" t="s">
        <v>532</v>
      </c>
    </row>
    <row r="1174" spans="2:3">
      <c r="B1174" s="5">
        <v>646</v>
      </c>
      <c r="C1174" s="5" t="s">
        <v>533</v>
      </c>
    </row>
    <row r="1175" spans="2:3">
      <c r="B1175" s="5">
        <v>276</v>
      </c>
      <c r="C1175" s="5" t="s">
        <v>533</v>
      </c>
    </row>
    <row r="1176" spans="2:3">
      <c r="B1176" s="5">
        <v>728</v>
      </c>
      <c r="C1176" s="5" t="s">
        <v>532</v>
      </c>
    </row>
    <row r="1177" spans="2:3">
      <c r="B1177" s="5">
        <v>82</v>
      </c>
      <c r="C1177" s="5" t="s">
        <v>532</v>
      </c>
    </row>
    <row r="1178" spans="2:3">
      <c r="B1178" s="5">
        <v>442</v>
      </c>
      <c r="C1178" s="5" t="s">
        <v>533</v>
      </c>
    </row>
    <row r="1179" spans="2:3">
      <c r="B1179" s="5">
        <v>635</v>
      </c>
      <c r="C1179" s="5" t="s">
        <v>533</v>
      </c>
    </row>
    <row r="1180" spans="2:3">
      <c r="B1180" s="5">
        <v>881</v>
      </c>
      <c r="C1180" s="5" t="s">
        <v>533</v>
      </c>
    </row>
    <row r="1181" spans="2:3">
      <c r="B1181" s="5">
        <v>340</v>
      </c>
      <c r="C1181" s="5" t="s">
        <v>532</v>
      </c>
    </row>
    <row r="1182" spans="2:3">
      <c r="B1182" s="5">
        <v>891</v>
      </c>
      <c r="C1182" s="5" t="s">
        <v>533</v>
      </c>
    </row>
    <row r="1183" spans="2:3">
      <c r="B1183" s="5">
        <v>442</v>
      </c>
      <c r="C1183" s="5" t="s">
        <v>533</v>
      </c>
    </row>
    <row r="1184" spans="2:3">
      <c r="B1184" s="5">
        <v>571</v>
      </c>
      <c r="C1184" s="5" t="s">
        <v>533</v>
      </c>
    </row>
    <row r="1185" spans="2:3">
      <c r="B1185" s="5">
        <v>608</v>
      </c>
      <c r="C1185" s="5" t="s">
        <v>532</v>
      </c>
    </row>
    <row r="1186" spans="2:3">
      <c r="B1186" s="5">
        <v>737</v>
      </c>
      <c r="C1186" s="5" t="s">
        <v>533</v>
      </c>
    </row>
    <row r="1187" spans="2:3">
      <c r="B1187" s="5">
        <v>331</v>
      </c>
      <c r="C1187" s="5" t="s">
        <v>532</v>
      </c>
    </row>
    <row r="1188" spans="2:3">
      <c r="B1188" s="5">
        <v>77</v>
      </c>
      <c r="C1188" s="5" t="s">
        <v>533</v>
      </c>
    </row>
    <row r="1189" spans="2:3">
      <c r="B1189" s="5">
        <v>301</v>
      </c>
      <c r="C1189" s="5" t="s">
        <v>533</v>
      </c>
    </row>
    <row r="1190" spans="2:3">
      <c r="B1190" s="5">
        <v>489</v>
      </c>
      <c r="C1190" s="5" t="s">
        <v>533</v>
      </c>
    </row>
    <row r="1191" spans="2:3">
      <c r="B1191" s="5">
        <v>488</v>
      </c>
      <c r="C1191" s="5" t="s">
        <v>533</v>
      </c>
    </row>
    <row r="1192" spans="2:3">
      <c r="B1192" s="5">
        <v>56</v>
      </c>
      <c r="C1192" s="5" t="s">
        <v>533</v>
      </c>
    </row>
    <row r="1193" spans="2:3">
      <c r="B1193" s="5">
        <v>811</v>
      </c>
      <c r="C1193" s="5" t="s">
        <v>532</v>
      </c>
    </row>
    <row r="1194" spans="2:3">
      <c r="B1194" s="5">
        <v>234</v>
      </c>
      <c r="C1194" s="5" t="s">
        <v>532</v>
      </c>
    </row>
    <row r="1195" spans="2:3">
      <c r="B1195" s="5">
        <v>172</v>
      </c>
      <c r="C1195" s="5" t="s">
        <v>533</v>
      </c>
    </row>
    <row r="1196" spans="2:3">
      <c r="B1196" s="5">
        <v>163</v>
      </c>
      <c r="C1196" s="5" t="s">
        <v>533</v>
      </c>
    </row>
    <row r="1197" spans="2:3">
      <c r="B1197" s="5">
        <v>754</v>
      </c>
      <c r="C1197" s="5" t="s">
        <v>532</v>
      </c>
    </row>
    <row r="1198" spans="2:3">
      <c r="B1198" s="5">
        <v>405</v>
      </c>
      <c r="C1198" s="5" t="s">
        <v>532</v>
      </c>
    </row>
    <row r="1199" spans="2:3">
      <c r="B1199" s="5">
        <v>211</v>
      </c>
      <c r="C1199" s="5" t="s">
        <v>533</v>
      </c>
    </row>
    <row r="1200" spans="2:3">
      <c r="B1200" s="5">
        <v>960</v>
      </c>
      <c r="C1200" s="5" t="s">
        <v>532</v>
      </c>
    </row>
    <row r="1201" spans="2:3">
      <c r="B1201" s="5">
        <v>9</v>
      </c>
      <c r="C1201" s="5" t="s">
        <v>533</v>
      </c>
    </row>
    <row r="1202" spans="2:3">
      <c r="B1202" s="5">
        <v>710</v>
      </c>
      <c r="C1202" s="5" t="s">
        <v>532</v>
      </c>
    </row>
    <row r="1203" spans="2:3">
      <c r="B1203" s="5">
        <v>867</v>
      </c>
      <c r="C1203" s="5" t="s">
        <v>532</v>
      </c>
    </row>
    <row r="1204" spans="2:3">
      <c r="B1204" s="5">
        <v>654</v>
      </c>
      <c r="C1204" s="5" t="s">
        <v>533</v>
      </c>
    </row>
    <row r="1205" spans="2:3">
      <c r="B1205" s="5">
        <v>304</v>
      </c>
      <c r="C1205" s="5" t="s">
        <v>532</v>
      </c>
    </row>
    <row r="1206" spans="2:3">
      <c r="B1206" s="5">
        <v>254</v>
      </c>
      <c r="C1206" s="5" t="s">
        <v>533</v>
      </c>
    </row>
    <row r="1207" spans="2:3">
      <c r="B1207" s="5">
        <v>659</v>
      </c>
      <c r="C1207" s="5" t="s">
        <v>533</v>
      </c>
    </row>
    <row r="1208" spans="2:3">
      <c r="B1208" s="5">
        <v>83</v>
      </c>
      <c r="C1208" s="5" t="s">
        <v>533</v>
      </c>
    </row>
    <row r="1209" spans="2:3">
      <c r="B1209" s="5">
        <v>436</v>
      </c>
      <c r="C1209" s="5" t="s">
        <v>533</v>
      </c>
    </row>
    <row r="1210" spans="2:3">
      <c r="B1210" s="5">
        <v>578</v>
      </c>
      <c r="C1210" s="5" t="s">
        <v>533</v>
      </c>
    </row>
    <row r="1211" spans="2:3">
      <c r="B1211" s="5">
        <v>320</v>
      </c>
      <c r="C1211" s="5" t="s">
        <v>532</v>
      </c>
    </row>
    <row r="1212" spans="2:3">
      <c r="B1212" s="5">
        <v>873</v>
      </c>
      <c r="C1212" s="5" t="s">
        <v>532</v>
      </c>
    </row>
    <row r="1213" spans="2:3">
      <c r="B1213" s="5">
        <v>131</v>
      </c>
      <c r="C1213" s="5" t="s">
        <v>532</v>
      </c>
    </row>
    <row r="1214" spans="2:3">
      <c r="B1214" s="5">
        <v>903</v>
      </c>
      <c r="C1214" s="5" t="s">
        <v>532</v>
      </c>
    </row>
    <row r="1215" spans="2:3">
      <c r="B1215" s="5">
        <v>870</v>
      </c>
      <c r="C1215" s="5" t="s">
        <v>532</v>
      </c>
    </row>
    <row r="1216" spans="2:3">
      <c r="B1216" s="5">
        <v>482</v>
      </c>
      <c r="C1216" s="5" t="s">
        <v>533</v>
      </c>
    </row>
    <row r="1217" spans="2:3">
      <c r="B1217" s="5">
        <v>726</v>
      </c>
      <c r="C1217" s="5" t="s">
        <v>533</v>
      </c>
    </row>
    <row r="1218" spans="2:3">
      <c r="B1218" s="5">
        <v>830</v>
      </c>
      <c r="C1218" s="5" t="s">
        <v>533</v>
      </c>
    </row>
    <row r="1219" spans="2:3">
      <c r="B1219" s="5">
        <v>57</v>
      </c>
      <c r="C1219" s="5" t="s">
        <v>533</v>
      </c>
    </row>
    <row r="1220" spans="2:3">
      <c r="B1220" s="5">
        <v>74</v>
      </c>
      <c r="C1220" s="5" t="s">
        <v>533</v>
      </c>
    </row>
    <row r="1221" spans="2:3">
      <c r="B1221" s="5">
        <v>782</v>
      </c>
      <c r="C1221" s="5" t="s">
        <v>532</v>
      </c>
    </row>
    <row r="1222" spans="2:3">
      <c r="B1222" s="5">
        <v>104</v>
      </c>
      <c r="C1222" s="5" t="s">
        <v>532</v>
      </c>
    </row>
    <row r="1223" spans="2:3">
      <c r="B1223" s="5">
        <v>978</v>
      </c>
      <c r="C1223" s="5" t="s">
        <v>532</v>
      </c>
    </row>
    <row r="1224" spans="2:3">
      <c r="B1224" s="5">
        <v>658</v>
      </c>
      <c r="C1224" s="5" t="s">
        <v>533</v>
      </c>
    </row>
    <row r="1225" spans="2:3">
      <c r="B1225" s="5">
        <v>345</v>
      </c>
      <c r="C1225" s="5" t="s">
        <v>532</v>
      </c>
    </row>
    <row r="1226" spans="2:3">
      <c r="B1226" s="5">
        <v>727</v>
      </c>
      <c r="C1226" s="5" t="s">
        <v>532</v>
      </c>
    </row>
    <row r="1227" spans="2:3">
      <c r="B1227" s="5">
        <v>6</v>
      </c>
      <c r="C1227" s="5" t="s">
        <v>533</v>
      </c>
    </row>
    <row r="1228" spans="2:3">
      <c r="B1228" s="5">
        <v>88</v>
      </c>
      <c r="C1228" s="5" t="s">
        <v>533</v>
      </c>
    </row>
    <row r="1229" spans="2:3">
      <c r="B1229" s="5">
        <v>10</v>
      </c>
      <c r="C1229" s="5" t="s">
        <v>533</v>
      </c>
    </row>
    <row r="1230" spans="2:3">
      <c r="B1230" s="5">
        <v>523</v>
      </c>
      <c r="C1230" s="5" t="s">
        <v>532</v>
      </c>
    </row>
    <row r="1231" spans="2:3">
      <c r="B1231" s="5">
        <v>504</v>
      </c>
      <c r="C1231" s="5" t="s">
        <v>533</v>
      </c>
    </row>
    <row r="1232" spans="2:3">
      <c r="B1232" s="5">
        <v>456</v>
      </c>
      <c r="C1232" s="5" t="s">
        <v>533</v>
      </c>
    </row>
    <row r="1233" spans="2:3">
      <c r="B1233" s="5">
        <v>857</v>
      </c>
      <c r="C1233" s="5" t="s">
        <v>532</v>
      </c>
    </row>
    <row r="1234" spans="2:3">
      <c r="B1234" s="5">
        <v>1000</v>
      </c>
      <c r="C1234" s="5" t="s">
        <v>533</v>
      </c>
    </row>
    <row r="1235" spans="2:3">
      <c r="B1235" s="5">
        <v>162</v>
      </c>
      <c r="C1235" s="5" t="s">
        <v>533</v>
      </c>
    </row>
    <row r="1236" spans="2:3">
      <c r="B1236" s="5">
        <v>635</v>
      </c>
      <c r="C1236" s="5" t="s">
        <v>533</v>
      </c>
    </row>
    <row r="1237" spans="2:3">
      <c r="B1237" s="5">
        <v>853</v>
      </c>
      <c r="C1237" s="5" t="s">
        <v>532</v>
      </c>
    </row>
    <row r="1238" spans="2:3">
      <c r="B1238" s="5">
        <v>879</v>
      </c>
      <c r="C1238" s="5" t="s">
        <v>532</v>
      </c>
    </row>
    <row r="1239" spans="2:3">
      <c r="B1239" s="5">
        <v>749</v>
      </c>
      <c r="C1239" s="5" t="s">
        <v>533</v>
      </c>
    </row>
    <row r="1240" spans="2:3">
      <c r="B1240" s="5">
        <v>370</v>
      </c>
      <c r="C1240" s="5" t="s">
        <v>532</v>
      </c>
    </row>
    <row r="1241" spans="2:3">
      <c r="B1241" s="5">
        <v>794</v>
      </c>
      <c r="C1241" s="5" t="s">
        <v>532</v>
      </c>
    </row>
    <row r="1242" spans="2:3">
      <c r="B1242" s="5">
        <v>567</v>
      </c>
      <c r="C1242" s="5" t="s">
        <v>532</v>
      </c>
    </row>
    <row r="1243" spans="2:3">
      <c r="B1243" s="5">
        <v>570</v>
      </c>
      <c r="C1243" s="5" t="s">
        <v>532</v>
      </c>
    </row>
    <row r="1244" spans="2:3">
      <c r="B1244" s="5">
        <v>987</v>
      </c>
      <c r="C1244" s="5" t="s">
        <v>533</v>
      </c>
    </row>
    <row r="1245" spans="2:3">
      <c r="B1245" s="5">
        <v>392</v>
      </c>
      <c r="C1245" s="5" t="s">
        <v>533</v>
      </c>
    </row>
    <row r="1246" spans="2:3">
      <c r="B1246" s="5">
        <v>733</v>
      </c>
      <c r="C1246" s="5" t="s">
        <v>533</v>
      </c>
    </row>
    <row r="1247" spans="2:3">
      <c r="B1247" s="5">
        <v>157</v>
      </c>
      <c r="C1247" s="5" t="s">
        <v>532</v>
      </c>
    </row>
    <row r="1248" spans="2:3">
      <c r="B1248" s="5">
        <v>479</v>
      </c>
      <c r="C1248" s="5" t="s">
        <v>533</v>
      </c>
    </row>
    <row r="1249" spans="2:3">
      <c r="B1249" s="5">
        <v>640</v>
      </c>
      <c r="C1249" s="5" t="s">
        <v>532</v>
      </c>
    </row>
    <row r="1250" spans="2:3">
      <c r="B1250" s="5">
        <v>710</v>
      </c>
      <c r="C1250" s="5" t="s">
        <v>533</v>
      </c>
    </row>
    <row r="1251" spans="2:3">
      <c r="B1251" s="5">
        <v>125</v>
      </c>
      <c r="C1251" s="5" t="s">
        <v>533</v>
      </c>
    </row>
    <row r="1252" spans="2:3">
      <c r="B1252" s="5">
        <v>459</v>
      </c>
      <c r="C1252" s="5" t="s">
        <v>533</v>
      </c>
    </row>
    <row r="1253" spans="2:3">
      <c r="B1253" s="5">
        <v>2</v>
      </c>
      <c r="C1253" s="5" t="s">
        <v>533</v>
      </c>
    </row>
    <row r="1254" spans="2:3">
      <c r="B1254" s="5">
        <v>317</v>
      </c>
      <c r="C1254" s="5" t="s">
        <v>533</v>
      </c>
    </row>
    <row r="1255" spans="2:3">
      <c r="B1255" s="5">
        <v>924</v>
      </c>
      <c r="C1255" s="5" t="s">
        <v>532</v>
      </c>
    </row>
    <row r="1256" spans="2:3">
      <c r="B1256" s="5">
        <v>511</v>
      </c>
      <c r="C1256" s="5" t="s">
        <v>533</v>
      </c>
    </row>
    <row r="1257" spans="2:3">
      <c r="B1257" s="5">
        <v>219</v>
      </c>
      <c r="C1257" s="5" t="s">
        <v>533</v>
      </c>
    </row>
    <row r="1258" spans="2:3">
      <c r="B1258" s="5">
        <v>141</v>
      </c>
      <c r="C1258" s="5" t="s">
        <v>533</v>
      </c>
    </row>
    <row r="1259" spans="2:3">
      <c r="B1259" s="5">
        <v>9</v>
      </c>
      <c r="C1259" s="5" t="s">
        <v>533</v>
      </c>
    </row>
    <row r="1260" spans="2:3">
      <c r="B1260" s="5">
        <v>4</v>
      </c>
      <c r="C1260" s="5" t="s">
        <v>532</v>
      </c>
    </row>
    <row r="1261" spans="2:3">
      <c r="B1261" s="5">
        <v>960</v>
      </c>
      <c r="C1261" s="5" t="s">
        <v>532</v>
      </c>
    </row>
    <row r="1262" spans="2:3">
      <c r="B1262" s="5">
        <v>132</v>
      </c>
      <c r="C1262" s="5" t="s">
        <v>533</v>
      </c>
    </row>
    <row r="1263" spans="2:3">
      <c r="B1263" s="5">
        <v>773</v>
      </c>
      <c r="C1263" s="5" t="s">
        <v>532</v>
      </c>
    </row>
    <row r="1264" spans="2:3">
      <c r="B1264" s="5">
        <v>30</v>
      </c>
      <c r="C1264" s="5" t="s">
        <v>533</v>
      </c>
    </row>
    <row r="1265" spans="2:3">
      <c r="B1265" s="5">
        <v>432</v>
      </c>
      <c r="C1265" s="5" t="s">
        <v>533</v>
      </c>
    </row>
    <row r="1266" spans="2:3">
      <c r="B1266" s="5">
        <v>497</v>
      </c>
      <c r="C1266" s="5" t="s">
        <v>533</v>
      </c>
    </row>
    <row r="1267" spans="2:3">
      <c r="B1267" s="5">
        <v>939</v>
      </c>
      <c r="C1267" s="5" t="s">
        <v>532</v>
      </c>
    </row>
    <row r="1268" spans="2:3">
      <c r="B1268" s="5">
        <v>752</v>
      </c>
      <c r="C1268" s="5" t="s">
        <v>533</v>
      </c>
    </row>
    <row r="1269" spans="2:3">
      <c r="B1269" s="5">
        <v>904</v>
      </c>
      <c r="C1269" s="5" t="s">
        <v>532</v>
      </c>
    </row>
    <row r="1270" spans="2:3">
      <c r="B1270" s="5">
        <v>596</v>
      </c>
      <c r="C1270" s="5" t="s">
        <v>532</v>
      </c>
    </row>
    <row r="1271" spans="2:3">
      <c r="B1271" s="5">
        <v>918</v>
      </c>
      <c r="C1271" s="5" t="s">
        <v>532</v>
      </c>
    </row>
    <row r="1272" spans="2:3">
      <c r="B1272" s="5">
        <v>839</v>
      </c>
      <c r="C1272" s="5" t="s">
        <v>532</v>
      </c>
    </row>
    <row r="1273" spans="2:3">
      <c r="B1273" s="5">
        <v>788</v>
      </c>
      <c r="C1273" s="5" t="s">
        <v>532</v>
      </c>
    </row>
    <row r="1274" spans="2:3">
      <c r="B1274" s="5">
        <v>444</v>
      </c>
      <c r="C1274" s="5" t="s">
        <v>532</v>
      </c>
    </row>
    <row r="1275" spans="2:3">
      <c r="B1275" s="5">
        <v>218</v>
      </c>
      <c r="C1275" s="5" t="s">
        <v>533</v>
      </c>
    </row>
    <row r="1276" spans="2:3">
      <c r="B1276" s="5">
        <v>649</v>
      </c>
      <c r="C1276" s="5" t="s">
        <v>533</v>
      </c>
    </row>
    <row r="1277" spans="2:3">
      <c r="B1277" s="5">
        <v>214</v>
      </c>
      <c r="C1277" s="5" t="s">
        <v>532</v>
      </c>
    </row>
    <row r="1278" spans="2:3">
      <c r="B1278" s="5">
        <v>192</v>
      </c>
      <c r="C1278" s="5" t="s">
        <v>532</v>
      </c>
    </row>
    <row r="1279" spans="2:3">
      <c r="B1279" s="5">
        <v>957</v>
      </c>
      <c r="C1279" s="5" t="s">
        <v>532</v>
      </c>
    </row>
    <row r="1280" spans="2:3">
      <c r="B1280" s="5">
        <v>913</v>
      </c>
      <c r="C1280" s="5" t="s">
        <v>532</v>
      </c>
    </row>
    <row r="1281" spans="2:3">
      <c r="B1281" s="5">
        <v>201</v>
      </c>
      <c r="C1281" s="5" t="s">
        <v>533</v>
      </c>
    </row>
    <row r="1282" spans="2:3">
      <c r="B1282" s="5">
        <v>551</v>
      </c>
      <c r="C1282" s="5" t="s">
        <v>533</v>
      </c>
    </row>
    <row r="1283" spans="2:3">
      <c r="B1283" s="5">
        <v>582</v>
      </c>
      <c r="C1283" s="5" t="s">
        <v>533</v>
      </c>
    </row>
    <row r="1284" spans="2:3">
      <c r="B1284" s="5">
        <v>577</v>
      </c>
      <c r="C1284" s="5" t="s">
        <v>533</v>
      </c>
    </row>
    <row r="1285" spans="2:3">
      <c r="B1285" s="5">
        <v>182</v>
      </c>
      <c r="C1285" s="5" t="s">
        <v>533</v>
      </c>
    </row>
    <row r="1286" spans="2:3">
      <c r="B1286" s="5">
        <v>489</v>
      </c>
      <c r="C1286" s="5" t="s">
        <v>532</v>
      </c>
    </row>
    <row r="1287" spans="2:3">
      <c r="B1287" s="5">
        <v>676</v>
      </c>
      <c r="C1287" s="5" t="s">
        <v>532</v>
      </c>
    </row>
    <row r="1288" spans="2:3">
      <c r="B1288" s="5">
        <v>176</v>
      </c>
      <c r="C1288" s="5" t="s">
        <v>533</v>
      </c>
    </row>
    <row r="1289" spans="2:3">
      <c r="B1289" s="5">
        <v>22</v>
      </c>
      <c r="C1289" s="5" t="s">
        <v>533</v>
      </c>
    </row>
    <row r="1290" spans="2:3">
      <c r="B1290" s="5">
        <v>570</v>
      </c>
      <c r="C1290" s="5" t="s">
        <v>532</v>
      </c>
    </row>
    <row r="1291" spans="2:3">
      <c r="B1291" s="5">
        <v>993</v>
      </c>
      <c r="C1291" s="5" t="s">
        <v>533</v>
      </c>
    </row>
    <row r="1292" spans="2:3">
      <c r="B1292" s="5">
        <v>279</v>
      </c>
      <c r="C1292" s="5" t="s">
        <v>533</v>
      </c>
    </row>
    <row r="1293" spans="2:3">
      <c r="B1293" s="5">
        <v>479</v>
      </c>
      <c r="C1293" s="5" t="s">
        <v>532</v>
      </c>
    </row>
    <row r="1294" spans="2:3">
      <c r="B1294" s="5">
        <v>687</v>
      </c>
      <c r="C1294" s="5" t="s">
        <v>532</v>
      </c>
    </row>
    <row r="1295" spans="2:3">
      <c r="B1295" s="5">
        <v>680</v>
      </c>
      <c r="C1295" s="5" t="s">
        <v>533</v>
      </c>
    </row>
    <row r="1296" spans="2:3">
      <c r="B1296" s="5">
        <v>587</v>
      </c>
      <c r="C1296" s="5" t="s">
        <v>533</v>
      </c>
    </row>
    <row r="1297" spans="2:3">
      <c r="B1297" s="5">
        <v>525</v>
      </c>
      <c r="C1297" s="5" t="s">
        <v>533</v>
      </c>
    </row>
    <row r="1298" spans="2:3">
      <c r="B1298" s="5">
        <v>785</v>
      </c>
      <c r="C1298" s="5" t="s">
        <v>532</v>
      </c>
    </row>
    <row r="1299" spans="2:3">
      <c r="B1299" s="5">
        <v>802</v>
      </c>
      <c r="C1299" s="5" t="s">
        <v>533</v>
      </c>
    </row>
    <row r="1300" spans="2:3">
      <c r="B1300" s="5">
        <v>430</v>
      </c>
      <c r="C1300" s="5" t="s">
        <v>533</v>
      </c>
    </row>
    <row r="1301" spans="2:3">
      <c r="B1301" s="5">
        <v>656</v>
      </c>
      <c r="C1301" s="5" t="s">
        <v>532</v>
      </c>
    </row>
    <row r="1302" spans="2:3">
      <c r="B1302" s="5">
        <v>650</v>
      </c>
      <c r="C1302" s="5" t="s">
        <v>533</v>
      </c>
    </row>
    <row r="1303" spans="2:3">
      <c r="B1303" s="5">
        <v>384</v>
      </c>
      <c r="C1303" s="5" t="s">
        <v>533</v>
      </c>
    </row>
    <row r="1304" spans="2:3">
      <c r="B1304" s="5">
        <v>210</v>
      </c>
      <c r="C1304" s="5" t="s">
        <v>533</v>
      </c>
    </row>
    <row r="1305" spans="2:3">
      <c r="B1305" s="5">
        <v>124</v>
      </c>
      <c r="C1305" s="5" t="s">
        <v>533</v>
      </c>
    </row>
    <row r="1306" spans="2:3">
      <c r="B1306" s="5">
        <v>511</v>
      </c>
      <c r="C1306" s="5" t="s">
        <v>533</v>
      </c>
    </row>
    <row r="1307" spans="2:3">
      <c r="B1307" s="5">
        <v>86</v>
      </c>
      <c r="C1307" s="5" t="s">
        <v>533</v>
      </c>
    </row>
    <row r="1308" spans="2:3">
      <c r="B1308" s="5">
        <v>376</v>
      </c>
      <c r="C1308" s="5" t="s">
        <v>533</v>
      </c>
    </row>
    <row r="1309" spans="2:3">
      <c r="B1309" s="5">
        <v>928</v>
      </c>
      <c r="C1309" s="5" t="s">
        <v>533</v>
      </c>
    </row>
    <row r="1310" spans="2:3">
      <c r="B1310" s="5">
        <v>241</v>
      </c>
      <c r="C1310" s="5" t="s">
        <v>533</v>
      </c>
    </row>
    <row r="1311" spans="2:3">
      <c r="B1311" s="5">
        <v>278</v>
      </c>
      <c r="C1311" s="5" t="s">
        <v>533</v>
      </c>
    </row>
    <row r="1312" spans="2:3">
      <c r="B1312" s="5">
        <v>363</v>
      </c>
      <c r="C1312" s="5" t="s">
        <v>533</v>
      </c>
    </row>
    <row r="1313" spans="2:3">
      <c r="B1313" s="5">
        <v>626</v>
      </c>
      <c r="C1313" s="5" t="s">
        <v>533</v>
      </c>
    </row>
    <row r="1314" spans="2:3">
      <c r="B1314" s="5">
        <v>849</v>
      </c>
      <c r="C1314" s="5" t="s">
        <v>533</v>
      </c>
    </row>
    <row r="1315" spans="2:3">
      <c r="B1315" s="5">
        <v>507</v>
      </c>
      <c r="C1315" s="5" t="s">
        <v>533</v>
      </c>
    </row>
    <row r="1316" spans="2:3">
      <c r="B1316" s="5">
        <v>301</v>
      </c>
      <c r="C1316" s="5" t="s">
        <v>533</v>
      </c>
    </row>
    <row r="1317" spans="2:3">
      <c r="B1317" s="5">
        <v>827</v>
      </c>
      <c r="C1317" s="5" t="s">
        <v>533</v>
      </c>
    </row>
    <row r="1318" spans="2:3">
      <c r="B1318" s="5">
        <v>169</v>
      </c>
      <c r="C1318" s="5" t="s">
        <v>533</v>
      </c>
    </row>
    <row r="1319" spans="2:3">
      <c r="B1319" s="5">
        <v>121</v>
      </c>
      <c r="C1319" s="5" t="s">
        <v>533</v>
      </c>
    </row>
    <row r="1320" spans="2:3">
      <c r="B1320" s="5">
        <v>610</v>
      </c>
      <c r="C1320" s="5" t="s">
        <v>532</v>
      </c>
    </row>
    <row r="1321" spans="2:3">
      <c r="B1321" s="5">
        <v>638</v>
      </c>
      <c r="C1321" s="5" t="s">
        <v>532</v>
      </c>
    </row>
    <row r="1322" spans="2:3">
      <c r="B1322" s="5">
        <v>875</v>
      </c>
      <c r="C1322" s="5" t="s">
        <v>533</v>
      </c>
    </row>
    <row r="1323" spans="2:3">
      <c r="B1323" s="5">
        <v>761</v>
      </c>
      <c r="C1323" s="5" t="s">
        <v>532</v>
      </c>
    </row>
    <row r="1324" spans="2:3">
      <c r="B1324" s="5">
        <v>645</v>
      </c>
      <c r="C1324" s="5" t="s">
        <v>532</v>
      </c>
    </row>
    <row r="1325" spans="2:3">
      <c r="B1325" s="5">
        <v>73</v>
      </c>
      <c r="C1325" s="5" t="s">
        <v>532</v>
      </c>
    </row>
    <row r="1326" spans="2:3">
      <c r="B1326" s="5">
        <v>462</v>
      </c>
      <c r="C1326" s="5" t="s">
        <v>533</v>
      </c>
    </row>
    <row r="1327" spans="2:3">
      <c r="B1327" s="5">
        <v>164</v>
      </c>
      <c r="C1327" s="5" t="s">
        <v>532</v>
      </c>
    </row>
    <row r="1328" spans="2:3">
      <c r="B1328" s="5">
        <v>871</v>
      </c>
      <c r="C1328" s="5" t="s">
        <v>533</v>
      </c>
    </row>
    <row r="1329" spans="2:3">
      <c r="B1329" s="5">
        <v>221</v>
      </c>
      <c r="C1329" s="5" t="s">
        <v>533</v>
      </c>
    </row>
    <row r="1330" spans="2:3">
      <c r="B1330" s="5">
        <v>11</v>
      </c>
      <c r="C1330" s="5" t="s">
        <v>532</v>
      </c>
    </row>
    <row r="1331" spans="2:3">
      <c r="B1331" s="5">
        <v>76</v>
      </c>
      <c r="C1331" s="5" t="s">
        <v>533</v>
      </c>
    </row>
    <row r="1332" spans="2:3">
      <c r="B1332" s="5">
        <v>907</v>
      </c>
      <c r="C1332" s="5" t="s">
        <v>533</v>
      </c>
    </row>
    <row r="1333" spans="2:3">
      <c r="B1333" s="5">
        <v>14</v>
      </c>
      <c r="C1333" s="5" t="s">
        <v>532</v>
      </c>
    </row>
    <row r="1334" spans="2:3">
      <c r="B1334" s="5">
        <v>429</v>
      </c>
      <c r="C1334" s="5" t="s">
        <v>532</v>
      </c>
    </row>
    <row r="1335" spans="2:3">
      <c r="B1335" s="5">
        <v>248</v>
      </c>
      <c r="C1335" s="5" t="s">
        <v>532</v>
      </c>
    </row>
    <row r="1336" spans="2:3">
      <c r="B1336" s="5">
        <v>929</v>
      </c>
      <c r="C1336" s="5" t="s">
        <v>532</v>
      </c>
    </row>
    <row r="1337" spans="2:3">
      <c r="B1337" s="5">
        <v>858</v>
      </c>
      <c r="C1337" s="5" t="s">
        <v>532</v>
      </c>
    </row>
    <row r="1338" spans="2:3">
      <c r="B1338" s="5">
        <v>59</v>
      </c>
      <c r="C1338" s="5" t="s">
        <v>532</v>
      </c>
    </row>
    <row r="1339" spans="2:3">
      <c r="B1339" s="5">
        <v>910</v>
      </c>
      <c r="C1339" s="5" t="s">
        <v>533</v>
      </c>
    </row>
    <row r="1340" spans="2:3">
      <c r="B1340" s="5">
        <v>885</v>
      </c>
      <c r="C1340" s="5" t="s">
        <v>532</v>
      </c>
    </row>
    <row r="1341" spans="2:3">
      <c r="B1341" s="5">
        <v>765</v>
      </c>
      <c r="C1341" s="5" t="s">
        <v>533</v>
      </c>
    </row>
    <row r="1342" spans="2:3">
      <c r="B1342" s="5">
        <v>521</v>
      </c>
      <c r="C1342" s="5" t="s">
        <v>532</v>
      </c>
    </row>
    <row r="1343" spans="2:3">
      <c r="B1343" s="5">
        <v>636</v>
      </c>
      <c r="C1343" s="5" t="s">
        <v>532</v>
      </c>
    </row>
    <row r="1344" spans="2:3">
      <c r="B1344" s="5">
        <v>832</v>
      </c>
      <c r="C1344" s="5" t="s">
        <v>533</v>
      </c>
    </row>
    <row r="1345" spans="2:3">
      <c r="B1345" s="5">
        <v>320</v>
      </c>
      <c r="C1345" s="5" t="s">
        <v>532</v>
      </c>
    </row>
    <row r="1346" spans="2:3">
      <c r="B1346" s="5">
        <v>19</v>
      </c>
      <c r="C1346" s="5" t="s">
        <v>533</v>
      </c>
    </row>
    <row r="1347" spans="2:3">
      <c r="B1347" s="5">
        <v>350</v>
      </c>
      <c r="C1347" s="5" t="s">
        <v>533</v>
      </c>
    </row>
    <row r="1348" spans="2:3">
      <c r="B1348" s="5">
        <v>71</v>
      </c>
      <c r="C1348" s="5" t="s">
        <v>532</v>
      </c>
    </row>
    <row r="1349" spans="2:3">
      <c r="B1349" s="5">
        <v>664</v>
      </c>
      <c r="C1349" s="5" t="s">
        <v>533</v>
      </c>
    </row>
    <row r="1350" spans="2:3">
      <c r="B1350" s="5">
        <v>450</v>
      </c>
      <c r="C1350" s="5" t="s">
        <v>533</v>
      </c>
    </row>
    <row r="1351" spans="2:3">
      <c r="B1351" s="5">
        <v>268</v>
      </c>
      <c r="C1351" s="5" t="s">
        <v>532</v>
      </c>
    </row>
    <row r="1352" spans="2:3">
      <c r="B1352" s="5">
        <v>556</v>
      </c>
      <c r="C1352" s="5" t="s">
        <v>532</v>
      </c>
    </row>
    <row r="1353" spans="2:3">
      <c r="B1353" s="5">
        <v>661</v>
      </c>
      <c r="C1353" s="5" t="s">
        <v>532</v>
      </c>
    </row>
    <row r="1354" spans="2:3">
      <c r="B1354" s="5">
        <v>950</v>
      </c>
      <c r="C1354" s="5" t="s">
        <v>533</v>
      </c>
    </row>
    <row r="1355" spans="2:3">
      <c r="B1355" s="5">
        <v>111</v>
      </c>
      <c r="C1355" s="5" t="s">
        <v>533</v>
      </c>
    </row>
    <row r="1356" spans="2:3">
      <c r="B1356" s="5">
        <v>858</v>
      </c>
      <c r="C1356" s="5" t="s">
        <v>532</v>
      </c>
    </row>
    <row r="1357" spans="2:3">
      <c r="B1357" s="5">
        <v>831</v>
      </c>
      <c r="C1357" s="5" t="s">
        <v>533</v>
      </c>
    </row>
    <row r="1358" spans="2:3">
      <c r="B1358" s="5">
        <v>539</v>
      </c>
      <c r="C1358" s="5" t="s">
        <v>532</v>
      </c>
    </row>
    <row r="1359" spans="2:3">
      <c r="B1359" s="5">
        <v>571</v>
      </c>
      <c r="C1359" s="5" t="s">
        <v>532</v>
      </c>
    </row>
    <row r="1360" spans="2:3">
      <c r="B1360" s="5">
        <v>900</v>
      </c>
      <c r="C1360" s="5" t="s">
        <v>532</v>
      </c>
    </row>
    <row r="1361" spans="2:3">
      <c r="B1361" s="5">
        <v>441</v>
      </c>
      <c r="C1361" s="5" t="s">
        <v>532</v>
      </c>
    </row>
    <row r="1362" spans="2:3">
      <c r="B1362" s="5">
        <v>53</v>
      </c>
      <c r="C1362" s="5" t="s">
        <v>533</v>
      </c>
    </row>
    <row r="1363" spans="2:3">
      <c r="B1363" s="5">
        <v>511</v>
      </c>
      <c r="C1363" s="5" t="s">
        <v>533</v>
      </c>
    </row>
    <row r="1364" spans="2:3">
      <c r="B1364" s="5">
        <v>811</v>
      </c>
      <c r="C1364" s="5" t="s">
        <v>532</v>
      </c>
    </row>
    <row r="1365" spans="2:3">
      <c r="B1365" s="5">
        <v>623</v>
      </c>
      <c r="C1365" s="5" t="s">
        <v>533</v>
      </c>
    </row>
    <row r="1366" spans="2:3">
      <c r="B1366" s="5">
        <v>801</v>
      </c>
      <c r="C1366" s="5" t="s">
        <v>532</v>
      </c>
    </row>
    <row r="1367" spans="2:3">
      <c r="B1367" s="5">
        <v>228</v>
      </c>
      <c r="C1367" s="5" t="s">
        <v>532</v>
      </c>
    </row>
    <row r="1368" spans="2:3">
      <c r="B1368" s="5">
        <v>933</v>
      </c>
      <c r="C1368" s="5" t="s">
        <v>532</v>
      </c>
    </row>
    <row r="1369" spans="2:3">
      <c r="B1369" s="5">
        <v>490</v>
      </c>
      <c r="C1369" s="5" t="s">
        <v>533</v>
      </c>
    </row>
    <row r="1370" spans="2:3">
      <c r="B1370" s="5">
        <v>934</v>
      </c>
      <c r="C1370" s="5" t="s">
        <v>532</v>
      </c>
    </row>
    <row r="1371" spans="2:3">
      <c r="B1371" s="5">
        <v>924</v>
      </c>
      <c r="C1371" s="5" t="s">
        <v>532</v>
      </c>
    </row>
    <row r="1372" spans="2:3">
      <c r="B1372" s="5">
        <v>162</v>
      </c>
      <c r="C1372" s="5" t="s">
        <v>532</v>
      </c>
    </row>
    <row r="1373" spans="2:3">
      <c r="B1373" s="5">
        <v>660</v>
      </c>
      <c r="C1373" s="5" t="s">
        <v>533</v>
      </c>
    </row>
    <row r="1374" spans="2:3">
      <c r="B1374" s="5">
        <v>351</v>
      </c>
      <c r="C1374" s="5" t="s">
        <v>533</v>
      </c>
    </row>
    <row r="1375" spans="2:3">
      <c r="B1375" s="5">
        <v>626</v>
      </c>
      <c r="C1375" s="5" t="s">
        <v>533</v>
      </c>
    </row>
    <row r="1376" spans="2:3">
      <c r="B1376" s="5">
        <v>620</v>
      </c>
      <c r="C1376" s="5" t="s">
        <v>532</v>
      </c>
    </row>
    <row r="1377" spans="2:3">
      <c r="B1377" s="5">
        <v>887</v>
      </c>
      <c r="C1377" s="5" t="s">
        <v>532</v>
      </c>
    </row>
    <row r="1378" spans="2:3">
      <c r="B1378" s="5">
        <v>421</v>
      </c>
      <c r="C1378" s="5" t="s">
        <v>532</v>
      </c>
    </row>
    <row r="1379" spans="2:3">
      <c r="B1379" s="5">
        <v>810</v>
      </c>
      <c r="C1379" s="5" t="s">
        <v>533</v>
      </c>
    </row>
    <row r="1380" spans="2:3">
      <c r="B1380" s="5">
        <v>419</v>
      </c>
      <c r="C1380" s="5" t="s">
        <v>533</v>
      </c>
    </row>
    <row r="1381" spans="2:3">
      <c r="B1381" s="5">
        <v>113</v>
      </c>
      <c r="C1381" s="5" t="s">
        <v>533</v>
      </c>
    </row>
    <row r="1382" spans="2:3">
      <c r="B1382" s="5">
        <v>578</v>
      </c>
      <c r="C1382" s="5" t="s">
        <v>532</v>
      </c>
    </row>
    <row r="1383" spans="2:3">
      <c r="B1383" s="5">
        <v>193</v>
      </c>
      <c r="C1383" s="5" t="s">
        <v>533</v>
      </c>
    </row>
    <row r="1384" spans="2:3">
      <c r="B1384" s="5">
        <v>316</v>
      </c>
      <c r="C1384" s="5" t="s">
        <v>532</v>
      </c>
    </row>
    <row r="1385" spans="2:3">
      <c r="B1385" s="5">
        <v>689</v>
      </c>
      <c r="C1385" s="5" t="s">
        <v>533</v>
      </c>
    </row>
    <row r="1386" spans="2:3">
      <c r="B1386" s="5">
        <v>840</v>
      </c>
      <c r="C1386" s="5" t="s">
        <v>532</v>
      </c>
    </row>
    <row r="1387" spans="2:3">
      <c r="B1387" s="5">
        <v>652</v>
      </c>
      <c r="C1387" s="5" t="s">
        <v>533</v>
      </c>
    </row>
    <row r="1388" spans="2:3">
      <c r="B1388" s="5">
        <v>166</v>
      </c>
      <c r="C1388" s="5" t="s">
        <v>533</v>
      </c>
    </row>
    <row r="1389" spans="2:3">
      <c r="B1389" s="5">
        <v>265</v>
      </c>
      <c r="C1389" s="5" t="s">
        <v>533</v>
      </c>
    </row>
    <row r="1390" spans="2:3">
      <c r="B1390" s="5">
        <v>743</v>
      </c>
      <c r="C1390" s="5" t="s">
        <v>533</v>
      </c>
    </row>
    <row r="1391" spans="2:3">
      <c r="B1391" s="5">
        <v>873</v>
      </c>
      <c r="C1391" s="5" t="s">
        <v>532</v>
      </c>
    </row>
    <row r="1392" spans="2:3">
      <c r="B1392" s="5">
        <v>292</v>
      </c>
      <c r="C1392" s="5" t="s">
        <v>533</v>
      </c>
    </row>
    <row r="1393" spans="2:3">
      <c r="B1393" s="5">
        <v>332</v>
      </c>
      <c r="C1393" s="5" t="s">
        <v>533</v>
      </c>
    </row>
    <row r="1394" spans="2:3">
      <c r="B1394" s="5">
        <v>45</v>
      </c>
      <c r="C1394" s="5" t="s">
        <v>532</v>
      </c>
    </row>
    <row r="1395" spans="2:3">
      <c r="B1395" s="5">
        <v>209</v>
      </c>
      <c r="C1395" s="5" t="s">
        <v>533</v>
      </c>
    </row>
    <row r="1396" spans="2:3">
      <c r="B1396" s="5">
        <v>860</v>
      </c>
      <c r="C1396" s="5" t="s">
        <v>532</v>
      </c>
    </row>
    <row r="1397" spans="2:3">
      <c r="B1397" s="5">
        <v>553</v>
      </c>
      <c r="C1397" s="5" t="s">
        <v>533</v>
      </c>
    </row>
    <row r="1398" spans="2:3">
      <c r="B1398" s="5">
        <v>795</v>
      </c>
      <c r="C1398" s="5" t="s">
        <v>533</v>
      </c>
    </row>
    <row r="1399" spans="2:3">
      <c r="B1399" s="5">
        <v>683</v>
      </c>
      <c r="C1399" s="5" t="s">
        <v>533</v>
      </c>
    </row>
    <row r="1400" spans="2:3">
      <c r="B1400" s="5">
        <v>326</v>
      </c>
      <c r="C1400" s="5" t="s">
        <v>533</v>
      </c>
    </row>
    <row r="1401" spans="2:3">
      <c r="B1401" s="5">
        <v>279</v>
      </c>
      <c r="C1401" s="5" t="s">
        <v>533</v>
      </c>
    </row>
    <row r="1402" spans="2:3">
      <c r="B1402" s="5">
        <v>612</v>
      </c>
      <c r="C1402" s="5" t="s">
        <v>533</v>
      </c>
    </row>
    <row r="1403" spans="2:3">
      <c r="B1403" s="5">
        <v>690</v>
      </c>
      <c r="C1403" s="5" t="s">
        <v>532</v>
      </c>
    </row>
    <row r="1404" spans="2:3">
      <c r="B1404" s="5">
        <v>599</v>
      </c>
      <c r="C1404" s="5" t="s">
        <v>532</v>
      </c>
    </row>
    <row r="1405" spans="2:3">
      <c r="B1405" s="5">
        <v>881</v>
      </c>
      <c r="C1405" s="5" t="s">
        <v>532</v>
      </c>
    </row>
    <row r="1406" spans="2:3">
      <c r="B1406" s="5">
        <v>690</v>
      </c>
      <c r="C1406" s="5" t="s">
        <v>532</v>
      </c>
    </row>
    <row r="1407" spans="2:3">
      <c r="B1407" s="5">
        <v>15</v>
      </c>
      <c r="C1407" s="5" t="s">
        <v>533</v>
      </c>
    </row>
    <row r="1408" spans="2:3">
      <c r="B1408" s="5">
        <v>182</v>
      </c>
      <c r="C1408" s="5" t="s">
        <v>533</v>
      </c>
    </row>
    <row r="1409" spans="2:3">
      <c r="B1409" s="5">
        <v>89</v>
      </c>
      <c r="C1409" s="5" t="s">
        <v>533</v>
      </c>
    </row>
    <row r="1410" spans="2:3">
      <c r="B1410" s="5">
        <v>19</v>
      </c>
      <c r="C1410" s="5" t="s">
        <v>533</v>
      </c>
    </row>
    <row r="1411" spans="2:3">
      <c r="B1411" s="5">
        <v>341</v>
      </c>
      <c r="C1411" s="5" t="s">
        <v>532</v>
      </c>
    </row>
    <row r="1412" spans="2:3">
      <c r="B1412" s="5">
        <v>935</v>
      </c>
      <c r="C1412" s="5" t="s">
        <v>533</v>
      </c>
    </row>
    <row r="1413" spans="2:3">
      <c r="B1413" s="5">
        <v>684</v>
      </c>
      <c r="C1413" s="5" t="s">
        <v>533</v>
      </c>
    </row>
    <row r="1414" spans="2:3">
      <c r="B1414" s="5">
        <v>914</v>
      </c>
      <c r="C1414" s="5" t="s">
        <v>532</v>
      </c>
    </row>
    <row r="1415" spans="2:3">
      <c r="B1415" s="5">
        <v>896</v>
      </c>
      <c r="C1415" s="5" t="s">
        <v>532</v>
      </c>
    </row>
    <row r="1416" spans="2:3">
      <c r="B1416" s="5">
        <v>694</v>
      </c>
      <c r="C1416" s="5" t="s">
        <v>533</v>
      </c>
    </row>
    <row r="1417" spans="2:3">
      <c r="B1417" s="5">
        <v>156</v>
      </c>
      <c r="C1417" s="5" t="s">
        <v>532</v>
      </c>
    </row>
    <row r="1418" spans="2:3">
      <c r="B1418" s="5">
        <v>533</v>
      </c>
      <c r="C1418" s="5" t="s">
        <v>533</v>
      </c>
    </row>
    <row r="1419" spans="2:3">
      <c r="B1419" s="5">
        <v>469</v>
      </c>
      <c r="C1419" s="5" t="s">
        <v>533</v>
      </c>
    </row>
    <row r="1420" spans="2:3">
      <c r="B1420" s="5">
        <v>453</v>
      </c>
      <c r="C1420" s="5" t="s">
        <v>533</v>
      </c>
    </row>
    <row r="1421" spans="2:3">
      <c r="B1421" s="5">
        <v>734</v>
      </c>
      <c r="C1421" s="5" t="s">
        <v>533</v>
      </c>
    </row>
    <row r="1422" spans="2:3">
      <c r="B1422" s="5">
        <v>156</v>
      </c>
      <c r="C1422" s="5" t="s">
        <v>533</v>
      </c>
    </row>
    <row r="1423" spans="2:3">
      <c r="B1423" s="5">
        <v>729</v>
      </c>
      <c r="C1423" s="5" t="s">
        <v>533</v>
      </c>
    </row>
    <row r="1424" spans="2:3">
      <c r="B1424" s="5">
        <v>617</v>
      </c>
      <c r="C1424" s="5" t="s">
        <v>533</v>
      </c>
    </row>
    <row r="1425" spans="2:3">
      <c r="B1425" s="5">
        <v>114</v>
      </c>
      <c r="C1425" s="5" t="s">
        <v>532</v>
      </c>
    </row>
    <row r="1426" spans="2:3">
      <c r="B1426" s="5">
        <v>969</v>
      </c>
      <c r="C1426" s="5" t="s">
        <v>532</v>
      </c>
    </row>
    <row r="1427" spans="2:3">
      <c r="B1427" s="5">
        <v>614</v>
      </c>
      <c r="C1427" s="5" t="s">
        <v>533</v>
      </c>
    </row>
    <row r="1428" spans="2:3">
      <c r="B1428" s="5">
        <v>87</v>
      </c>
      <c r="C1428" s="5" t="s">
        <v>533</v>
      </c>
    </row>
    <row r="1429" spans="2:3">
      <c r="B1429" s="5">
        <v>106</v>
      </c>
      <c r="C1429" s="5" t="s">
        <v>533</v>
      </c>
    </row>
    <row r="1430" spans="2:3">
      <c r="B1430" s="5">
        <v>5</v>
      </c>
      <c r="C1430" s="5" t="s">
        <v>533</v>
      </c>
    </row>
    <row r="1431" spans="2:3">
      <c r="B1431" s="5">
        <v>975</v>
      </c>
      <c r="C1431" s="5" t="s">
        <v>533</v>
      </c>
    </row>
    <row r="1432" spans="2:3">
      <c r="B1432" s="5">
        <v>93</v>
      </c>
      <c r="C1432" s="5" t="s">
        <v>533</v>
      </c>
    </row>
    <row r="1433" spans="2:3">
      <c r="B1433" s="5">
        <v>490</v>
      </c>
      <c r="C1433" s="5" t="s">
        <v>533</v>
      </c>
    </row>
    <row r="1434" spans="2:3">
      <c r="B1434" s="5">
        <v>464</v>
      </c>
      <c r="C1434" s="5" t="s">
        <v>533</v>
      </c>
    </row>
    <row r="1435" spans="2:3">
      <c r="B1435" s="5">
        <v>337</v>
      </c>
      <c r="C1435" s="5" t="s">
        <v>533</v>
      </c>
    </row>
    <row r="1436" spans="2:3">
      <c r="B1436" s="5">
        <v>299</v>
      </c>
      <c r="C1436" s="5" t="s">
        <v>533</v>
      </c>
    </row>
    <row r="1437" spans="2:3">
      <c r="B1437" s="5">
        <v>291</v>
      </c>
      <c r="C1437" s="5" t="s">
        <v>532</v>
      </c>
    </row>
    <row r="1438" spans="2:3">
      <c r="B1438" s="5">
        <v>218</v>
      </c>
      <c r="C1438" s="5" t="s">
        <v>532</v>
      </c>
    </row>
    <row r="1439" spans="2:3">
      <c r="B1439" s="5">
        <v>734</v>
      </c>
      <c r="C1439" s="5" t="s">
        <v>532</v>
      </c>
    </row>
    <row r="1440" spans="2:3">
      <c r="B1440" s="5">
        <v>151</v>
      </c>
      <c r="C1440" s="5" t="s">
        <v>533</v>
      </c>
    </row>
    <row r="1441" spans="2:3">
      <c r="B1441" s="5">
        <v>724</v>
      </c>
      <c r="C1441" s="5" t="s">
        <v>533</v>
      </c>
    </row>
    <row r="1442" spans="2:3">
      <c r="B1442" s="5">
        <v>48</v>
      </c>
      <c r="C1442" s="5" t="s">
        <v>533</v>
      </c>
    </row>
    <row r="1443" spans="2:3">
      <c r="B1443" s="5">
        <v>405</v>
      </c>
      <c r="C1443" s="5" t="s">
        <v>533</v>
      </c>
    </row>
    <row r="1444" spans="2:3">
      <c r="B1444" s="5">
        <v>317</v>
      </c>
      <c r="C1444" s="5" t="s">
        <v>533</v>
      </c>
    </row>
    <row r="1445" spans="2:3">
      <c r="B1445" s="5">
        <v>727</v>
      </c>
      <c r="C1445" s="5" t="s">
        <v>533</v>
      </c>
    </row>
    <row r="1446" spans="2:3">
      <c r="B1446" s="5">
        <v>289</v>
      </c>
      <c r="C1446" s="5" t="s">
        <v>533</v>
      </c>
    </row>
    <row r="1447" spans="2:3">
      <c r="B1447" s="5">
        <v>906</v>
      </c>
      <c r="C1447" s="5" t="s">
        <v>533</v>
      </c>
    </row>
    <row r="1448" spans="2:3">
      <c r="B1448" s="5">
        <v>934</v>
      </c>
      <c r="C1448" s="5" t="s">
        <v>532</v>
      </c>
    </row>
    <row r="1449" spans="2:3">
      <c r="B1449" s="5">
        <v>986</v>
      </c>
      <c r="C1449" s="5" t="s">
        <v>533</v>
      </c>
    </row>
    <row r="1450" spans="2:3">
      <c r="B1450" s="5">
        <v>355</v>
      </c>
      <c r="C1450" s="5" t="s">
        <v>533</v>
      </c>
    </row>
    <row r="1451" spans="2:3">
      <c r="B1451" s="5">
        <v>119</v>
      </c>
      <c r="C1451" s="5" t="s">
        <v>533</v>
      </c>
    </row>
    <row r="1452" spans="2:3">
      <c r="B1452" s="5">
        <v>111</v>
      </c>
      <c r="C1452" s="5" t="s">
        <v>532</v>
      </c>
    </row>
    <row r="1453" spans="2:3">
      <c r="B1453" s="5">
        <v>863</v>
      </c>
      <c r="C1453" s="5" t="s">
        <v>533</v>
      </c>
    </row>
    <row r="1454" spans="2:3">
      <c r="B1454" s="5">
        <v>150</v>
      </c>
      <c r="C1454" s="5" t="s">
        <v>533</v>
      </c>
    </row>
    <row r="1455" spans="2:3">
      <c r="B1455" s="5">
        <v>519</v>
      </c>
      <c r="C1455" s="5" t="s">
        <v>533</v>
      </c>
    </row>
    <row r="1456" spans="2:3">
      <c r="B1456" s="5">
        <v>946</v>
      </c>
      <c r="C1456" s="5" t="s">
        <v>533</v>
      </c>
    </row>
    <row r="1457" spans="2:3">
      <c r="B1457" s="5">
        <v>682</v>
      </c>
      <c r="C1457" s="5" t="s">
        <v>533</v>
      </c>
    </row>
    <row r="1458" spans="2:3">
      <c r="B1458" s="5">
        <v>956</v>
      </c>
      <c r="C1458" s="5" t="s">
        <v>533</v>
      </c>
    </row>
    <row r="1459" spans="2:3">
      <c r="B1459" s="5">
        <v>125</v>
      </c>
      <c r="C1459" s="5" t="s">
        <v>533</v>
      </c>
    </row>
    <row r="1460" spans="2:3">
      <c r="B1460" s="5">
        <v>962</v>
      </c>
      <c r="C1460" s="5" t="s">
        <v>532</v>
      </c>
    </row>
    <row r="1461" spans="2:3">
      <c r="B1461" s="5">
        <v>138</v>
      </c>
      <c r="C1461" s="5" t="s">
        <v>532</v>
      </c>
    </row>
    <row r="1462" spans="2:3">
      <c r="B1462" s="5">
        <v>60</v>
      </c>
      <c r="C1462" s="5" t="s">
        <v>533</v>
      </c>
    </row>
    <row r="1463" spans="2:3">
      <c r="B1463" s="5">
        <v>560</v>
      </c>
      <c r="C1463" s="5" t="s">
        <v>533</v>
      </c>
    </row>
    <row r="1464" spans="2:3">
      <c r="B1464" s="5">
        <v>328</v>
      </c>
      <c r="C1464" s="5" t="s">
        <v>533</v>
      </c>
    </row>
    <row r="1465" spans="2:3">
      <c r="B1465" s="5">
        <v>216</v>
      </c>
      <c r="C1465" s="5" t="s">
        <v>533</v>
      </c>
    </row>
    <row r="1466" spans="2:3">
      <c r="B1466" s="5">
        <v>463</v>
      </c>
      <c r="C1466" s="5" t="s">
        <v>532</v>
      </c>
    </row>
    <row r="1467" spans="2:3">
      <c r="B1467" s="5">
        <v>158</v>
      </c>
      <c r="C1467" s="5" t="s">
        <v>533</v>
      </c>
    </row>
    <row r="1468" spans="2:3">
      <c r="B1468" s="5">
        <v>126</v>
      </c>
      <c r="C1468" s="5" t="s">
        <v>532</v>
      </c>
    </row>
    <row r="1469" spans="2:3">
      <c r="B1469" s="5">
        <v>821</v>
      </c>
      <c r="C1469" s="5" t="s">
        <v>533</v>
      </c>
    </row>
    <row r="1470" spans="2:3">
      <c r="B1470" s="5">
        <v>83</v>
      </c>
      <c r="C1470" s="5" t="s">
        <v>533</v>
      </c>
    </row>
    <row r="1471" spans="2:3">
      <c r="B1471" s="5">
        <v>160</v>
      </c>
      <c r="C1471" s="5" t="s">
        <v>533</v>
      </c>
    </row>
    <row r="1472" spans="2:3">
      <c r="B1472" s="5">
        <v>237</v>
      </c>
      <c r="C1472" s="5" t="s">
        <v>533</v>
      </c>
    </row>
    <row r="1473" spans="2:3">
      <c r="B1473" s="5">
        <v>930</v>
      </c>
      <c r="C1473" s="5" t="s">
        <v>532</v>
      </c>
    </row>
    <row r="1474" spans="2:3">
      <c r="B1474" s="5">
        <v>873</v>
      </c>
      <c r="C1474" s="5" t="s">
        <v>532</v>
      </c>
    </row>
    <row r="1475" spans="2:3">
      <c r="B1475" s="5">
        <v>899</v>
      </c>
      <c r="C1475" s="5" t="s">
        <v>533</v>
      </c>
    </row>
    <row r="1476" spans="2:3">
      <c r="B1476" s="5">
        <v>185</v>
      </c>
      <c r="C1476" s="5" t="s">
        <v>533</v>
      </c>
    </row>
    <row r="1477" spans="2:3">
      <c r="B1477" s="5">
        <v>863</v>
      </c>
      <c r="C1477" s="5" t="s">
        <v>533</v>
      </c>
    </row>
    <row r="1478" spans="2:3">
      <c r="B1478" s="5">
        <v>765</v>
      </c>
      <c r="C1478" s="5" t="s">
        <v>533</v>
      </c>
    </row>
    <row r="1479" spans="2:3">
      <c r="B1479" s="5">
        <v>767</v>
      </c>
      <c r="C1479" s="5" t="s">
        <v>532</v>
      </c>
    </row>
    <row r="1480" spans="2:3">
      <c r="B1480" s="5">
        <v>679</v>
      </c>
      <c r="C1480" s="5" t="s">
        <v>532</v>
      </c>
    </row>
    <row r="1481" spans="2:3">
      <c r="B1481" s="5">
        <v>492</v>
      </c>
      <c r="C1481" s="5" t="s">
        <v>533</v>
      </c>
    </row>
    <row r="1482" spans="2:3">
      <c r="B1482" s="5">
        <v>486</v>
      </c>
      <c r="C1482" s="5" t="s">
        <v>533</v>
      </c>
    </row>
    <row r="1483" spans="2:3">
      <c r="B1483" s="5">
        <v>580</v>
      </c>
      <c r="C1483" s="5" t="s">
        <v>533</v>
      </c>
    </row>
    <row r="1484" spans="2:3">
      <c r="B1484" s="5">
        <v>824</v>
      </c>
      <c r="C1484" s="5" t="s">
        <v>532</v>
      </c>
    </row>
    <row r="1485" spans="2:3">
      <c r="B1485" s="5">
        <v>572</v>
      </c>
      <c r="C1485" s="5" t="s">
        <v>533</v>
      </c>
    </row>
    <row r="1486" spans="2:3">
      <c r="B1486" s="5">
        <v>920</v>
      </c>
      <c r="C1486" s="5" t="s">
        <v>532</v>
      </c>
    </row>
    <row r="1487" spans="2:3">
      <c r="B1487" s="5">
        <v>19</v>
      </c>
      <c r="C1487" s="5" t="s">
        <v>533</v>
      </c>
    </row>
    <row r="1488" spans="2:3">
      <c r="B1488" s="5">
        <v>806</v>
      </c>
      <c r="C1488" s="5" t="s">
        <v>532</v>
      </c>
    </row>
    <row r="1489" spans="2:3">
      <c r="B1489" s="5">
        <v>535</v>
      </c>
      <c r="C1489" s="5" t="s">
        <v>532</v>
      </c>
    </row>
    <row r="1490" spans="2:3">
      <c r="B1490" s="5">
        <v>374</v>
      </c>
      <c r="C1490" s="5" t="s">
        <v>533</v>
      </c>
    </row>
    <row r="1491" spans="2:3">
      <c r="B1491" s="5">
        <v>672</v>
      </c>
      <c r="C1491" s="5" t="s">
        <v>533</v>
      </c>
    </row>
    <row r="1492" spans="2:3">
      <c r="B1492" s="5">
        <v>466</v>
      </c>
      <c r="C1492" s="5" t="s">
        <v>533</v>
      </c>
    </row>
    <row r="1493" spans="2:3">
      <c r="B1493" s="5">
        <v>351</v>
      </c>
      <c r="C1493" s="5" t="s">
        <v>533</v>
      </c>
    </row>
    <row r="1494" spans="2:3">
      <c r="B1494" s="5">
        <v>696</v>
      </c>
      <c r="C1494" s="5" t="s">
        <v>532</v>
      </c>
    </row>
    <row r="1495" spans="2:3">
      <c r="B1495" s="5">
        <v>598</v>
      </c>
      <c r="C1495" s="5" t="s">
        <v>533</v>
      </c>
    </row>
    <row r="1496" spans="2:3">
      <c r="B1496" s="5">
        <v>558</v>
      </c>
      <c r="C1496" s="5" t="s">
        <v>533</v>
      </c>
    </row>
    <row r="1497" spans="2:3">
      <c r="B1497" s="5">
        <v>536</v>
      </c>
      <c r="C1497" s="5" t="s">
        <v>532</v>
      </c>
    </row>
    <row r="1498" spans="2:3">
      <c r="B1498" s="5">
        <v>332</v>
      </c>
      <c r="C1498" s="5" t="s">
        <v>533</v>
      </c>
    </row>
    <row r="1499" spans="2:3">
      <c r="B1499" s="5">
        <v>134</v>
      </c>
      <c r="C1499" s="5" t="s">
        <v>532</v>
      </c>
    </row>
    <row r="1500" spans="2:3">
      <c r="B1500" s="5">
        <v>278</v>
      </c>
      <c r="C1500" s="5" t="s">
        <v>532</v>
      </c>
    </row>
    <row r="1501" spans="2:3">
      <c r="B1501" s="5">
        <v>481</v>
      </c>
      <c r="C1501" s="5" t="s">
        <v>532</v>
      </c>
    </row>
    <row r="1502" spans="2:3">
      <c r="B1502" s="5">
        <v>381</v>
      </c>
      <c r="C1502" s="5" t="s">
        <v>533</v>
      </c>
    </row>
    <row r="1503" spans="2:3">
      <c r="B1503" s="5">
        <v>92</v>
      </c>
      <c r="C1503" s="5" t="s">
        <v>533</v>
      </c>
    </row>
    <row r="1504" spans="2:3">
      <c r="B1504" s="5">
        <v>825</v>
      </c>
      <c r="C1504" s="5" t="s">
        <v>532</v>
      </c>
    </row>
    <row r="1505" spans="2:3">
      <c r="B1505" s="5">
        <v>156</v>
      </c>
      <c r="C1505" s="5" t="s">
        <v>533</v>
      </c>
    </row>
    <row r="1506" spans="2:3">
      <c r="B1506" s="5">
        <v>294</v>
      </c>
      <c r="C1506" s="5" t="s">
        <v>533</v>
      </c>
    </row>
    <row r="1507" spans="2:3">
      <c r="B1507" s="5">
        <v>945</v>
      </c>
      <c r="C1507" s="5" t="s">
        <v>532</v>
      </c>
    </row>
    <row r="1508" spans="2:3">
      <c r="B1508" s="5">
        <v>334</v>
      </c>
      <c r="C1508" s="5" t="s">
        <v>533</v>
      </c>
    </row>
    <row r="1509" spans="2:3">
      <c r="B1509" s="5">
        <v>983</v>
      </c>
      <c r="C1509" s="5" t="s">
        <v>532</v>
      </c>
    </row>
    <row r="1510" spans="2:3">
      <c r="B1510" s="5">
        <v>139</v>
      </c>
      <c r="C1510" s="5" t="s">
        <v>532</v>
      </c>
    </row>
    <row r="1511" spans="2:3">
      <c r="B1511" s="5">
        <v>324</v>
      </c>
      <c r="C1511" s="5" t="s">
        <v>532</v>
      </c>
    </row>
    <row r="1512" spans="2:3">
      <c r="B1512" s="5">
        <v>139</v>
      </c>
      <c r="C1512" s="5" t="s">
        <v>533</v>
      </c>
    </row>
    <row r="1513" spans="2:3">
      <c r="B1513" s="5">
        <v>815</v>
      </c>
      <c r="C1513" s="5" t="s">
        <v>533</v>
      </c>
    </row>
    <row r="1514" spans="2:3">
      <c r="B1514" s="5">
        <v>359</v>
      </c>
      <c r="C1514" s="5" t="s">
        <v>533</v>
      </c>
    </row>
    <row r="1515" spans="2:3">
      <c r="B1515" s="5">
        <v>383</v>
      </c>
      <c r="C1515" s="5" t="s">
        <v>533</v>
      </c>
    </row>
    <row r="1516" spans="2:3">
      <c r="B1516" s="5">
        <v>338</v>
      </c>
      <c r="C1516" s="5" t="s">
        <v>533</v>
      </c>
    </row>
    <row r="1517" spans="2:3">
      <c r="B1517" s="5">
        <v>473</v>
      </c>
      <c r="C1517" s="5" t="s">
        <v>533</v>
      </c>
    </row>
    <row r="1518" spans="2:3">
      <c r="B1518" s="5">
        <v>197</v>
      </c>
      <c r="C1518" s="5" t="s">
        <v>533</v>
      </c>
    </row>
    <row r="1519" spans="2:3">
      <c r="B1519" s="5">
        <v>665</v>
      </c>
      <c r="C1519" s="5" t="s">
        <v>533</v>
      </c>
    </row>
    <row r="1520" spans="2:3">
      <c r="B1520" s="5">
        <v>9</v>
      </c>
      <c r="C1520" s="5" t="s">
        <v>533</v>
      </c>
    </row>
    <row r="1521" spans="2:3">
      <c r="B1521" s="5">
        <v>351</v>
      </c>
      <c r="C1521" s="5" t="s">
        <v>532</v>
      </c>
    </row>
    <row r="1522" spans="2:3">
      <c r="B1522" s="5">
        <v>984</v>
      </c>
      <c r="C1522" s="5" t="s">
        <v>533</v>
      </c>
    </row>
    <row r="1523" spans="2:3">
      <c r="B1523" s="5">
        <v>789</v>
      </c>
      <c r="C1523" s="5" t="s">
        <v>532</v>
      </c>
    </row>
    <row r="1524" spans="2:3">
      <c r="B1524" s="5">
        <v>361</v>
      </c>
      <c r="C1524" s="5" t="s">
        <v>532</v>
      </c>
    </row>
    <row r="1525" spans="2:3">
      <c r="B1525" s="5">
        <v>200</v>
      </c>
      <c r="C1525" s="5" t="s">
        <v>533</v>
      </c>
    </row>
    <row r="1526" spans="2:3">
      <c r="B1526" s="5">
        <v>340</v>
      </c>
      <c r="C1526" s="5" t="s">
        <v>533</v>
      </c>
    </row>
    <row r="1527" spans="2:3">
      <c r="B1527" s="5">
        <v>562</v>
      </c>
      <c r="C1527" s="5" t="s">
        <v>533</v>
      </c>
    </row>
    <row r="1528" spans="2:3">
      <c r="B1528" s="5">
        <v>84</v>
      </c>
      <c r="C1528" s="5" t="s">
        <v>532</v>
      </c>
    </row>
    <row r="1529" spans="2:3">
      <c r="B1529" s="5">
        <v>993</v>
      </c>
      <c r="C1529" s="5" t="s">
        <v>533</v>
      </c>
    </row>
    <row r="1530" spans="2:3">
      <c r="B1530" s="5">
        <v>157</v>
      </c>
      <c r="C1530" s="5" t="s">
        <v>533</v>
      </c>
    </row>
    <row r="1531" spans="2:3">
      <c r="B1531" s="5">
        <v>847</v>
      </c>
      <c r="C1531" s="5" t="s">
        <v>532</v>
      </c>
    </row>
    <row r="1532" spans="2:3">
      <c r="B1532" s="5">
        <v>202</v>
      </c>
      <c r="C1532" s="5" t="s">
        <v>532</v>
      </c>
    </row>
    <row r="1533" spans="2:3">
      <c r="B1533" s="5">
        <v>547</v>
      </c>
      <c r="C1533" s="5" t="s">
        <v>533</v>
      </c>
    </row>
    <row r="1534" spans="2:3">
      <c r="B1534" s="5">
        <v>356</v>
      </c>
      <c r="C1534" s="5" t="s">
        <v>533</v>
      </c>
    </row>
    <row r="1535" spans="2:3">
      <c r="B1535" s="5">
        <v>678</v>
      </c>
      <c r="C1535" s="5" t="s">
        <v>532</v>
      </c>
    </row>
    <row r="1536" spans="2:3">
      <c r="B1536" s="5">
        <v>941</v>
      </c>
      <c r="C1536" s="5" t="s">
        <v>533</v>
      </c>
    </row>
    <row r="1537" spans="2:3">
      <c r="B1537" s="5">
        <v>569</v>
      </c>
      <c r="C1537" s="5" t="s">
        <v>533</v>
      </c>
    </row>
    <row r="1538" spans="2:3">
      <c r="B1538" s="5">
        <v>815</v>
      </c>
      <c r="C1538" s="5" t="s">
        <v>533</v>
      </c>
    </row>
    <row r="1539" spans="2:3">
      <c r="B1539" s="5">
        <v>320</v>
      </c>
      <c r="C1539" s="5" t="s">
        <v>533</v>
      </c>
    </row>
    <row r="1540" spans="2:3">
      <c r="B1540" s="5">
        <v>47</v>
      </c>
      <c r="C1540" s="5" t="s">
        <v>533</v>
      </c>
    </row>
    <row r="1541" spans="2:3">
      <c r="B1541" s="5">
        <v>585</v>
      </c>
      <c r="C1541" s="5" t="s">
        <v>532</v>
      </c>
    </row>
    <row r="1542" spans="2:3">
      <c r="B1542" s="5">
        <v>34</v>
      </c>
      <c r="C1542" s="5" t="s">
        <v>533</v>
      </c>
    </row>
    <row r="1543" spans="2:3">
      <c r="B1543" s="5">
        <v>235</v>
      </c>
      <c r="C1543" s="5" t="s">
        <v>533</v>
      </c>
    </row>
    <row r="1544" spans="2:3">
      <c r="B1544" s="5">
        <v>345</v>
      </c>
      <c r="C1544" s="5" t="s">
        <v>532</v>
      </c>
    </row>
    <row r="1545" spans="2:3">
      <c r="B1545" s="5">
        <v>608</v>
      </c>
      <c r="C1545" s="5" t="s">
        <v>532</v>
      </c>
    </row>
    <row r="1546" spans="2:3">
      <c r="B1546" s="5">
        <v>715</v>
      </c>
      <c r="C1546" s="5" t="s">
        <v>532</v>
      </c>
    </row>
    <row r="1547" spans="2:3">
      <c r="B1547" s="5">
        <v>975</v>
      </c>
      <c r="C1547" s="5" t="s">
        <v>532</v>
      </c>
    </row>
    <row r="1548" spans="2:3">
      <c r="B1548" s="5">
        <v>597</v>
      </c>
      <c r="C1548" s="5" t="s">
        <v>532</v>
      </c>
    </row>
    <row r="1549" spans="2:3">
      <c r="B1549" s="5">
        <v>634</v>
      </c>
      <c r="C1549" s="5" t="s">
        <v>533</v>
      </c>
    </row>
    <row r="1550" spans="2:3">
      <c r="B1550" s="5">
        <v>838</v>
      </c>
      <c r="C1550" s="5" t="s">
        <v>532</v>
      </c>
    </row>
    <row r="1551" spans="2:3">
      <c r="B1551" s="5">
        <v>664</v>
      </c>
      <c r="C1551" s="5" t="s">
        <v>533</v>
      </c>
    </row>
    <row r="1552" spans="2:3">
      <c r="B1552" s="5">
        <v>960</v>
      </c>
      <c r="C1552" s="5" t="s">
        <v>532</v>
      </c>
    </row>
    <row r="1553" spans="2:3">
      <c r="B1553" s="5">
        <v>914</v>
      </c>
      <c r="C1553" s="5" t="s">
        <v>532</v>
      </c>
    </row>
    <row r="1554" spans="2:3">
      <c r="B1554" s="5">
        <v>770</v>
      </c>
      <c r="C1554" s="5" t="s">
        <v>533</v>
      </c>
    </row>
    <row r="1555" spans="2:3">
      <c r="B1555" s="5">
        <v>321</v>
      </c>
      <c r="C1555" s="5" t="s">
        <v>532</v>
      </c>
    </row>
    <row r="1556" spans="2:3">
      <c r="B1556" s="5">
        <v>554</v>
      </c>
      <c r="C1556" s="5" t="s">
        <v>533</v>
      </c>
    </row>
    <row r="1557" spans="2:3">
      <c r="B1557" s="5">
        <v>276</v>
      </c>
      <c r="C1557" s="5" t="s">
        <v>533</v>
      </c>
    </row>
    <row r="1558" spans="2:3">
      <c r="B1558" s="5">
        <v>194</v>
      </c>
      <c r="C1558" s="5" t="s">
        <v>533</v>
      </c>
    </row>
    <row r="1559" spans="2:3">
      <c r="B1559" s="5">
        <v>657</v>
      </c>
      <c r="C1559" s="5" t="s">
        <v>533</v>
      </c>
    </row>
    <row r="1560" spans="2:3">
      <c r="B1560" s="5">
        <v>312</v>
      </c>
      <c r="C1560" s="5" t="s">
        <v>533</v>
      </c>
    </row>
    <row r="1561" spans="2:3">
      <c r="B1561" s="5">
        <v>20</v>
      </c>
      <c r="C1561" s="5" t="s">
        <v>533</v>
      </c>
    </row>
    <row r="1562" spans="2:3">
      <c r="B1562" s="5">
        <v>855</v>
      </c>
      <c r="C1562" s="5" t="s">
        <v>533</v>
      </c>
    </row>
    <row r="1563" spans="2:3">
      <c r="B1563" s="5">
        <v>669</v>
      </c>
      <c r="C1563" s="5" t="s">
        <v>532</v>
      </c>
    </row>
    <row r="1564" spans="2:3">
      <c r="B1564" s="5">
        <v>338</v>
      </c>
      <c r="C1564" s="5" t="s">
        <v>533</v>
      </c>
    </row>
    <row r="1565" spans="2:3">
      <c r="B1565" s="5">
        <v>205</v>
      </c>
      <c r="C1565" s="5" t="s">
        <v>533</v>
      </c>
    </row>
    <row r="1566" spans="2:3">
      <c r="B1566" s="5">
        <v>13</v>
      </c>
      <c r="C1566" s="5" t="s">
        <v>532</v>
      </c>
    </row>
    <row r="1567" spans="2:3">
      <c r="B1567" s="5">
        <v>219</v>
      </c>
      <c r="C1567" s="5" t="s">
        <v>532</v>
      </c>
    </row>
    <row r="1568" spans="2:3">
      <c r="B1568" s="5">
        <v>285</v>
      </c>
      <c r="C1568" s="5" t="s">
        <v>533</v>
      </c>
    </row>
    <row r="1569" spans="2:3">
      <c r="B1569" s="5">
        <v>266</v>
      </c>
      <c r="C1569" s="5" t="s">
        <v>532</v>
      </c>
    </row>
    <row r="1570" spans="2:3">
      <c r="B1570" s="5">
        <v>340</v>
      </c>
      <c r="C1570" s="5" t="s">
        <v>532</v>
      </c>
    </row>
    <row r="1571" spans="2:3">
      <c r="B1571" s="5">
        <v>639</v>
      </c>
      <c r="C1571" s="5" t="s">
        <v>532</v>
      </c>
    </row>
    <row r="1572" spans="2:3">
      <c r="B1572" s="5">
        <v>384</v>
      </c>
      <c r="C1572" s="5" t="s">
        <v>533</v>
      </c>
    </row>
    <row r="1573" spans="2:3">
      <c r="B1573" s="5">
        <v>728</v>
      </c>
      <c r="C1573" s="5" t="s">
        <v>533</v>
      </c>
    </row>
    <row r="1574" spans="2:3">
      <c r="B1574" s="5">
        <v>186</v>
      </c>
      <c r="C1574" s="5" t="s">
        <v>533</v>
      </c>
    </row>
    <row r="1575" spans="2:3">
      <c r="B1575" s="5">
        <v>749</v>
      </c>
      <c r="C1575" s="5" t="s">
        <v>533</v>
      </c>
    </row>
    <row r="1576" spans="2:3">
      <c r="B1576" s="5">
        <v>614</v>
      </c>
      <c r="C1576" s="5" t="s">
        <v>533</v>
      </c>
    </row>
    <row r="1577" spans="2:3">
      <c r="B1577" s="5">
        <v>721</v>
      </c>
      <c r="C1577" s="5" t="s">
        <v>533</v>
      </c>
    </row>
    <row r="1578" spans="2:3">
      <c r="B1578" s="5">
        <v>229</v>
      </c>
      <c r="C1578" s="5" t="s">
        <v>533</v>
      </c>
    </row>
    <row r="1579" spans="2:3">
      <c r="B1579" s="5">
        <v>325</v>
      </c>
      <c r="C1579" s="5" t="s">
        <v>533</v>
      </c>
    </row>
    <row r="1580" spans="2:3">
      <c r="B1580" s="5">
        <v>424</v>
      </c>
      <c r="C1580" s="5" t="s">
        <v>532</v>
      </c>
    </row>
    <row r="1581" spans="2:3">
      <c r="B1581" s="5">
        <v>890</v>
      </c>
      <c r="C1581" s="5" t="s">
        <v>532</v>
      </c>
    </row>
    <row r="1582" spans="2:3">
      <c r="B1582" s="5">
        <v>577</v>
      </c>
      <c r="C1582" s="5" t="s">
        <v>533</v>
      </c>
    </row>
    <row r="1583" spans="2:3">
      <c r="B1583" s="5">
        <v>164</v>
      </c>
      <c r="C1583" s="5" t="s">
        <v>533</v>
      </c>
    </row>
    <row r="1584" spans="2:3">
      <c r="B1584" s="5">
        <v>889</v>
      </c>
      <c r="C1584" s="5" t="s">
        <v>532</v>
      </c>
    </row>
    <row r="1585" spans="2:3">
      <c r="B1585" s="5">
        <v>444</v>
      </c>
      <c r="C1585" s="5" t="s">
        <v>532</v>
      </c>
    </row>
    <row r="1586" spans="2:3">
      <c r="B1586" s="5">
        <v>702</v>
      </c>
      <c r="C1586" s="5" t="s">
        <v>533</v>
      </c>
    </row>
    <row r="1587" spans="2:3">
      <c r="B1587" s="5">
        <v>222</v>
      </c>
      <c r="C1587" s="5" t="s">
        <v>533</v>
      </c>
    </row>
    <row r="1588" spans="2:3">
      <c r="B1588" s="5">
        <v>922</v>
      </c>
      <c r="C1588" s="5" t="s">
        <v>533</v>
      </c>
    </row>
    <row r="1589" spans="2:3">
      <c r="B1589" s="5">
        <v>160</v>
      </c>
      <c r="C1589" s="5" t="s">
        <v>532</v>
      </c>
    </row>
    <row r="1590" spans="2:3">
      <c r="B1590" s="5">
        <v>497</v>
      </c>
      <c r="C1590" s="5" t="s">
        <v>533</v>
      </c>
    </row>
    <row r="1591" spans="2:3">
      <c r="B1591" s="5">
        <v>47</v>
      </c>
      <c r="C1591" s="5" t="s">
        <v>533</v>
      </c>
    </row>
    <row r="1592" spans="2:3">
      <c r="B1592" s="5">
        <v>904</v>
      </c>
      <c r="C1592" s="5" t="s">
        <v>533</v>
      </c>
    </row>
    <row r="1593" spans="2:3">
      <c r="B1593" s="5">
        <v>714</v>
      </c>
      <c r="C1593" s="5" t="s">
        <v>533</v>
      </c>
    </row>
    <row r="1594" spans="2:3">
      <c r="B1594" s="5">
        <v>925</v>
      </c>
      <c r="C1594" s="5" t="s">
        <v>533</v>
      </c>
    </row>
    <row r="1595" spans="2:3">
      <c r="B1595" s="5">
        <v>982</v>
      </c>
      <c r="C1595" s="5" t="s">
        <v>532</v>
      </c>
    </row>
    <row r="1596" spans="2:3">
      <c r="B1596" s="5">
        <v>450</v>
      </c>
      <c r="C1596" s="5" t="s">
        <v>533</v>
      </c>
    </row>
    <row r="1597" spans="2:3">
      <c r="B1597" s="5">
        <v>289</v>
      </c>
      <c r="C1597" s="5" t="s">
        <v>533</v>
      </c>
    </row>
    <row r="1598" spans="2:3">
      <c r="B1598" s="5">
        <v>759</v>
      </c>
      <c r="C1598" s="5" t="s">
        <v>533</v>
      </c>
    </row>
    <row r="1599" spans="2:3">
      <c r="B1599" s="5">
        <v>689</v>
      </c>
      <c r="C1599" s="5" t="s">
        <v>532</v>
      </c>
    </row>
    <row r="1600" spans="2:3">
      <c r="B1600" s="5">
        <v>167</v>
      </c>
      <c r="C1600" s="5" t="s">
        <v>533</v>
      </c>
    </row>
    <row r="1601" spans="2:3">
      <c r="B1601" s="5">
        <v>868</v>
      </c>
      <c r="C1601" s="5" t="s">
        <v>533</v>
      </c>
    </row>
    <row r="1602" spans="2:3">
      <c r="B1602" s="5">
        <v>566</v>
      </c>
      <c r="C1602" s="5" t="s">
        <v>533</v>
      </c>
    </row>
    <row r="1603" spans="2:3">
      <c r="B1603" s="5">
        <v>781</v>
      </c>
      <c r="C1603" s="5" t="s">
        <v>533</v>
      </c>
    </row>
    <row r="1604" spans="2:3">
      <c r="B1604" s="5">
        <v>731</v>
      </c>
      <c r="C1604" s="5" t="s">
        <v>533</v>
      </c>
    </row>
    <row r="1605" spans="2:3">
      <c r="B1605" s="5">
        <v>746</v>
      </c>
      <c r="C1605" s="5" t="s">
        <v>533</v>
      </c>
    </row>
    <row r="1606" spans="2:3">
      <c r="B1606" s="5">
        <v>292</v>
      </c>
      <c r="C1606" s="5" t="s">
        <v>532</v>
      </c>
    </row>
    <row r="1607" spans="2:3">
      <c r="B1607" s="5">
        <v>40</v>
      </c>
      <c r="C1607" s="5" t="s">
        <v>533</v>
      </c>
    </row>
    <row r="1608" spans="2:3">
      <c r="B1608" s="5">
        <v>623</v>
      </c>
      <c r="C1608" s="5" t="s">
        <v>533</v>
      </c>
    </row>
    <row r="1609" spans="2:3">
      <c r="B1609" s="5">
        <v>287</v>
      </c>
      <c r="C1609" s="5" t="s">
        <v>533</v>
      </c>
    </row>
    <row r="1610" spans="2:3">
      <c r="B1610" s="5">
        <v>999</v>
      </c>
      <c r="C1610" s="5" t="s">
        <v>532</v>
      </c>
    </row>
    <row r="1611" spans="2:3">
      <c r="B1611" s="5">
        <v>209</v>
      </c>
      <c r="C1611" s="5" t="s">
        <v>533</v>
      </c>
    </row>
    <row r="1612" spans="2:3">
      <c r="B1612" s="5">
        <v>306</v>
      </c>
      <c r="C1612" s="5" t="s">
        <v>533</v>
      </c>
    </row>
    <row r="1613" spans="2:3">
      <c r="B1613" s="5">
        <v>847</v>
      </c>
      <c r="C1613" s="5" t="s">
        <v>532</v>
      </c>
    </row>
    <row r="1614" spans="2:3">
      <c r="B1614" s="5">
        <v>825</v>
      </c>
      <c r="C1614" s="5" t="s">
        <v>533</v>
      </c>
    </row>
    <row r="1615" spans="2:3">
      <c r="B1615" s="5">
        <v>50</v>
      </c>
      <c r="C1615" s="5" t="s">
        <v>533</v>
      </c>
    </row>
    <row r="1616" spans="2:3">
      <c r="B1616" s="5">
        <v>241</v>
      </c>
      <c r="C1616" s="5" t="s">
        <v>533</v>
      </c>
    </row>
    <row r="1617" spans="2:3">
      <c r="B1617" s="5">
        <v>914</v>
      </c>
      <c r="C1617" s="5" t="s">
        <v>532</v>
      </c>
    </row>
    <row r="1618" spans="2:3">
      <c r="B1618" s="5">
        <v>334</v>
      </c>
      <c r="C1618" s="5" t="s">
        <v>532</v>
      </c>
    </row>
    <row r="1619" spans="2:3">
      <c r="B1619" s="5">
        <v>706</v>
      </c>
      <c r="C1619" s="5" t="s">
        <v>533</v>
      </c>
    </row>
    <row r="1620" spans="2:3">
      <c r="B1620" s="5">
        <v>809</v>
      </c>
      <c r="C1620" s="5" t="s">
        <v>532</v>
      </c>
    </row>
    <row r="1621" spans="2:3">
      <c r="B1621" s="5">
        <v>776</v>
      </c>
      <c r="C1621" s="5" t="s">
        <v>532</v>
      </c>
    </row>
    <row r="1622" spans="2:3">
      <c r="B1622" s="5">
        <v>426</v>
      </c>
      <c r="C1622" s="5" t="s">
        <v>533</v>
      </c>
    </row>
    <row r="1623" spans="2:3">
      <c r="B1623" s="5">
        <v>185</v>
      </c>
      <c r="C1623" s="5" t="s">
        <v>533</v>
      </c>
    </row>
    <row r="1624" spans="2:3">
      <c r="B1624" s="5">
        <v>427</v>
      </c>
      <c r="C1624" s="5" t="s">
        <v>532</v>
      </c>
    </row>
    <row r="1625" spans="2:3">
      <c r="B1625" s="5">
        <v>297</v>
      </c>
      <c r="C1625" s="5" t="s">
        <v>532</v>
      </c>
    </row>
    <row r="1626" spans="2:3">
      <c r="B1626" s="5">
        <v>23</v>
      </c>
      <c r="C1626" s="5" t="s">
        <v>533</v>
      </c>
    </row>
    <row r="1627" spans="2:3">
      <c r="B1627" s="5">
        <v>238</v>
      </c>
      <c r="C1627" s="5" t="s">
        <v>533</v>
      </c>
    </row>
    <row r="1628" spans="2:3">
      <c r="B1628" s="5">
        <v>678</v>
      </c>
      <c r="C1628" s="5" t="s">
        <v>533</v>
      </c>
    </row>
    <row r="1629" spans="2:3">
      <c r="B1629" s="5">
        <v>335</v>
      </c>
      <c r="C1629" s="5" t="s">
        <v>533</v>
      </c>
    </row>
    <row r="1630" spans="2:3">
      <c r="B1630" s="5">
        <v>288</v>
      </c>
      <c r="C1630" s="5" t="s">
        <v>533</v>
      </c>
    </row>
    <row r="1631" spans="2:3">
      <c r="B1631" s="5">
        <v>584</v>
      </c>
      <c r="C1631" s="5" t="s">
        <v>533</v>
      </c>
    </row>
    <row r="1632" spans="2:3">
      <c r="B1632" s="5">
        <v>944</v>
      </c>
      <c r="C1632" s="5" t="s">
        <v>533</v>
      </c>
    </row>
    <row r="1633" spans="2:3">
      <c r="B1633" s="5">
        <v>879</v>
      </c>
      <c r="C1633" s="5" t="s">
        <v>532</v>
      </c>
    </row>
    <row r="1634" spans="2:3">
      <c r="B1634" s="5">
        <v>634</v>
      </c>
      <c r="C1634" s="5" t="s">
        <v>533</v>
      </c>
    </row>
    <row r="1635" spans="2:3">
      <c r="B1635" s="5">
        <v>819</v>
      </c>
      <c r="C1635" s="5" t="s">
        <v>533</v>
      </c>
    </row>
    <row r="1636" spans="2:3">
      <c r="B1636" s="5">
        <v>159</v>
      </c>
      <c r="C1636" s="5" t="s">
        <v>533</v>
      </c>
    </row>
    <row r="1637" spans="2:3">
      <c r="B1637" s="5">
        <v>571</v>
      </c>
      <c r="C1637" s="5" t="s">
        <v>533</v>
      </c>
    </row>
    <row r="1638" spans="2:3">
      <c r="B1638" s="5">
        <v>985</v>
      </c>
      <c r="C1638" s="5" t="s">
        <v>532</v>
      </c>
    </row>
    <row r="1639" spans="2:3">
      <c r="B1639" s="5">
        <v>239</v>
      </c>
      <c r="C1639" s="5" t="s">
        <v>533</v>
      </c>
    </row>
    <row r="1640" spans="2:3">
      <c r="B1640" s="5">
        <v>237</v>
      </c>
      <c r="C1640" s="5" t="s">
        <v>533</v>
      </c>
    </row>
    <row r="1641" spans="2:3">
      <c r="B1641" s="5">
        <v>823</v>
      </c>
      <c r="C1641" s="5" t="s">
        <v>532</v>
      </c>
    </row>
    <row r="1642" spans="2:3">
      <c r="B1642" s="5">
        <v>595</v>
      </c>
      <c r="C1642" s="5" t="s">
        <v>533</v>
      </c>
    </row>
    <row r="1643" spans="2:3">
      <c r="B1643" s="5">
        <v>157</v>
      </c>
      <c r="C1643" s="5" t="s">
        <v>533</v>
      </c>
    </row>
    <row r="1644" spans="2:3">
      <c r="B1644" s="5">
        <v>24</v>
      </c>
      <c r="C1644" s="5" t="s">
        <v>533</v>
      </c>
    </row>
    <row r="1645" spans="2:3">
      <c r="B1645" s="5">
        <v>190</v>
      </c>
      <c r="C1645" s="5" t="s">
        <v>533</v>
      </c>
    </row>
    <row r="1646" spans="2:3">
      <c r="B1646" s="5">
        <v>667</v>
      </c>
      <c r="C1646" s="5" t="s">
        <v>533</v>
      </c>
    </row>
    <row r="1647" spans="2:3">
      <c r="B1647" s="5">
        <v>321</v>
      </c>
      <c r="C1647" s="5" t="s">
        <v>532</v>
      </c>
    </row>
    <row r="1648" spans="2:3">
      <c r="B1648" s="5">
        <v>224</v>
      </c>
      <c r="C1648" s="5" t="s">
        <v>533</v>
      </c>
    </row>
    <row r="1649" spans="2:3">
      <c r="B1649" s="5">
        <v>506</v>
      </c>
      <c r="C1649" s="5" t="s">
        <v>532</v>
      </c>
    </row>
    <row r="1650" spans="2:3">
      <c r="B1650" s="5">
        <v>128</v>
      </c>
      <c r="C1650" s="5" t="s">
        <v>533</v>
      </c>
    </row>
    <row r="1651" spans="2:3">
      <c r="B1651" s="5">
        <v>662</v>
      </c>
      <c r="C1651" s="5" t="s">
        <v>532</v>
      </c>
    </row>
    <row r="1652" spans="2:3">
      <c r="B1652" s="5">
        <v>790</v>
      </c>
      <c r="C1652" s="5" t="s">
        <v>533</v>
      </c>
    </row>
    <row r="1653" spans="2:3">
      <c r="B1653" s="5">
        <v>45</v>
      </c>
      <c r="C1653" s="5" t="s">
        <v>533</v>
      </c>
    </row>
    <row r="1654" spans="2:3">
      <c r="B1654" s="5">
        <v>267</v>
      </c>
      <c r="C1654" s="5" t="s">
        <v>533</v>
      </c>
    </row>
    <row r="1655" spans="2:3">
      <c r="B1655" s="5">
        <v>802</v>
      </c>
      <c r="C1655" s="5" t="s">
        <v>532</v>
      </c>
    </row>
    <row r="1656" spans="2:3">
      <c r="B1656" s="5">
        <v>86</v>
      </c>
      <c r="C1656" s="5" t="s">
        <v>533</v>
      </c>
    </row>
    <row r="1657" spans="2:3">
      <c r="B1657" s="5">
        <v>771</v>
      </c>
      <c r="C1657" s="5" t="s">
        <v>532</v>
      </c>
    </row>
    <row r="1658" spans="2:3">
      <c r="B1658" s="5">
        <v>435</v>
      </c>
      <c r="C1658" s="5" t="s">
        <v>533</v>
      </c>
    </row>
    <row r="1659" spans="2:3">
      <c r="B1659" s="5">
        <v>702</v>
      </c>
      <c r="C1659" s="5" t="s">
        <v>532</v>
      </c>
    </row>
    <row r="1660" spans="2:3">
      <c r="B1660" s="5">
        <v>306</v>
      </c>
      <c r="C1660" s="5" t="s">
        <v>533</v>
      </c>
    </row>
    <row r="1661" spans="2:3">
      <c r="B1661" s="5">
        <v>130</v>
      </c>
      <c r="C1661" s="5" t="s">
        <v>533</v>
      </c>
    </row>
    <row r="1662" spans="2:3">
      <c r="B1662" s="5">
        <v>899</v>
      </c>
      <c r="C1662" s="5" t="s">
        <v>533</v>
      </c>
    </row>
    <row r="1663" spans="2:3">
      <c r="B1663" s="5">
        <v>280</v>
      </c>
      <c r="C1663" s="5" t="s">
        <v>532</v>
      </c>
    </row>
    <row r="1664" spans="2:3">
      <c r="B1664" s="5">
        <v>646</v>
      </c>
      <c r="C1664" s="5" t="s">
        <v>533</v>
      </c>
    </row>
    <row r="1665" spans="2:3">
      <c r="B1665" s="5">
        <v>216</v>
      </c>
      <c r="C1665" s="5" t="s">
        <v>532</v>
      </c>
    </row>
    <row r="1666" spans="2:3">
      <c r="B1666" s="5">
        <v>175</v>
      </c>
      <c r="C1666" s="5" t="s">
        <v>532</v>
      </c>
    </row>
    <row r="1667" spans="2:3">
      <c r="B1667" s="5">
        <v>434</v>
      </c>
      <c r="C1667" s="5" t="s">
        <v>533</v>
      </c>
    </row>
    <row r="1668" spans="2:3">
      <c r="B1668" s="5">
        <v>998</v>
      </c>
      <c r="C1668" s="5" t="s">
        <v>533</v>
      </c>
    </row>
    <row r="1669" spans="2:3">
      <c r="B1669" s="5">
        <v>500</v>
      </c>
      <c r="C1669" s="5" t="s">
        <v>533</v>
      </c>
    </row>
    <row r="1670" spans="2:3">
      <c r="B1670" s="5">
        <v>235</v>
      </c>
      <c r="C1670" s="5" t="s">
        <v>533</v>
      </c>
    </row>
    <row r="1671" spans="2:3">
      <c r="B1671" s="5">
        <v>378</v>
      </c>
      <c r="C1671" s="5" t="s">
        <v>532</v>
      </c>
    </row>
    <row r="1672" spans="2:3">
      <c r="B1672" s="5">
        <v>408</v>
      </c>
      <c r="C1672" s="5" t="s">
        <v>532</v>
      </c>
    </row>
    <row r="1673" spans="2:3">
      <c r="B1673" s="5">
        <v>607</v>
      </c>
      <c r="C1673" s="5" t="s">
        <v>532</v>
      </c>
    </row>
    <row r="1674" spans="2:3">
      <c r="B1674" s="5">
        <v>509</v>
      </c>
      <c r="C1674" s="5" t="s">
        <v>533</v>
      </c>
    </row>
    <row r="1675" spans="2:3">
      <c r="B1675" s="5">
        <v>959</v>
      </c>
      <c r="C1675" s="5" t="s">
        <v>532</v>
      </c>
    </row>
    <row r="1676" spans="2:3">
      <c r="B1676" s="5">
        <v>10</v>
      </c>
      <c r="C1676" s="5" t="s">
        <v>532</v>
      </c>
    </row>
    <row r="1677" spans="2:3">
      <c r="B1677" s="5">
        <v>125</v>
      </c>
      <c r="C1677" s="5" t="s">
        <v>533</v>
      </c>
    </row>
    <row r="1678" spans="2:3">
      <c r="B1678" s="5">
        <v>485</v>
      </c>
      <c r="C1678" s="5" t="s">
        <v>533</v>
      </c>
    </row>
    <row r="1679" spans="2:3">
      <c r="B1679" s="5">
        <v>289</v>
      </c>
      <c r="C1679" s="5" t="s">
        <v>532</v>
      </c>
    </row>
    <row r="1680" spans="2:3">
      <c r="B1680" s="5">
        <v>482</v>
      </c>
      <c r="C1680" s="5" t="s">
        <v>533</v>
      </c>
    </row>
    <row r="1681" spans="2:3">
      <c r="B1681" s="5">
        <v>824</v>
      </c>
      <c r="C1681" s="5" t="s">
        <v>532</v>
      </c>
    </row>
    <row r="1682" spans="2:3">
      <c r="B1682" s="5">
        <v>474</v>
      </c>
      <c r="C1682" s="5" t="s">
        <v>533</v>
      </c>
    </row>
    <row r="1683" spans="2:3">
      <c r="B1683" s="5">
        <v>257</v>
      </c>
      <c r="C1683" s="5" t="s">
        <v>533</v>
      </c>
    </row>
    <row r="1684" spans="2:3">
      <c r="B1684" s="5">
        <v>685</v>
      </c>
      <c r="C1684" s="5" t="s">
        <v>533</v>
      </c>
    </row>
    <row r="1685" spans="2:3">
      <c r="B1685" s="5">
        <v>815</v>
      </c>
      <c r="C1685" s="5" t="s">
        <v>532</v>
      </c>
    </row>
    <row r="1686" spans="2:3">
      <c r="B1686" s="5">
        <v>991</v>
      </c>
      <c r="C1686" s="5" t="s">
        <v>533</v>
      </c>
    </row>
    <row r="1687" spans="2:3">
      <c r="B1687" s="5">
        <v>474</v>
      </c>
      <c r="C1687" s="5" t="s">
        <v>533</v>
      </c>
    </row>
    <row r="1688" spans="2:3">
      <c r="B1688" s="5">
        <v>941</v>
      </c>
      <c r="C1688" s="5" t="s">
        <v>532</v>
      </c>
    </row>
    <row r="1689" spans="2:3">
      <c r="B1689" s="5">
        <v>734</v>
      </c>
      <c r="C1689" s="5" t="s">
        <v>533</v>
      </c>
    </row>
    <row r="1690" spans="2:3">
      <c r="B1690" s="5">
        <v>80</v>
      </c>
      <c r="C1690" s="5" t="s">
        <v>533</v>
      </c>
    </row>
    <row r="1691" spans="2:3">
      <c r="B1691" s="5">
        <v>132</v>
      </c>
      <c r="C1691" s="5" t="s">
        <v>533</v>
      </c>
    </row>
    <row r="1692" spans="2:3">
      <c r="B1692" s="5">
        <v>315</v>
      </c>
      <c r="C1692" s="5" t="s">
        <v>532</v>
      </c>
    </row>
    <row r="1693" spans="2:3">
      <c r="B1693" s="5">
        <v>594</v>
      </c>
      <c r="C1693" s="5" t="s">
        <v>532</v>
      </c>
    </row>
    <row r="1694" spans="2:3">
      <c r="B1694" s="5">
        <v>418</v>
      </c>
      <c r="C1694" s="5" t="s">
        <v>533</v>
      </c>
    </row>
    <row r="1695" spans="2:3">
      <c r="B1695" s="5">
        <v>289</v>
      </c>
      <c r="C1695" s="5" t="s">
        <v>532</v>
      </c>
    </row>
    <row r="1696" spans="2:3">
      <c r="B1696" s="5">
        <v>830</v>
      </c>
      <c r="C1696" s="5" t="s">
        <v>532</v>
      </c>
    </row>
    <row r="1697" spans="2:3">
      <c r="B1697" s="5">
        <v>738</v>
      </c>
      <c r="C1697" s="5" t="s">
        <v>533</v>
      </c>
    </row>
    <row r="1698" spans="2:3">
      <c r="B1698" s="5">
        <v>855</v>
      </c>
      <c r="C1698" s="5" t="s">
        <v>533</v>
      </c>
    </row>
    <row r="1699" spans="2:3">
      <c r="B1699" s="5">
        <v>490</v>
      </c>
      <c r="C1699" s="5" t="s">
        <v>532</v>
      </c>
    </row>
    <row r="1700" spans="2:3">
      <c r="B1700" s="5">
        <v>361</v>
      </c>
      <c r="C1700" s="5" t="s">
        <v>532</v>
      </c>
    </row>
    <row r="1701" spans="2:3">
      <c r="B1701" s="5">
        <v>84</v>
      </c>
      <c r="C1701" s="5" t="s">
        <v>533</v>
      </c>
    </row>
    <row r="1702" spans="2:3">
      <c r="B1702" s="5">
        <v>525</v>
      </c>
      <c r="C1702" s="5" t="s">
        <v>533</v>
      </c>
    </row>
    <row r="1703" spans="2:3">
      <c r="B1703" s="5">
        <v>628</v>
      </c>
      <c r="C1703" s="5" t="s">
        <v>533</v>
      </c>
    </row>
    <row r="1704" spans="2:3">
      <c r="B1704" s="5">
        <v>471</v>
      </c>
      <c r="C1704" s="5" t="s">
        <v>532</v>
      </c>
    </row>
    <row r="1705" spans="2:3">
      <c r="B1705" s="5">
        <v>178</v>
      </c>
      <c r="C1705" s="5" t="s">
        <v>533</v>
      </c>
    </row>
    <row r="1706" spans="2:3">
      <c r="B1706" s="5">
        <v>82</v>
      </c>
      <c r="C1706" s="5" t="s">
        <v>533</v>
      </c>
    </row>
    <row r="1707" spans="2:3">
      <c r="B1707" s="5">
        <v>719</v>
      </c>
      <c r="C1707" s="5" t="s">
        <v>533</v>
      </c>
    </row>
    <row r="1708" spans="2:3">
      <c r="B1708" s="5">
        <v>213</v>
      </c>
      <c r="C1708" s="5" t="s">
        <v>533</v>
      </c>
    </row>
    <row r="1709" spans="2:3">
      <c r="B1709" s="5">
        <v>305</v>
      </c>
      <c r="C1709" s="5" t="s">
        <v>533</v>
      </c>
    </row>
    <row r="1710" spans="2:3">
      <c r="B1710" s="5">
        <v>316</v>
      </c>
      <c r="C1710" s="5" t="s">
        <v>533</v>
      </c>
    </row>
    <row r="1711" spans="2:3">
      <c r="B1711" s="5">
        <v>185</v>
      </c>
      <c r="C1711" s="5" t="s">
        <v>532</v>
      </c>
    </row>
    <row r="1712" spans="2:3">
      <c r="B1712" s="5">
        <v>136</v>
      </c>
      <c r="C1712" s="5" t="s">
        <v>532</v>
      </c>
    </row>
    <row r="1713" spans="2:3">
      <c r="B1713" s="5">
        <v>581</v>
      </c>
      <c r="C1713" s="5" t="s">
        <v>532</v>
      </c>
    </row>
    <row r="1714" spans="2:3">
      <c r="B1714" s="5">
        <v>830</v>
      </c>
      <c r="C1714" s="5" t="s">
        <v>533</v>
      </c>
    </row>
    <row r="1715" spans="2:3">
      <c r="B1715" s="5">
        <v>566</v>
      </c>
      <c r="C1715" s="5" t="s">
        <v>533</v>
      </c>
    </row>
    <row r="1716" spans="2:3">
      <c r="B1716" s="5">
        <v>947</v>
      </c>
      <c r="C1716" s="5" t="s">
        <v>532</v>
      </c>
    </row>
    <row r="1717" spans="2:3">
      <c r="B1717" s="5">
        <v>504</v>
      </c>
      <c r="C1717" s="5" t="s">
        <v>533</v>
      </c>
    </row>
    <row r="1718" spans="2:3">
      <c r="B1718" s="5">
        <v>289</v>
      </c>
      <c r="C1718" s="5" t="s">
        <v>533</v>
      </c>
    </row>
    <row r="1719" spans="2:3">
      <c r="B1719" s="5">
        <v>802</v>
      </c>
      <c r="C1719" s="5" t="s">
        <v>533</v>
      </c>
    </row>
    <row r="1720" spans="2:3">
      <c r="B1720" s="5">
        <v>587</v>
      </c>
      <c r="C1720" s="5" t="s">
        <v>533</v>
      </c>
    </row>
    <row r="1721" spans="2:3">
      <c r="B1721" s="5">
        <v>922</v>
      </c>
      <c r="C1721" s="5" t="s">
        <v>532</v>
      </c>
    </row>
    <row r="1722" spans="2:3">
      <c r="B1722" s="5">
        <v>523</v>
      </c>
      <c r="C1722" s="5" t="s">
        <v>532</v>
      </c>
    </row>
    <row r="1723" spans="2:3">
      <c r="B1723" s="5">
        <v>820</v>
      </c>
      <c r="C1723" s="5" t="s">
        <v>533</v>
      </c>
    </row>
    <row r="1724" spans="2:3">
      <c r="B1724" s="5">
        <v>3</v>
      </c>
      <c r="C1724" s="5" t="s">
        <v>533</v>
      </c>
    </row>
    <row r="1725" spans="2:3">
      <c r="B1725" s="5">
        <v>594</v>
      </c>
      <c r="C1725" s="5" t="s">
        <v>532</v>
      </c>
    </row>
    <row r="1726" spans="2:3">
      <c r="B1726" s="5">
        <v>407</v>
      </c>
      <c r="C1726" s="5" t="s">
        <v>533</v>
      </c>
    </row>
    <row r="1727" spans="2:3">
      <c r="B1727" s="5">
        <v>318</v>
      </c>
      <c r="C1727" s="5" t="s">
        <v>532</v>
      </c>
    </row>
    <row r="1728" spans="2:3">
      <c r="B1728" s="5">
        <v>102</v>
      </c>
      <c r="C1728" s="5" t="s">
        <v>532</v>
      </c>
    </row>
    <row r="1729" spans="2:3">
      <c r="B1729" s="5">
        <v>331</v>
      </c>
      <c r="C1729" s="5" t="s">
        <v>532</v>
      </c>
    </row>
    <row r="1730" spans="2:3">
      <c r="B1730" s="5">
        <v>25</v>
      </c>
      <c r="C1730" s="5" t="s">
        <v>532</v>
      </c>
    </row>
    <row r="1731" spans="2:3">
      <c r="B1731" s="5">
        <v>44</v>
      </c>
      <c r="C1731" s="5" t="s">
        <v>533</v>
      </c>
    </row>
    <row r="1732" spans="2:3">
      <c r="B1732" s="5">
        <v>469</v>
      </c>
      <c r="C1732" s="5" t="s">
        <v>532</v>
      </c>
    </row>
    <row r="1733" spans="2:3">
      <c r="B1733" s="5">
        <v>315</v>
      </c>
      <c r="C1733" s="5" t="s">
        <v>532</v>
      </c>
    </row>
    <row r="1734" spans="2:3">
      <c r="B1734" s="5">
        <v>850</v>
      </c>
      <c r="C1734" s="5" t="s">
        <v>533</v>
      </c>
    </row>
    <row r="1735" spans="2:3">
      <c r="B1735" s="5">
        <v>37</v>
      </c>
      <c r="C1735" s="5" t="s">
        <v>533</v>
      </c>
    </row>
    <row r="1736" spans="2:3">
      <c r="B1736" s="5">
        <v>669</v>
      </c>
      <c r="C1736" s="5" t="s">
        <v>532</v>
      </c>
    </row>
    <row r="1737" spans="2:3">
      <c r="B1737" s="5">
        <v>651</v>
      </c>
      <c r="C1737" s="5" t="s">
        <v>533</v>
      </c>
    </row>
    <row r="1738" spans="2:3">
      <c r="B1738" s="5">
        <v>333</v>
      </c>
      <c r="C1738" s="5" t="s">
        <v>533</v>
      </c>
    </row>
    <row r="1739" spans="2:3">
      <c r="B1739" s="5">
        <v>662</v>
      </c>
      <c r="C1739" s="5" t="s">
        <v>533</v>
      </c>
    </row>
    <row r="1740" spans="2:3">
      <c r="B1740" s="5">
        <v>749</v>
      </c>
      <c r="C1740" s="5" t="s">
        <v>532</v>
      </c>
    </row>
    <row r="1741" spans="2:3">
      <c r="B1741" s="5">
        <v>951</v>
      </c>
      <c r="C1741" s="5" t="s">
        <v>532</v>
      </c>
    </row>
    <row r="1742" spans="2:3">
      <c r="B1742" s="5">
        <v>512</v>
      </c>
      <c r="C1742" s="5" t="s">
        <v>532</v>
      </c>
    </row>
    <row r="1743" spans="2:3">
      <c r="B1743" s="5">
        <v>114</v>
      </c>
      <c r="C1743" s="5" t="s">
        <v>533</v>
      </c>
    </row>
    <row r="1744" spans="2:3">
      <c r="B1744" s="5">
        <v>889</v>
      </c>
      <c r="C1744" s="5" t="s">
        <v>533</v>
      </c>
    </row>
    <row r="1745" spans="2:3">
      <c r="B1745" s="5">
        <v>31</v>
      </c>
      <c r="C1745" s="5" t="s">
        <v>533</v>
      </c>
    </row>
    <row r="1746" spans="2:3">
      <c r="B1746" s="5">
        <v>865</v>
      </c>
      <c r="C1746" s="5" t="s">
        <v>533</v>
      </c>
    </row>
    <row r="1747" spans="2:3">
      <c r="B1747" s="5">
        <v>599</v>
      </c>
      <c r="C1747" s="5" t="s">
        <v>533</v>
      </c>
    </row>
    <row r="1748" spans="2:3">
      <c r="B1748" s="5">
        <v>816</v>
      </c>
      <c r="C1748" s="5" t="s">
        <v>532</v>
      </c>
    </row>
    <row r="1749" spans="2:3">
      <c r="B1749" s="5">
        <v>513</v>
      </c>
      <c r="C1749" s="5" t="s">
        <v>533</v>
      </c>
    </row>
    <row r="1750" spans="2:3">
      <c r="B1750" s="5">
        <v>852</v>
      </c>
      <c r="C1750" s="5" t="s">
        <v>532</v>
      </c>
    </row>
    <row r="1751" spans="2:3">
      <c r="B1751" s="5">
        <v>318</v>
      </c>
      <c r="C1751" s="5" t="s">
        <v>532</v>
      </c>
    </row>
    <row r="1752" spans="2:3">
      <c r="B1752" s="5">
        <v>373</v>
      </c>
      <c r="C1752" s="5" t="s">
        <v>532</v>
      </c>
    </row>
    <row r="1753" spans="2:3">
      <c r="B1753" s="5">
        <v>837</v>
      </c>
      <c r="C1753" s="5" t="s">
        <v>532</v>
      </c>
    </row>
    <row r="1754" spans="2:3">
      <c r="B1754" s="5">
        <v>13</v>
      </c>
      <c r="C1754" s="5" t="s">
        <v>533</v>
      </c>
    </row>
    <row r="1755" spans="2:3">
      <c r="B1755" s="5">
        <v>839</v>
      </c>
      <c r="C1755" s="5" t="s">
        <v>532</v>
      </c>
    </row>
    <row r="1756" spans="2:3">
      <c r="B1756" s="5">
        <v>603</v>
      </c>
      <c r="C1756" s="5" t="s">
        <v>533</v>
      </c>
    </row>
    <row r="1757" spans="2:3">
      <c r="B1757" s="5">
        <v>131</v>
      </c>
      <c r="C1757" s="5" t="s">
        <v>533</v>
      </c>
    </row>
    <row r="1758" spans="2:3">
      <c r="B1758" s="5">
        <v>269</v>
      </c>
      <c r="C1758" s="5" t="s">
        <v>533</v>
      </c>
    </row>
    <row r="1759" spans="2:3">
      <c r="B1759" s="5">
        <v>707</v>
      </c>
      <c r="C1759" s="5" t="s">
        <v>533</v>
      </c>
    </row>
    <row r="1760" spans="2:3">
      <c r="B1760" s="5">
        <v>301</v>
      </c>
      <c r="C1760" s="5" t="s">
        <v>533</v>
      </c>
    </row>
    <row r="1761" spans="2:3">
      <c r="B1761" s="5">
        <v>8</v>
      </c>
      <c r="C1761" s="5" t="s">
        <v>533</v>
      </c>
    </row>
    <row r="1762" spans="2:3">
      <c r="B1762" s="5">
        <v>886</v>
      </c>
      <c r="C1762" s="5" t="s">
        <v>533</v>
      </c>
    </row>
    <row r="1763" spans="2:3">
      <c r="B1763" s="5">
        <v>898</v>
      </c>
      <c r="C1763" s="5" t="s">
        <v>532</v>
      </c>
    </row>
    <row r="1764" spans="2:3">
      <c r="B1764" s="5">
        <v>508</v>
      </c>
      <c r="C1764" s="5" t="s">
        <v>533</v>
      </c>
    </row>
    <row r="1765" spans="2:3">
      <c r="B1765" s="5">
        <v>288</v>
      </c>
      <c r="C1765" s="5" t="s">
        <v>533</v>
      </c>
    </row>
    <row r="1766" spans="2:3">
      <c r="B1766" s="5">
        <v>740</v>
      </c>
      <c r="C1766" s="5" t="s">
        <v>533</v>
      </c>
    </row>
    <row r="1767" spans="2:3">
      <c r="B1767" s="5">
        <v>724</v>
      </c>
      <c r="C1767" s="5" t="s">
        <v>533</v>
      </c>
    </row>
    <row r="1768" spans="2:3">
      <c r="B1768" s="5">
        <v>462</v>
      </c>
      <c r="C1768" s="5" t="s">
        <v>533</v>
      </c>
    </row>
    <row r="1769" spans="2:3">
      <c r="B1769" s="5">
        <v>676</v>
      </c>
      <c r="C1769" s="5" t="s">
        <v>532</v>
      </c>
    </row>
    <row r="1770" spans="2:3">
      <c r="B1770" s="5">
        <v>189</v>
      </c>
      <c r="C1770" s="5" t="s">
        <v>533</v>
      </c>
    </row>
    <row r="1771" spans="2:3">
      <c r="B1771" s="5">
        <v>547</v>
      </c>
      <c r="C1771" s="5" t="s">
        <v>533</v>
      </c>
    </row>
    <row r="1772" spans="2:3">
      <c r="B1772" s="5">
        <v>532</v>
      </c>
      <c r="C1772" s="5" t="s">
        <v>532</v>
      </c>
    </row>
    <row r="1773" spans="2:3">
      <c r="B1773" s="5">
        <v>601</v>
      </c>
      <c r="C1773" s="5" t="s">
        <v>533</v>
      </c>
    </row>
    <row r="1774" spans="2:3">
      <c r="B1774" s="5">
        <v>61</v>
      </c>
      <c r="C1774" s="5" t="s">
        <v>533</v>
      </c>
    </row>
    <row r="1775" spans="2:3">
      <c r="B1775" s="5">
        <v>273</v>
      </c>
      <c r="C1775" s="5" t="s">
        <v>532</v>
      </c>
    </row>
    <row r="1776" spans="2:3">
      <c r="B1776" s="5">
        <v>495</v>
      </c>
      <c r="C1776" s="5" t="s">
        <v>532</v>
      </c>
    </row>
    <row r="1777" spans="2:3">
      <c r="B1777" s="5">
        <v>622</v>
      </c>
      <c r="C1777" s="5" t="s">
        <v>533</v>
      </c>
    </row>
    <row r="1778" spans="2:3">
      <c r="B1778" s="5">
        <v>127</v>
      </c>
      <c r="C1778" s="5" t="s">
        <v>533</v>
      </c>
    </row>
    <row r="1779" spans="2:3">
      <c r="B1779" s="5">
        <v>130</v>
      </c>
      <c r="C1779" s="5" t="s">
        <v>532</v>
      </c>
    </row>
    <row r="1780" spans="2:3">
      <c r="B1780" s="5">
        <v>222</v>
      </c>
      <c r="C1780" s="5" t="s">
        <v>532</v>
      </c>
    </row>
    <row r="1781" spans="2:3">
      <c r="B1781" s="5">
        <v>591</v>
      </c>
      <c r="C1781" s="5" t="s">
        <v>532</v>
      </c>
    </row>
    <row r="1782" spans="2:3">
      <c r="B1782" s="5">
        <v>232</v>
      </c>
      <c r="C1782" s="5" t="s">
        <v>532</v>
      </c>
    </row>
    <row r="1783" spans="2:3">
      <c r="B1783" s="5">
        <v>790</v>
      </c>
      <c r="C1783" s="5" t="s">
        <v>533</v>
      </c>
    </row>
    <row r="1784" spans="2:3">
      <c r="B1784" s="5">
        <v>501</v>
      </c>
      <c r="C1784" s="5" t="s">
        <v>533</v>
      </c>
    </row>
    <row r="1785" spans="2:3">
      <c r="B1785" s="5">
        <v>779</v>
      </c>
      <c r="C1785" s="5" t="s">
        <v>532</v>
      </c>
    </row>
    <row r="1786" spans="2:3">
      <c r="B1786" s="5">
        <v>424</v>
      </c>
      <c r="C1786" s="5" t="s">
        <v>532</v>
      </c>
    </row>
    <row r="1787" spans="2:3">
      <c r="B1787" s="5">
        <v>289</v>
      </c>
      <c r="C1787" s="5" t="s">
        <v>532</v>
      </c>
    </row>
    <row r="1788" spans="2:3">
      <c r="B1788" s="5">
        <v>870</v>
      </c>
      <c r="C1788" s="5" t="s">
        <v>532</v>
      </c>
    </row>
    <row r="1789" spans="2:3">
      <c r="B1789" s="5">
        <v>460</v>
      </c>
      <c r="C1789" s="5" t="s">
        <v>532</v>
      </c>
    </row>
    <row r="1790" spans="2:3">
      <c r="B1790" s="5">
        <v>66</v>
      </c>
      <c r="C1790" s="5" t="s">
        <v>533</v>
      </c>
    </row>
    <row r="1791" spans="2:3">
      <c r="B1791" s="5">
        <v>417</v>
      </c>
      <c r="C1791" s="5" t="s">
        <v>533</v>
      </c>
    </row>
    <row r="1792" spans="2:3">
      <c r="B1792" s="5">
        <v>534</v>
      </c>
      <c r="C1792" s="5" t="s">
        <v>532</v>
      </c>
    </row>
    <row r="1793" spans="2:3">
      <c r="B1793" s="5">
        <v>727</v>
      </c>
      <c r="C1793" s="5" t="s">
        <v>533</v>
      </c>
    </row>
    <row r="1794" spans="2:3">
      <c r="B1794" s="5">
        <v>1000</v>
      </c>
      <c r="C1794" s="5" t="s">
        <v>532</v>
      </c>
    </row>
    <row r="1795" spans="2:3">
      <c r="B1795" s="5">
        <v>252</v>
      </c>
      <c r="C1795" s="5" t="s">
        <v>533</v>
      </c>
    </row>
    <row r="1796" spans="2:3">
      <c r="B1796" s="5">
        <v>398</v>
      </c>
      <c r="C1796" s="5" t="s">
        <v>532</v>
      </c>
    </row>
    <row r="1797" spans="2:3">
      <c r="B1797" s="5">
        <v>89</v>
      </c>
      <c r="C1797" s="5" t="s">
        <v>532</v>
      </c>
    </row>
    <row r="1798" spans="2:3">
      <c r="B1798" s="5">
        <v>857</v>
      </c>
      <c r="C1798" s="5" t="s">
        <v>533</v>
      </c>
    </row>
    <row r="1799" spans="2:3">
      <c r="B1799" s="5">
        <v>880</v>
      </c>
      <c r="C1799" s="5" t="s">
        <v>533</v>
      </c>
    </row>
    <row r="1800" spans="2:3">
      <c r="B1800" s="5">
        <v>466</v>
      </c>
      <c r="C1800" s="5" t="s">
        <v>533</v>
      </c>
    </row>
    <row r="1801" spans="2:3">
      <c r="B1801" s="5">
        <v>957</v>
      </c>
      <c r="C1801" s="5" t="s">
        <v>532</v>
      </c>
    </row>
    <row r="1802" spans="2:3">
      <c r="B1802" s="5">
        <v>768</v>
      </c>
      <c r="C1802" s="5" t="s">
        <v>532</v>
      </c>
    </row>
    <row r="1803" spans="2:3">
      <c r="B1803" s="5">
        <v>720</v>
      </c>
      <c r="C1803" s="5" t="s">
        <v>532</v>
      </c>
    </row>
    <row r="1804" spans="2:3">
      <c r="B1804" s="5">
        <v>606</v>
      </c>
      <c r="C1804" s="5" t="s">
        <v>533</v>
      </c>
    </row>
    <row r="1805" spans="2:3">
      <c r="B1805" s="5">
        <v>149</v>
      </c>
      <c r="C1805" s="5" t="s">
        <v>533</v>
      </c>
    </row>
    <row r="1806" spans="2:3">
      <c r="B1806" s="5">
        <v>580</v>
      </c>
      <c r="C1806" s="5" t="s">
        <v>533</v>
      </c>
    </row>
    <row r="1807" spans="2:3">
      <c r="B1807" s="5">
        <v>526</v>
      </c>
      <c r="C1807" s="5" t="s">
        <v>533</v>
      </c>
    </row>
    <row r="1808" spans="2:3">
      <c r="B1808" s="5">
        <v>951</v>
      </c>
      <c r="C1808" s="5" t="s">
        <v>533</v>
      </c>
    </row>
    <row r="1809" spans="2:3">
      <c r="B1809" s="5">
        <v>55</v>
      </c>
      <c r="C1809" s="5" t="s">
        <v>533</v>
      </c>
    </row>
    <row r="1810" spans="2:3">
      <c r="B1810" s="5">
        <v>600</v>
      </c>
      <c r="C1810" s="5" t="s">
        <v>533</v>
      </c>
    </row>
    <row r="1811" spans="2:3">
      <c r="B1811" s="5">
        <v>965</v>
      </c>
      <c r="C1811" s="5" t="s">
        <v>532</v>
      </c>
    </row>
    <row r="1812" spans="2:3">
      <c r="B1812" s="5">
        <v>901</v>
      </c>
      <c r="C1812" s="5" t="s">
        <v>532</v>
      </c>
    </row>
    <row r="1813" spans="2:3">
      <c r="B1813" s="5">
        <v>229</v>
      </c>
      <c r="C1813" s="5" t="s">
        <v>533</v>
      </c>
    </row>
    <row r="1814" spans="2:3">
      <c r="B1814" s="5">
        <v>324</v>
      </c>
      <c r="C1814" s="5" t="s">
        <v>533</v>
      </c>
    </row>
    <row r="1815" spans="2:3">
      <c r="B1815" s="5">
        <v>621</v>
      </c>
      <c r="C1815" s="5" t="s">
        <v>532</v>
      </c>
    </row>
    <row r="1816" spans="2:3">
      <c r="B1816" s="5">
        <v>518</v>
      </c>
      <c r="C1816" s="5" t="s">
        <v>533</v>
      </c>
    </row>
    <row r="1817" spans="2:3">
      <c r="B1817" s="5">
        <v>544</v>
      </c>
      <c r="C1817" s="5" t="s">
        <v>533</v>
      </c>
    </row>
    <row r="1818" spans="2:3">
      <c r="B1818" s="5">
        <v>737</v>
      </c>
      <c r="C1818" s="5" t="s">
        <v>533</v>
      </c>
    </row>
    <row r="1819" spans="2:3">
      <c r="B1819" s="5">
        <v>879</v>
      </c>
      <c r="C1819" s="5" t="s">
        <v>532</v>
      </c>
    </row>
    <row r="1820" spans="2:3">
      <c r="B1820" s="5">
        <v>273</v>
      </c>
      <c r="C1820" s="5" t="s">
        <v>532</v>
      </c>
    </row>
    <row r="1821" spans="2:3">
      <c r="B1821" s="5">
        <v>296</v>
      </c>
      <c r="C1821" s="5" t="s">
        <v>533</v>
      </c>
    </row>
    <row r="1822" spans="2:3">
      <c r="B1822" s="5">
        <v>215</v>
      </c>
      <c r="C1822" s="5" t="s">
        <v>533</v>
      </c>
    </row>
    <row r="1823" spans="2:3">
      <c r="B1823" s="5">
        <v>374</v>
      </c>
      <c r="C1823" s="5" t="s">
        <v>533</v>
      </c>
    </row>
    <row r="1824" spans="2:3">
      <c r="B1824" s="5">
        <v>672</v>
      </c>
      <c r="C1824" s="5" t="s">
        <v>532</v>
      </c>
    </row>
    <row r="1825" spans="2:3">
      <c r="B1825" s="5">
        <v>658</v>
      </c>
      <c r="C1825" s="5" t="s">
        <v>532</v>
      </c>
    </row>
    <row r="1826" spans="2:3">
      <c r="B1826" s="5">
        <v>488</v>
      </c>
      <c r="C1826" s="5" t="s">
        <v>533</v>
      </c>
    </row>
    <row r="1827" spans="2:3">
      <c r="B1827" s="5">
        <v>736</v>
      </c>
      <c r="C1827" s="5" t="s">
        <v>533</v>
      </c>
    </row>
    <row r="1828" spans="2:3">
      <c r="B1828" s="5">
        <v>691</v>
      </c>
      <c r="C1828" s="5" t="s">
        <v>533</v>
      </c>
    </row>
    <row r="1829" spans="2:3">
      <c r="B1829" s="5">
        <v>84</v>
      </c>
      <c r="C1829" s="5" t="s">
        <v>533</v>
      </c>
    </row>
    <row r="1830" spans="2:3">
      <c r="B1830" s="5">
        <v>153</v>
      </c>
      <c r="C1830" s="5" t="s">
        <v>533</v>
      </c>
    </row>
    <row r="1831" spans="2:3">
      <c r="B1831" s="5">
        <v>930</v>
      </c>
      <c r="C1831" s="5" t="s">
        <v>532</v>
      </c>
    </row>
    <row r="1832" spans="2:3">
      <c r="B1832" s="5">
        <v>267</v>
      </c>
      <c r="C1832" s="5" t="s">
        <v>533</v>
      </c>
    </row>
    <row r="1833" spans="2:3">
      <c r="B1833" s="5">
        <v>745</v>
      </c>
      <c r="C1833" s="5" t="s">
        <v>533</v>
      </c>
    </row>
    <row r="1834" spans="2:3">
      <c r="B1834" s="5">
        <v>276</v>
      </c>
      <c r="C1834" s="5" t="s">
        <v>533</v>
      </c>
    </row>
    <row r="1835" spans="2:3">
      <c r="B1835" s="5">
        <v>438</v>
      </c>
      <c r="C1835" s="5" t="s">
        <v>533</v>
      </c>
    </row>
    <row r="1836" spans="2:3">
      <c r="B1836" s="5">
        <v>372</v>
      </c>
      <c r="C1836" s="5" t="s">
        <v>532</v>
      </c>
    </row>
    <row r="1837" spans="2:3">
      <c r="B1837" s="5">
        <v>322</v>
      </c>
      <c r="C1837" s="5" t="s">
        <v>533</v>
      </c>
    </row>
    <row r="1838" spans="2:3">
      <c r="B1838" s="5">
        <v>545</v>
      </c>
      <c r="C1838" s="5" t="s">
        <v>533</v>
      </c>
    </row>
    <row r="1839" spans="2:3">
      <c r="B1839" s="5">
        <v>565</v>
      </c>
      <c r="C1839" s="5" t="s">
        <v>532</v>
      </c>
    </row>
    <row r="1840" spans="2:3">
      <c r="B1840" s="5">
        <v>649</v>
      </c>
      <c r="C1840" s="5" t="s">
        <v>533</v>
      </c>
    </row>
    <row r="1841" spans="2:3">
      <c r="B1841" s="5">
        <v>241</v>
      </c>
      <c r="C1841" s="5" t="s">
        <v>532</v>
      </c>
    </row>
    <row r="1842" spans="2:3">
      <c r="B1842" s="5">
        <v>430</v>
      </c>
      <c r="C1842" s="5" t="s">
        <v>533</v>
      </c>
    </row>
    <row r="1843" spans="2:3">
      <c r="B1843" s="5">
        <v>428</v>
      </c>
      <c r="C1843" s="5" t="s">
        <v>533</v>
      </c>
    </row>
    <row r="1844" spans="2:3">
      <c r="B1844" s="5">
        <v>686</v>
      </c>
      <c r="C1844" s="5" t="s">
        <v>532</v>
      </c>
    </row>
    <row r="1845" spans="2:3">
      <c r="B1845" s="5">
        <v>595</v>
      </c>
      <c r="C1845" s="5" t="s">
        <v>532</v>
      </c>
    </row>
    <row r="1846" spans="2:3">
      <c r="B1846" s="5">
        <v>894</v>
      </c>
      <c r="C1846" s="5" t="s">
        <v>532</v>
      </c>
    </row>
    <row r="1847" spans="2:3">
      <c r="B1847" s="5">
        <v>972</v>
      </c>
      <c r="C1847" s="5" t="s">
        <v>532</v>
      </c>
    </row>
    <row r="1848" spans="2:3">
      <c r="B1848" s="5">
        <v>306</v>
      </c>
      <c r="C1848" s="5" t="s">
        <v>533</v>
      </c>
    </row>
    <row r="1849" spans="2:3">
      <c r="B1849" s="5">
        <v>157</v>
      </c>
      <c r="C1849" s="5" t="s">
        <v>533</v>
      </c>
    </row>
    <row r="1850" spans="2:3">
      <c r="B1850" s="5">
        <v>261</v>
      </c>
      <c r="C1850" s="5" t="s">
        <v>533</v>
      </c>
    </row>
    <row r="1851" spans="2:3">
      <c r="B1851" s="5">
        <v>268</v>
      </c>
      <c r="C1851" s="5" t="s">
        <v>532</v>
      </c>
    </row>
    <row r="1852" spans="2:3">
      <c r="B1852" s="5">
        <v>196</v>
      </c>
      <c r="C1852" s="5" t="s">
        <v>532</v>
      </c>
    </row>
    <row r="1853" spans="2:3">
      <c r="B1853" s="5">
        <v>204</v>
      </c>
      <c r="C1853" s="5" t="s">
        <v>533</v>
      </c>
    </row>
    <row r="1854" spans="2:3">
      <c r="B1854" s="5">
        <v>557</v>
      </c>
      <c r="C1854" s="5" t="s">
        <v>532</v>
      </c>
    </row>
    <row r="1855" spans="2:3">
      <c r="B1855" s="5">
        <v>374</v>
      </c>
      <c r="C1855" s="5" t="s">
        <v>533</v>
      </c>
    </row>
    <row r="1856" spans="2:3">
      <c r="B1856" s="5">
        <v>163</v>
      </c>
      <c r="C1856" s="5" t="s">
        <v>533</v>
      </c>
    </row>
    <row r="1857" spans="2:3">
      <c r="B1857" s="5">
        <v>411</v>
      </c>
      <c r="C1857" s="5" t="s">
        <v>533</v>
      </c>
    </row>
    <row r="1858" spans="2:3">
      <c r="B1858" s="5">
        <v>656</v>
      </c>
      <c r="C1858" s="5" t="s">
        <v>532</v>
      </c>
    </row>
    <row r="1859" spans="2:3">
      <c r="B1859" s="5">
        <v>320</v>
      </c>
      <c r="C1859" s="5" t="s">
        <v>532</v>
      </c>
    </row>
    <row r="1860" spans="2:3">
      <c r="B1860" s="5">
        <v>654</v>
      </c>
      <c r="C1860" s="5" t="s">
        <v>532</v>
      </c>
    </row>
    <row r="1861" spans="2:3">
      <c r="B1861" s="5">
        <v>966</v>
      </c>
      <c r="C1861" s="5" t="s">
        <v>533</v>
      </c>
    </row>
    <row r="1862" spans="2:3">
      <c r="B1862" s="5">
        <v>937</v>
      </c>
      <c r="C1862" s="5" t="s">
        <v>533</v>
      </c>
    </row>
    <row r="1863" spans="2:3">
      <c r="B1863" s="5">
        <v>600</v>
      </c>
      <c r="C1863" s="5" t="s">
        <v>532</v>
      </c>
    </row>
    <row r="1864" spans="2:3">
      <c r="B1864" s="5">
        <v>127</v>
      </c>
      <c r="C1864" s="5" t="s">
        <v>533</v>
      </c>
    </row>
    <row r="1865" spans="2:3">
      <c r="B1865" s="5">
        <v>160</v>
      </c>
      <c r="C1865" s="5" t="s">
        <v>533</v>
      </c>
    </row>
    <row r="1866" spans="2:3">
      <c r="B1866" s="5">
        <v>919</v>
      </c>
      <c r="C1866" s="5" t="s">
        <v>532</v>
      </c>
    </row>
    <row r="1867" spans="2:3">
      <c r="B1867" s="5">
        <v>84</v>
      </c>
      <c r="C1867" s="5" t="s">
        <v>533</v>
      </c>
    </row>
    <row r="1868" spans="2:3">
      <c r="B1868" s="5">
        <v>986</v>
      </c>
      <c r="C1868" s="5" t="s">
        <v>532</v>
      </c>
    </row>
    <row r="1869" spans="2:3">
      <c r="B1869" s="5">
        <v>801</v>
      </c>
      <c r="C1869" s="5" t="s">
        <v>532</v>
      </c>
    </row>
    <row r="1870" spans="2:3">
      <c r="B1870" s="5">
        <v>270</v>
      </c>
      <c r="C1870" s="5" t="s">
        <v>533</v>
      </c>
    </row>
    <row r="1871" spans="2:3">
      <c r="B1871" s="5">
        <v>638</v>
      </c>
      <c r="C1871" s="5" t="s">
        <v>533</v>
      </c>
    </row>
    <row r="1872" spans="2:3">
      <c r="B1872" s="5">
        <v>866</v>
      </c>
      <c r="C1872" s="5" t="s">
        <v>532</v>
      </c>
    </row>
    <row r="1873" spans="2:3">
      <c r="B1873" s="5">
        <v>493</v>
      </c>
      <c r="C1873" s="5" t="s">
        <v>532</v>
      </c>
    </row>
    <row r="1874" spans="2:3">
      <c r="B1874" s="5">
        <v>462</v>
      </c>
      <c r="C1874" s="5" t="s">
        <v>533</v>
      </c>
    </row>
    <row r="1875" spans="2:3">
      <c r="B1875" s="5">
        <v>680</v>
      </c>
      <c r="C1875" s="5" t="s">
        <v>532</v>
      </c>
    </row>
    <row r="1876" spans="2:3">
      <c r="B1876" s="5">
        <v>220</v>
      </c>
      <c r="C1876" s="5" t="s">
        <v>533</v>
      </c>
    </row>
    <row r="1877" spans="2:3">
      <c r="B1877" s="5">
        <v>165</v>
      </c>
      <c r="C1877" s="5" t="s">
        <v>533</v>
      </c>
    </row>
    <row r="1878" spans="2:3">
      <c r="B1878" s="5">
        <v>476</v>
      </c>
      <c r="C1878" s="5" t="s">
        <v>533</v>
      </c>
    </row>
    <row r="1879" spans="2:3">
      <c r="B1879" s="5">
        <v>212</v>
      </c>
      <c r="C1879" s="5" t="s">
        <v>533</v>
      </c>
    </row>
    <row r="1880" spans="2:3">
      <c r="B1880" s="5">
        <v>97</v>
      </c>
      <c r="C1880" s="5" t="s">
        <v>533</v>
      </c>
    </row>
    <row r="1881" spans="2:3">
      <c r="B1881" s="5">
        <v>894</v>
      </c>
      <c r="C1881" s="5" t="s">
        <v>532</v>
      </c>
    </row>
    <row r="1882" spans="2:3">
      <c r="B1882" s="5">
        <v>901</v>
      </c>
      <c r="C1882" s="5" t="s">
        <v>532</v>
      </c>
    </row>
    <row r="1883" spans="2:3">
      <c r="B1883" s="5">
        <v>846</v>
      </c>
      <c r="C1883" s="5" t="s">
        <v>532</v>
      </c>
    </row>
    <row r="1884" spans="2:3">
      <c r="B1884" s="5">
        <v>485</v>
      </c>
      <c r="C1884" s="5" t="s">
        <v>532</v>
      </c>
    </row>
    <row r="1885" spans="2:3">
      <c r="B1885" s="5">
        <v>274</v>
      </c>
      <c r="C1885" s="5" t="s">
        <v>533</v>
      </c>
    </row>
    <row r="1886" spans="2:3">
      <c r="B1886" s="5">
        <v>518</v>
      </c>
      <c r="C1886" s="5" t="s">
        <v>533</v>
      </c>
    </row>
    <row r="1887" spans="2:3">
      <c r="B1887" s="5">
        <v>989</v>
      </c>
      <c r="C1887" s="5" t="s">
        <v>533</v>
      </c>
    </row>
    <row r="1888" spans="2:3">
      <c r="B1888" s="5">
        <v>974</v>
      </c>
      <c r="C1888" s="5" t="s">
        <v>532</v>
      </c>
    </row>
    <row r="1889" spans="2:3">
      <c r="B1889" s="5">
        <v>184</v>
      </c>
      <c r="C1889" s="5" t="s">
        <v>533</v>
      </c>
    </row>
    <row r="1890" spans="2:3">
      <c r="B1890" s="5">
        <v>453</v>
      </c>
      <c r="C1890" s="5" t="s">
        <v>532</v>
      </c>
    </row>
    <row r="1891" spans="2:3">
      <c r="B1891" s="5">
        <v>919</v>
      </c>
      <c r="C1891" s="5" t="s">
        <v>533</v>
      </c>
    </row>
    <row r="1892" spans="2:3">
      <c r="B1892" s="5">
        <v>656</v>
      </c>
      <c r="C1892" s="5" t="s">
        <v>532</v>
      </c>
    </row>
    <row r="1893" spans="2:3">
      <c r="B1893" s="5">
        <v>788</v>
      </c>
      <c r="C1893" s="5" t="s">
        <v>533</v>
      </c>
    </row>
    <row r="1894" spans="2:3">
      <c r="B1894" s="5">
        <v>621</v>
      </c>
      <c r="C1894" s="5" t="s">
        <v>533</v>
      </c>
    </row>
    <row r="1895" spans="2:3">
      <c r="B1895" s="5">
        <v>744</v>
      </c>
      <c r="C1895" s="5" t="s">
        <v>532</v>
      </c>
    </row>
    <row r="1896" spans="2:3">
      <c r="B1896" s="5">
        <v>594</v>
      </c>
      <c r="C1896" s="5" t="s">
        <v>532</v>
      </c>
    </row>
    <row r="1897" spans="2:3">
      <c r="B1897" s="5">
        <v>832</v>
      </c>
      <c r="C1897" s="5" t="s">
        <v>532</v>
      </c>
    </row>
    <row r="1898" spans="2:3">
      <c r="B1898" s="5">
        <v>370</v>
      </c>
      <c r="C1898" s="5" t="s">
        <v>533</v>
      </c>
    </row>
    <row r="1899" spans="2:3">
      <c r="B1899" s="5">
        <v>897</v>
      </c>
      <c r="C1899" s="5" t="s">
        <v>532</v>
      </c>
    </row>
    <row r="1900" spans="2:3">
      <c r="B1900" s="5">
        <v>669</v>
      </c>
      <c r="C1900" s="5" t="s">
        <v>533</v>
      </c>
    </row>
    <row r="1901" spans="2:3">
      <c r="B1901" s="5">
        <v>982</v>
      </c>
      <c r="C1901" s="5" t="s">
        <v>533</v>
      </c>
    </row>
    <row r="1902" spans="2:3">
      <c r="B1902" s="5">
        <v>249</v>
      </c>
      <c r="C1902" s="5" t="s">
        <v>533</v>
      </c>
    </row>
    <row r="1903" spans="2:3">
      <c r="B1903" s="5">
        <v>501</v>
      </c>
      <c r="C1903" s="5" t="s">
        <v>533</v>
      </c>
    </row>
    <row r="1904" spans="2:3">
      <c r="B1904" s="5">
        <v>991</v>
      </c>
      <c r="C1904" s="5" t="s">
        <v>532</v>
      </c>
    </row>
    <row r="1905" spans="2:3">
      <c r="B1905" s="5">
        <v>366</v>
      </c>
      <c r="C1905" s="5" t="s">
        <v>533</v>
      </c>
    </row>
    <row r="1906" spans="2:3">
      <c r="B1906" s="5">
        <v>651</v>
      </c>
      <c r="C1906" s="5" t="s">
        <v>532</v>
      </c>
    </row>
    <row r="1907" spans="2:3">
      <c r="B1907" s="5">
        <v>830</v>
      </c>
      <c r="C1907" s="5" t="s">
        <v>533</v>
      </c>
    </row>
    <row r="1908" spans="2:3">
      <c r="B1908" s="5">
        <v>774</v>
      </c>
      <c r="C1908" s="5" t="s">
        <v>532</v>
      </c>
    </row>
    <row r="1909" spans="2:3">
      <c r="B1909" s="5">
        <v>101</v>
      </c>
      <c r="C1909" s="5" t="s">
        <v>533</v>
      </c>
    </row>
    <row r="1910" spans="2:3">
      <c r="B1910" s="5">
        <v>323</v>
      </c>
      <c r="C1910" s="5" t="s">
        <v>533</v>
      </c>
    </row>
    <row r="1911" spans="2:3">
      <c r="B1911" s="5">
        <v>33</v>
      </c>
      <c r="C1911" s="5" t="s">
        <v>533</v>
      </c>
    </row>
    <row r="1912" spans="2:3">
      <c r="B1912" s="5">
        <v>319</v>
      </c>
      <c r="C1912" s="5" t="s">
        <v>532</v>
      </c>
    </row>
    <row r="1913" spans="2:3">
      <c r="B1913" s="5">
        <v>902</v>
      </c>
      <c r="C1913" s="5" t="s">
        <v>533</v>
      </c>
    </row>
    <row r="1914" spans="2:3">
      <c r="B1914" s="5">
        <v>701</v>
      </c>
      <c r="C1914" s="5" t="s">
        <v>533</v>
      </c>
    </row>
    <row r="1915" spans="2:3">
      <c r="B1915" s="5">
        <v>219</v>
      </c>
      <c r="C1915" s="5" t="s">
        <v>533</v>
      </c>
    </row>
    <row r="1916" spans="2:3">
      <c r="B1916" s="5">
        <v>254</v>
      </c>
      <c r="C1916" s="5" t="s">
        <v>533</v>
      </c>
    </row>
    <row r="1917" spans="2:3">
      <c r="B1917" s="5">
        <v>587</v>
      </c>
      <c r="C1917" s="5" t="s">
        <v>533</v>
      </c>
    </row>
    <row r="1918" spans="2:3">
      <c r="B1918" s="5">
        <v>305</v>
      </c>
      <c r="C1918" s="5" t="s">
        <v>532</v>
      </c>
    </row>
    <row r="1919" spans="2:3">
      <c r="B1919" s="5">
        <v>639</v>
      </c>
      <c r="C1919" s="5" t="s">
        <v>533</v>
      </c>
    </row>
    <row r="1920" spans="2:3">
      <c r="B1920" s="5">
        <v>522</v>
      </c>
      <c r="C1920" s="5" t="s">
        <v>532</v>
      </c>
    </row>
    <row r="1921" spans="2:3">
      <c r="B1921" s="5">
        <v>8</v>
      </c>
      <c r="C1921" s="5" t="s">
        <v>532</v>
      </c>
    </row>
    <row r="1922" spans="2:3">
      <c r="B1922" s="5">
        <v>703</v>
      </c>
      <c r="C1922" s="5" t="s">
        <v>533</v>
      </c>
    </row>
    <row r="1923" spans="2:3">
      <c r="B1923" s="5">
        <v>885</v>
      </c>
      <c r="C1923" s="5" t="s">
        <v>533</v>
      </c>
    </row>
    <row r="1924" spans="2:3">
      <c r="B1924" s="5">
        <v>671</v>
      </c>
      <c r="C1924" s="5" t="s">
        <v>533</v>
      </c>
    </row>
    <row r="1925" spans="2:3">
      <c r="B1925" s="5">
        <v>402</v>
      </c>
      <c r="C1925" s="5" t="s">
        <v>533</v>
      </c>
    </row>
    <row r="1926" spans="2:3">
      <c r="B1926" s="5">
        <v>843</v>
      </c>
      <c r="C1926" s="5" t="s">
        <v>532</v>
      </c>
    </row>
    <row r="1927" spans="2:3">
      <c r="B1927" s="5">
        <v>388</v>
      </c>
      <c r="C1927" s="5" t="s">
        <v>533</v>
      </c>
    </row>
    <row r="1928" spans="2:3">
      <c r="B1928" s="5">
        <v>351</v>
      </c>
      <c r="C1928" s="5" t="s">
        <v>533</v>
      </c>
    </row>
    <row r="1929" spans="2:3">
      <c r="B1929" s="5">
        <v>111</v>
      </c>
      <c r="C1929" s="5" t="s">
        <v>533</v>
      </c>
    </row>
    <row r="1930" spans="2:3">
      <c r="B1930" s="5">
        <v>466</v>
      </c>
      <c r="C1930" s="5" t="s">
        <v>532</v>
      </c>
    </row>
    <row r="1931" spans="2:3">
      <c r="B1931" s="5">
        <v>983</v>
      </c>
      <c r="C1931" s="5" t="s">
        <v>533</v>
      </c>
    </row>
    <row r="1932" spans="2:3">
      <c r="B1932" s="5">
        <v>108</v>
      </c>
      <c r="C1932" s="5" t="s">
        <v>533</v>
      </c>
    </row>
    <row r="1933" spans="2:3">
      <c r="B1933" s="5">
        <v>52</v>
      </c>
      <c r="C1933" s="5" t="s">
        <v>533</v>
      </c>
    </row>
    <row r="1934" spans="2:3">
      <c r="B1934" s="5">
        <v>100</v>
      </c>
      <c r="C1934" s="5" t="s">
        <v>533</v>
      </c>
    </row>
    <row r="1935" spans="2:3">
      <c r="B1935" s="5">
        <v>704</v>
      </c>
      <c r="C1935" s="5" t="s">
        <v>532</v>
      </c>
    </row>
    <row r="1936" spans="2:3">
      <c r="B1936" s="5">
        <v>312</v>
      </c>
      <c r="C1936" s="5" t="s">
        <v>532</v>
      </c>
    </row>
    <row r="1937" spans="2:3">
      <c r="B1937" s="5">
        <v>803</v>
      </c>
      <c r="C1937" s="5" t="s">
        <v>533</v>
      </c>
    </row>
    <row r="1938" spans="2:3">
      <c r="B1938" s="5">
        <v>408</v>
      </c>
      <c r="C1938" s="5" t="s">
        <v>533</v>
      </c>
    </row>
    <row r="1939" spans="2:3">
      <c r="B1939" s="5">
        <v>316</v>
      </c>
      <c r="C1939" s="5" t="s">
        <v>533</v>
      </c>
    </row>
    <row r="1940" spans="2:3">
      <c r="B1940" s="5">
        <v>907</v>
      </c>
      <c r="C1940" s="5" t="s">
        <v>533</v>
      </c>
    </row>
    <row r="1941" spans="2:3">
      <c r="B1941" s="5">
        <v>800</v>
      </c>
      <c r="C1941" s="5" t="s">
        <v>533</v>
      </c>
    </row>
    <row r="1942" spans="2:3">
      <c r="B1942" s="5">
        <v>538</v>
      </c>
      <c r="C1942" s="5" t="s">
        <v>533</v>
      </c>
    </row>
    <row r="1943" spans="2:3">
      <c r="B1943" s="5">
        <v>706</v>
      </c>
      <c r="C1943" s="5" t="s">
        <v>532</v>
      </c>
    </row>
    <row r="1944" spans="2:3">
      <c r="B1944" s="5">
        <v>506</v>
      </c>
      <c r="C1944" s="5" t="s">
        <v>533</v>
      </c>
    </row>
    <row r="1945" spans="2:3">
      <c r="B1945" s="5">
        <v>989</v>
      </c>
      <c r="C1945" s="5" t="s">
        <v>532</v>
      </c>
    </row>
    <row r="1946" spans="2:3">
      <c r="B1946" s="5">
        <v>658</v>
      </c>
      <c r="C1946" s="5" t="s">
        <v>532</v>
      </c>
    </row>
    <row r="1947" spans="2:3">
      <c r="B1947" s="5">
        <v>383</v>
      </c>
      <c r="C1947" s="5" t="s">
        <v>533</v>
      </c>
    </row>
    <row r="1948" spans="2:3">
      <c r="B1948" s="5">
        <v>401</v>
      </c>
      <c r="C1948" s="5" t="s">
        <v>533</v>
      </c>
    </row>
    <row r="1949" spans="2:3">
      <c r="B1949" s="5">
        <v>346</v>
      </c>
      <c r="C1949" s="5" t="s">
        <v>532</v>
      </c>
    </row>
    <row r="1950" spans="2:3">
      <c r="B1950" s="5">
        <v>259</v>
      </c>
      <c r="C1950" s="5" t="s">
        <v>533</v>
      </c>
    </row>
    <row r="1951" spans="2:3">
      <c r="B1951" s="5">
        <v>207</v>
      </c>
      <c r="C1951" s="5" t="s">
        <v>533</v>
      </c>
    </row>
    <row r="1952" spans="2:3">
      <c r="B1952" s="5">
        <v>634</v>
      </c>
      <c r="C1952" s="5" t="s">
        <v>533</v>
      </c>
    </row>
    <row r="1953" spans="2:3">
      <c r="B1953" s="5">
        <v>967</v>
      </c>
      <c r="C1953" s="5" t="s">
        <v>532</v>
      </c>
    </row>
    <row r="1954" spans="2:3">
      <c r="B1954" s="5">
        <v>113</v>
      </c>
      <c r="C1954" s="5" t="s">
        <v>533</v>
      </c>
    </row>
    <row r="1955" spans="2:3">
      <c r="B1955" s="5">
        <v>875</v>
      </c>
      <c r="C1955" s="5" t="s">
        <v>532</v>
      </c>
    </row>
    <row r="1956" spans="2:3">
      <c r="B1956" s="5">
        <v>865</v>
      </c>
      <c r="C1956" s="5" t="s">
        <v>532</v>
      </c>
    </row>
    <row r="1957" spans="2:3">
      <c r="B1957" s="5">
        <v>266</v>
      </c>
      <c r="C1957" s="5" t="s">
        <v>533</v>
      </c>
    </row>
    <row r="1958" spans="2:3">
      <c r="B1958" s="5">
        <v>13</v>
      </c>
      <c r="C1958" s="5" t="s">
        <v>533</v>
      </c>
    </row>
    <row r="1959" spans="2:3">
      <c r="B1959" s="5">
        <v>16</v>
      </c>
      <c r="C1959" s="5" t="s">
        <v>533</v>
      </c>
    </row>
    <row r="1960" spans="2:3">
      <c r="B1960" s="5">
        <v>215</v>
      </c>
      <c r="C1960" s="5" t="s">
        <v>532</v>
      </c>
    </row>
    <row r="1961" spans="2:3">
      <c r="B1961" s="5">
        <v>759</v>
      </c>
      <c r="C1961" s="5" t="s">
        <v>532</v>
      </c>
    </row>
    <row r="1962" spans="2:3">
      <c r="B1962" s="5">
        <v>446</v>
      </c>
      <c r="C1962" s="5" t="s">
        <v>533</v>
      </c>
    </row>
    <row r="1963" spans="2:3">
      <c r="B1963" s="5">
        <v>765</v>
      </c>
      <c r="C1963" s="5" t="s">
        <v>532</v>
      </c>
    </row>
    <row r="1964" spans="2:3">
      <c r="B1964" s="5">
        <v>534</v>
      </c>
      <c r="C1964" s="5" t="s">
        <v>532</v>
      </c>
    </row>
    <row r="1965" spans="2:3">
      <c r="B1965" s="5">
        <v>987</v>
      </c>
      <c r="C1965" s="5" t="s">
        <v>532</v>
      </c>
    </row>
    <row r="1966" spans="2:3">
      <c r="B1966" s="5">
        <v>142</v>
      </c>
      <c r="C1966" s="5" t="s">
        <v>532</v>
      </c>
    </row>
    <row r="1967" spans="2:3">
      <c r="B1967" s="5">
        <v>983</v>
      </c>
      <c r="C1967" s="5" t="s">
        <v>533</v>
      </c>
    </row>
    <row r="1968" spans="2:3">
      <c r="B1968" s="5">
        <v>714</v>
      </c>
      <c r="C1968" s="5" t="s">
        <v>533</v>
      </c>
    </row>
    <row r="1969" spans="2:3">
      <c r="B1969" s="5">
        <v>685</v>
      </c>
      <c r="C1969" s="5" t="s">
        <v>533</v>
      </c>
    </row>
    <row r="1970" spans="2:3">
      <c r="B1970" s="5">
        <v>819</v>
      </c>
      <c r="C1970" s="5" t="s">
        <v>532</v>
      </c>
    </row>
    <row r="1971" spans="2:3">
      <c r="B1971" s="5">
        <v>412</v>
      </c>
      <c r="C1971" s="5" t="s">
        <v>533</v>
      </c>
    </row>
    <row r="1972" spans="2:3">
      <c r="B1972" s="5">
        <v>293</v>
      </c>
      <c r="C1972" s="5" t="s">
        <v>533</v>
      </c>
    </row>
    <row r="1973" spans="2:3">
      <c r="B1973" s="5">
        <v>298</v>
      </c>
      <c r="C1973" s="5" t="s">
        <v>532</v>
      </c>
    </row>
    <row r="1974" spans="2:3">
      <c r="B1974" s="5">
        <v>444</v>
      </c>
      <c r="C1974" s="5" t="s">
        <v>533</v>
      </c>
    </row>
    <row r="1975" spans="2:3">
      <c r="B1975" s="5">
        <v>440</v>
      </c>
      <c r="C1975" s="5" t="s">
        <v>533</v>
      </c>
    </row>
    <row r="1976" spans="2:3">
      <c r="B1976" s="5">
        <v>363</v>
      </c>
      <c r="C1976" s="5" t="s">
        <v>532</v>
      </c>
    </row>
    <row r="1977" spans="2:3">
      <c r="B1977" s="5">
        <v>751</v>
      </c>
      <c r="C1977" s="5" t="s">
        <v>532</v>
      </c>
    </row>
    <row r="1978" spans="2:3">
      <c r="B1978" s="5">
        <v>403</v>
      </c>
      <c r="C1978" s="5" t="s">
        <v>533</v>
      </c>
    </row>
    <row r="1979" spans="2:3">
      <c r="B1979" s="5">
        <v>415</v>
      </c>
      <c r="C1979" s="5" t="s">
        <v>532</v>
      </c>
    </row>
    <row r="1980" spans="2:3">
      <c r="B1980" s="5">
        <v>670</v>
      </c>
      <c r="C1980" s="5" t="s">
        <v>532</v>
      </c>
    </row>
    <row r="1981" spans="2:3">
      <c r="B1981" s="5">
        <v>188</v>
      </c>
      <c r="C1981" s="5" t="s">
        <v>533</v>
      </c>
    </row>
    <row r="1982" spans="2:3">
      <c r="B1982" s="5">
        <v>919</v>
      </c>
      <c r="C1982" s="5" t="s">
        <v>532</v>
      </c>
    </row>
    <row r="1983" spans="2:3">
      <c r="B1983" s="5">
        <v>279</v>
      </c>
      <c r="C1983" s="5" t="s">
        <v>533</v>
      </c>
    </row>
    <row r="1984" spans="2:3">
      <c r="B1984" s="5">
        <v>873</v>
      </c>
      <c r="C1984" s="5" t="s">
        <v>532</v>
      </c>
    </row>
    <row r="1985" spans="2:3">
      <c r="B1985" s="5">
        <v>332</v>
      </c>
      <c r="C1985" s="5" t="s">
        <v>533</v>
      </c>
    </row>
    <row r="1986" spans="2:3">
      <c r="B1986" s="5">
        <v>536</v>
      </c>
      <c r="C1986" s="5" t="s">
        <v>533</v>
      </c>
    </row>
    <row r="1987" spans="2:3">
      <c r="B1987" s="5">
        <v>419</v>
      </c>
      <c r="C1987" s="5" t="s">
        <v>532</v>
      </c>
    </row>
    <row r="1988" spans="2:3">
      <c r="B1988" s="5">
        <v>74</v>
      </c>
      <c r="C1988" s="5" t="s">
        <v>533</v>
      </c>
    </row>
    <row r="1989" spans="2:3">
      <c r="B1989" s="5">
        <v>43</v>
      </c>
      <c r="C1989" s="5" t="s">
        <v>532</v>
      </c>
    </row>
    <row r="1990" spans="2:3">
      <c r="B1990" s="5">
        <v>898</v>
      </c>
      <c r="C1990" s="5" t="s">
        <v>532</v>
      </c>
    </row>
    <row r="1991" spans="2:3">
      <c r="B1991" s="5">
        <v>545</v>
      </c>
      <c r="C1991" s="5" t="s">
        <v>533</v>
      </c>
    </row>
    <row r="1992" spans="2:3">
      <c r="B1992" s="5">
        <v>159</v>
      </c>
      <c r="C1992" s="5" t="s">
        <v>533</v>
      </c>
    </row>
    <row r="1993" spans="2:3">
      <c r="B1993" s="5">
        <v>635</v>
      </c>
      <c r="C1993" s="5" t="s">
        <v>533</v>
      </c>
    </row>
    <row r="1994" spans="2:3">
      <c r="B1994" s="5">
        <v>812</v>
      </c>
      <c r="C1994" s="5" t="s">
        <v>532</v>
      </c>
    </row>
    <row r="1995" spans="2:3">
      <c r="B1995" s="5">
        <v>100</v>
      </c>
      <c r="C1995" s="5" t="s">
        <v>533</v>
      </c>
    </row>
    <row r="1996" spans="2:3">
      <c r="B1996" s="5">
        <v>650</v>
      </c>
      <c r="C1996" s="5" t="s">
        <v>533</v>
      </c>
    </row>
    <row r="1997" spans="2:3">
      <c r="B1997" s="5">
        <v>509</v>
      </c>
      <c r="C1997" s="5" t="s">
        <v>533</v>
      </c>
    </row>
    <row r="1998" spans="2:3">
      <c r="B1998" s="5">
        <v>1000</v>
      </c>
      <c r="C1998" s="5" t="s">
        <v>532</v>
      </c>
    </row>
    <row r="1999" spans="2:3">
      <c r="B1999" s="5">
        <v>184</v>
      </c>
      <c r="C1999" s="5" t="s">
        <v>533</v>
      </c>
    </row>
    <row r="2000" spans="2:3">
      <c r="B2000" s="5">
        <v>552</v>
      </c>
      <c r="C2000" s="5" t="s">
        <v>532</v>
      </c>
    </row>
    <row r="2001" spans="2:3">
      <c r="B2001" s="5">
        <v>919</v>
      </c>
      <c r="C2001" s="5" t="s">
        <v>533</v>
      </c>
    </row>
    <row r="2002" spans="2:3">
      <c r="B2002" s="5">
        <v>184</v>
      </c>
      <c r="C2002" s="5" t="s">
        <v>533</v>
      </c>
    </row>
    <row r="2003" spans="2:3">
      <c r="B2003" s="5">
        <v>12</v>
      </c>
      <c r="C2003" s="5" t="s">
        <v>533</v>
      </c>
    </row>
    <row r="2004" spans="2:3">
      <c r="B2004" s="5">
        <v>281</v>
      </c>
      <c r="C2004" s="5" t="s">
        <v>533</v>
      </c>
    </row>
    <row r="2005" spans="2:3">
      <c r="B2005" s="5">
        <v>412</v>
      </c>
      <c r="C2005" s="5" t="s">
        <v>532</v>
      </c>
    </row>
    <row r="2006" spans="2:3">
      <c r="B2006" s="5">
        <v>460</v>
      </c>
      <c r="C2006" s="5" t="s">
        <v>533</v>
      </c>
    </row>
    <row r="2007" spans="2:3">
      <c r="B2007" s="5">
        <v>280</v>
      </c>
      <c r="C2007" s="5" t="s">
        <v>533</v>
      </c>
    </row>
    <row r="2008" spans="2:3">
      <c r="B2008" s="5">
        <v>991</v>
      </c>
      <c r="C2008" s="5" t="s">
        <v>533</v>
      </c>
    </row>
    <row r="2009" spans="2:3">
      <c r="B2009" s="5">
        <v>2</v>
      </c>
      <c r="C2009" s="5" t="s">
        <v>533</v>
      </c>
    </row>
    <row r="2010" spans="2:3">
      <c r="B2010" s="5">
        <v>975</v>
      </c>
      <c r="C2010" s="5" t="s">
        <v>532</v>
      </c>
    </row>
    <row r="2011" spans="2:3">
      <c r="B2011" s="5">
        <v>434</v>
      </c>
      <c r="C2011" s="5" t="s">
        <v>533</v>
      </c>
    </row>
    <row r="2012" spans="2:3">
      <c r="B2012" s="5">
        <v>760</v>
      </c>
      <c r="C2012" s="5" t="s">
        <v>533</v>
      </c>
    </row>
    <row r="2013" spans="2:3">
      <c r="B2013" s="5">
        <v>529</v>
      </c>
      <c r="C2013" s="5" t="s">
        <v>533</v>
      </c>
    </row>
    <row r="2014" spans="2:3">
      <c r="B2014" s="5">
        <v>142</v>
      </c>
      <c r="C2014" s="5" t="s">
        <v>532</v>
      </c>
    </row>
    <row r="2015" spans="2:3">
      <c r="B2015" s="5">
        <v>479</v>
      </c>
      <c r="C2015" s="5" t="s">
        <v>533</v>
      </c>
    </row>
    <row r="2016" spans="2:3">
      <c r="B2016" s="5">
        <v>915</v>
      </c>
      <c r="C2016" s="5" t="s">
        <v>532</v>
      </c>
    </row>
    <row r="2017" spans="2:3">
      <c r="B2017" s="5">
        <v>960</v>
      </c>
      <c r="C2017" s="5" t="s">
        <v>533</v>
      </c>
    </row>
    <row r="2018" spans="2:3">
      <c r="B2018" s="5">
        <v>775</v>
      </c>
      <c r="C2018" s="5" t="s">
        <v>532</v>
      </c>
    </row>
    <row r="2019" spans="2:3">
      <c r="B2019" s="5">
        <v>724</v>
      </c>
      <c r="C2019" s="5" t="s">
        <v>533</v>
      </c>
    </row>
    <row r="2020" spans="2:3">
      <c r="B2020" s="5">
        <v>894</v>
      </c>
      <c r="C2020" s="5" t="s">
        <v>533</v>
      </c>
    </row>
    <row r="2021" spans="2:3">
      <c r="B2021" s="5">
        <v>549</v>
      </c>
      <c r="C2021" s="5" t="s">
        <v>533</v>
      </c>
    </row>
    <row r="2022" spans="2:3">
      <c r="B2022" s="5">
        <v>315</v>
      </c>
      <c r="C2022" s="5" t="s">
        <v>532</v>
      </c>
    </row>
    <row r="2023" spans="2:3">
      <c r="B2023" s="5">
        <v>74</v>
      </c>
      <c r="C2023" s="5" t="s">
        <v>532</v>
      </c>
    </row>
    <row r="2024" spans="2:3">
      <c r="B2024" s="5">
        <v>241</v>
      </c>
      <c r="C2024" s="5" t="s">
        <v>533</v>
      </c>
    </row>
    <row r="2025" spans="2:3">
      <c r="B2025" s="5">
        <v>97</v>
      </c>
      <c r="C2025" s="5" t="s">
        <v>533</v>
      </c>
    </row>
    <row r="2026" spans="2:3">
      <c r="B2026" s="5">
        <v>849</v>
      </c>
      <c r="C2026" s="5" t="s">
        <v>532</v>
      </c>
    </row>
    <row r="2027" spans="2:3">
      <c r="B2027" s="5">
        <v>34</v>
      </c>
      <c r="C2027" s="5" t="s">
        <v>533</v>
      </c>
    </row>
    <row r="2028" spans="2:3">
      <c r="B2028" s="5">
        <v>617</v>
      </c>
      <c r="C2028" s="5" t="s">
        <v>532</v>
      </c>
    </row>
    <row r="2029" spans="2:3">
      <c r="B2029" s="5">
        <v>653</v>
      </c>
      <c r="C2029" s="5" t="s">
        <v>532</v>
      </c>
    </row>
    <row r="2030" spans="2:3">
      <c r="B2030" s="5">
        <v>317</v>
      </c>
      <c r="C2030" s="5" t="s">
        <v>533</v>
      </c>
    </row>
    <row r="2031" spans="2:3">
      <c r="B2031" s="5">
        <v>542</v>
      </c>
      <c r="C2031" s="5" t="s">
        <v>533</v>
      </c>
    </row>
    <row r="2032" spans="2:3">
      <c r="B2032" s="5">
        <v>731</v>
      </c>
      <c r="C2032" s="5" t="s">
        <v>532</v>
      </c>
    </row>
    <row r="2033" spans="2:3">
      <c r="B2033" s="5">
        <v>813</v>
      </c>
      <c r="C2033" s="5" t="s">
        <v>533</v>
      </c>
    </row>
    <row r="2034" spans="2:3">
      <c r="B2034" s="5">
        <v>767</v>
      </c>
      <c r="C2034" s="5" t="s">
        <v>532</v>
      </c>
    </row>
    <row r="2035" spans="2:3">
      <c r="B2035" s="5">
        <v>867</v>
      </c>
      <c r="C2035" s="5" t="s">
        <v>532</v>
      </c>
    </row>
    <row r="2036" spans="2:3">
      <c r="B2036" s="5">
        <v>891</v>
      </c>
      <c r="C2036" s="5" t="s">
        <v>532</v>
      </c>
    </row>
    <row r="2037" spans="2:3">
      <c r="B2037" s="5">
        <v>486</v>
      </c>
      <c r="C2037" s="5" t="s">
        <v>533</v>
      </c>
    </row>
    <row r="2038" spans="2:3">
      <c r="B2038" s="5">
        <v>447</v>
      </c>
      <c r="C2038" s="5" t="s">
        <v>533</v>
      </c>
    </row>
    <row r="2039" spans="2:3">
      <c r="B2039" s="5">
        <v>982</v>
      </c>
      <c r="C2039" s="5" t="s">
        <v>532</v>
      </c>
    </row>
    <row r="2040" spans="2:3">
      <c r="B2040" s="5">
        <v>187</v>
      </c>
      <c r="C2040" s="5" t="s">
        <v>533</v>
      </c>
    </row>
    <row r="2041" spans="2:3">
      <c r="B2041" s="5">
        <v>997</v>
      </c>
      <c r="C2041" s="5" t="s">
        <v>533</v>
      </c>
    </row>
    <row r="2042" spans="2:3">
      <c r="B2042" s="5">
        <v>197</v>
      </c>
      <c r="C2042" s="5" t="s">
        <v>533</v>
      </c>
    </row>
    <row r="2043" spans="2:3">
      <c r="B2043" s="5">
        <v>233</v>
      </c>
      <c r="C2043" s="5" t="s">
        <v>533</v>
      </c>
    </row>
    <row r="2044" spans="2:3">
      <c r="B2044" s="5">
        <v>611</v>
      </c>
      <c r="C2044" s="5" t="s">
        <v>533</v>
      </c>
    </row>
    <row r="2045" spans="2:3">
      <c r="B2045" s="5">
        <v>178</v>
      </c>
      <c r="C2045" s="5" t="s">
        <v>532</v>
      </c>
    </row>
    <row r="2046" spans="2:3">
      <c r="B2046" s="5">
        <v>110</v>
      </c>
      <c r="C2046" s="5" t="s">
        <v>532</v>
      </c>
    </row>
    <row r="2047" spans="2:3">
      <c r="B2047" s="5">
        <v>40</v>
      </c>
      <c r="C2047" s="5" t="s">
        <v>533</v>
      </c>
    </row>
    <row r="2048" spans="2:3">
      <c r="B2048" s="5">
        <v>120</v>
      </c>
      <c r="C2048" s="5" t="s">
        <v>533</v>
      </c>
    </row>
    <row r="2049" spans="2:3">
      <c r="B2049" s="5">
        <v>820</v>
      </c>
      <c r="C2049" s="5" t="s">
        <v>533</v>
      </c>
    </row>
    <row r="2050" spans="2:3">
      <c r="B2050" s="5">
        <v>950</v>
      </c>
      <c r="C2050" s="5" t="s">
        <v>533</v>
      </c>
    </row>
    <row r="2051" spans="2:3">
      <c r="B2051" s="5">
        <v>32</v>
      </c>
      <c r="C2051" s="5" t="s">
        <v>532</v>
      </c>
    </row>
    <row r="2052" spans="2:3">
      <c r="B2052" s="5">
        <v>548</v>
      </c>
      <c r="C2052" s="5" t="s">
        <v>532</v>
      </c>
    </row>
    <row r="2053" spans="2:3">
      <c r="B2053" s="5">
        <v>709</v>
      </c>
      <c r="C2053" s="5" t="s">
        <v>532</v>
      </c>
    </row>
    <row r="2054" spans="2:3">
      <c r="B2054" s="5">
        <v>199</v>
      </c>
      <c r="C2054" s="5" t="s">
        <v>533</v>
      </c>
    </row>
    <row r="2055" spans="2:3">
      <c r="B2055" s="5">
        <v>904</v>
      </c>
      <c r="C2055" s="5" t="s">
        <v>532</v>
      </c>
    </row>
    <row r="2056" spans="2:3">
      <c r="B2056" s="5">
        <v>117</v>
      </c>
      <c r="C2056" s="5" t="s">
        <v>533</v>
      </c>
    </row>
    <row r="2057" spans="2:3">
      <c r="B2057" s="5">
        <v>155</v>
      </c>
      <c r="C2057" s="5" t="s">
        <v>533</v>
      </c>
    </row>
    <row r="2058" spans="2:3">
      <c r="B2058" s="5">
        <v>614</v>
      </c>
      <c r="C2058" s="5" t="s">
        <v>533</v>
      </c>
    </row>
    <row r="2059" spans="2:3">
      <c r="B2059" s="5">
        <v>73</v>
      </c>
      <c r="C2059" s="5" t="s">
        <v>533</v>
      </c>
    </row>
    <row r="2060" spans="2:3">
      <c r="B2060" s="5">
        <v>196</v>
      </c>
      <c r="C2060" s="5" t="s">
        <v>532</v>
      </c>
    </row>
    <row r="2061" spans="2:3">
      <c r="B2061" s="5">
        <v>703</v>
      </c>
      <c r="C2061" s="5" t="s">
        <v>532</v>
      </c>
    </row>
    <row r="2062" spans="2:3">
      <c r="B2062" s="5">
        <v>579</v>
      </c>
      <c r="C2062" s="5" t="s">
        <v>532</v>
      </c>
    </row>
    <row r="2063" spans="2:3">
      <c r="B2063" s="5">
        <v>568</v>
      </c>
      <c r="C2063" s="5" t="s">
        <v>532</v>
      </c>
    </row>
    <row r="2064" spans="2:3">
      <c r="B2064" s="5">
        <v>516</v>
      </c>
      <c r="C2064" s="5" t="s">
        <v>533</v>
      </c>
    </row>
    <row r="2065" spans="2:3">
      <c r="B2065" s="5">
        <v>61</v>
      </c>
      <c r="C2065" s="5" t="s">
        <v>533</v>
      </c>
    </row>
    <row r="2066" spans="2:3">
      <c r="B2066" s="5">
        <v>253</v>
      </c>
      <c r="C2066" s="5" t="s">
        <v>533</v>
      </c>
    </row>
    <row r="2067" spans="2:3">
      <c r="B2067" s="5">
        <v>754</v>
      </c>
      <c r="C2067" s="5" t="s">
        <v>533</v>
      </c>
    </row>
    <row r="2068" spans="2:3">
      <c r="B2068" s="5">
        <v>742</v>
      </c>
      <c r="C2068" s="5" t="s">
        <v>533</v>
      </c>
    </row>
    <row r="2069" spans="2:3">
      <c r="B2069" s="5">
        <v>351</v>
      </c>
      <c r="C2069" s="5" t="s">
        <v>533</v>
      </c>
    </row>
    <row r="2070" spans="2:3">
      <c r="B2070" s="5">
        <v>564</v>
      </c>
      <c r="C2070" s="5" t="s">
        <v>533</v>
      </c>
    </row>
    <row r="2071" spans="2:3">
      <c r="B2071" s="5">
        <v>842</v>
      </c>
      <c r="C2071" s="5" t="s">
        <v>533</v>
      </c>
    </row>
    <row r="2072" spans="2:3">
      <c r="B2072" s="5">
        <v>882</v>
      </c>
      <c r="C2072" s="5" t="s">
        <v>532</v>
      </c>
    </row>
    <row r="2073" spans="2:3">
      <c r="B2073" s="5">
        <v>228</v>
      </c>
      <c r="C2073" s="5" t="s">
        <v>532</v>
      </c>
    </row>
    <row r="2074" spans="2:3">
      <c r="B2074" s="5">
        <v>177</v>
      </c>
      <c r="C2074" s="5" t="s">
        <v>532</v>
      </c>
    </row>
    <row r="2075" spans="2:3">
      <c r="B2075" s="5">
        <v>98</v>
      </c>
      <c r="C2075" s="5" t="s">
        <v>533</v>
      </c>
    </row>
    <row r="2076" spans="2:3">
      <c r="B2076" s="5">
        <v>94</v>
      </c>
      <c r="C2076" s="5" t="s">
        <v>533</v>
      </c>
    </row>
    <row r="2077" spans="2:3">
      <c r="B2077" s="5">
        <v>275</v>
      </c>
      <c r="C2077" s="5" t="s">
        <v>532</v>
      </c>
    </row>
    <row r="2078" spans="2:3">
      <c r="B2078" s="5">
        <v>798</v>
      </c>
      <c r="C2078" s="5" t="s">
        <v>532</v>
      </c>
    </row>
    <row r="2079" spans="2:3">
      <c r="B2079" s="5">
        <v>402</v>
      </c>
      <c r="C2079" s="5" t="s">
        <v>533</v>
      </c>
    </row>
    <row r="2080" spans="2:3">
      <c r="B2080" s="5">
        <v>181</v>
      </c>
      <c r="C2080" s="5" t="s">
        <v>533</v>
      </c>
    </row>
    <row r="2081" spans="2:3">
      <c r="B2081" s="5">
        <v>658</v>
      </c>
      <c r="C2081" s="5" t="s">
        <v>533</v>
      </c>
    </row>
    <row r="2082" spans="2:3">
      <c r="B2082" s="5">
        <v>825</v>
      </c>
      <c r="C2082" s="5" t="s">
        <v>532</v>
      </c>
    </row>
    <row r="2083" spans="2:3">
      <c r="B2083" s="5">
        <v>898</v>
      </c>
      <c r="C2083" s="5" t="s">
        <v>532</v>
      </c>
    </row>
    <row r="2084" spans="2:3">
      <c r="B2084" s="5">
        <v>522</v>
      </c>
      <c r="C2084" s="5" t="s">
        <v>532</v>
      </c>
    </row>
    <row r="2085" spans="2:3">
      <c r="B2085" s="5">
        <v>938</v>
      </c>
      <c r="C2085" s="5" t="s">
        <v>533</v>
      </c>
    </row>
    <row r="2086" spans="2:3">
      <c r="B2086" s="5">
        <v>668</v>
      </c>
      <c r="C2086" s="5" t="s">
        <v>532</v>
      </c>
    </row>
    <row r="2087" spans="2:3">
      <c r="B2087" s="5">
        <v>225</v>
      </c>
      <c r="C2087" s="5" t="s">
        <v>533</v>
      </c>
    </row>
    <row r="2088" spans="2:3">
      <c r="B2088" s="5">
        <v>615</v>
      </c>
      <c r="C2088" s="5" t="s">
        <v>533</v>
      </c>
    </row>
    <row r="2089" spans="2:3">
      <c r="B2089" s="5">
        <v>340</v>
      </c>
      <c r="C2089" s="5" t="s">
        <v>533</v>
      </c>
    </row>
    <row r="2090" spans="2:3">
      <c r="B2090" s="5">
        <v>555</v>
      </c>
      <c r="C2090" s="5" t="s">
        <v>532</v>
      </c>
    </row>
    <row r="2091" spans="2:3">
      <c r="B2091" s="5">
        <v>510</v>
      </c>
      <c r="C2091" s="5" t="s">
        <v>533</v>
      </c>
    </row>
    <row r="2092" spans="2:3">
      <c r="B2092" s="5">
        <v>368</v>
      </c>
      <c r="C2092" s="5" t="s">
        <v>533</v>
      </c>
    </row>
    <row r="2093" spans="2:3">
      <c r="B2093" s="5">
        <v>896</v>
      </c>
      <c r="C2093" s="5" t="s">
        <v>532</v>
      </c>
    </row>
    <row r="2094" spans="2:3">
      <c r="B2094" s="5">
        <v>378</v>
      </c>
      <c r="C2094" s="5" t="s">
        <v>533</v>
      </c>
    </row>
    <row r="2095" spans="2:3">
      <c r="B2095" s="5">
        <v>832</v>
      </c>
      <c r="C2095" s="5" t="s">
        <v>532</v>
      </c>
    </row>
    <row r="2096" spans="2:3">
      <c r="B2096" s="5">
        <v>137</v>
      </c>
      <c r="C2096" s="5" t="s">
        <v>533</v>
      </c>
    </row>
    <row r="2097" spans="2:3">
      <c r="B2097" s="5">
        <v>900</v>
      </c>
      <c r="C2097" s="5" t="s">
        <v>532</v>
      </c>
    </row>
    <row r="2098" spans="2:3">
      <c r="B2098" s="5">
        <v>672</v>
      </c>
      <c r="C2098" s="5" t="s">
        <v>532</v>
      </c>
    </row>
    <row r="2099" spans="2:3">
      <c r="B2099" s="5">
        <v>438</v>
      </c>
      <c r="C2099" s="5" t="s">
        <v>533</v>
      </c>
    </row>
    <row r="2100" spans="2:3">
      <c r="B2100" s="5">
        <v>752</v>
      </c>
      <c r="C2100" s="5" t="s">
        <v>532</v>
      </c>
    </row>
    <row r="2101" spans="2:3">
      <c r="B2101" s="5">
        <v>543</v>
      </c>
      <c r="C2101" s="5" t="s">
        <v>533</v>
      </c>
    </row>
    <row r="2102" spans="2:3">
      <c r="B2102" s="5">
        <v>317</v>
      </c>
      <c r="C2102" s="5" t="s">
        <v>533</v>
      </c>
    </row>
    <row r="2103" spans="2:3">
      <c r="B2103" s="5">
        <v>198</v>
      </c>
      <c r="C2103" s="5" t="s">
        <v>533</v>
      </c>
    </row>
    <row r="2104" spans="2:3">
      <c r="B2104" s="5">
        <v>355</v>
      </c>
      <c r="C2104" s="5" t="s">
        <v>533</v>
      </c>
    </row>
    <row r="2105" spans="2:3">
      <c r="B2105" s="5">
        <v>611</v>
      </c>
      <c r="C2105" s="5" t="s">
        <v>533</v>
      </c>
    </row>
    <row r="2106" spans="2:3">
      <c r="B2106" s="5">
        <v>984</v>
      </c>
      <c r="C2106" s="5" t="s">
        <v>532</v>
      </c>
    </row>
    <row r="2107" spans="2:3">
      <c r="B2107" s="5">
        <v>680</v>
      </c>
      <c r="C2107" s="5" t="s">
        <v>533</v>
      </c>
    </row>
    <row r="2108" spans="2:3">
      <c r="B2108" s="5">
        <v>428</v>
      </c>
      <c r="C2108" s="5" t="s">
        <v>533</v>
      </c>
    </row>
    <row r="2109" spans="2:3">
      <c r="B2109" s="5">
        <v>203</v>
      </c>
      <c r="C2109" s="5" t="s">
        <v>532</v>
      </c>
    </row>
    <row r="2110" spans="2:3">
      <c r="B2110" s="5">
        <v>59</v>
      </c>
      <c r="C2110" s="5" t="s">
        <v>532</v>
      </c>
    </row>
    <row r="2111" spans="2:3">
      <c r="B2111" s="5">
        <v>168</v>
      </c>
      <c r="C2111" s="5" t="s">
        <v>532</v>
      </c>
    </row>
    <row r="2112" spans="2:3">
      <c r="B2112" s="5">
        <v>75</v>
      </c>
      <c r="C2112" s="5" t="s">
        <v>533</v>
      </c>
    </row>
    <row r="2113" spans="2:3">
      <c r="B2113" s="5">
        <v>266</v>
      </c>
      <c r="C2113" s="5" t="s">
        <v>533</v>
      </c>
    </row>
    <row r="2114" spans="2:3">
      <c r="B2114" s="5">
        <v>520</v>
      </c>
      <c r="C2114" s="5" t="s">
        <v>533</v>
      </c>
    </row>
    <row r="2115" spans="2:3">
      <c r="B2115" s="5">
        <v>746</v>
      </c>
      <c r="C2115" s="5" t="s">
        <v>533</v>
      </c>
    </row>
    <row r="2116" spans="2:3">
      <c r="B2116" s="5">
        <v>225</v>
      </c>
      <c r="C2116" s="5" t="s">
        <v>533</v>
      </c>
    </row>
    <row r="2117" spans="2:3">
      <c r="B2117" s="5">
        <v>644</v>
      </c>
      <c r="C2117" s="5" t="s">
        <v>533</v>
      </c>
    </row>
    <row r="2118" spans="2:3">
      <c r="B2118" s="5">
        <v>147</v>
      </c>
      <c r="C2118" s="5" t="s">
        <v>533</v>
      </c>
    </row>
    <row r="2119" spans="2:3">
      <c r="B2119" s="5">
        <v>491</v>
      </c>
      <c r="C2119" s="5" t="s">
        <v>533</v>
      </c>
    </row>
    <row r="2120" spans="2:3">
      <c r="B2120" s="5">
        <v>870</v>
      </c>
      <c r="C2120" s="5" t="s">
        <v>533</v>
      </c>
    </row>
    <row r="2121" spans="2:3">
      <c r="B2121" s="5">
        <v>632</v>
      </c>
      <c r="C2121" s="5" t="s">
        <v>532</v>
      </c>
    </row>
    <row r="2122" spans="2:3">
      <c r="B2122" s="5">
        <v>583</v>
      </c>
      <c r="C2122" s="5" t="s">
        <v>532</v>
      </c>
    </row>
    <row r="2123" spans="2:3">
      <c r="B2123" s="5">
        <v>595</v>
      </c>
      <c r="C2123" s="5" t="s">
        <v>532</v>
      </c>
    </row>
    <row r="2124" spans="2:3">
      <c r="B2124" s="5">
        <v>112</v>
      </c>
      <c r="C2124" s="5" t="s">
        <v>532</v>
      </c>
    </row>
    <row r="2125" spans="2:3">
      <c r="B2125" s="5">
        <v>445</v>
      </c>
      <c r="C2125" s="5" t="s">
        <v>533</v>
      </c>
    </row>
    <row r="2126" spans="2:3">
      <c r="B2126" s="5">
        <v>222</v>
      </c>
      <c r="C2126" s="5" t="s">
        <v>532</v>
      </c>
    </row>
    <row r="2127" spans="2:3">
      <c r="B2127" s="5">
        <v>571</v>
      </c>
      <c r="C2127" s="5" t="s">
        <v>533</v>
      </c>
    </row>
    <row r="2128" spans="2:3">
      <c r="B2128" s="5">
        <v>619</v>
      </c>
      <c r="C2128" s="5" t="s">
        <v>532</v>
      </c>
    </row>
    <row r="2129" spans="2:3">
      <c r="B2129" s="5">
        <v>564</v>
      </c>
      <c r="C2129" s="5" t="s">
        <v>533</v>
      </c>
    </row>
    <row r="2130" spans="2:3">
      <c r="B2130" s="5">
        <v>56</v>
      </c>
      <c r="C2130" s="5" t="s">
        <v>532</v>
      </c>
    </row>
    <row r="2131" spans="2:3">
      <c r="B2131" s="5">
        <v>675</v>
      </c>
      <c r="C2131" s="5" t="s">
        <v>532</v>
      </c>
    </row>
    <row r="2132" spans="2:3">
      <c r="B2132" s="5">
        <v>838</v>
      </c>
      <c r="C2132" s="5" t="s">
        <v>532</v>
      </c>
    </row>
    <row r="2133" spans="2:3">
      <c r="B2133" s="5">
        <v>153</v>
      </c>
      <c r="C2133" s="5" t="s">
        <v>533</v>
      </c>
    </row>
    <row r="2134" spans="2:3">
      <c r="B2134" s="5">
        <v>471</v>
      </c>
      <c r="C2134" s="5" t="s">
        <v>533</v>
      </c>
    </row>
    <row r="2135" spans="2:3">
      <c r="B2135" s="5">
        <v>905</v>
      </c>
      <c r="C2135" s="5" t="s">
        <v>532</v>
      </c>
    </row>
    <row r="2136" spans="2:3">
      <c r="B2136" s="5">
        <v>736</v>
      </c>
      <c r="C2136" s="5" t="s">
        <v>533</v>
      </c>
    </row>
    <row r="2137" spans="2:3">
      <c r="B2137" s="5">
        <v>18</v>
      </c>
      <c r="C2137" s="5" t="s">
        <v>533</v>
      </c>
    </row>
    <row r="2138" spans="2:3">
      <c r="B2138" s="5">
        <v>456</v>
      </c>
      <c r="C2138" s="5" t="s">
        <v>532</v>
      </c>
    </row>
    <row r="2139" spans="2:3">
      <c r="B2139" s="5">
        <v>886</v>
      </c>
      <c r="C2139" s="5" t="s">
        <v>532</v>
      </c>
    </row>
    <row r="2140" spans="2:3">
      <c r="B2140" s="5">
        <v>273</v>
      </c>
      <c r="C2140" s="5" t="s">
        <v>533</v>
      </c>
    </row>
    <row r="2141" spans="2:3">
      <c r="B2141" s="5">
        <v>830</v>
      </c>
      <c r="C2141" s="5" t="s">
        <v>533</v>
      </c>
    </row>
    <row r="2142" spans="2:3">
      <c r="B2142" s="5">
        <v>374</v>
      </c>
      <c r="C2142" s="5" t="s">
        <v>533</v>
      </c>
    </row>
    <row r="2143" spans="2:3">
      <c r="B2143" s="5">
        <v>788</v>
      </c>
      <c r="C2143" s="5" t="s">
        <v>533</v>
      </c>
    </row>
    <row r="2144" spans="2:3">
      <c r="B2144" s="5">
        <v>781</v>
      </c>
      <c r="C2144" s="5" t="s">
        <v>532</v>
      </c>
    </row>
    <row r="2145" spans="2:3">
      <c r="B2145" s="5">
        <v>557</v>
      </c>
      <c r="C2145" s="5" t="s">
        <v>533</v>
      </c>
    </row>
    <row r="2146" spans="2:3">
      <c r="B2146" s="5">
        <v>270</v>
      </c>
      <c r="C2146" s="5" t="s">
        <v>532</v>
      </c>
    </row>
    <row r="2147" spans="2:3">
      <c r="B2147" s="5">
        <v>667</v>
      </c>
      <c r="C2147" s="5" t="s">
        <v>533</v>
      </c>
    </row>
    <row r="2148" spans="2:3">
      <c r="B2148" s="5">
        <v>783</v>
      </c>
      <c r="C2148" s="5" t="s">
        <v>533</v>
      </c>
    </row>
    <row r="2149" spans="2:3">
      <c r="B2149" s="5">
        <v>862</v>
      </c>
      <c r="C2149" s="5" t="s">
        <v>533</v>
      </c>
    </row>
    <row r="2150" spans="2:3">
      <c r="B2150" s="5">
        <v>315</v>
      </c>
      <c r="C2150" s="5" t="s">
        <v>533</v>
      </c>
    </row>
    <row r="2151" spans="2:3">
      <c r="B2151" s="5">
        <v>349</v>
      </c>
      <c r="C2151" s="5" t="s">
        <v>533</v>
      </c>
    </row>
    <row r="2152" spans="2:3">
      <c r="B2152" s="5">
        <v>688</v>
      </c>
      <c r="C2152" s="5" t="s">
        <v>532</v>
      </c>
    </row>
    <row r="2153" spans="2:3">
      <c r="B2153" s="5">
        <v>577</v>
      </c>
      <c r="C2153" s="5" t="s">
        <v>533</v>
      </c>
    </row>
    <row r="2154" spans="2:3">
      <c r="B2154" s="5">
        <v>675</v>
      </c>
      <c r="C2154" s="5" t="s">
        <v>533</v>
      </c>
    </row>
    <row r="2155" spans="2:3">
      <c r="B2155" s="5">
        <v>371</v>
      </c>
      <c r="C2155" s="5" t="s">
        <v>532</v>
      </c>
    </row>
    <row r="2156" spans="2:3">
      <c r="B2156" s="5">
        <v>682</v>
      </c>
      <c r="C2156" s="5" t="s">
        <v>533</v>
      </c>
    </row>
    <row r="2157" spans="2:3">
      <c r="B2157" s="5">
        <v>433</v>
      </c>
      <c r="C2157" s="5" t="s">
        <v>533</v>
      </c>
    </row>
    <row r="2158" spans="2:3">
      <c r="B2158" s="5">
        <v>620</v>
      </c>
      <c r="C2158" s="5" t="s">
        <v>533</v>
      </c>
    </row>
    <row r="2159" spans="2:3">
      <c r="B2159" s="5">
        <v>961</v>
      </c>
      <c r="C2159" s="5" t="s">
        <v>532</v>
      </c>
    </row>
    <row r="2160" spans="2:3">
      <c r="B2160" s="5">
        <v>259</v>
      </c>
      <c r="C2160" s="5" t="s">
        <v>533</v>
      </c>
    </row>
    <row r="2161" spans="2:3">
      <c r="B2161" s="5">
        <v>380</v>
      </c>
      <c r="C2161" s="5" t="s">
        <v>533</v>
      </c>
    </row>
    <row r="2162" spans="2:3">
      <c r="B2162" s="5">
        <v>2</v>
      </c>
      <c r="C2162" s="5" t="s">
        <v>533</v>
      </c>
    </row>
    <row r="2163" spans="2:3">
      <c r="B2163" s="5">
        <v>332</v>
      </c>
      <c r="C2163" s="5" t="s">
        <v>533</v>
      </c>
    </row>
    <row r="2164" spans="2:3">
      <c r="B2164" s="5">
        <v>737</v>
      </c>
      <c r="C2164" s="5" t="s">
        <v>532</v>
      </c>
    </row>
    <row r="2165" spans="2:3">
      <c r="B2165" s="5">
        <v>746</v>
      </c>
      <c r="C2165" s="5" t="s">
        <v>533</v>
      </c>
    </row>
    <row r="2166" spans="2:3">
      <c r="B2166" s="5">
        <v>853</v>
      </c>
      <c r="C2166" s="5" t="s">
        <v>532</v>
      </c>
    </row>
    <row r="2167" spans="2:3">
      <c r="B2167" s="5">
        <v>722</v>
      </c>
      <c r="C2167" s="5" t="s">
        <v>533</v>
      </c>
    </row>
    <row r="2168" spans="2:3">
      <c r="B2168" s="5">
        <v>995</v>
      </c>
      <c r="C2168" s="5" t="s">
        <v>533</v>
      </c>
    </row>
    <row r="2169" spans="2:3">
      <c r="B2169" s="5">
        <v>760</v>
      </c>
      <c r="C2169" s="5" t="s">
        <v>532</v>
      </c>
    </row>
    <row r="2170" spans="2:3">
      <c r="B2170" s="5">
        <v>379</v>
      </c>
      <c r="C2170" s="5" t="s">
        <v>533</v>
      </c>
    </row>
    <row r="2171" spans="2:3">
      <c r="B2171" s="5">
        <v>427</v>
      </c>
      <c r="C2171" s="5" t="s">
        <v>532</v>
      </c>
    </row>
    <row r="2172" spans="2:3">
      <c r="B2172" s="5">
        <v>94</v>
      </c>
      <c r="C2172" s="5" t="s">
        <v>533</v>
      </c>
    </row>
    <row r="2173" spans="2:3">
      <c r="B2173" s="5">
        <v>494</v>
      </c>
      <c r="C2173" s="5" t="s">
        <v>533</v>
      </c>
    </row>
    <row r="2174" spans="2:3">
      <c r="B2174" s="5">
        <v>34</v>
      </c>
      <c r="C2174" s="5" t="s">
        <v>533</v>
      </c>
    </row>
    <row r="2175" spans="2:3">
      <c r="B2175" s="5">
        <v>970</v>
      </c>
      <c r="C2175" s="5" t="s">
        <v>532</v>
      </c>
    </row>
    <row r="2176" spans="2:3">
      <c r="B2176" s="5">
        <v>345</v>
      </c>
      <c r="C2176" s="5" t="s">
        <v>533</v>
      </c>
    </row>
    <row r="2177" spans="2:3">
      <c r="B2177" s="5">
        <v>653</v>
      </c>
      <c r="C2177" s="5" t="s">
        <v>533</v>
      </c>
    </row>
    <row r="2178" spans="2:3">
      <c r="B2178" s="5">
        <v>594</v>
      </c>
      <c r="C2178" s="5" t="s">
        <v>532</v>
      </c>
    </row>
    <row r="2179" spans="2:3">
      <c r="B2179" s="5">
        <v>865</v>
      </c>
      <c r="C2179" s="5" t="s">
        <v>533</v>
      </c>
    </row>
    <row r="2180" spans="2:3">
      <c r="B2180" s="5">
        <v>424</v>
      </c>
      <c r="C2180" s="5" t="s">
        <v>533</v>
      </c>
    </row>
    <row r="2181" spans="2:3">
      <c r="B2181" s="5">
        <v>921</v>
      </c>
      <c r="C2181" s="5" t="s">
        <v>532</v>
      </c>
    </row>
    <row r="2182" spans="2:3">
      <c r="B2182" s="5">
        <v>330</v>
      </c>
      <c r="C2182" s="5" t="s">
        <v>533</v>
      </c>
    </row>
    <row r="2183" spans="2:3">
      <c r="B2183" s="5">
        <v>513</v>
      </c>
      <c r="C2183" s="5" t="s">
        <v>533</v>
      </c>
    </row>
    <row r="2184" spans="2:3">
      <c r="B2184" s="5">
        <v>479</v>
      </c>
      <c r="C2184" s="5" t="s">
        <v>533</v>
      </c>
    </row>
    <row r="2185" spans="2:3">
      <c r="B2185" s="5">
        <v>328</v>
      </c>
      <c r="C2185" s="5" t="s">
        <v>533</v>
      </c>
    </row>
    <row r="2186" spans="2:3">
      <c r="B2186" s="5">
        <v>178</v>
      </c>
      <c r="C2186" s="5" t="s">
        <v>532</v>
      </c>
    </row>
    <row r="2187" spans="2:3">
      <c r="B2187" s="5">
        <v>381</v>
      </c>
      <c r="C2187" s="5" t="s">
        <v>532</v>
      </c>
    </row>
    <row r="2188" spans="2:3">
      <c r="B2188" s="5">
        <v>705</v>
      </c>
      <c r="C2188" s="5" t="s">
        <v>533</v>
      </c>
    </row>
    <row r="2189" spans="2:3">
      <c r="B2189" s="5">
        <v>881</v>
      </c>
      <c r="C2189" s="5" t="s">
        <v>532</v>
      </c>
    </row>
    <row r="2190" spans="2:3">
      <c r="B2190" s="5">
        <v>618</v>
      </c>
      <c r="C2190" s="5" t="s">
        <v>533</v>
      </c>
    </row>
    <row r="2191" spans="2:3">
      <c r="B2191" s="5">
        <v>712</v>
      </c>
      <c r="C2191" s="5" t="s">
        <v>533</v>
      </c>
    </row>
    <row r="2192" spans="2:3">
      <c r="B2192" s="5">
        <v>3</v>
      </c>
      <c r="C2192" s="5" t="s">
        <v>532</v>
      </c>
    </row>
    <row r="2193" spans="2:3">
      <c r="B2193" s="5">
        <v>717</v>
      </c>
      <c r="C2193" s="5" t="s">
        <v>533</v>
      </c>
    </row>
    <row r="2194" spans="2:3">
      <c r="B2194" s="5">
        <v>622</v>
      </c>
      <c r="C2194" s="5" t="s">
        <v>533</v>
      </c>
    </row>
    <row r="2195" spans="2:3">
      <c r="B2195" s="5">
        <v>125</v>
      </c>
      <c r="C2195" s="5" t="s">
        <v>533</v>
      </c>
    </row>
    <row r="2196" spans="2:3">
      <c r="B2196" s="5">
        <v>821</v>
      </c>
      <c r="C2196" s="5" t="s">
        <v>533</v>
      </c>
    </row>
    <row r="2197" spans="2:3">
      <c r="B2197" s="5">
        <v>486</v>
      </c>
      <c r="C2197" s="5" t="s">
        <v>533</v>
      </c>
    </row>
    <row r="2198" spans="2:3">
      <c r="B2198" s="5">
        <v>764</v>
      </c>
      <c r="C2198" s="5" t="s">
        <v>532</v>
      </c>
    </row>
    <row r="2199" spans="2:3">
      <c r="B2199" s="5">
        <v>453</v>
      </c>
      <c r="C2199" s="5" t="s">
        <v>532</v>
      </c>
    </row>
    <row r="2200" spans="2:3">
      <c r="B2200" s="5">
        <v>883</v>
      </c>
      <c r="C2200" s="5" t="s">
        <v>533</v>
      </c>
    </row>
    <row r="2201" spans="2:3">
      <c r="B2201" s="5">
        <v>79</v>
      </c>
      <c r="C2201" s="5" t="s">
        <v>533</v>
      </c>
    </row>
    <row r="2202" spans="2:3">
      <c r="B2202" s="5">
        <v>96</v>
      </c>
      <c r="C2202" s="5" t="s">
        <v>533</v>
      </c>
    </row>
    <row r="2203" spans="2:3">
      <c r="B2203" s="5">
        <v>945</v>
      </c>
      <c r="C2203" s="5" t="s">
        <v>532</v>
      </c>
    </row>
    <row r="2204" spans="2:3">
      <c r="B2204" s="5">
        <v>626</v>
      </c>
      <c r="C2204" s="5" t="s">
        <v>533</v>
      </c>
    </row>
    <row r="2205" spans="2:3">
      <c r="B2205" s="5">
        <v>392</v>
      </c>
      <c r="C2205" s="5" t="s">
        <v>532</v>
      </c>
    </row>
    <row r="2206" spans="2:3">
      <c r="B2206" s="5">
        <v>511</v>
      </c>
      <c r="C2206" s="5" t="s">
        <v>533</v>
      </c>
    </row>
    <row r="2207" spans="2:3">
      <c r="B2207" s="5">
        <v>814</v>
      </c>
      <c r="C2207" s="5" t="s">
        <v>532</v>
      </c>
    </row>
    <row r="2208" spans="2:3">
      <c r="B2208" s="5">
        <v>394</v>
      </c>
      <c r="C2208" s="5" t="s">
        <v>533</v>
      </c>
    </row>
    <row r="2209" spans="2:3">
      <c r="B2209" s="5">
        <v>239</v>
      </c>
      <c r="C2209" s="5" t="s">
        <v>533</v>
      </c>
    </row>
    <row r="2210" spans="2:3">
      <c r="B2210" s="5">
        <v>391</v>
      </c>
      <c r="C2210" s="5" t="s">
        <v>532</v>
      </c>
    </row>
    <row r="2211" spans="2:3">
      <c r="B2211" s="5">
        <v>945</v>
      </c>
      <c r="C2211" s="5" t="s">
        <v>533</v>
      </c>
    </row>
    <row r="2212" spans="2:3">
      <c r="B2212" s="5">
        <v>938</v>
      </c>
      <c r="C2212" s="5" t="s">
        <v>533</v>
      </c>
    </row>
    <row r="2213" spans="2:3">
      <c r="B2213" s="5">
        <v>934</v>
      </c>
      <c r="C2213" s="5" t="s">
        <v>532</v>
      </c>
    </row>
    <row r="2214" spans="2:3">
      <c r="B2214" s="5">
        <v>535</v>
      </c>
      <c r="C2214" s="5" t="s">
        <v>533</v>
      </c>
    </row>
    <row r="2215" spans="2:3">
      <c r="B2215" s="5">
        <v>155</v>
      </c>
      <c r="C2215" s="5" t="s">
        <v>532</v>
      </c>
    </row>
    <row r="2216" spans="2:3">
      <c r="B2216" s="5">
        <v>362</v>
      </c>
      <c r="C2216" s="5" t="s">
        <v>532</v>
      </c>
    </row>
    <row r="2217" spans="2:3">
      <c r="B2217" s="5">
        <v>546</v>
      </c>
      <c r="C2217" s="5" t="s">
        <v>533</v>
      </c>
    </row>
    <row r="2218" spans="2:3">
      <c r="B2218" s="5">
        <v>138</v>
      </c>
      <c r="C2218" s="5" t="s">
        <v>532</v>
      </c>
    </row>
    <row r="2219" spans="2:3">
      <c r="B2219" s="5">
        <v>131</v>
      </c>
      <c r="C2219" s="5" t="s">
        <v>532</v>
      </c>
    </row>
    <row r="2220" spans="2:3">
      <c r="B2220" s="5">
        <v>934</v>
      </c>
      <c r="C2220" s="5" t="s">
        <v>532</v>
      </c>
    </row>
    <row r="2221" spans="2:3">
      <c r="B2221" s="5">
        <v>302</v>
      </c>
      <c r="C2221" s="5" t="s">
        <v>533</v>
      </c>
    </row>
    <row r="2222" spans="2:3">
      <c r="B2222" s="5">
        <v>293</v>
      </c>
      <c r="C2222" s="5" t="s">
        <v>532</v>
      </c>
    </row>
    <row r="2223" spans="2:3">
      <c r="B2223" s="5">
        <v>862</v>
      </c>
      <c r="C2223" s="5" t="s">
        <v>533</v>
      </c>
    </row>
    <row r="2224" spans="2:3">
      <c r="B2224" s="5">
        <v>634</v>
      </c>
      <c r="C2224" s="5" t="s">
        <v>533</v>
      </c>
    </row>
    <row r="2225" spans="2:3">
      <c r="B2225" s="5">
        <v>512</v>
      </c>
      <c r="C2225" s="5" t="s">
        <v>533</v>
      </c>
    </row>
    <row r="2226" spans="2:3">
      <c r="B2226" s="5">
        <v>688</v>
      </c>
      <c r="C2226" s="5" t="s">
        <v>532</v>
      </c>
    </row>
    <row r="2227" spans="2:3">
      <c r="B2227" s="5">
        <v>333</v>
      </c>
      <c r="C2227" s="5" t="s">
        <v>533</v>
      </c>
    </row>
    <row r="2228" spans="2:3">
      <c r="B2228" s="5">
        <v>77</v>
      </c>
      <c r="C2228" s="5" t="s">
        <v>532</v>
      </c>
    </row>
    <row r="2229" spans="2:3">
      <c r="B2229" s="5">
        <v>393</v>
      </c>
      <c r="C2229" s="5" t="s">
        <v>532</v>
      </c>
    </row>
    <row r="2230" spans="2:3">
      <c r="B2230" s="5">
        <v>224</v>
      </c>
      <c r="C2230" s="5" t="s">
        <v>532</v>
      </c>
    </row>
    <row r="2231" spans="2:3">
      <c r="B2231" s="5">
        <v>810</v>
      </c>
      <c r="C2231" s="5" t="s">
        <v>532</v>
      </c>
    </row>
    <row r="2232" spans="2:3">
      <c r="B2232" s="5">
        <v>691</v>
      </c>
      <c r="C2232" s="5" t="s">
        <v>533</v>
      </c>
    </row>
    <row r="2233" spans="2:3">
      <c r="B2233" s="5">
        <v>49</v>
      </c>
      <c r="C2233" s="5" t="s">
        <v>533</v>
      </c>
    </row>
    <row r="2234" spans="2:3">
      <c r="B2234" s="5">
        <v>587</v>
      </c>
      <c r="C2234" s="5" t="s">
        <v>533</v>
      </c>
    </row>
    <row r="2235" spans="2:3">
      <c r="B2235" s="5">
        <v>540</v>
      </c>
      <c r="C2235" s="5" t="s">
        <v>533</v>
      </c>
    </row>
    <row r="2236" spans="2:3">
      <c r="B2236" s="5">
        <v>907</v>
      </c>
      <c r="C2236" s="5" t="s">
        <v>532</v>
      </c>
    </row>
    <row r="2237" spans="2:3">
      <c r="B2237" s="5">
        <v>323</v>
      </c>
      <c r="C2237" s="5" t="s">
        <v>533</v>
      </c>
    </row>
    <row r="2238" spans="2:3">
      <c r="B2238" s="5">
        <v>108</v>
      </c>
      <c r="C2238" s="5" t="s">
        <v>533</v>
      </c>
    </row>
    <row r="2239" spans="2:3">
      <c r="B2239" s="5">
        <v>739</v>
      </c>
      <c r="C2239" s="5" t="s">
        <v>533</v>
      </c>
    </row>
    <row r="2240" spans="2:3">
      <c r="B2240" s="5">
        <v>777</v>
      </c>
      <c r="C2240" s="5" t="s">
        <v>532</v>
      </c>
    </row>
    <row r="2241" spans="2:3">
      <c r="B2241" s="5">
        <v>299</v>
      </c>
      <c r="C2241" s="5" t="s">
        <v>532</v>
      </c>
    </row>
    <row r="2242" spans="2:3">
      <c r="B2242" s="5">
        <v>258</v>
      </c>
      <c r="C2242" s="5" t="s">
        <v>532</v>
      </c>
    </row>
    <row r="2243" spans="2:3">
      <c r="B2243" s="5">
        <v>25</v>
      </c>
      <c r="C2243" s="5" t="s">
        <v>533</v>
      </c>
    </row>
    <row r="2244" spans="2:3">
      <c r="B2244" s="5">
        <v>267</v>
      </c>
      <c r="C2244" s="5" t="s">
        <v>532</v>
      </c>
    </row>
    <row r="2245" spans="2:3">
      <c r="B2245" s="5">
        <v>530</v>
      </c>
      <c r="C2245" s="5" t="s">
        <v>533</v>
      </c>
    </row>
    <row r="2246" spans="2:3">
      <c r="B2246" s="5">
        <v>156</v>
      </c>
      <c r="C2246" s="5" t="s">
        <v>533</v>
      </c>
    </row>
    <row r="2247" spans="2:3">
      <c r="B2247" s="5">
        <v>19</v>
      </c>
      <c r="C2247" s="5" t="s">
        <v>533</v>
      </c>
    </row>
    <row r="2248" spans="2:3">
      <c r="B2248" s="5">
        <v>249</v>
      </c>
      <c r="C2248" s="5" t="s">
        <v>533</v>
      </c>
    </row>
    <row r="2249" spans="2:3">
      <c r="B2249" s="5">
        <v>689</v>
      </c>
      <c r="C2249" s="5" t="s">
        <v>533</v>
      </c>
    </row>
    <row r="2250" spans="2:3">
      <c r="B2250" s="5">
        <v>423</v>
      </c>
      <c r="C2250" s="5" t="s">
        <v>533</v>
      </c>
    </row>
    <row r="2251" spans="2:3">
      <c r="B2251" s="5">
        <v>344</v>
      </c>
      <c r="C2251" s="5" t="s">
        <v>533</v>
      </c>
    </row>
    <row r="2252" spans="2:3">
      <c r="B2252" s="5">
        <v>17</v>
      </c>
      <c r="C2252" s="5" t="s">
        <v>532</v>
      </c>
    </row>
    <row r="2253" spans="2:3">
      <c r="B2253" s="5">
        <v>136</v>
      </c>
      <c r="C2253" s="5" t="s">
        <v>532</v>
      </c>
    </row>
    <row r="2254" spans="2:3">
      <c r="B2254" s="5">
        <v>864</v>
      </c>
      <c r="C2254" s="5" t="s">
        <v>532</v>
      </c>
    </row>
    <row r="2255" spans="2:3">
      <c r="B2255" s="5">
        <v>594</v>
      </c>
      <c r="C2255" s="5" t="s">
        <v>533</v>
      </c>
    </row>
    <row r="2256" spans="2:3">
      <c r="B2256" s="5">
        <v>449</v>
      </c>
      <c r="C2256" s="5" t="s">
        <v>533</v>
      </c>
    </row>
    <row r="2257" spans="2:3">
      <c r="B2257" s="5">
        <v>575</v>
      </c>
      <c r="C2257" s="5" t="s">
        <v>533</v>
      </c>
    </row>
    <row r="2258" spans="2:3">
      <c r="B2258" s="5">
        <v>669</v>
      </c>
      <c r="C2258" s="5" t="s">
        <v>533</v>
      </c>
    </row>
    <row r="2259" spans="2:3">
      <c r="B2259" s="5">
        <v>596</v>
      </c>
      <c r="C2259" s="5" t="s">
        <v>533</v>
      </c>
    </row>
    <row r="2260" spans="2:3">
      <c r="B2260" s="5">
        <v>928</v>
      </c>
      <c r="C2260" s="5" t="s">
        <v>532</v>
      </c>
    </row>
    <row r="2261" spans="2:3">
      <c r="B2261" s="5">
        <v>288</v>
      </c>
      <c r="C2261" s="5" t="s">
        <v>532</v>
      </c>
    </row>
    <row r="2262" spans="2:3">
      <c r="B2262" s="5">
        <v>545</v>
      </c>
      <c r="C2262" s="5" t="s">
        <v>532</v>
      </c>
    </row>
    <row r="2263" spans="2:3">
      <c r="B2263" s="5">
        <v>554</v>
      </c>
      <c r="C2263" s="5" t="s">
        <v>533</v>
      </c>
    </row>
    <row r="2264" spans="2:3">
      <c r="B2264" s="5">
        <v>776</v>
      </c>
      <c r="C2264" s="5" t="s">
        <v>533</v>
      </c>
    </row>
    <row r="2265" spans="2:3">
      <c r="B2265" s="5">
        <v>248</v>
      </c>
      <c r="C2265" s="5" t="s">
        <v>532</v>
      </c>
    </row>
    <row r="2266" spans="2:3">
      <c r="B2266" s="5">
        <v>678</v>
      </c>
      <c r="C2266" s="5" t="s">
        <v>532</v>
      </c>
    </row>
    <row r="2267" spans="2:3">
      <c r="B2267" s="5">
        <v>333</v>
      </c>
      <c r="C2267" s="5" t="s">
        <v>532</v>
      </c>
    </row>
    <row r="2268" spans="2:3">
      <c r="B2268" s="5">
        <v>457</v>
      </c>
      <c r="C2268" s="5" t="s">
        <v>533</v>
      </c>
    </row>
    <row r="2269" spans="2:3">
      <c r="B2269" s="5">
        <v>379</v>
      </c>
      <c r="C2269" s="5" t="s">
        <v>532</v>
      </c>
    </row>
    <row r="2270" spans="2:3">
      <c r="B2270" s="5">
        <v>423</v>
      </c>
      <c r="C2270" s="5" t="s">
        <v>532</v>
      </c>
    </row>
    <row r="2271" spans="2:3">
      <c r="B2271" s="5">
        <v>679</v>
      </c>
      <c r="C2271" s="5" t="s">
        <v>533</v>
      </c>
    </row>
    <row r="2272" spans="2:3">
      <c r="B2272" s="5">
        <v>905</v>
      </c>
      <c r="C2272" s="5" t="s">
        <v>532</v>
      </c>
    </row>
    <row r="2273" spans="2:3">
      <c r="B2273" s="5">
        <v>748</v>
      </c>
      <c r="C2273" s="5" t="s">
        <v>533</v>
      </c>
    </row>
    <row r="2274" spans="2:3">
      <c r="B2274" s="5">
        <v>186</v>
      </c>
      <c r="C2274" s="5" t="s">
        <v>532</v>
      </c>
    </row>
    <row r="2275" spans="2:3">
      <c r="B2275" s="5">
        <v>850</v>
      </c>
      <c r="C2275" s="5" t="s">
        <v>532</v>
      </c>
    </row>
    <row r="2276" spans="2:3">
      <c r="B2276" s="5">
        <v>698</v>
      </c>
      <c r="C2276" s="5" t="s">
        <v>532</v>
      </c>
    </row>
    <row r="2277" spans="2:3">
      <c r="B2277" s="5">
        <v>968</v>
      </c>
      <c r="C2277" s="5" t="s">
        <v>532</v>
      </c>
    </row>
    <row r="2278" spans="2:3">
      <c r="B2278" s="5">
        <v>103</v>
      </c>
      <c r="C2278" s="5" t="s">
        <v>533</v>
      </c>
    </row>
    <row r="2279" spans="2:3">
      <c r="B2279" s="5">
        <v>843</v>
      </c>
      <c r="C2279" s="5" t="s">
        <v>532</v>
      </c>
    </row>
    <row r="2280" spans="2:3">
      <c r="B2280" s="5">
        <v>328</v>
      </c>
      <c r="C2280" s="5" t="s">
        <v>533</v>
      </c>
    </row>
    <row r="2281" spans="2:3">
      <c r="B2281" s="5">
        <v>427</v>
      </c>
      <c r="C2281" s="5" t="s">
        <v>532</v>
      </c>
    </row>
    <row r="2282" spans="2:3">
      <c r="B2282" s="5">
        <v>452</v>
      </c>
      <c r="C2282" s="5" t="s">
        <v>533</v>
      </c>
    </row>
    <row r="2283" spans="2:3">
      <c r="B2283" s="5">
        <v>369</v>
      </c>
      <c r="C2283" s="5" t="s">
        <v>533</v>
      </c>
    </row>
    <row r="2284" spans="2:3">
      <c r="B2284" s="5">
        <v>307</v>
      </c>
      <c r="C2284" s="5" t="s">
        <v>532</v>
      </c>
    </row>
    <row r="2285" spans="2:3">
      <c r="B2285" s="5">
        <v>537</v>
      </c>
      <c r="C2285" s="5" t="s">
        <v>533</v>
      </c>
    </row>
    <row r="2286" spans="2:3">
      <c r="B2286" s="5">
        <v>608</v>
      </c>
      <c r="C2286" s="5" t="s">
        <v>532</v>
      </c>
    </row>
    <row r="2287" spans="2:3">
      <c r="B2287" s="5">
        <v>503</v>
      </c>
      <c r="C2287" s="5" t="s">
        <v>533</v>
      </c>
    </row>
    <row r="2288" spans="2:3">
      <c r="B2288" s="5">
        <v>819</v>
      </c>
      <c r="C2288" s="5" t="s">
        <v>533</v>
      </c>
    </row>
    <row r="2289" spans="2:3">
      <c r="B2289" s="5">
        <v>789</v>
      </c>
      <c r="C2289" s="5" t="s">
        <v>533</v>
      </c>
    </row>
    <row r="2290" spans="2:3">
      <c r="B2290" s="5">
        <v>33</v>
      </c>
      <c r="C2290" s="5" t="s">
        <v>533</v>
      </c>
    </row>
    <row r="2291" spans="2:3">
      <c r="B2291" s="5">
        <v>208</v>
      </c>
      <c r="C2291" s="5" t="s">
        <v>533</v>
      </c>
    </row>
    <row r="2292" spans="2:3">
      <c r="B2292" s="5">
        <v>495</v>
      </c>
      <c r="C2292" s="5" t="s">
        <v>533</v>
      </c>
    </row>
    <row r="2293" spans="2:3">
      <c r="B2293" s="5">
        <v>3</v>
      </c>
      <c r="C2293" s="5" t="s">
        <v>532</v>
      </c>
    </row>
    <row r="2294" spans="2:3">
      <c r="B2294" s="5">
        <v>930</v>
      </c>
      <c r="C2294" s="5" t="s">
        <v>533</v>
      </c>
    </row>
    <row r="2295" spans="2:3">
      <c r="B2295" s="5">
        <v>993</v>
      </c>
      <c r="C2295" s="5" t="s">
        <v>533</v>
      </c>
    </row>
    <row r="2296" spans="2:3">
      <c r="B2296" s="5">
        <v>821</v>
      </c>
      <c r="C2296" s="5" t="s">
        <v>532</v>
      </c>
    </row>
    <row r="2297" spans="2:3">
      <c r="B2297" s="5">
        <v>945</v>
      </c>
      <c r="C2297" s="5" t="s">
        <v>532</v>
      </c>
    </row>
    <row r="2298" spans="2:3">
      <c r="B2298" s="5">
        <v>490</v>
      </c>
      <c r="C2298" s="5" t="s">
        <v>533</v>
      </c>
    </row>
    <row r="2299" spans="2:3">
      <c r="B2299" s="5">
        <v>107</v>
      </c>
      <c r="C2299" s="5" t="s">
        <v>532</v>
      </c>
    </row>
    <row r="2300" spans="2:3">
      <c r="B2300" s="5">
        <v>811</v>
      </c>
      <c r="C2300" s="5" t="s">
        <v>533</v>
      </c>
    </row>
    <row r="2301" spans="2:3">
      <c r="B2301" s="5">
        <v>130</v>
      </c>
      <c r="C2301" s="5" t="s">
        <v>533</v>
      </c>
    </row>
    <row r="2302" spans="2:3">
      <c r="B2302" s="5">
        <v>776</v>
      </c>
      <c r="C2302" s="5" t="s">
        <v>532</v>
      </c>
    </row>
    <row r="2303" spans="2:3">
      <c r="B2303" s="5">
        <v>368</v>
      </c>
      <c r="C2303" s="5" t="s">
        <v>532</v>
      </c>
    </row>
    <row r="2304" spans="2:3">
      <c r="B2304" s="5">
        <v>621</v>
      </c>
      <c r="C2304" s="5" t="s">
        <v>533</v>
      </c>
    </row>
    <row r="2305" spans="2:3">
      <c r="B2305" s="5">
        <v>772</v>
      </c>
      <c r="C2305" s="5" t="s">
        <v>533</v>
      </c>
    </row>
    <row r="2306" spans="2:3">
      <c r="B2306" s="5">
        <v>961</v>
      </c>
      <c r="C2306" s="5" t="s">
        <v>532</v>
      </c>
    </row>
    <row r="2307" spans="2:3">
      <c r="B2307" s="5">
        <v>724</v>
      </c>
      <c r="C2307" s="5" t="s">
        <v>532</v>
      </c>
    </row>
    <row r="2308" spans="2:3">
      <c r="B2308" s="5">
        <v>495</v>
      </c>
      <c r="C2308" s="5" t="s">
        <v>532</v>
      </c>
    </row>
    <row r="2309" spans="2:3">
      <c r="B2309" s="5">
        <v>915</v>
      </c>
      <c r="C2309" s="5" t="s">
        <v>532</v>
      </c>
    </row>
    <row r="2310" spans="2:3">
      <c r="B2310" s="5">
        <v>477</v>
      </c>
      <c r="C2310" s="5" t="s">
        <v>533</v>
      </c>
    </row>
    <row r="2311" spans="2:3">
      <c r="B2311" s="5">
        <v>213</v>
      </c>
      <c r="C2311" s="5" t="s">
        <v>533</v>
      </c>
    </row>
    <row r="2312" spans="2:3">
      <c r="B2312" s="5">
        <v>558</v>
      </c>
      <c r="C2312" s="5" t="s">
        <v>533</v>
      </c>
    </row>
    <row r="2313" spans="2:3">
      <c r="B2313" s="5">
        <v>297</v>
      </c>
      <c r="C2313" s="5" t="s">
        <v>533</v>
      </c>
    </row>
    <row r="2314" spans="2:3">
      <c r="B2314" s="5">
        <v>160</v>
      </c>
      <c r="C2314" s="5" t="s">
        <v>533</v>
      </c>
    </row>
    <row r="2315" spans="2:3">
      <c r="B2315" s="5">
        <v>946</v>
      </c>
      <c r="C2315" s="5" t="s">
        <v>533</v>
      </c>
    </row>
    <row r="2316" spans="2:3">
      <c r="B2316" s="5">
        <v>888</v>
      </c>
      <c r="C2316" s="5" t="s">
        <v>532</v>
      </c>
    </row>
    <row r="2317" spans="2:3">
      <c r="B2317" s="5">
        <v>640</v>
      </c>
      <c r="C2317" s="5" t="s">
        <v>533</v>
      </c>
    </row>
    <row r="2318" spans="2:3">
      <c r="B2318" s="5">
        <v>273</v>
      </c>
      <c r="C2318" s="5" t="s">
        <v>533</v>
      </c>
    </row>
    <row r="2319" spans="2:3">
      <c r="B2319" s="5">
        <v>630</v>
      </c>
      <c r="C2319" s="5" t="s">
        <v>533</v>
      </c>
    </row>
    <row r="2320" spans="2:3">
      <c r="B2320" s="5">
        <v>908</v>
      </c>
      <c r="C2320" s="5" t="s">
        <v>533</v>
      </c>
    </row>
    <row r="2321" spans="2:3">
      <c r="B2321" s="5">
        <v>336</v>
      </c>
      <c r="C2321" s="5" t="s">
        <v>533</v>
      </c>
    </row>
    <row r="2322" spans="2:3">
      <c r="B2322" s="5">
        <v>475</v>
      </c>
      <c r="C2322" s="5" t="s">
        <v>532</v>
      </c>
    </row>
    <row r="2323" spans="2:3">
      <c r="B2323" s="5">
        <v>913</v>
      </c>
      <c r="C2323" s="5" t="s">
        <v>532</v>
      </c>
    </row>
    <row r="2324" spans="2:3">
      <c r="B2324" s="5">
        <v>430</v>
      </c>
      <c r="C2324" s="5" t="s">
        <v>532</v>
      </c>
    </row>
    <row r="2325" spans="2:3">
      <c r="B2325" s="5">
        <v>230</v>
      </c>
      <c r="C2325" s="5" t="s">
        <v>533</v>
      </c>
    </row>
    <row r="2326" spans="2:3">
      <c r="B2326" s="5">
        <v>935</v>
      </c>
      <c r="C2326" s="5" t="s">
        <v>533</v>
      </c>
    </row>
    <row r="2327" spans="2:3">
      <c r="B2327" s="5">
        <v>1000</v>
      </c>
      <c r="C2327" s="5" t="s">
        <v>532</v>
      </c>
    </row>
    <row r="2328" spans="2:3">
      <c r="B2328" s="5">
        <v>170</v>
      </c>
      <c r="C2328" s="5" t="s">
        <v>533</v>
      </c>
    </row>
    <row r="2329" spans="2:3">
      <c r="B2329" s="5">
        <v>959</v>
      </c>
      <c r="C2329" s="5" t="s">
        <v>533</v>
      </c>
    </row>
    <row r="2330" spans="2:3">
      <c r="B2330" s="5">
        <v>515</v>
      </c>
      <c r="C2330" s="5" t="s">
        <v>533</v>
      </c>
    </row>
    <row r="2331" spans="2:3">
      <c r="B2331" s="5">
        <v>102</v>
      </c>
      <c r="C2331" s="5" t="s">
        <v>532</v>
      </c>
    </row>
    <row r="2332" spans="2:3">
      <c r="B2332" s="5">
        <v>403</v>
      </c>
      <c r="C2332" s="5" t="s">
        <v>533</v>
      </c>
    </row>
    <row r="2333" spans="2:3">
      <c r="B2333" s="5">
        <v>642</v>
      </c>
      <c r="C2333" s="5" t="s">
        <v>533</v>
      </c>
    </row>
    <row r="2334" spans="2:3">
      <c r="B2334" s="5">
        <v>587</v>
      </c>
      <c r="C2334" s="5" t="s">
        <v>532</v>
      </c>
    </row>
    <row r="2335" spans="2:3">
      <c r="B2335" s="5">
        <v>783</v>
      </c>
      <c r="C2335" s="5" t="s">
        <v>533</v>
      </c>
    </row>
    <row r="2336" spans="2:3">
      <c r="B2336" s="5">
        <v>278</v>
      </c>
      <c r="C2336" s="5" t="s">
        <v>533</v>
      </c>
    </row>
    <row r="2337" spans="2:3">
      <c r="B2337" s="5">
        <v>356</v>
      </c>
      <c r="C2337" s="5" t="s">
        <v>532</v>
      </c>
    </row>
    <row r="2338" spans="2:3">
      <c r="B2338" s="5">
        <v>46</v>
      </c>
      <c r="C2338" s="5" t="s">
        <v>532</v>
      </c>
    </row>
    <row r="2339" spans="2:3">
      <c r="B2339" s="5">
        <v>839</v>
      </c>
      <c r="C2339" s="5" t="s">
        <v>532</v>
      </c>
    </row>
    <row r="2340" spans="2:3">
      <c r="B2340" s="5">
        <v>793</v>
      </c>
      <c r="C2340" s="5" t="s">
        <v>532</v>
      </c>
    </row>
    <row r="2341" spans="2:3">
      <c r="B2341" s="5">
        <v>919</v>
      </c>
      <c r="C2341" s="5" t="s">
        <v>532</v>
      </c>
    </row>
    <row r="2342" spans="2:3">
      <c r="B2342" s="5">
        <v>366</v>
      </c>
      <c r="C2342" s="5" t="s">
        <v>533</v>
      </c>
    </row>
    <row r="2343" spans="2:3">
      <c r="B2343" s="5">
        <v>249</v>
      </c>
      <c r="C2343" s="5" t="s">
        <v>533</v>
      </c>
    </row>
    <row r="2344" spans="2:3">
      <c r="B2344" s="5">
        <v>839</v>
      </c>
      <c r="C2344" s="5" t="s">
        <v>533</v>
      </c>
    </row>
    <row r="2345" spans="2:3">
      <c r="B2345" s="5">
        <v>708</v>
      </c>
      <c r="C2345" s="5" t="s">
        <v>532</v>
      </c>
    </row>
    <row r="2346" spans="2:3">
      <c r="B2346" s="5">
        <v>260</v>
      </c>
      <c r="C2346" s="5" t="s">
        <v>532</v>
      </c>
    </row>
    <row r="2347" spans="2:3">
      <c r="B2347" s="5">
        <v>69</v>
      </c>
      <c r="C2347" s="5" t="s">
        <v>533</v>
      </c>
    </row>
    <row r="2348" spans="2:3">
      <c r="B2348" s="5">
        <v>848</v>
      </c>
      <c r="C2348" s="5" t="s">
        <v>532</v>
      </c>
    </row>
    <row r="2349" spans="2:3">
      <c r="B2349" s="5">
        <v>355</v>
      </c>
      <c r="C2349" s="5" t="s">
        <v>533</v>
      </c>
    </row>
    <row r="2350" spans="2:3">
      <c r="B2350" s="5">
        <v>300</v>
      </c>
      <c r="C2350" s="5" t="s">
        <v>532</v>
      </c>
    </row>
    <row r="2351" spans="2:3">
      <c r="B2351" s="5">
        <v>494</v>
      </c>
      <c r="C2351" s="5" t="s">
        <v>533</v>
      </c>
    </row>
    <row r="2352" spans="2:3">
      <c r="B2352" s="5">
        <v>754</v>
      </c>
      <c r="C2352" s="5" t="s">
        <v>532</v>
      </c>
    </row>
    <row r="2353" spans="2:3">
      <c r="B2353" s="5">
        <v>925</v>
      </c>
      <c r="C2353" s="5" t="s">
        <v>532</v>
      </c>
    </row>
    <row r="2354" spans="2:3">
      <c r="B2354" s="5">
        <v>894</v>
      </c>
      <c r="C2354" s="5" t="s">
        <v>532</v>
      </c>
    </row>
    <row r="2355" spans="2:3">
      <c r="B2355" s="5">
        <v>767</v>
      </c>
      <c r="C2355" s="5" t="s">
        <v>533</v>
      </c>
    </row>
    <row r="2356" spans="2:3">
      <c r="B2356" s="5">
        <v>98</v>
      </c>
      <c r="C2356" s="5" t="s">
        <v>532</v>
      </c>
    </row>
    <row r="2357" spans="2:3">
      <c r="B2357" s="5">
        <v>41</v>
      </c>
      <c r="C2357" s="5" t="s">
        <v>533</v>
      </c>
    </row>
    <row r="2358" spans="2:3">
      <c r="B2358" s="5">
        <v>674</v>
      </c>
      <c r="C2358" s="5" t="s">
        <v>533</v>
      </c>
    </row>
    <row r="2359" spans="2:3">
      <c r="B2359" s="5">
        <v>737</v>
      </c>
      <c r="C2359" s="5" t="s">
        <v>533</v>
      </c>
    </row>
    <row r="2360" spans="2:3">
      <c r="B2360" s="5">
        <v>174</v>
      </c>
      <c r="C2360" s="5" t="s">
        <v>533</v>
      </c>
    </row>
    <row r="2361" spans="2:3">
      <c r="B2361" s="5">
        <v>182</v>
      </c>
      <c r="C2361" s="5" t="s">
        <v>533</v>
      </c>
    </row>
    <row r="2362" spans="2:3">
      <c r="B2362" s="5">
        <v>596</v>
      </c>
      <c r="C2362" s="5" t="s">
        <v>532</v>
      </c>
    </row>
    <row r="2363" spans="2:3">
      <c r="B2363" s="5">
        <v>374</v>
      </c>
      <c r="C2363" s="5" t="s">
        <v>533</v>
      </c>
    </row>
    <row r="2364" spans="2:3">
      <c r="B2364" s="5">
        <v>268</v>
      </c>
      <c r="C2364" s="5" t="s">
        <v>532</v>
      </c>
    </row>
    <row r="2365" spans="2:3">
      <c r="B2365" s="5">
        <v>652</v>
      </c>
      <c r="C2365" s="5" t="s">
        <v>533</v>
      </c>
    </row>
    <row r="2366" spans="2:3">
      <c r="B2366" s="5">
        <v>320</v>
      </c>
      <c r="C2366" s="5" t="s">
        <v>533</v>
      </c>
    </row>
    <row r="2367" spans="2:3">
      <c r="B2367" s="5">
        <v>52</v>
      </c>
      <c r="C2367" s="5" t="s">
        <v>532</v>
      </c>
    </row>
    <row r="2368" spans="2:3">
      <c r="B2368" s="5">
        <v>770</v>
      </c>
      <c r="C2368" s="5" t="s">
        <v>532</v>
      </c>
    </row>
    <row r="2369" spans="2:3">
      <c r="B2369" s="5">
        <v>45</v>
      </c>
      <c r="C2369" s="5" t="s">
        <v>533</v>
      </c>
    </row>
    <row r="2370" spans="2:3">
      <c r="B2370" s="5">
        <v>913</v>
      </c>
      <c r="C2370" s="5" t="s">
        <v>532</v>
      </c>
    </row>
    <row r="2371" spans="2:3">
      <c r="B2371" s="5">
        <v>436</v>
      </c>
      <c r="C2371" s="5" t="s">
        <v>532</v>
      </c>
    </row>
    <row r="2372" spans="2:3">
      <c r="B2372" s="5">
        <v>925</v>
      </c>
      <c r="C2372" s="5" t="s">
        <v>533</v>
      </c>
    </row>
    <row r="2373" spans="2:3">
      <c r="B2373" s="5">
        <v>125</v>
      </c>
      <c r="C2373" s="5" t="s">
        <v>532</v>
      </c>
    </row>
    <row r="2374" spans="2:3">
      <c r="B2374" s="5">
        <v>148</v>
      </c>
      <c r="C2374" s="5" t="s">
        <v>532</v>
      </c>
    </row>
    <row r="2375" spans="2:3">
      <c r="B2375" s="5">
        <v>590</v>
      </c>
      <c r="C2375" s="5" t="s">
        <v>533</v>
      </c>
    </row>
    <row r="2376" spans="2:3">
      <c r="B2376" s="5">
        <v>267</v>
      </c>
      <c r="C2376" s="5" t="s">
        <v>533</v>
      </c>
    </row>
    <row r="2377" spans="2:3">
      <c r="B2377" s="5">
        <v>966</v>
      </c>
      <c r="C2377" s="5" t="s">
        <v>533</v>
      </c>
    </row>
    <row r="2378" spans="2:3">
      <c r="B2378" s="5">
        <v>360</v>
      </c>
      <c r="C2378" s="5" t="s">
        <v>532</v>
      </c>
    </row>
    <row r="2379" spans="2:3">
      <c r="B2379" s="5">
        <v>672</v>
      </c>
      <c r="C2379" s="5" t="s">
        <v>533</v>
      </c>
    </row>
    <row r="2380" spans="2:3">
      <c r="B2380" s="5">
        <v>0</v>
      </c>
      <c r="C2380" s="5" t="s">
        <v>533</v>
      </c>
    </row>
    <row r="2381" spans="2:3">
      <c r="B2381" s="5">
        <v>591</v>
      </c>
      <c r="C2381" s="5" t="s">
        <v>533</v>
      </c>
    </row>
    <row r="2382" spans="2:3">
      <c r="B2382" s="5">
        <v>327</v>
      </c>
      <c r="C2382" s="5" t="s">
        <v>533</v>
      </c>
    </row>
    <row r="2383" spans="2:3">
      <c r="B2383" s="5">
        <v>2</v>
      </c>
      <c r="C2383" s="5" t="s">
        <v>533</v>
      </c>
    </row>
    <row r="2384" spans="2:3">
      <c r="B2384" s="5">
        <v>481</v>
      </c>
      <c r="C2384" s="5" t="s">
        <v>533</v>
      </c>
    </row>
    <row r="2385" spans="2:3">
      <c r="B2385" s="5">
        <v>253</v>
      </c>
      <c r="C2385" s="5" t="s">
        <v>532</v>
      </c>
    </row>
    <row r="2386" spans="2:3">
      <c r="B2386" s="5">
        <v>683</v>
      </c>
      <c r="C2386" s="5" t="s">
        <v>532</v>
      </c>
    </row>
    <row r="2387" spans="2:3">
      <c r="B2387" s="5">
        <v>126</v>
      </c>
      <c r="C2387" s="5" t="s">
        <v>532</v>
      </c>
    </row>
    <row r="2388" spans="2:3">
      <c r="B2388" s="5">
        <v>436</v>
      </c>
      <c r="C2388" s="5" t="s">
        <v>533</v>
      </c>
    </row>
    <row r="2389" spans="2:3">
      <c r="B2389" s="5">
        <v>369</v>
      </c>
      <c r="C2389" s="5" t="s">
        <v>533</v>
      </c>
    </row>
    <row r="2390" spans="2:3">
      <c r="B2390" s="5">
        <v>558</v>
      </c>
      <c r="C2390" s="5" t="s">
        <v>533</v>
      </c>
    </row>
    <row r="2391" spans="2:3">
      <c r="B2391" s="5">
        <v>334</v>
      </c>
      <c r="C2391" s="5" t="s">
        <v>533</v>
      </c>
    </row>
    <row r="2392" spans="2:3">
      <c r="B2392" s="5">
        <v>33</v>
      </c>
      <c r="C2392" s="5" t="s">
        <v>533</v>
      </c>
    </row>
    <row r="2393" spans="2:3">
      <c r="B2393" s="5">
        <v>538</v>
      </c>
      <c r="C2393" s="5" t="s">
        <v>533</v>
      </c>
    </row>
    <row r="2394" spans="2:3">
      <c r="B2394" s="5">
        <v>670</v>
      </c>
      <c r="C2394" s="5" t="s">
        <v>533</v>
      </c>
    </row>
    <row r="2395" spans="2:3">
      <c r="B2395" s="5">
        <v>548</v>
      </c>
      <c r="C2395" s="5" t="s">
        <v>533</v>
      </c>
    </row>
    <row r="2396" spans="2:3">
      <c r="B2396" s="5">
        <v>255</v>
      </c>
      <c r="C2396" s="5" t="s">
        <v>533</v>
      </c>
    </row>
    <row r="2397" spans="2:3">
      <c r="B2397" s="5">
        <v>644</v>
      </c>
      <c r="C2397" s="5" t="s">
        <v>533</v>
      </c>
    </row>
    <row r="2398" spans="2:3">
      <c r="B2398" s="5">
        <v>71</v>
      </c>
      <c r="C2398" s="5" t="s">
        <v>533</v>
      </c>
    </row>
    <row r="2399" spans="2:3">
      <c r="B2399" s="5">
        <v>146</v>
      </c>
      <c r="C2399" s="5" t="s">
        <v>533</v>
      </c>
    </row>
    <row r="2400" spans="2:3">
      <c r="B2400" s="5">
        <v>808</v>
      </c>
      <c r="C2400" s="5" t="s">
        <v>532</v>
      </c>
    </row>
    <row r="2401" spans="2:3">
      <c r="B2401" s="5">
        <v>476</v>
      </c>
      <c r="C2401" s="5" t="s">
        <v>533</v>
      </c>
    </row>
    <row r="2402" spans="2:3">
      <c r="B2402" s="5">
        <v>362</v>
      </c>
      <c r="C2402" s="5" t="s">
        <v>533</v>
      </c>
    </row>
    <row r="2403" spans="2:3">
      <c r="B2403" s="5">
        <v>709</v>
      </c>
      <c r="C2403" s="5" t="s">
        <v>533</v>
      </c>
    </row>
    <row r="2404" spans="2:3">
      <c r="B2404" s="5">
        <v>178</v>
      </c>
      <c r="C2404" s="5" t="s">
        <v>533</v>
      </c>
    </row>
    <row r="2405" spans="2:3">
      <c r="B2405" s="5">
        <v>741</v>
      </c>
      <c r="C2405" s="5" t="s">
        <v>532</v>
      </c>
    </row>
    <row r="2406" spans="2:3">
      <c r="B2406" s="5">
        <v>135</v>
      </c>
      <c r="C2406" s="5" t="s">
        <v>532</v>
      </c>
    </row>
    <row r="2407" spans="2:3">
      <c r="B2407" s="5">
        <v>36</v>
      </c>
      <c r="C2407" s="5" t="s">
        <v>532</v>
      </c>
    </row>
    <row r="2408" spans="2:3">
      <c r="B2408" s="5">
        <v>480</v>
      </c>
      <c r="C2408" s="5" t="s">
        <v>532</v>
      </c>
    </row>
    <row r="2409" spans="2:3">
      <c r="B2409" s="5">
        <v>25</v>
      </c>
      <c r="C2409" s="5" t="s">
        <v>533</v>
      </c>
    </row>
    <row r="2410" spans="2:3">
      <c r="B2410" s="5">
        <v>429</v>
      </c>
      <c r="C2410" s="5" t="s">
        <v>533</v>
      </c>
    </row>
    <row r="2411" spans="2:3">
      <c r="B2411" s="5">
        <v>900</v>
      </c>
      <c r="C2411" s="5" t="s">
        <v>532</v>
      </c>
    </row>
    <row r="2412" spans="2:3">
      <c r="B2412" s="5">
        <v>281</v>
      </c>
      <c r="C2412" s="5" t="s">
        <v>533</v>
      </c>
    </row>
    <row r="2413" spans="2:3">
      <c r="B2413" s="5">
        <v>810</v>
      </c>
      <c r="C2413" s="5" t="s">
        <v>532</v>
      </c>
    </row>
    <row r="2414" spans="2:3">
      <c r="B2414" s="5">
        <v>930</v>
      </c>
      <c r="C2414" s="5" t="s">
        <v>532</v>
      </c>
    </row>
    <row r="2415" spans="2:3">
      <c r="B2415" s="5">
        <v>984</v>
      </c>
      <c r="C2415" s="5" t="s">
        <v>532</v>
      </c>
    </row>
    <row r="2416" spans="2:3">
      <c r="B2416" s="5">
        <v>922</v>
      </c>
      <c r="C2416" s="5" t="s">
        <v>533</v>
      </c>
    </row>
    <row r="2417" spans="2:3">
      <c r="B2417" s="5">
        <v>594</v>
      </c>
      <c r="C2417" s="5" t="s">
        <v>533</v>
      </c>
    </row>
    <row r="2418" spans="2:3">
      <c r="B2418" s="5">
        <v>341</v>
      </c>
      <c r="C2418" s="5" t="s">
        <v>533</v>
      </c>
    </row>
    <row r="2419" spans="2:3">
      <c r="B2419" s="5">
        <v>80</v>
      </c>
      <c r="C2419" s="5" t="s">
        <v>533</v>
      </c>
    </row>
    <row r="2420" spans="2:3">
      <c r="B2420" s="5">
        <v>604</v>
      </c>
      <c r="C2420" s="5" t="s">
        <v>533</v>
      </c>
    </row>
    <row r="2421" spans="2:3">
      <c r="B2421" s="5">
        <v>903</v>
      </c>
      <c r="C2421" s="5" t="s">
        <v>533</v>
      </c>
    </row>
    <row r="2422" spans="2:3">
      <c r="B2422" s="5">
        <v>897</v>
      </c>
      <c r="C2422" s="5" t="s">
        <v>532</v>
      </c>
    </row>
    <row r="2423" spans="2:3">
      <c r="B2423" s="5">
        <v>337</v>
      </c>
      <c r="C2423" s="5" t="s">
        <v>532</v>
      </c>
    </row>
    <row r="2424" spans="2:3">
      <c r="B2424" s="5">
        <v>633</v>
      </c>
      <c r="C2424" s="5" t="s">
        <v>532</v>
      </c>
    </row>
    <row r="2425" spans="2:3">
      <c r="B2425" s="5">
        <v>478</v>
      </c>
      <c r="C2425" s="5" t="s">
        <v>533</v>
      </c>
    </row>
    <row r="2426" spans="2:3">
      <c r="B2426" s="5">
        <v>429</v>
      </c>
      <c r="C2426" s="5" t="s">
        <v>532</v>
      </c>
    </row>
    <row r="2427" spans="2:3">
      <c r="B2427" s="5">
        <v>548</v>
      </c>
      <c r="C2427" s="5" t="s">
        <v>533</v>
      </c>
    </row>
    <row r="2428" spans="2:3">
      <c r="B2428" s="5">
        <v>240</v>
      </c>
      <c r="C2428" s="5" t="s">
        <v>533</v>
      </c>
    </row>
    <row r="2429" spans="2:3">
      <c r="B2429" s="5">
        <v>187</v>
      </c>
      <c r="C2429" s="5" t="s">
        <v>533</v>
      </c>
    </row>
    <row r="2430" spans="2:3">
      <c r="B2430" s="5">
        <v>694</v>
      </c>
      <c r="C2430" s="5" t="s">
        <v>533</v>
      </c>
    </row>
    <row r="2431" spans="2:3">
      <c r="B2431" s="5">
        <v>513</v>
      </c>
      <c r="C2431" s="5" t="s">
        <v>532</v>
      </c>
    </row>
    <row r="2432" spans="2:3">
      <c r="B2432" s="5">
        <v>8</v>
      </c>
      <c r="C2432" s="5" t="s">
        <v>533</v>
      </c>
    </row>
    <row r="2433" spans="2:3">
      <c r="B2433" s="5">
        <v>377</v>
      </c>
      <c r="C2433" s="5" t="s">
        <v>533</v>
      </c>
    </row>
    <row r="2434" spans="2:3">
      <c r="B2434" s="5">
        <v>392</v>
      </c>
      <c r="C2434" s="5" t="s">
        <v>533</v>
      </c>
    </row>
    <row r="2435" spans="2:3">
      <c r="B2435" s="5">
        <v>468</v>
      </c>
      <c r="C2435" s="5" t="s">
        <v>533</v>
      </c>
    </row>
    <row r="2436" spans="2:3">
      <c r="B2436" s="5">
        <v>817</v>
      </c>
      <c r="C2436" s="5" t="s">
        <v>532</v>
      </c>
    </row>
    <row r="2437" spans="2:3">
      <c r="B2437" s="5">
        <v>939</v>
      </c>
      <c r="C2437" s="5" t="s">
        <v>533</v>
      </c>
    </row>
    <row r="2438" spans="2:3">
      <c r="B2438" s="5">
        <v>847</v>
      </c>
      <c r="C2438" s="5" t="s">
        <v>532</v>
      </c>
    </row>
    <row r="2439" spans="2:3">
      <c r="B2439" s="5">
        <v>932</v>
      </c>
      <c r="C2439" s="5" t="s">
        <v>533</v>
      </c>
    </row>
    <row r="2440" spans="2:3">
      <c r="B2440" s="5">
        <v>115</v>
      </c>
      <c r="C2440" s="5" t="s">
        <v>532</v>
      </c>
    </row>
    <row r="2441" spans="2:3">
      <c r="B2441" s="5">
        <v>705</v>
      </c>
      <c r="C2441" s="5" t="s">
        <v>533</v>
      </c>
    </row>
    <row r="2442" spans="2:3">
      <c r="B2442" s="5">
        <v>207</v>
      </c>
      <c r="C2442" s="5" t="s">
        <v>533</v>
      </c>
    </row>
    <row r="2443" spans="2:3">
      <c r="B2443" s="5">
        <v>971</v>
      </c>
      <c r="C2443" s="5" t="s">
        <v>533</v>
      </c>
    </row>
    <row r="2444" spans="2:3">
      <c r="B2444" s="5">
        <v>88</v>
      </c>
      <c r="C2444" s="5" t="s">
        <v>533</v>
      </c>
    </row>
    <row r="2445" spans="2:3">
      <c r="B2445" s="5">
        <v>393</v>
      </c>
      <c r="C2445" s="5" t="s">
        <v>532</v>
      </c>
    </row>
    <row r="2446" spans="2:3">
      <c r="B2446" s="5">
        <v>800</v>
      </c>
      <c r="C2446" s="5" t="s">
        <v>533</v>
      </c>
    </row>
    <row r="2447" spans="2:3">
      <c r="B2447" s="5">
        <v>575</v>
      </c>
      <c r="C2447" s="5" t="s">
        <v>533</v>
      </c>
    </row>
    <row r="2448" spans="2:3">
      <c r="B2448" s="5">
        <v>341</v>
      </c>
      <c r="C2448" s="5" t="s">
        <v>532</v>
      </c>
    </row>
    <row r="2449" spans="2:3">
      <c r="B2449" s="5">
        <v>390</v>
      </c>
      <c r="C2449" s="5" t="s">
        <v>533</v>
      </c>
    </row>
    <row r="2450" spans="2:3">
      <c r="B2450" s="5">
        <v>413</v>
      </c>
      <c r="C2450" s="5" t="s">
        <v>533</v>
      </c>
    </row>
    <row r="2451" spans="2:3">
      <c r="B2451" s="5">
        <v>608</v>
      </c>
      <c r="C2451" s="5" t="s">
        <v>533</v>
      </c>
    </row>
    <row r="2452" spans="2:3">
      <c r="B2452" s="5">
        <v>978</v>
      </c>
      <c r="C2452" s="5" t="s">
        <v>532</v>
      </c>
    </row>
    <row r="2453" spans="2:3">
      <c r="B2453" s="5">
        <v>588</v>
      </c>
      <c r="C2453" s="5" t="s">
        <v>533</v>
      </c>
    </row>
    <row r="2454" spans="2:3">
      <c r="B2454" s="5">
        <v>852</v>
      </c>
      <c r="C2454" s="5" t="s">
        <v>532</v>
      </c>
    </row>
    <row r="2455" spans="2:3">
      <c r="B2455" s="5">
        <v>652</v>
      </c>
      <c r="C2455" s="5" t="s">
        <v>533</v>
      </c>
    </row>
    <row r="2456" spans="2:3">
      <c r="B2456" s="5">
        <v>390</v>
      </c>
      <c r="C2456" s="5" t="s">
        <v>533</v>
      </c>
    </row>
    <row r="2457" spans="2:3">
      <c r="B2457" s="5">
        <v>790</v>
      </c>
      <c r="C2457" s="5" t="s">
        <v>533</v>
      </c>
    </row>
    <row r="2458" spans="2:3">
      <c r="B2458" s="5">
        <v>97</v>
      </c>
      <c r="C2458" s="5" t="s">
        <v>533</v>
      </c>
    </row>
    <row r="2459" spans="2:3">
      <c r="B2459" s="5">
        <v>550</v>
      </c>
      <c r="C2459" s="5" t="s">
        <v>533</v>
      </c>
    </row>
    <row r="2460" spans="2:3">
      <c r="B2460" s="5">
        <v>924</v>
      </c>
      <c r="C2460" s="5" t="s">
        <v>533</v>
      </c>
    </row>
    <row r="2461" spans="2:3">
      <c r="B2461" s="5">
        <v>348</v>
      </c>
      <c r="C2461" s="5" t="s">
        <v>533</v>
      </c>
    </row>
    <row r="2462" spans="2:3">
      <c r="B2462" s="5">
        <v>457</v>
      </c>
      <c r="C2462" s="5" t="s">
        <v>532</v>
      </c>
    </row>
    <row r="2463" spans="2:3">
      <c r="B2463" s="5">
        <v>853</v>
      </c>
      <c r="C2463" s="5" t="s">
        <v>532</v>
      </c>
    </row>
    <row r="2464" spans="2:3">
      <c r="B2464" s="5">
        <v>840</v>
      </c>
      <c r="C2464" s="5" t="s">
        <v>533</v>
      </c>
    </row>
    <row r="2465" spans="2:3">
      <c r="B2465" s="5">
        <v>991</v>
      </c>
      <c r="C2465" s="5" t="s">
        <v>532</v>
      </c>
    </row>
    <row r="2466" spans="2:3">
      <c r="B2466" s="5">
        <v>348</v>
      </c>
      <c r="C2466" s="5" t="s">
        <v>533</v>
      </c>
    </row>
    <row r="2467" spans="2:3">
      <c r="B2467" s="5">
        <v>372</v>
      </c>
      <c r="C2467" s="5" t="s">
        <v>533</v>
      </c>
    </row>
    <row r="2468" spans="2:3">
      <c r="B2468" s="5">
        <v>704</v>
      </c>
      <c r="C2468" s="5" t="s">
        <v>532</v>
      </c>
    </row>
    <row r="2469" spans="2:3">
      <c r="B2469" s="5">
        <v>293</v>
      </c>
      <c r="C2469" s="5" t="s">
        <v>533</v>
      </c>
    </row>
    <row r="2470" spans="2:3">
      <c r="B2470" s="5">
        <v>586</v>
      </c>
      <c r="C2470" s="5" t="s">
        <v>533</v>
      </c>
    </row>
    <row r="2471" spans="2:3">
      <c r="B2471" s="5">
        <v>809</v>
      </c>
      <c r="C2471" s="5" t="s">
        <v>533</v>
      </c>
    </row>
    <row r="2472" spans="2:3">
      <c r="B2472" s="5">
        <v>809</v>
      </c>
      <c r="C2472" s="5" t="s">
        <v>533</v>
      </c>
    </row>
    <row r="2473" spans="2:3">
      <c r="B2473" s="5">
        <v>377</v>
      </c>
      <c r="C2473" s="5" t="s">
        <v>533</v>
      </c>
    </row>
    <row r="2474" spans="2:3">
      <c r="B2474" s="5">
        <v>349</v>
      </c>
      <c r="C2474" s="5" t="s">
        <v>532</v>
      </c>
    </row>
    <row r="2475" spans="2:3">
      <c r="B2475" s="5">
        <v>809</v>
      </c>
      <c r="C2475" s="5" t="s">
        <v>533</v>
      </c>
    </row>
    <row r="2476" spans="2:3">
      <c r="B2476" s="5">
        <v>550</v>
      </c>
      <c r="C2476" s="5" t="s">
        <v>533</v>
      </c>
    </row>
    <row r="2477" spans="2:3">
      <c r="B2477" s="5">
        <v>637</v>
      </c>
      <c r="C2477" s="5" t="s">
        <v>533</v>
      </c>
    </row>
    <row r="2478" spans="2:3">
      <c r="B2478" s="5">
        <v>132</v>
      </c>
      <c r="C2478" s="5" t="s">
        <v>532</v>
      </c>
    </row>
    <row r="2479" spans="2:3">
      <c r="B2479" s="5">
        <v>510</v>
      </c>
      <c r="C2479" s="5" t="s">
        <v>533</v>
      </c>
    </row>
    <row r="2480" spans="2:3">
      <c r="B2480" s="5">
        <v>8</v>
      </c>
      <c r="C2480" s="5" t="s">
        <v>533</v>
      </c>
    </row>
    <row r="2481" spans="2:3">
      <c r="B2481" s="5">
        <v>986</v>
      </c>
      <c r="C2481" s="5" t="s">
        <v>532</v>
      </c>
    </row>
    <row r="2482" spans="2:3">
      <c r="B2482" s="5">
        <v>573</v>
      </c>
      <c r="C2482" s="5" t="s">
        <v>532</v>
      </c>
    </row>
    <row r="2483" spans="2:3">
      <c r="B2483" s="5">
        <v>714</v>
      </c>
      <c r="C2483" s="5" t="s">
        <v>533</v>
      </c>
    </row>
    <row r="2484" spans="2:3">
      <c r="B2484" s="5">
        <v>405</v>
      </c>
      <c r="C2484" s="5" t="s">
        <v>533</v>
      </c>
    </row>
    <row r="2485" spans="2:3">
      <c r="B2485" s="5">
        <v>787</v>
      </c>
      <c r="C2485" s="5" t="s">
        <v>533</v>
      </c>
    </row>
    <row r="2486" spans="2:3">
      <c r="B2486" s="5">
        <v>657</v>
      </c>
      <c r="C2486" s="5" t="s">
        <v>533</v>
      </c>
    </row>
    <row r="2487" spans="2:3">
      <c r="B2487" s="5">
        <v>327</v>
      </c>
      <c r="C2487" s="5" t="s">
        <v>533</v>
      </c>
    </row>
    <row r="2488" spans="2:3">
      <c r="B2488" s="5">
        <v>393</v>
      </c>
      <c r="C2488" s="5" t="s">
        <v>533</v>
      </c>
    </row>
    <row r="2489" spans="2:3">
      <c r="B2489" s="5">
        <v>513</v>
      </c>
      <c r="C2489" s="5" t="s">
        <v>532</v>
      </c>
    </row>
    <row r="2490" spans="2:3">
      <c r="B2490" s="5">
        <v>350</v>
      </c>
      <c r="C2490" s="5" t="s">
        <v>533</v>
      </c>
    </row>
    <row r="2491" spans="2:3">
      <c r="B2491" s="5">
        <v>184</v>
      </c>
      <c r="C2491" s="5" t="s">
        <v>533</v>
      </c>
    </row>
    <row r="2492" spans="2:3">
      <c r="B2492" s="5">
        <v>212</v>
      </c>
      <c r="C2492" s="5" t="s">
        <v>533</v>
      </c>
    </row>
    <row r="2493" spans="2:3">
      <c r="B2493" s="5">
        <v>441</v>
      </c>
      <c r="C2493" s="5" t="s">
        <v>533</v>
      </c>
    </row>
    <row r="2494" spans="2:3">
      <c r="B2494" s="5">
        <v>678</v>
      </c>
      <c r="C2494" s="5" t="s">
        <v>533</v>
      </c>
    </row>
    <row r="2495" spans="2:3">
      <c r="B2495" s="5">
        <v>258</v>
      </c>
      <c r="C2495" s="5" t="s">
        <v>533</v>
      </c>
    </row>
    <row r="2496" spans="2:3">
      <c r="B2496" s="5">
        <v>233</v>
      </c>
      <c r="C2496" s="5" t="s">
        <v>532</v>
      </c>
    </row>
    <row r="2497" spans="2:3">
      <c r="B2497" s="5">
        <v>598</v>
      </c>
      <c r="C2497" s="5" t="s">
        <v>533</v>
      </c>
    </row>
    <row r="2498" spans="2:3">
      <c r="B2498" s="5">
        <v>459</v>
      </c>
      <c r="C2498" s="5" t="s">
        <v>533</v>
      </c>
    </row>
    <row r="2499" spans="2:3">
      <c r="B2499" s="5">
        <v>616</v>
      </c>
      <c r="C2499" s="5" t="s">
        <v>533</v>
      </c>
    </row>
    <row r="2500" spans="2:3">
      <c r="B2500" s="5">
        <v>183</v>
      </c>
      <c r="C2500" s="5" t="s">
        <v>533</v>
      </c>
    </row>
    <row r="2501" spans="2:3">
      <c r="B2501" s="5">
        <v>90</v>
      </c>
      <c r="C2501" s="5" t="s">
        <v>533</v>
      </c>
    </row>
    <row r="2502" spans="2:3">
      <c r="B2502" s="5">
        <v>247</v>
      </c>
      <c r="C2502" s="5" t="s">
        <v>533</v>
      </c>
    </row>
    <row r="2503" spans="2:3">
      <c r="B2503" s="5">
        <v>41</v>
      </c>
      <c r="C2503" s="5" t="s">
        <v>533</v>
      </c>
    </row>
    <row r="2504" spans="2:3">
      <c r="B2504" s="5">
        <v>797</v>
      </c>
      <c r="C2504" s="5" t="s">
        <v>533</v>
      </c>
    </row>
    <row r="2505" spans="2:3">
      <c r="B2505" s="5">
        <v>647</v>
      </c>
      <c r="C2505" s="5" t="s">
        <v>532</v>
      </c>
    </row>
    <row r="2506" spans="2:3">
      <c r="B2506" s="5">
        <v>889</v>
      </c>
      <c r="C2506" s="5" t="s">
        <v>533</v>
      </c>
    </row>
    <row r="2507" spans="2:3">
      <c r="B2507" s="5">
        <v>838</v>
      </c>
      <c r="C2507" s="5" t="s">
        <v>533</v>
      </c>
    </row>
    <row r="2508" spans="2:3">
      <c r="B2508" s="5">
        <v>218</v>
      </c>
      <c r="C2508" s="5" t="s">
        <v>533</v>
      </c>
    </row>
    <row r="2509" spans="2:3">
      <c r="B2509" s="5">
        <v>623</v>
      </c>
      <c r="C2509" s="5" t="s">
        <v>532</v>
      </c>
    </row>
    <row r="2510" spans="2:3">
      <c r="B2510" s="5">
        <v>445</v>
      </c>
      <c r="C2510" s="5" t="s">
        <v>533</v>
      </c>
    </row>
    <row r="2511" spans="2:3">
      <c r="B2511" s="5">
        <v>929</v>
      </c>
      <c r="C2511" s="5" t="s">
        <v>532</v>
      </c>
    </row>
    <row r="2512" spans="2:3">
      <c r="B2512" s="5">
        <v>768</v>
      </c>
      <c r="C2512" s="5" t="s">
        <v>532</v>
      </c>
    </row>
    <row r="2513" spans="2:3">
      <c r="B2513" s="5">
        <v>43</v>
      </c>
      <c r="C2513" s="5" t="s">
        <v>532</v>
      </c>
    </row>
    <row r="2514" spans="2:3">
      <c r="B2514" s="5">
        <v>622</v>
      </c>
      <c r="C2514" s="5" t="s">
        <v>533</v>
      </c>
    </row>
    <row r="2515" spans="2:3">
      <c r="B2515" s="5">
        <v>275</v>
      </c>
      <c r="C2515" s="5" t="s">
        <v>533</v>
      </c>
    </row>
    <row r="2516" spans="2:3">
      <c r="B2516" s="5">
        <v>669</v>
      </c>
      <c r="C2516" s="5" t="s">
        <v>532</v>
      </c>
    </row>
    <row r="2517" spans="2:3">
      <c r="B2517" s="5">
        <v>279</v>
      </c>
      <c r="C2517" s="5" t="s">
        <v>533</v>
      </c>
    </row>
    <row r="2518" spans="2:3">
      <c r="B2518" s="5">
        <v>245</v>
      </c>
      <c r="C2518" s="5" t="s">
        <v>533</v>
      </c>
    </row>
    <row r="2519" spans="2:3">
      <c r="B2519" s="5">
        <v>960</v>
      </c>
      <c r="C2519" s="5" t="s">
        <v>532</v>
      </c>
    </row>
    <row r="2520" spans="2:3">
      <c r="B2520" s="5">
        <v>450</v>
      </c>
      <c r="C2520" s="5" t="s">
        <v>533</v>
      </c>
    </row>
    <row r="2521" spans="2:3">
      <c r="B2521" s="5">
        <v>692</v>
      </c>
      <c r="C2521" s="5" t="s">
        <v>533</v>
      </c>
    </row>
    <row r="2522" spans="2:3">
      <c r="B2522" s="5">
        <v>587</v>
      </c>
      <c r="C2522" s="5" t="s">
        <v>533</v>
      </c>
    </row>
    <row r="2523" spans="2:3">
      <c r="B2523" s="5">
        <v>740</v>
      </c>
      <c r="C2523" s="5" t="s">
        <v>532</v>
      </c>
    </row>
    <row r="2524" spans="2:3">
      <c r="B2524" s="5">
        <v>75</v>
      </c>
      <c r="C2524" s="5" t="s">
        <v>533</v>
      </c>
    </row>
    <row r="2525" spans="2:3">
      <c r="B2525" s="5">
        <v>923</v>
      </c>
      <c r="C2525" s="5" t="s">
        <v>532</v>
      </c>
    </row>
    <row r="2526" spans="2:3">
      <c r="B2526" s="5">
        <v>797</v>
      </c>
      <c r="C2526" s="5" t="s">
        <v>533</v>
      </c>
    </row>
    <row r="2527" spans="2:3">
      <c r="B2527" s="5">
        <v>739</v>
      </c>
      <c r="C2527" s="5" t="s">
        <v>532</v>
      </c>
    </row>
    <row r="2528" spans="2:3">
      <c r="B2528" s="5">
        <v>399</v>
      </c>
      <c r="C2528" s="5" t="s">
        <v>533</v>
      </c>
    </row>
    <row r="2529" spans="2:3">
      <c r="B2529" s="5">
        <v>884</v>
      </c>
      <c r="C2529" s="5" t="s">
        <v>533</v>
      </c>
    </row>
    <row r="2530" spans="2:3">
      <c r="B2530" s="5">
        <v>597</v>
      </c>
      <c r="C2530" s="5" t="s">
        <v>533</v>
      </c>
    </row>
    <row r="2531" spans="2:3">
      <c r="B2531" s="5">
        <v>114</v>
      </c>
      <c r="C2531" s="5" t="s">
        <v>532</v>
      </c>
    </row>
    <row r="2532" spans="2:3">
      <c r="B2532" s="5">
        <v>278</v>
      </c>
      <c r="C2532" s="5" t="s">
        <v>533</v>
      </c>
    </row>
    <row r="2533" spans="2:3">
      <c r="B2533" s="5">
        <v>346</v>
      </c>
      <c r="C2533" s="5" t="s">
        <v>533</v>
      </c>
    </row>
    <row r="2534" spans="2:3">
      <c r="B2534" s="5">
        <v>39</v>
      </c>
      <c r="C2534" s="5" t="s">
        <v>532</v>
      </c>
    </row>
    <row r="2535" spans="2:3">
      <c r="B2535" s="5">
        <v>841</v>
      </c>
      <c r="C2535" s="5" t="s">
        <v>532</v>
      </c>
    </row>
    <row r="2536" spans="2:3">
      <c r="B2536" s="5">
        <v>331</v>
      </c>
      <c r="C2536" s="5" t="s">
        <v>533</v>
      </c>
    </row>
    <row r="2537" spans="2:3">
      <c r="B2537" s="5">
        <v>986</v>
      </c>
      <c r="C2537" s="5" t="s">
        <v>532</v>
      </c>
    </row>
    <row r="2538" spans="2:3">
      <c r="B2538" s="5">
        <v>783</v>
      </c>
      <c r="C2538" s="5" t="s">
        <v>533</v>
      </c>
    </row>
    <row r="2539" spans="2:3">
      <c r="B2539" s="5">
        <v>600</v>
      </c>
      <c r="C2539" s="5" t="s">
        <v>532</v>
      </c>
    </row>
    <row r="2540" spans="2:3">
      <c r="B2540" s="5">
        <v>3</v>
      </c>
      <c r="C2540" s="5" t="s">
        <v>532</v>
      </c>
    </row>
    <row r="2541" spans="2:3">
      <c r="B2541" s="5">
        <v>513</v>
      </c>
      <c r="C2541" s="5" t="s">
        <v>532</v>
      </c>
    </row>
    <row r="2542" spans="2:3">
      <c r="B2542" s="5">
        <v>646</v>
      </c>
      <c r="C2542" s="5" t="s">
        <v>532</v>
      </c>
    </row>
    <row r="2543" spans="2:3">
      <c r="B2543" s="5">
        <v>363</v>
      </c>
      <c r="C2543" s="5" t="s">
        <v>532</v>
      </c>
    </row>
    <row r="2544" spans="2:3">
      <c r="B2544" s="5">
        <v>774</v>
      </c>
      <c r="C2544" s="5" t="s">
        <v>532</v>
      </c>
    </row>
    <row r="2545" spans="2:3">
      <c r="B2545" s="5">
        <v>626</v>
      </c>
      <c r="C2545" s="5" t="s">
        <v>532</v>
      </c>
    </row>
    <row r="2546" spans="2:3">
      <c r="B2546" s="5">
        <v>28</v>
      </c>
      <c r="C2546" s="5" t="s">
        <v>533</v>
      </c>
    </row>
    <row r="2547" spans="2:3">
      <c r="B2547" s="5">
        <v>700</v>
      </c>
      <c r="C2547" s="5" t="s">
        <v>533</v>
      </c>
    </row>
    <row r="2548" spans="2:3">
      <c r="B2548" s="5">
        <v>923</v>
      </c>
      <c r="C2548" s="5" t="s">
        <v>532</v>
      </c>
    </row>
    <row r="2549" spans="2:3">
      <c r="B2549" s="5">
        <v>954</v>
      </c>
      <c r="C2549" s="5" t="s">
        <v>532</v>
      </c>
    </row>
    <row r="2550" spans="2:3">
      <c r="B2550" s="5">
        <v>590</v>
      </c>
      <c r="C2550" s="5" t="s">
        <v>533</v>
      </c>
    </row>
    <row r="2551" spans="2:3">
      <c r="B2551" s="5">
        <v>108</v>
      </c>
      <c r="C2551" s="5" t="s">
        <v>533</v>
      </c>
    </row>
    <row r="2552" spans="2:3">
      <c r="B2552" s="5">
        <v>320</v>
      </c>
      <c r="C2552" s="5" t="s">
        <v>532</v>
      </c>
    </row>
    <row r="2553" spans="2:3">
      <c r="B2553" s="5">
        <v>879</v>
      </c>
      <c r="C2553" s="5" t="s">
        <v>532</v>
      </c>
    </row>
    <row r="2554" spans="2:3">
      <c r="B2554" s="5">
        <v>356</v>
      </c>
      <c r="C2554" s="5" t="s">
        <v>533</v>
      </c>
    </row>
    <row r="2555" spans="2:3">
      <c r="B2555" s="5">
        <v>378</v>
      </c>
      <c r="C2555" s="5" t="s">
        <v>532</v>
      </c>
    </row>
    <row r="2556" spans="2:3">
      <c r="B2556" s="5">
        <v>701</v>
      </c>
      <c r="C2556" s="5" t="s">
        <v>533</v>
      </c>
    </row>
    <row r="2557" spans="2:3">
      <c r="B2557" s="5">
        <v>890</v>
      </c>
      <c r="C2557" s="5" t="s">
        <v>532</v>
      </c>
    </row>
    <row r="2558" spans="2:3">
      <c r="B2558" s="5">
        <v>302</v>
      </c>
      <c r="C2558" s="5" t="s">
        <v>533</v>
      </c>
    </row>
    <row r="2559" spans="2:3">
      <c r="B2559" s="5">
        <v>460</v>
      </c>
      <c r="C2559" s="5" t="s">
        <v>533</v>
      </c>
    </row>
    <row r="2560" spans="2:3">
      <c r="B2560" s="5">
        <v>593</v>
      </c>
      <c r="C2560" s="5" t="s">
        <v>532</v>
      </c>
    </row>
    <row r="2561" spans="2:3">
      <c r="B2561" s="5">
        <v>442</v>
      </c>
      <c r="C2561" s="5" t="s">
        <v>532</v>
      </c>
    </row>
    <row r="2562" spans="2:3">
      <c r="B2562" s="5">
        <v>596</v>
      </c>
      <c r="C2562" s="5" t="s">
        <v>533</v>
      </c>
    </row>
    <row r="2563" spans="2:3">
      <c r="B2563" s="5">
        <v>577</v>
      </c>
      <c r="C2563" s="5" t="s">
        <v>532</v>
      </c>
    </row>
    <row r="2564" spans="2:3">
      <c r="B2564" s="5">
        <v>336</v>
      </c>
      <c r="C2564" s="5" t="s">
        <v>532</v>
      </c>
    </row>
    <row r="2565" spans="2:3">
      <c r="B2565" s="5">
        <v>498</v>
      </c>
      <c r="C2565" s="5" t="s">
        <v>532</v>
      </c>
    </row>
    <row r="2566" spans="2:3">
      <c r="B2566" s="5">
        <v>525</v>
      </c>
      <c r="C2566" s="5" t="s">
        <v>532</v>
      </c>
    </row>
    <row r="2567" spans="2:3">
      <c r="B2567" s="5">
        <v>656</v>
      </c>
      <c r="C2567" s="5" t="s">
        <v>533</v>
      </c>
    </row>
    <row r="2568" spans="2:3">
      <c r="B2568" s="5">
        <v>495</v>
      </c>
      <c r="C2568" s="5" t="s">
        <v>533</v>
      </c>
    </row>
    <row r="2569" spans="2:3">
      <c r="B2569" s="5">
        <v>934</v>
      </c>
      <c r="C2569" s="5" t="s">
        <v>533</v>
      </c>
    </row>
    <row r="2570" spans="2:3">
      <c r="B2570" s="5">
        <v>952</v>
      </c>
      <c r="C2570" s="5" t="s">
        <v>533</v>
      </c>
    </row>
    <row r="2571" spans="2:3">
      <c r="B2571" s="5">
        <v>538</v>
      </c>
      <c r="C2571" s="5" t="s">
        <v>532</v>
      </c>
    </row>
    <row r="2572" spans="2:3">
      <c r="B2572" s="5">
        <v>865</v>
      </c>
      <c r="C2572" s="5" t="s">
        <v>533</v>
      </c>
    </row>
    <row r="2573" spans="2:3">
      <c r="B2573" s="5">
        <v>119</v>
      </c>
      <c r="C2573" s="5" t="s">
        <v>533</v>
      </c>
    </row>
    <row r="2574" spans="2:3">
      <c r="B2574" s="5">
        <v>451</v>
      </c>
      <c r="C2574" s="5" t="s">
        <v>533</v>
      </c>
    </row>
    <row r="2575" spans="2:3">
      <c r="B2575" s="5">
        <v>421</v>
      </c>
      <c r="C2575" s="5" t="s">
        <v>532</v>
      </c>
    </row>
    <row r="2576" spans="2:3">
      <c r="B2576" s="5">
        <v>163</v>
      </c>
      <c r="C2576" s="5" t="s">
        <v>533</v>
      </c>
    </row>
    <row r="2577" spans="2:3">
      <c r="B2577" s="5">
        <v>57</v>
      </c>
      <c r="C2577" s="5" t="s">
        <v>533</v>
      </c>
    </row>
    <row r="2578" spans="2:3">
      <c r="B2578" s="5">
        <v>451</v>
      </c>
      <c r="C2578" s="5" t="s">
        <v>533</v>
      </c>
    </row>
    <row r="2579" spans="2:3">
      <c r="B2579" s="5">
        <v>276</v>
      </c>
      <c r="C2579" s="5" t="s">
        <v>532</v>
      </c>
    </row>
    <row r="2580" spans="2:3">
      <c r="B2580" s="5">
        <v>457</v>
      </c>
      <c r="C2580" s="5" t="s">
        <v>532</v>
      </c>
    </row>
    <row r="2581" spans="2:3">
      <c r="B2581" s="5">
        <v>814</v>
      </c>
      <c r="C2581" s="5" t="s">
        <v>532</v>
      </c>
    </row>
    <row r="2582" spans="2:3">
      <c r="B2582" s="5">
        <v>177</v>
      </c>
      <c r="C2582" s="5" t="s">
        <v>533</v>
      </c>
    </row>
    <row r="2583" spans="2:3">
      <c r="B2583" s="5">
        <v>626</v>
      </c>
      <c r="C2583" s="5" t="s">
        <v>533</v>
      </c>
    </row>
    <row r="2584" spans="2:3">
      <c r="B2584" s="5">
        <v>986</v>
      </c>
      <c r="C2584" s="5" t="s">
        <v>532</v>
      </c>
    </row>
    <row r="2585" spans="2:3">
      <c r="B2585" s="5">
        <v>531</v>
      </c>
      <c r="C2585" s="5" t="s">
        <v>533</v>
      </c>
    </row>
    <row r="2586" spans="2:3">
      <c r="B2586" s="5">
        <v>121</v>
      </c>
      <c r="C2586" s="5" t="s">
        <v>533</v>
      </c>
    </row>
    <row r="2587" spans="2:3">
      <c r="B2587" s="5">
        <v>510</v>
      </c>
      <c r="C2587" s="5" t="s">
        <v>533</v>
      </c>
    </row>
    <row r="2588" spans="2:3">
      <c r="B2588" s="5">
        <v>169</v>
      </c>
      <c r="C2588" s="5" t="s">
        <v>533</v>
      </c>
    </row>
    <row r="2589" spans="2:3">
      <c r="B2589" s="5">
        <v>303</v>
      </c>
      <c r="C2589" s="5" t="s">
        <v>533</v>
      </c>
    </row>
    <row r="2590" spans="2:3">
      <c r="B2590" s="5">
        <v>879</v>
      </c>
      <c r="C2590" s="5" t="s">
        <v>532</v>
      </c>
    </row>
    <row r="2591" spans="2:3">
      <c r="B2591" s="5">
        <v>844</v>
      </c>
      <c r="C2591" s="5" t="s">
        <v>532</v>
      </c>
    </row>
    <row r="2592" spans="2:3">
      <c r="B2592" s="5">
        <v>640</v>
      </c>
      <c r="C2592" s="5" t="s">
        <v>533</v>
      </c>
    </row>
    <row r="2593" spans="2:3">
      <c r="B2593" s="5">
        <v>439</v>
      </c>
      <c r="C2593" s="5" t="s">
        <v>533</v>
      </c>
    </row>
    <row r="2594" spans="2:3">
      <c r="B2594" s="5">
        <v>382</v>
      </c>
      <c r="C2594" s="5" t="s">
        <v>532</v>
      </c>
    </row>
    <row r="2595" spans="2:3">
      <c r="B2595" s="5">
        <v>148</v>
      </c>
      <c r="C2595" s="5" t="s">
        <v>532</v>
      </c>
    </row>
    <row r="2596" spans="2:3">
      <c r="B2596" s="5">
        <v>825</v>
      </c>
      <c r="C2596" s="5" t="s">
        <v>533</v>
      </c>
    </row>
    <row r="2597" spans="2:3">
      <c r="B2597" s="5">
        <v>772</v>
      </c>
      <c r="C2597" s="5" t="s">
        <v>533</v>
      </c>
    </row>
    <row r="2598" spans="2:3">
      <c r="B2598" s="5">
        <v>111</v>
      </c>
      <c r="C2598" s="5" t="s">
        <v>533</v>
      </c>
    </row>
    <row r="2599" spans="2:3">
      <c r="B2599" s="5">
        <v>53</v>
      </c>
      <c r="C2599" s="5" t="s">
        <v>532</v>
      </c>
    </row>
    <row r="2600" spans="2:3">
      <c r="B2600" s="5">
        <v>651</v>
      </c>
      <c r="C2600" s="5" t="s">
        <v>533</v>
      </c>
    </row>
    <row r="2601" spans="2:3">
      <c r="B2601" s="5">
        <v>980</v>
      </c>
      <c r="C2601" s="5" t="s">
        <v>532</v>
      </c>
    </row>
    <row r="2602" spans="2:3">
      <c r="B2602" s="5">
        <v>11</v>
      </c>
      <c r="C2602" s="5" t="s">
        <v>532</v>
      </c>
    </row>
    <row r="2603" spans="2:3">
      <c r="B2603" s="5">
        <v>923</v>
      </c>
      <c r="C2603" s="5" t="s">
        <v>532</v>
      </c>
    </row>
    <row r="2604" spans="2:3">
      <c r="B2604" s="5">
        <v>56</v>
      </c>
      <c r="C2604" s="5" t="s">
        <v>533</v>
      </c>
    </row>
    <row r="2605" spans="2:3">
      <c r="B2605" s="5">
        <v>313</v>
      </c>
      <c r="C2605" s="5" t="s">
        <v>532</v>
      </c>
    </row>
    <row r="2606" spans="2:3">
      <c r="B2606" s="5">
        <v>42</v>
      </c>
      <c r="C2606" s="5" t="s">
        <v>533</v>
      </c>
    </row>
    <row r="2607" spans="2:3">
      <c r="B2607" s="5">
        <v>255</v>
      </c>
      <c r="C2607" s="5" t="s">
        <v>532</v>
      </c>
    </row>
    <row r="2608" spans="2:3">
      <c r="B2608" s="5">
        <v>176</v>
      </c>
      <c r="C2608" s="5" t="s">
        <v>533</v>
      </c>
    </row>
    <row r="2609" spans="2:3">
      <c r="B2609" s="5">
        <v>516</v>
      </c>
      <c r="C2609" s="5" t="s">
        <v>533</v>
      </c>
    </row>
    <row r="2610" spans="2:3">
      <c r="B2610" s="5">
        <v>63</v>
      </c>
      <c r="C2610" s="5" t="s">
        <v>533</v>
      </c>
    </row>
    <row r="2611" spans="2:3">
      <c r="B2611" s="5">
        <v>114</v>
      </c>
      <c r="C2611" s="5" t="s">
        <v>532</v>
      </c>
    </row>
    <row r="2612" spans="2:3">
      <c r="B2612" s="5">
        <v>907</v>
      </c>
      <c r="C2612" s="5" t="s">
        <v>533</v>
      </c>
    </row>
    <row r="2613" spans="2:3">
      <c r="B2613" s="5">
        <v>774</v>
      </c>
      <c r="C2613" s="5" t="s">
        <v>533</v>
      </c>
    </row>
    <row r="2614" spans="2:3">
      <c r="B2614" s="5">
        <v>100</v>
      </c>
      <c r="C2614" s="5" t="s">
        <v>532</v>
      </c>
    </row>
    <row r="2615" spans="2:3">
      <c r="B2615" s="5">
        <v>873</v>
      </c>
      <c r="C2615" s="5" t="s">
        <v>532</v>
      </c>
    </row>
    <row r="2616" spans="2:3">
      <c r="B2616" s="5">
        <v>268</v>
      </c>
      <c r="C2616" s="5" t="s">
        <v>533</v>
      </c>
    </row>
    <row r="2617" spans="2:3">
      <c r="B2617" s="5">
        <v>188</v>
      </c>
      <c r="C2617" s="5" t="s">
        <v>532</v>
      </c>
    </row>
    <row r="2618" spans="2:3">
      <c r="B2618" s="5">
        <v>705</v>
      </c>
      <c r="C2618" s="5" t="s">
        <v>533</v>
      </c>
    </row>
    <row r="2619" spans="2:3">
      <c r="B2619" s="5">
        <v>370</v>
      </c>
      <c r="C2619" s="5" t="s">
        <v>533</v>
      </c>
    </row>
    <row r="2620" spans="2:3">
      <c r="B2620" s="5">
        <v>216</v>
      </c>
      <c r="C2620" s="5" t="s">
        <v>533</v>
      </c>
    </row>
    <row r="2621" spans="2:3">
      <c r="B2621" s="5">
        <v>540</v>
      </c>
      <c r="C2621" s="5" t="s">
        <v>533</v>
      </c>
    </row>
    <row r="2622" spans="2:3">
      <c r="B2622" s="5">
        <v>586</v>
      </c>
      <c r="C2622" s="5" t="s">
        <v>532</v>
      </c>
    </row>
    <row r="2623" spans="2:3">
      <c r="B2623" s="5">
        <v>587</v>
      </c>
      <c r="C2623" s="5" t="s">
        <v>533</v>
      </c>
    </row>
    <row r="2624" spans="2:3">
      <c r="B2624" s="5">
        <v>97</v>
      </c>
      <c r="C2624" s="5" t="s">
        <v>533</v>
      </c>
    </row>
    <row r="2625" spans="2:3">
      <c r="B2625" s="5">
        <v>911</v>
      </c>
      <c r="C2625" s="5" t="s">
        <v>533</v>
      </c>
    </row>
    <row r="2626" spans="2:3">
      <c r="B2626" s="5">
        <v>426</v>
      </c>
      <c r="C2626" s="5" t="s">
        <v>533</v>
      </c>
    </row>
    <row r="2627" spans="2:3">
      <c r="B2627" s="5">
        <v>381</v>
      </c>
      <c r="C2627" s="5" t="s">
        <v>532</v>
      </c>
    </row>
    <row r="2628" spans="2:3">
      <c r="B2628" s="5">
        <v>723</v>
      </c>
      <c r="C2628" s="5" t="s">
        <v>533</v>
      </c>
    </row>
    <row r="2629" spans="2:3">
      <c r="B2629" s="5">
        <v>557</v>
      </c>
      <c r="C2629" s="5" t="s">
        <v>532</v>
      </c>
    </row>
    <row r="2630" spans="2:3">
      <c r="B2630" s="5">
        <v>297</v>
      </c>
      <c r="C2630" s="5" t="s">
        <v>533</v>
      </c>
    </row>
    <row r="2631" spans="2:3">
      <c r="B2631" s="5">
        <v>269</v>
      </c>
      <c r="C2631" s="5" t="s">
        <v>532</v>
      </c>
    </row>
    <row r="2632" spans="2:3">
      <c r="B2632" s="5">
        <v>525</v>
      </c>
      <c r="C2632" s="5" t="s">
        <v>532</v>
      </c>
    </row>
    <row r="2633" spans="2:3">
      <c r="B2633" s="5">
        <v>1000</v>
      </c>
      <c r="C2633" s="5" t="s">
        <v>532</v>
      </c>
    </row>
    <row r="2634" spans="2:3">
      <c r="B2634" s="5">
        <v>374</v>
      </c>
      <c r="C2634" s="5" t="s">
        <v>533</v>
      </c>
    </row>
    <row r="2635" spans="2:3">
      <c r="B2635" s="5">
        <v>646</v>
      </c>
      <c r="C2635" s="5" t="s">
        <v>533</v>
      </c>
    </row>
    <row r="2636" spans="2:3">
      <c r="B2636" s="5">
        <v>299</v>
      </c>
      <c r="C2636" s="5" t="s">
        <v>532</v>
      </c>
    </row>
    <row r="2637" spans="2:3">
      <c r="B2637" s="5">
        <v>891</v>
      </c>
      <c r="C2637" s="5" t="s">
        <v>532</v>
      </c>
    </row>
    <row r="2638" spans="2:3">
      <c r="B2638" s="5">
        <v>476</v>
      </c>
      <c r="C2638" s="5" t="s">
        <v>533</v>
      </c>
    </row>
    <row r="2639" spans="2:3">
      <c r="B2639" s="5">
        <v>428</v>
      </c>
      <c r="C2639" s="5" t="s">
        <v>533</v>
      </c>
    </row>
    <row r="2640" spans="2:3">
      <c r="B2640" s="5">
        <v>937</v>
      </c>
      <c r="C2640" s="5" t="s">
        <v>533</v>
      </c>
    </row>
    <row r="2641" spans="2:3">
      <c r="B2641" s="5">
        <v>240</v>
      </c>
      <c r="C2641" s="5" t="s">
        <v>533</v>
      </c>
    </row>
    <row r="2642" spans="2:3">
      <c r="B2642" s="5">
        <v>676</v>
      </c>
      <c r="C2642" s="5" t="s">
        <v>533</v>
      </c>
    </row>
    <row r="2643" spans="2:3">
      <c r="B2643" s="5">
        <v>77</v>
      </c>
      <c r="C2643" s="5" t="s">
        <v>533</v>
      </c>
    </row>
    <row r="2644" spans="2:3">
      <c r="B2644" s="5">
        <v>507</v>
      </c>
      <c r="C2644" s="5" t="s">
        <v>533</v>
      </c>
    </row>
    <row r="2645" spans="2:3">
      <c r="B2645" s="5">
        <v>197</v>
      </c>
      <c r="C2645" s="5" t="s">
        <v>532</v>
      </c>
    </row>
    <row r="2646" spans="2:3">
      <c r="B2646" s="5">
        <v>202</v>
      </c>
      <c r="C2646" s="5" t="s">
        <v>533</v>
      </c>
    </row>
    <row r="2647" spans="2:3">
      <c r="B2647" s="5">
        <v>731</v>
      </c>
      <c r="C2647" s="5" t="s">
        <v>533</v>
      </c>
    </row>
    <row r="2648" spans="2:3">
      <c r="B2648" s="5">
        <v>114</v>
      </c>
      <c r="C2648" s="5" t="s">
        <v>533</v>
      </c>
    </row>
    <row r="2649" spans="2:3">
      <c r="B2649" s="5">
        <v>526</v>
      </c>
      <c r="C2649" s="5" t="s">
        <v>532</v>
      </c>
    </row>
    <row r="2650" spans="2:3">
      <c r="B2650" s="5">
        <v>308</v>
      </c>
      <c r="C2650" s="5" t="s">
        <v>532</v>
      </c>
    </row>
    <row r="2651" spans="2:3">
      <c r="B2651" s="5">
        <v>472</v>
      </c>
      <c r="C2651" s="5" t="s">
        <v>532</v>
      </c>
    </row>
    <row r="2652" spans="2:3">
      <c r="B2652" s="5">
        <v>289</v>
      </c>
      <c r="C2652" s="5" t="s">
        <v>533</v>
      </c>
    </row>
    <row r="2653" spans="2:3">
      <c r="B2653" s="5">
        <v>92</v>
      </c>
      <c r="C2653" s="5" t="s">
        <v>533</v>
      </c>
    </row>
    <row r="2654" spans="2:3">
      <c r="B2654" s="5">
        <v>536</v>
      </c>
      <c r="C2654" s="5" t="s">
        <v>532</v>
      </c>
    </row>
    <row r="2655" spans="2:3">
      <c r="B2655" s="5">
        <v>166</v>
      </c>
      <c r="C2655" s="5" t="s">
        <v>533</v>
      </c>
    </row>
    <row r="2656" spans="2:3">
      <c r="B2656" s="5">
        <v>922</v>
      </c>
      <c r="C2656" s="5" t="s">
        <v>532</v>
      </c>
    </row>
    <row r="2657" spans="2:3">
      <c r="B2657" s="5">
        <v>811</v>
      </c>
      <c r="C2657" s="5" t="s">
        <v>533</v>
      </c>
    </row>
    <row r="2658" spans="2:3">
      <c r="B2658" s="5">
        <v>768</v>
      </c>
      <c r="C2658" s="5" t="s">
        <v>533</v>
      </c>
    </row>
    <row r="2659" spans="2:3">
      <c r="B2659" s="5">
        <v>653</v>
      </c>
      <c r="C2659" s="5" t="s">
        <v>532</v>
      </c>
    </row>
    <row r="2660" spans="2:3">
      <c r="B2660" s="5">
        <v>838</v>
      </c>
      <c r="C2660" s="5" t="s">
        <v>532</v>
      </c>
    </row>
    <row r="2661" spans="2:3">
      <c r="B2661" s="5">
        <v>558</v>
      </c>
      <c r="C2661" s="5" t="s">
        <v>533</v>
      </c>
    </row>
    <row r="2662" spans="2:3">
      <c r="B2662" s="5">
        <v>228</v>
      </c>
      <c r="C2662" s="5" t="s">
        <v>532</v>
      </c>
    </row>
    <row r="2663" spans="2:3">
      <c r="B2663" s="5">
        <v>985</v>
      </c>
      <c r="C2663" s="5" t="s">
        <v>533</v>
      </c>
    </row>
    <row r="2664" spans="2:3">
      <c r="B2664" s="5">
        <v>601</v>
      </c>
      <c r="C2664" s="5" t="s">
        <v>532</v>
      </c>
    </row>
    <row r="2665" spans="2:3">
      <c r="B2665" s="5">
        <v>415</v>
      </c>
      <c r="C2665" s="5" t="s">
        <v>532</v>
      </c>
    </row>
    <row r="2666" spans="2:3">
      <c r="B2666" s="5">
        <v>719</v>
      </c>
      <c r="C2666" s="5" t="s">
        <v>533</v>
      </c>
    </row>
    <row r="2667" spans="2:3">
      <c r="B2667" s="5">
        <v>115</v>
      </c>
      <c r="C2667" s="5" t="s">
        <v>532</v>
      </c>
    </row>
    <row r="2668" spans="2:3">
      <c r="B2668" s="5">
        <v>909</v>
      </c>
      <c r="C2668" s="5" t="s">
        <v>532</v>
      </c>
    </row>
    <row r="2669" spans="2:3">
      <c r="B2669" s="5">
        <v>983</v>
      </c>
      <c r="C2669" s="5" t="s">
        <v>532</v>
      </c>
    </row>
    <row r="2670" spans="2:3">
      <c r="B2670" s="5">
        <v>896</v>
      </c>
      <c r="C2670" s="5" t="s">
        <v>532</v>
      </c>
    </row>
    <row r="2671" spans="2:3">
      <c r="B2671" s="5">
        <v>998</v>
      </c>
      <c r="C2671" s="5" t="s">
        <v>532</v>
      </c>
    </row>
    <row r="2672" spans="2:3">
      <c r="B2672" s="5">
        <v>904</v>
      </c>
      <c r="C2672" s="5" t="s">
        <v>533</v>
      </c>
    </row>
    <row r="2673" spans="2:3">
      <c r="B2673" s="5">
        <v>900</v>
      </c>
      <c r="C2673" s="5" t="s">
        <v>532</v>
      </c>
    </row>
    <row r="2674" spans="2:3">
      <c r="B2674" s="5">
        <v>326</v>
      </c>
      <c r="C2674" s="5" t="s">
        <v>533</v>
      </c>
    </row>
    <row r="2675" spans="2:3">
      <c r="B2675" s="5">
        <v>483</v>
      </c>
      <c r="C2675" s="5" t="s">
        <v>532</v>
      </c>
    </row>
    <row r="2676" spans="2:3">
      <c r="B2676" s="5">
        <v>784</v>
      </c>
      <c r="C2676" s="5" t="s">
        <v>532</v>
      </c>
    </row>
    <row r="2677" spans="2:3">
      <c r="B2677" s="5">
        <v>631</v>
      </c>
      <c r="C2677" s="5" t="s">
        <v>533</v>
      </c>
    </row>
    <row r="2678" spans="2:3">
      <c r="B2678" s="5">
        <v>328</v>
      </c>
      <c r="C2678" s="5" t="s">
        <v>532</v>
      </c>
    </row>
    <row r="2679" spans="2:3">
      <c r="B2679" s="5">
        <v>716</v>
      </c>
      <c r="C2679" s="5" t="s">
        <v>532</v>
      </c>
    </row>
    <row r="2680" spans="2:3">
      <c r="B2680" s="5">
        <v>840</v>
      </c>
      <c r="C2680" s="5" t="s">
        <v>532</v>
      </c>
    </row>
    <row r="2681" spans="2:3">
      <c r="B2681" s="5">
        <v>637</v>
      </c>
      <c r="C2681" s="5" t="s">
        <v>533</v>
      </c>
    </row>
    <row r="2682" spans="2:3">
      <c r="B2682" s="5">
        <v>38</v>
      </c>
      <c r="C2682" s="5" t="s">
        <v>533</v>
      </c>
    </row>
    <row r="2683" spans="2:3">
      <c r="B2683" s="5">
        <v>588</v>
      </c>
      <c r="C2683" s="5" t="s">
        <v>532</v>
      </c>
    </row>
    <row r="2684" spans="2:3">
      <c r="B2684" s="5">
        <v>594</v>
      </c>
      <c r="C2684" s="5" t="s">
        <v>533</v>
      </c>
    </row>
    <row r="2685" spans="2:3">
      <c r="B2685" s="5">
        <v>965</v>
      </c>
      <c r="C2685" s="5" t="s">
        <v>532</v>
      </c>
    </row>
    <row r="2686" spans="2:3">
      <c r="B2686" s="5">
        <v>783</v>
      </c>
      <c r="C2686" s="5" t="s">
        <v>532</v>
      </c>
    </row>
    <row r="2687" spans="2:3">
      <c r="B2687" s="5">
        <v>423</v>
      </c>
      <c r="C2687" s="5" t="s">
        <v>533</v>
      </c>
    </row>
    <row r="2688" spans="2:3">
      <c r="B2688" s="5">
        <v>94</v>
      </c>
      <c r="C2688" s="5" t="s">
        <v>533</v>
      </c>
    </row>
    <row r="2689" spans="2:3">
      <c r="B2689" s="5">
        <v>72</v>
      </c>
      <c r="C2689" s="5" t="s">
        <v>532</v>
      </c>
    </row>
    <row r="2690" spans="2:3">
      <c r="B2690" s="5">
        <v>332</v>
      </c>
      <c r="C2690" s="5" t="s">
        <v>533</v>
      </c>
    </row>
    <row r="2691" spans="2:3">
      <c r="B2691" s="5">
        <v>378</v>
      </c>
      <c r="C2691" s="5" t="s">
        <v>533</v>
      </c>
    </row>
    <row r="2692" spans="2:3">
      <c r="B2692" s="5">
        <v>763</v>
      </c>
      <c r="C2692" s="5" t="s">
        <v>532</v>
      </c>
    </row>
    <row r="2693" spans="2:3">
      <c r="B2693" s="5">
        <v>596</v>
      </c>
      <c r="C2693" s="5" t="s">
        <v>532</v>
      </c>
    </row>
    <row r="2694" spans="2:3">
      <c r="B2694" s="5">
        <v>148</v>
      </c>
      <c r="C2694" s="5" t="s">
        <v>532</v>
      </c>
    </row>
    <row r="2695" spans="2:3">
      <c r="B2695" s="5">
        <v>318</v>
      </c>
      <c r="C2695" s="5" t="s">
        <v>533</v>
      </c>
    </row>
    <row r="2696" spans="2:3">
      <c r="B2696" s="5">
        <v>50</v>
      </c>
      <c r="C2696" s="5" t="s">
        <v>533</v>
      </c>
    </row>
    <row r="2697" spans="2:3">
      <c r="B2697" s="5">
        <v>327</v>
      </c>
      <c r="C2697" s="5" t="s">
        <v>532</v>
      </c>
    </row>
    <row r="2698" spans="2:3">
      <c r="B2698" s="5">
        <v>684</v>
      </c>
      <c r="C2698" s="5" t="s">
        <v>533</v>
      </c>
    </row>
    <row r="2699" spans="2:3">
      <c r="B2699" s="5">
        <v>520</v>
      </c>
      <c r="C2699" s="5" t="s">
        <v>533</v>
      </c>
    </row>
    <row r="2700" spans="2:3">
      <c r="B2700" s="5">
        <v>683</v>
      </c>
      <c r="C2700" s="5" t="s">
        <v>533</v>
      </c>
    </row>
    <row r="2701" spans="2:3">
      <c r="B2701" s="5">
        <v>258</v>
      </c>
      <c r="C2701" s="5" t="s">
        <v>533</v>
      </c>
    </row>
    <row r="2702" spans="2:3">
      <c r="B2702" s="5">
        <v>835</v>
      </c>
      <c r="C2702" s="5" t="s">
        <v>532</v>
      </c>
    </row>
    <row r="2703" spans="2:3">
      <c r="B2703" s="5">
        <v>617</v>
      </c>
      <c r="C2703" s="5" t="s">
        <v>533</v>
      </c>
    </row>
    <row r="2704" spans="2:3">
      <c r="B2704" s="5">
        <v>520</v>
      </c>
      <c r="C2704" s="5" t="s">
        <v>532</v>
      </c>
    </row>
    <row r="2705" spans="2:3">
      <c r="B2705" s="5">
        <v>873</v>
      </c>
      <c r="C2705" s="5" t="s">
        <v>532</v>
      </c>
    </row>
    <row r="2706" spans="2:3">
      <c r="B2706" s="5">
        <v>495</v>
      </c>
      <c r="C2706" s="5" t="s">
        <v>533</v>
      </c>
    </row>
    <row r="2707" spans="2:3">
      <c r="B2707" s="5">
        <v>484</v>
      </c>
      <c r="C2707" s="5" t="s">
        <v>532</v>
      </c>
    </row>
    <row r="2708" spans="2:3">
      <c r="B2708" s="5">
        <v>493</v>
      </c>
      <c r="C2708" s="5" t="s">
        <v>532</v>
      </c>
    </row>
    <row r="2709" spans="2:3">
      <c r="B2709" s="5">
        <v>196</v>
      </c>
      <c r="C2709" s="5" t="s">
        <v>533</v>
      </c>
    </row>
    <row r="2710" spans="2:3">
      <c r="B2710" s="5">
        <v>683</v>
      </c>
      <c r="C2710" s="5" t="s">
        <v>533</v>
      </c>
    </row>
    <row r="2711" spans="2:3">
      <c r="B2711" s="5">
        <v>552</v>
      </c>
      <c r="C2711" s="5" t="s">
        <v>532</v>
      </c>
    </row>
    <row r="2712" spans="2:3">
      <c r="B2712" s="5">
        <v>243</v>
      </c>
      <c r="C2712" s="5" t="s">
        <v>532</v>
      </c>
    </row>
    <row r="2713" spans="2:3">
      <c r="B2713" s="5">
        <v>925</v>
      </c>
      <c r="C2713" s="5" t="s">
        <v>532</v>
      </c>
    </row>
    <row r="2714" spans="2:3">
      <c r="B2714" s="5">
        <v>341</v>
      </c>
      <c r="C2714" s="5" t="s">
        <v>533</v>
      </c>
    </row>
    <row r="2715" spans="2:3">
      <c r="B2715" s="5">
        <v>842</v>
      </c>
      <c r="C2715" s="5" t="s">
        <v>532</v>
      </c>
    </row>
    <row r="2716" spans="2:3">
      <c r="B2716" s="5">
        <v>255</v>
      </c>
      <c r="C2716" s="5" t="s">
        <v>533</v>
      </c>
    </row>
    <row r="2717" spans="2:3">
      <c r="B2717" s="5">
        <v>140</v>
      </c>
      <c r="C2717" s="5" t="s">
        <v>533</v>
      </c>
    </row>
    <row r="2718" spans="2:3">
      <c r="B2718" s="5">
        <v>56</v>
      </c>
      <c r="C2718" s="5" t="s">
        <v>533</v>
      </c>
    </row>
    <row r="2719" spans="2:3">
      <c r="B2719" s="5">
        <v>982</v>
      </c>
      <c r="C2719" s="5" t="s">
        <v>533</v>
      </c>
    </row>
    <row r="2720" spans="2:3">
      <c r="B2720" s="5">
        <v>973</v>
      </c>
      <c r="C2720" s="5" t="s">
        <v>532</v>
      </c>
    </row>
    <row r="2721" spans="2:3">
      <c r="B2721" s="5">
        <v>380</v>
      </c>
      <c r="C2721" s="5" t="s">
        <v>533</v>
      </c>
    </row>
    <row r="2722" spans="2:3">
      <c r="B2722" s="5">
        <v>31</v>
      </c>
      <c r="C2722" s="5" t="s">
        <v>533</v>
      </c>
    </row>
    <row r="2723" spans="2:3">
      <c r="B2723" s="5">
        <v>209</v>
      </c>
      <c r="C2723" s="5" t="s">
        <v>532</v>
      </c>
    </row>
    <row r="2724" spans="2:3">
      <c r="B2724" s="5">
        <v>315</v>
      </c>
      <c r="C2724" s="5" t="s">
        <v>533</v>
      </c>
    </row>
    <row r="2725" spans="2:3">
      <c r="B2725" s="5">
        <v>850</v>
      </c>
      <c r="C2725" s="5" t="s">
        <v>533</v>
      </c>
    </row>
    <row r="2726" spans="2:3">
      <c r="B2726" s="5">
        <v>210</v>
      </c>
      <c r="C2726" s="5" t="s">
        <v>533</v>
      </c>
    </row>
    <row r="2727" spans="2:3">
      <c r="B2727" s="5">
        <v>7</v>
      </c>
      <c r="C2727" s="5" t="s">
        <v>532</v>
      </c>
    </row>
    <row r="2728" spans="2:3">
      <c r="B2728" s="5">
        <v>961</v>
      </c>
      <c r="C2728" s="5" t="s">
        <v>532</v>
      </c>
    </row>
    <row r="2729" spans="2:3">
      <c r="B2729" s="5">
        <v>609</v>
      </c>
      <c r="C2729" s="5" t="s">
        <v>533</v>
      </c>
    </row>
    <row r="2730" spans="2:3">
      <c r="B2730" s="5">
        <v>383</v>
      </c>
      <c r="C2730" s="5" t="s">
        <v>533</v>
      </c>
    </row>
    <row r="2731" spans="2:3">
      <c r="B2731" s="5">
        <v>846</v>
      </c>
      <c r="C2731" s="5" t="s">
        <v>532</v>
      </c>
    </row>
    <row r="2732" spans="2:3">
      <c r="B2732" s="5">
        <v>93</v>
      </c>
      <c r="C2732" s="5" t="s">
        <v>533</v>
      </c>
    </row>
    <row r="2733" spans="2:3">
      <c r="B2733" s="5">
        <v>668</v>
      </c>
      <c r="C2733" s="5" t="s">
        <v>533</v>
      </c>
    </row>
    <row r="2734" spans="2:3">
      <c r="B2734" s="5">
        <v>445</v>
      </c>
      <c r="C2734" s="5" t="s">
        <v>532</v>
      </c>
    </row>
    <row r="2735" spans="2:3">
      <c r="B2735" s="5">
        <v>137</v>
      </c>
      <c r="C2735" s="5" t="s">
        <v>533</v>
      </c>
    </row>
    <row r="2736" spans="2:3">
      <c r="B2736" s="5">
        <v>787</v>
      </c>
      <c r="C2736" s="5" t="s">
        <v>533</v>
      </c>
    </row>
    <row r="2737" spans="2:3">
      <c r="B2737" s="5">
        <v>799</v>
      </c>
      <c r="C2737" s="5" t="s">
        <v>532</v>
      </c>
    </row>
    <row r="2738" spans="2:3">
      <c r="B2738" s="5">
        <v>355</v>
      </c>
      <c r="C2738" s="5" t="s">
        <v>532</v>
      </c>
    </row>
    <row r="2739" spans="2:3">
      <c r="B2739" s="5">
        <v>311</v>
      </c>
      <c r="C2739" s="5" t="s">
        <v>533</v>
      </c>
    </row>
    <row r="2740" spans="2:3">
      <c r="B2740" s="5">
        <v>571</v>
      </c>
      <c r="C2740" s="5" t="s">
        <v>533</v>
      </c>
    </row>
    <row r="2741" spans="2:3">
      <c r="B2741" s="5">
        <v>876</v>
      </c>
      <c r="C2741" s="5" t="s">
        <v>532</v>
      </c>
    </row>
    <row r="2742" spans="2:3">
      <c r="B2742" s="5">
        <v>343</v>
      </c>
      <c r="C2742" s="5" t="s">
        <v>533</v>
      </c>
    </row>
    <row r="2743" spans="2:3">
      <c r="B2743" s="5">
        <v>563</v>
      </c>
      <c r="C2743" s="5" t="s">
        <v>533</v>
      </c>
    </row>
    <row r="2744" spans="2:3">
      <c r="B2744" s="5">
        <v>402</v>
      </c>
      <c r="C2744" s="5" t="s">
        <v>532</v>
      </c>
    </row>
    <row r="2745" spans="2:3">
      <c r="B2745" s="5">
        <v>426</v>
      </c>
      <c r="C2745" s="5" t="s">
        <v>532</v>
      </c>
    </row>
    <row r="2746" spans="2:3">
      <c r="B2746" s="5">
        <v>582</v>
      </c>
      <c r="C2746" s="5" t="s">
        <v>532</v>
      </c>
    </row>
    <row r="2747" spans="2:3">
      <c r="B2747" s="5">
        <v>276</v>
      </c>
      <c r="C2747" s="5" t="s">
        <v>533</v>
      </c>
    </row>
    <row r="2748" spans="2:3">
      <c r="B2748" s="5">
        <v>755</v>
      </c>
      <c r="C2748" s="5" t="s">
        <v>533</v>
      </c>
    </row>
    <row r="2749" spans="2:3">
      <c r="B2749" s="5">
        <v>734</v>
      </c>
      <c r="C2749" s="5" t="s">
        <v>533</v>
      </c>
    </row>
    <row r="2750" spans="2:3">
      <c r="B2750" s="5">
        <v>469</v>
      </c>
      <c r="C2750" s="5" t="s">
        <v>532</v>
      </c>
    </row>
    <row r="2751" spans="2:3">
      <c r="B2751" s="5">
        <v>549</v>
      </c>
      <c r="C2751" s="5" t="s">
        <v>532</v>
      </c>
    </row>
    <row r="2752" spans="2:3">
      <c r="B2752" s="5">
        <v>578</v>
      </c>
      <c r="C2752" s="5" t="s">
        <v>533</v>
      </c>
    </row>
    <row r="2753" spans="2:3">
      <c r="B2753" s="5">
        <v>482</v>
      </c>
      <c r="C2753" s="5" t="s">
        <v>532</v>
      </c>
    </row>
    <row r="2754" spans="2:3">
      <c r="B2754" s="5">
        <v>835</v>
      </c>
      <c r="C2754" s="5" t="s">
        <v>533</v>
      </c>
    </row>
    <row r="2755" spans="2:3">
      <c r="B2755" s="5">
        <v>775</v>
      </c>
      <c r="C2755" s="5" t="s">
        <v>532</v>
      </c>
    </row>
    <row r="2756" spans="2:3">
      <c r="B2756" s="5">
        <v>556</v>
      </c>
      <c r="C2756" s="5" t="s">
        <v>533</v>
      </c>
    </row>
    <row r="2757" spans="2:3">
      <c r="B2757" s="5">
        <v>449</v>
      </c>
      <c r="C2757" s="5" t="s">
        <v>533</v>
      </c>
    </row>
    <row r="2758" spans="2:3">
      <c r="B2758" s="5">
        <v>49</v>
      </c>
      <c r="C2758" s="5" t="s">
        <v>532</v>
      </c>
    </row>
    <row r="2759" spans="2:3">
      <c r="B2759" s="5">
        <v>483</v>
      </c>
      <c r="C2759" s="5" t="s">
        <v>533</v>
      </c>
    </row>
    <row r="2760" spans="2:3">
      <c r="B2760" s="5">
        <v>918</v>
      </c>
      <c r="C2760" s="5" t="s">
        <v>532</v>
      </c>
    </row>
    <row r="2761" spans="2:3">
      <c r="B2761" s="5">
        <v>658</v>
      </c>
      <c r="C2761" s="5" t="s">
        <v>533</v>
      </c>
    </row>
    <row r="2762" spans="2:3">
      <c r="B2762" s="5">
        <v>672</v>
      </c>
      <c r="C2762" s="5" t="s">
        <v>533</v>
      </c>
    </row>
    <row r="2763" spans="2:3">
      <c r="B2763" s="5">
        <v>863</v>
      </c>
      <c r="C2763" s="5" t="s">
        <v>533</v>
      </c>
    </row>
    <row r="2764" spans="2:3">
      <c r="B2764" s="5">
        <v>627</v>
      </c>
      <c r="C2764" s="5" t="s">
        <v>533</v>
      </c>
    </row>
    <row r="2765" spans="2:3">
      <c r="B2765" s="5">
        <v>148</v>
      </c>
      <c r="C2765" s="5" t="s">
        <v>532</v>
      </c>
    </row>
    <row r="2766" spans="2:3">
      <c r="B2766" s="5">
        <v>191</v>
      </c>
      <c r="C2766" s="5" t="s">
        <v>532</v>
      </c>
    </row>
    <row r="2767" spans="2:3">
      <c r="B2767" s="5">
        <v>346</v>
      </c>
      <c r="C2767" s="5" t="s">
        <v>533</v>
      </c>
    </row>
    <row r="2768" spans="2:3">
      <c r="B2768" s="5">
        <v>580</v>
      </c>
      <c r="C2768" s="5" t="s">
        <v>533</v>
      </c>
    </row>
    <row r="2769" spans="2:3">
      <c r="B2769" s="5">
        <v>568</v>
      </c>
      <c r="C2769" s="5" t="s">
        <v>532</v>
      </c>
    </row>
    <row r="2770" spans="2:3">
      <c r="B2770" s="5">
        <v>550</v>
      </c>
      <c r="C2770" s="5" t="s">
        <v>533</v>
      </c>
    </row>
    <row r="2771" spans="2:3">
      <c r="B2771" s="5">
        <v>430</v>
      </c>
      <c r="C2771" s="5" t="s">
        <v>532</v>
      </c>
    </row>
    <row r="2772" spans="2:3">
      <c r="B2772" s="5">
        <v>402</v>
      </c>
      <c r="C2772" s="5" t="s">
        <v>532</v>
      </c>
    </row>
    <row r="2773" spans="2:3">
      <c r="B2773" s="5">
        <v>71</v>
      </c>
      <c r="C2773" s="5" t="s">
        <v>532</v>
      </c>
    </row>
    <row r="2774" spans="2:3">
      <c r="B2774" s="5">
        <v>318</v>
      </c>
      <c r="C2774" s="5" t="s">
        <v>533</v>
      </c>
    </row>
    <row r="2775" spans="2:3">
      <c r="B2775" s="5">
        <v>569</v>
      </c>
      <c r="C2775" s="5" t="s">
        <v>533</v>
      </c>
    </row>
    <row r="2776" spans="2:3">
      <c r="B2776" s="5">
        <v>985</v>
      </c>
      <c r="C2776" s="5" t="s">
        <v>532</v>
      </c>
    </row>
    <row r="2777" spans="2:3">
      <c r="B2777" s="5">
        <v>313</v>
      </c>
      <c r="C2777" s="5" t="s">
        <v>532</v>
      </c>
    </row>
    <row r="2778" spans="2:3">
      <c r="B2778" s="5">
        <v>796</v>
      </c>
      <c r="C2778" s="5" t="s">
        <v>533</v>
      </c>
    </row>
    <row r="2779" spans="2:3">
      <c r="B2779" s="5">
        <v>290</v>
      </c>
      <c r="C2779" s="5" t="s">
        <v>532</v>
      </c>
    </row>
    <row r="2780" spans="2:3">
      <c r="B2780" s="5">
        <v>776</v>
      </c>
      <c r="C2780" s="5" t="s">
        <v>532</v>
      </c>
    </row>
    <row r="2781" spans="2:3">
      <c r="B2781" s="5">
        <v>857</v>
      </c>
      <c r="C2781" s="5" t="s">
        <v>533</v>
      </c>
    </row>
    <row r="2782" spans="2:3">
      <c r="B2782" s="5">
        <v>519</v>
      </c>
      <c r="C2782" s="5" t="s">
        <v>533</v>
      </c>
    </row>
    <row r="2783" spans="2:3">
      <c r="B2783" s="5">
        <v>860</v>
      </c>
      <c r="C2783" s="5" t="s">
        <v>533</v>
      </c>
    </row>
    <row r="2784" spans="2:3">
      <c r="B2784" s="5">
        <v>650</v>
      </c>
      <c r="C2784" s="5" t="s">
        <v>532</v>
      </c>
    </row>
    <row r="2785" spans="2:3">
      <c r="B2785" s="5">
        <v>197</v>
      </c>
      <c r="C2785" s="5" t="s">
        <v>533</v>
      </c>
    </row>
    <row r="2786" spans="2:3">
      <c r="B2786" s="5">
        <v>898</v>
      </c>
      <c r="C2786" s="5" t="s">
        <v>532</v>
      </c>
    </row>
    <row r="2787" spans="2:3">
      <c r="B2787" s="5">
        <v>400</v>
      </c>
      <c r="C2787" s="5" t="s">
        <v>532</v>
      </c>
    </row>
    <row r="2788" spans="2:3">
      <c r="B2788" s="5">
        <v>221</v>
      </c>
      <c r="C2788" s="5" t="s">
        <v>533</v>
      </c>
    </row>
    <row r="2789" spans="2:3">
      <c r="B2789" s="5">
        <v>571</v>
      </c>
      <c r="C2789" s="5" t="s">
        <v>533</v>
      </c>
    </row>
    <row r="2790" spans="2:3">
      <c r="B2790" s="5">
        <v>536</v>
      </c>
      <c r="C2790" s="5" t="s">
        <v>533</v>
      </c>
    </row>
    <row r="2791" spans="2:3">
      <c r="B2791" s="5">
        <v>232</v>
      </c>
      <c r="C2791" s="5" t="s">
        <v>533</v>
      </c>
    </row>
    <row r="2792" spans="2:3">
      <c r="B2792" s="5">
        <v>643</v>
      </c>
      <c r="C2792" s="5" t="s">
        <v>533</v>
      </c>
    </row>
    <row r="2793" spans="2:3">
      <c r="B2793" s="5">
        <v>50</v>
      </c>
      <c r="C2793" s="5" t="s">
        <v>533</v>
      </c>
    </row>
    <row r="2794" spans="2:3">
      <c r="B2794" s="5">
        <v>879</v>
      </c>
      <c r="C2794" s="5" t="s">
        <v>532</v>
      </c>
    </row>
    <row r="2795" spans="2:3">
      <c r="B2795" s="5">
        <v>666</v>
      </c>
      <c r="C2795" s="5" t="s">
        <v>532</v>
      </c>
    </row>
    <row r="2796" spans="2:3">
      <c r="B2796" s="5">
        <v>54</v>
      </c>
      <c r="C2796" s="5" t="s">
        <v>533</v>
      </c>
    </row>
    <row r="2797" spans="2:3">
      <c r="B2797" s="5">
        <v>81</v>
      </c>
      <c r="C2797" s="5" t="s">
        <v>533</v>
      </c>
    </row>
    <row r="2798" spans="2:3">
      <c r="B2798" s="5">
        <v>969</v>
      </c>
      <c r="C2798" s="5" t="s">
        <v>532</v>
      </c>
    </row>
    <row r="2799" spans="2:3">
      <c r="B2799" s="5">
        <v>274</v>
      </c>
      <c r="C2799" s="5" t="s">
        <v>533</v>
      </c>
    </row>
    <row r="2800" spans="2:3">
      <c r="B2800" s="5">
        <v>634</v>
      </c>
      <c r="C2800" s="5" t="s">
        <v>533</v>
      </c>
    </row>
    <row r="2801" spans="2:3">
      <c r="B2801" s="5">
        <v>53</v>
      </c>
      <c r="C2801" s="5" t="s">
        <v>532</v>
      </c>
    </row>
    <row r="2802" spans="2:3">
      <c r="B2802" s="5">
        <v>988</v>
      </c>
      <c r="C2802" s="5" t="s">
        <v>532</v>
      </c>
    </row>
    <row r="2803" spans="2:3">
      <c r="B2803" s="5">
        <v>603</v>
      </c>
      <c r="C2803" s="5" t="s">
        <v>533</v>
      </c>
    </row>
    <row r="2804" spans="2:3">
      <c r="B2804" s="5">
        <v>256</v>
      </c>
      <c r="C2804" s="5" t="s">
        <v>532</v>
      </c>
    </row>
    <row r="2805" spans="2:3">
      <c r="B2805" s="5">
        <v>118</v>
      </c>
      <c r="C2805" s="5" t="s">
        <v>532</v>
      </c>
    </row>
    <row r="2806" spans="2:3">
      <c r="B2806" s="5">
        <v>461</v>
      </c>
      <c r="C2806" s="5" t="s">
        <v>533</v>
      </c>
    </row>
    <row r="2807" spans="2:3">
      <c r="B2807" s="5">
        <v>579</v>
      </c>
      <c r="C2807" s="5" t="s">
        <v>533</v>
      </c>
    </row>
    <row r="2808" spans="2:3">
      <c r="B2808" s="5">
        <v>326</v>
      </c>
      <c r="C2808" s="5" t="s">
        <v>533</v>
      </c>
    </row>
    <row r="2809" spans="2:3">
      <c r="B2809" s="5">
        <v>413</v>
      </c>
      <c r="C2809" s="5" t="s">
        <v>533</v>
      </c>
    </row>
    <row r="2810" spans="2:3">
      <c r="B2810" s="5">
        <v>379</v>
      </c>
      <c r="C2810" s="5" t="s">
        <v>533</v>
      </c>
    </row>
    <row r="2811" spans="2:3">
      <c r="B2811" s="5">
        <v>837</v>
      </c>
      <c r="C2811" s="5" t="s">
        <v>532</v>
      </c>
    </row>
    <row r="2812" spans="2:3">
      <c r="B2812" s="5">
        <v>80</v>
      </c>
      <c r="C2812" s="5" t="s">
        <v>533</v>
      </c>
    </row>
    <row r="2813" spans="2:3">
      <c r="B2813" s="5">
        <v>740</v>
      </c>
      <c r="C2813" s="5" t="s">
        <v>533</v>
      </c>
    </row>
    <row r="2814" spans="2:3">
      <c r="B2814" s="5">
        <v>558</v>
      </c>
      <c r="C2814" s="5" t="s">
        <v>533</v>
      </c>
    </row>
    <row r="2815" spans="2:3">
      <c r="B2815" s="5">
        <v>532</v>
      </c>
      <c r="C2815" s="5" t="s">
        <v>533</v>
      </c>
    </row>
    <row r="2816" spans="2:3">
      <c r="B2816" s="5">
        <v>323</v>
      </c>
      <c r="C2816" s="5" t="s">
        <v>533</v>
      </c>
    </row>
    <row r="2817" spans="2:3">
      <c r="B2817" s="5">
        <v>855</v>
      </c>
      <c r="C2817" s="5" t="s">
        <v>533</v>
      </c>
    </row>
    <row r="2818" spans="2:3">
      <c r="B2818" s="5">
        <v>315</v>
      </c>
      <c r="C2818" s="5" t="s">
        <v>533</v>
      </c>
    </row>
    <row r="2819" spans="2:3">
      <c r="B2819" s="5">
        <v>158</v>
      </c>
      <c r="C2819" s="5" t="s">
        <v>533</v>
      </c>
    </row>
    <row r="2820" spans="2:3">
      <c r="B2820" s="5">
        <v>256</v>
      </c>
      <c r="C2820" s="5" t="s">
        <v>532</v>
      </c>
    </row>
    <row r="2821" spans="2:3">
      <c r="B2821" s="5">
        <v>703</v>
      </c>
      <c r="C2821" s="5" t="s">
        <v>533</v>
      </c>
    </row>
    <row r="2822" spans="2:3">
      <c r="B2822" s="5">
        <v>516</v>
      </c>
      <c r="C2822" s="5" t="s">
        <v>533</v>
      </c>
    </row>
    <row r="2823" spans="2:3">
      <c r="B2823" s="5">
        <v>69</v>
      </c>
      <c r="C2823" s="5" t="s">
        <v>533</v>
      </c>
    </row>
    <row r="2824" spans="2:3">
      <c r="B2824" s="5">
        <v>507</v>
      </c>
      <c r="C2824" s="5" t="s">
        <v>533</v>
      </c>
    </row>
    <row r="2825" spans="2:3">
      <c r="B2825" s="5">
        <v>303</v>
      </c>
      <c r="C2825" s="5" t="s">
        <v>533</v>
      </c>
    </row>
    <row r="2826" spans="2:3">
      <c r="B2826" s="5">
        <v>394</v>
      </c>
      <c r="C2826" s="5" t="s">
        <v>532</v>
      </c>
    </row>
    <row r="2827" spans="2:3">
      <c r="B2827" s="5">
        <v>248</v>
      </c>
      <c r="C2827" s="5" t="s">
        <v>533</v>
      </c>
    </row>
    <row r="2828" spans="2:3">
      <c r="B2828" s="5">
        <v>879</v>
      </c>
      <c r="C2828" s="5" t="s">
        <v>533</v>
      </c>
    </row>
    <row r="2829" spans="2:3">
      <c r="B2829" s="5">
        <v>569</v>
      </c>
      <c r="C2829" s="5" t="s">
        <v>533</v>
      </c>
    </row>
    <row r="2830" spans="2:3">
      <c r="B2830" s="5">
        <v>78</v>
      </c>
      <c r="C2830" s="5" t="s">
        <v>532</v>
      </c>
    </row>
    <row r="2831" spans="2:3">
      <c r="B2831" s="5">
        <v>947</v>
      </c>
      <c r="C2831" s="5" t="s">
        <v>532</v>
      </c>
    </row>
    <row r="2832" spans="2:3">
      <c r="B2832" s="5">
        <v>661</v>
      </c>
      <c r="C2832" s="5" t="s">
        <v>532</v>
      </c>
    </row>
    <row r="2833" spans="2:3">
      <c r="B2833" s="5">
        <v>919</v>
      </c>
      <c r="C2833" s="5" t="s">
        <v>532</v>
      </c>
    </row>
    <row r="2834" spans="2:3">
      <c r="B2834" s="5">
        <v>666</v>
      </c>
      <c r="C2834" s="5" t="s">
        <v>533</v>
      </c>
    </row>
    <row r="2835" spans="2:3">
      <c r="B2835" s="5">
        <v>360</v>
      </c>
      <c r="C2835" s="5" t="s">
        <v>533</v>
      </c>
    </row>
    <row r="2836" spans="2:3">
      <c r="B2836" s="5">
        <v>389</v>
      </c>
      <c r="C2836" s="5" t="s">
        <v>533</v>
      </c>
    </row>
    <row r="2837" spans="2:3">
      <c r="B2837" s="5">
        <v>930</v>
      </c>
      <c r="C2837" s="5" t="s">
        <v>532</v>
      </c>
    </row>
    <row r="2838" spans="2:3">
      <c r="B2838" s="5">
        <v>698</v>
      </c>
      <c r="C2838" s="5" t="s">
        <v>533</v>
      </c>
    </row>
    <row r="2839" spans="2:3">
      <c r="B2839" s="5">
        <v>254</v>
      </c>
      <c r="C2839" s="5" t="s">
        <v>532</v>
      </c>
    </row>
    <row r="2840" spans="2:3">
      <c r="B2840" s="5">
        <v>770</v>
      </c>
      <c r="C2840" s="5" t="s">
        <v>532</v>
      </c>
    </row>
    <row r="2841" spans="2:3">
      <c r="B2841" s="5">
        <v>566</v>
      </c>
      <c r="C2841" s="5" t="s">
        <v>533</v>
      </c>
    </row>
    <row r="2842" spans="2:3">
      <c r="B2842" s="5">
        <v>391</v>
      </c>
      <c r="C2842" s="5" t="s">
        <v>533</v>
      </c>
    </row>
    <row r="2843" spans="2:3">
      <c r="B2843" s="5">
        <v>837</v>
      </c>
      <c r="C2843" s="5" t="s">
        <v>533</v>
      </c>
    </row>
    <row r="2844" spans="2:3">
      <c r="B2844" s="5">
        <v>550</v>
      </c>
      <c r="C2844" s="5" t="s">
        <v>532</v>
      </c>
    </row>
    <row r="2845" spans="2:3">
      <c r="B2845" s="5">
        <v>373</v>
      </c>
      <c r="C2845" s="5" t="s">
        <v>533</v>
      </c>
    </row>
    <row r="2846" spans="2:3">
      <c r="B2846" s="5">
        <v>155</v>
      </c>
      <c r="C2846" s="5" t="s">
        <v>533</v>
      </c>
    </row>
    <row r="2847" spans="2:3">
      <c r="B2847" s="5">
        <v>19</v>
      </c>
      <c r="C2847" s="5" t="s">
        <v>533</v>
      </c>
    </row>
    <row r="2848" spans="2:3">
      <c r="B2848" s="5">
        <v>211</v>
      </c>
      <c r="C2848" s="5" t="s">
        <v>533</v>
      </c>
    </row>
    <row r="2849" spans="2:3">
      <c r="B2849" s="5">
        <v>180</v>
      </c>
      <c r="C2849" s="5" t="s">
        <v>533</v>
      </c>
    </row>
    <row r="2850" spans="2:3">
      <c r="B2850" s="5">
        <v>375</v>
      </c>
      <c r="C2850" s="5" t="s">
        <v>532</v>
      </c>
    </row>
    <row r="2851" spans="2:3">
      <c r="B2851" s="5">
        <v>386</v>
      </c>
      <c r="C2851" s="5" t="s">
        <v>533</v>
      </c>
    </row>
    <row r="2852" spans="2:3">
      <c r="B2852" s="5">
        <v>747</v>
      </c>
      <c r="C2852" s="5" t="s">
        <v>533</v>
      </c>
    </row>
    <row r="2853" spans="2:3">
      <c r="B2853" s="5">
        <v>682</v>
      </c>
      <c r="C2853" s="5" t="s">
        <v>533</v>
      </c>
    </row>
    <row r="2854" spans="2:3">
      <c r="B2854" s="5">
        <v>897</v>
      </c>
      <c r="C2854" s="5" t="s">
        <v>533</v>
      </c>
    </row>
    <row r="2855" spans="2:3">
      <c r="B2855" s="5">
        <v>351</v>
      </c>
      <c r="C2855" s="5" t="s">
        <v>532</v>
      </c>
    </row>
    <row r="2856" spans="2:3">
      <c r="B2856" s="5">
        <v>492</v>
      </c>
      <c r="C2856" s="5" t="s">
        <v>533</v>
      </c>
    </row>
    <row r="2857" spans="2:3">
      <c r="B2857" s="5">
        <v>701</v>
      </c>
      <c r="C2857" s="5" t="s">
        <v>533</v>
      </c>
    </row>
    <row r="2858" spans="2:3">
      <c r="B2858" s="5">
        <v>98</v>
      </c>
      <c r="C2858" s="5" t="s">
        <v>533</v>
      </c>
    </row>
    <row r="2859" spans="2:3">
      <c r="B2859" s="5">
        <v>879</v>
      </c>
      <c r="C2859" s="5" t="s">
        <v>532</v>
      </c>
    </row>
    <row r="2860" spans="2:3">
      <c r="B2860" s="5">
        <v>648</v>
      </c>
      <c r="C2860" s="5" t="s">
        <v>533</v>
      </c>
    </row>
    <row r="2861" spans="2:3">
      <c r="B2861" s="5">
        <v>613</v>
      </c>
      <c r="C2861" s="5" t="s">
        <v>533</v>
      </c>
    </row>
    <row r="2862" spans="2:3">
      <c r="B2862" s="5">
        <v>49</v>
      </c>
      <c r="C2862" s="5" t="s">
        <v>532</v>
      </c>
    </row>
    <row r="2863" spans="2:3">
      <c r="B2863" s="5">
        <v>622</v>
      </c>
      <c r="C2863" s="5" t="s">
        <v>533</v>
      </c>
    </row>
    <row r="2864" spans="2:3">
      <c r="B2864" s="5">
        <v>46</v>
      </c>
      <c r="C2864" s="5" t="s">
        <v>532</v>
      </c>
    </row>
    <row r="2865" spans="2:3">
      <c r="B2865" s="5">
        <v>265</v>
      </c>
      <c r="C2865" s="5" t="s">
        <v>532</v>
      </c>
    </row>
    <row r="2866" spans="2:3">
      <c r="B2866" s="5">
        <v>289</v>
      </c>
      <c r="C2866" s="5" t="s">
        <v>533</v>
      </c>
    </row>
    <row r="2867" spans="2:3">
      <c r="B2867" s="5">
        <v>873</v>
      </c>
      <c r="C2867" s="5" t="s">
        <v>532</v>
      </c>
    </row>
    <row r="2868" spans="2:3">
      <c r="B2868" s="5">
        <v>618</v>
      </c>
      <c r="C2868" s="5" t="s">
        <v>533</v>
      </c>
    </row>
    <row r="2869" spans="2:3">
      <c r="B2869" s="5">
        <v>891</v>
      </c>
      <c r="C2869" s="5" t="s">
        <v>532</v>
      </c>
    </row>
    <row r="2870" spans="2:3">
      <c r="B2870" s="5">
        <v>164</v>
      </c>
      <c r="C2870" s="5" t="s">
        <v>532</v>
      </c>
    </row>
    <row r="2871" spans="2:3">
      <c r="B2871" s="5">
        <v>803</v>
      </c>
      <c r="C2871" s="5" t="s">
        <v>533</v>
      </c>
    </row>
    <row r="2872" spans="2:3">
      <c r="B2872" s="5">
        <v>301</v>
      </c>
      <c r="C2872" s="5" t="s">
        <v>533</v>
      </c>
    </row>
    <row r="2873" spans="2:3">
      <c r="B2873" s="5">
        <v>58</v>
      </c>
      <c r="C2873" s="5" t="s">
        <v>532</v>
      </c>
    </row>
    <row r="2874" spans="2:3">
      <c r="B2874" s="5">
        <v>782</v>
      </c>
      <c r="C2874" s="5" t="s">
        <v>532</v>
      </c>
    </row>
    <row r="2875" spans="2:3">
      <c r="B2875" s="5">
        <v>213</v>
      </c>
      <c r="C2875" s="5" t="s">
        <v>533</v>
      </c>
    </row>
    <row r="2876" spans="2:3">
      <c r="B2876" s="5">
        <v>546</v>
      </c>
      <c r="C2876" s="5" t="s">
        <v>533</v>
      </c>
    </row>
    <row r="2877" spans="2:3">
      <c r="B2877" s="5">
        <v>348</v>
      </c>
      <c r="C2877" s="5" t="s">
        <v>533</v>
      </c>
    </row>
    <row r="2878" spans="2:3">
      <c r="B2878" s="5">
        <v>62</v>
      </c>
      <c r="C2878" s="5" t="s">
        <v>533</v>
      </c>
    </row>
    <row r="2879" spans="2:3">
      <c r="B2879" s="5">
        <v>792</v>
      </c>
      <c r="C2879" s="5" t="s">
        <v>532</v>
      </c>
    </row>
    <row r="2880" spans="2:3">
      <c r="B2880" s="5">
        <v>108</v>
      </c>
      <c r="C2880" s="5" t="s">
        <v>532</v>
      </c>
    </row>
    <row r="2881" spans="2:3">
      <c r="B2881" s="5">
        <v>240</v>
      </c>
      <c r="C2881" s="5" t="s">
        <v>532</v>
      </c>
    </row>
    <row r="2882" spans="2:3">
      <c r="B2882" s="5">
        <v>328</v>
      </c>
      <c r="C2882" s="5" t="s">
        <v>533</v>
      </c>
    </row>
    <row r="2883" spans="2:3">
      <c r="B2883" s="5">
        <v>447</v>
      </c>
      <c r="C2883" s="5" t="s">
        <v>533</v>
      </c>
    </row>
    <row r="2884" spans="2:3">
      <c r="B2884" s="5">
        <v>470</v>
      </c>
      <c r="C2884" s="5" t="s">
        <v>532</v>
      </c>
    </row>
    <row r="2885" spans="2:3">
      <c r="B2885" s="5">
        <v>444</v>
      </c>
      <c r="C2885" s="5" t="s">
        <v>533</v>
      </c>
    </row>
    <row r="2886" spans="2:3">
      <c r="B2886" s="5">
        <v>497</v>
      </c>
      <c r="C2886" s="5" t="s">
        <v>532</v>
      </c>
    </row>
    <row r="2887" spans="2:3">
      <c r="B2887" s="5">
        <v>836</v>
      </c>
      <c r="C2887" s="5" t="s">
        <v>532</v>
      </c>
    </row>
    <row r="2888" spans="2:3">
      <c r="B2888" s="5">
        <v>209</v>
      </c>
      <c r="C2888" s="5" t="s">
        <v>533</v>
      </c>
    </row>
    <row r="2889" spans="2:3">
      <c r="B2889" s="5">
        <v>191</v>
      </c>
      <c r="C2889" s="5" t="s">
        <v>533</v>
      </c>
    </row>
    <row r="2890" spans="2:3">
      <c r="B2890" s="5">
        <v>322</v>
      </c>
      <c r="C2890" s="5" t="s">
        <v>533</v>
      </c>
    </row>
    <row r="2891" spans="2:3">
      <c r="B2891" s="5">
        <v>258</v>
      </c>
      <c r="C2891" s="5" t="s">
        <v>533</v>
      </c>
    </row>
    <row r="2892" spans="2:3">
      <c r="B2892" s="5">
        <v>501</v>
      </c>
      <c r="C2892" s="5" t="s">
        <v>533</v>
      </c>
    </row>
    <row r="2893" spans="2:3">
      <c r="B2893" s="5">
        <v>701</v>
      </c>
      <c r="C2893" s="5" t="s">
        <v>532</v>
      </c>
    </row>
    <row r="2894" spans="2:3">
      <c r="B2894" s="5">
        <v>320</v>
      </c>
      <c r="C2894" s="5" t="s">
        <v>532</v>
      </c>
    </row>
    <row r="2895" spans="2:3">
      <c r="B2895" s="5">
        <v>777</v>
      </c>
      <c r="C2895" s="5" t="s">
        <v>533</v>
      </c>
    </row>
    <row r="2896" spans="2:3">
      <c r="B2896" s="5">
        <v>811</v>
      </c>
      <c r="C2896" s="5" t="s">
        <v>532</v>
      </c>
    </row>
    <row r="2897" spans="2:3">
      <c r="B2897" s="5">
        <v>722</v>
      </c>
      <c r="C2897" s="5" t="s">
        <v>532</v>
      </c>
    </row>
    <row r="2898" spans="2:3">
      <c r="B2898" s="5">
        <v>792</v>
      </c>
      <c r="C2898" s="5" t="s">
        <v>533</v>
      </c>
    </row>
    <row r="2899" spans="2:3">
      <c r="B2899" s="5">
        <v>920</v>
      </c>
      <c r="C2899" s="5" t="s">
        <v>533</v>
      </c>
    </row>
    <row r="2900" spans="2:3">
      <c r="B2900" s="5">
        <v>437</v>
      </c>
      <c r="C2900" s="5" t="s">
        <v>532</v>
      </c>
    </row>
    <row r="2901" spans="2:3">
      <c r="B2901" s="5">
        <v>871</v>
      </c>
      <c r="C2901" s="5" t="s">
        <v>532</v>
      </c>
    </row>
    <row r="2902" spans="2:3">
      <c r="B2902" s="5">
        <v>667</v>
      </c>
      <c r="C2902" s="5" t="s">
        <v>533</v>
      </c>
    </row>
    <row r="2903" spans="2:3">
      <c r="B2903" s="5">
        <v>947</v>
      </c>
      <c r="C2903" s="5" t="s">
        <v>532</v>
      </c>
    </row>
    <row r="2904" spans="2:3">
      <c r="B2904" s="5">
        <v>649</v>
      </c>
      <c r="C2904" s="5" t="s">
        <v>532</v>
      </c>
    </row>
    <row r="2905" spans="2:3">
      <c r="B2905" s="5">
        <v>204</v>
      </c>
      <c r="C2905" s="5" t="s">
        <v>533</v>
      </c>
    </row>
    <row r="2906" spans="2:3">
      <c r="B2906" s="5">
        <v>912</v>
      </c>
      <c r="C2906" s="5" t="s">
        <v>532</v>
      </c>
    </row>
    <row r="2907" spans="2:3">
      <c r="B2907" s="5">
        <v>172</v>
      </c>
      <c r="C2907" s="5" t="s">
        <v>533</v>
      </c>
    </row>
    <row r="2908" spans="2:3">
      <c r="B2908" s="5">
        <v>943</v>
      </c>
      <c r="C2908" s="5" t="s">
        <v>532</v>
      </c>
    </row>
    <row r="2909" spans="2:3">
      <c r="B2909" s="5">
        <v>608</v>
      </c>
      <c r="C2909" s="5" t="s">
        <v>533</v>
      </c>
    </row>
    <row r="2910" spans="2:3">
      <c r="B2910" s="5">
        <v>604</v>
      </c>
      <c r="C2910" s="5" t="s">
        <v>533</v>
      </c>
    </row>
    <row r="2911" spans="2:3">
      <c r="B2911" s="5">
        <v>270</v>
      </c>
      <c r="C2911" s="5" t="s">
        <v>532</v>
      </c>
    </row>
    <row r="2912" spans="2:3">
      <c r="B2912" s="5">
        <v>268</v>
      </c>
      <c r="C2912" s="5" t="s">
        <v>532</v>
      </c>
    </row>
    <row r="2913" spans="2:3">
      <c r="B2913" s="5">
        <v>529</v>
      </c>
      <c r="C2913" s="5" t="s">
        <v>533</v>
      </c>
    </row>
    <row r="2914" spans="2:3">
      <c r="B2914" s="5">
        <v>369</v>
      </c>
      <c r="C2914" s="5" t="s">
        <v>533</v>
      </c>
    </row>
    <row r="2915" spans="2:3">
      <c r="B2915" s="5">
        <v>927</v>
      </c>
      <c r="C2915" s="5" t="s">
        <v>532</v>
      </c>
    </row>
    <row r="2916" spans="2:3">
      <c r="B2916" s="5">
        <v>82</v>
      </c>
      <c r="C2916" s="5" t="s">
        <v>532</v>
      </c>
    </row>
    <row r="2917" spans="2:3">
      <c r="B2917" s="5">
        <v>485</v>
      </c>
      <c r="C2917" s="5" t="s">
        <v>533</v>
      </c>
    </row>
    <row r="2918" spans="2:3">
      <c r="B2918" s="5">
        <v>48</v>
      </c>
      <c r="C2918" s="5" t="s">
        <v>532</v>
      </c>
    </row>
    <row r="2919" spans="2:3">
      <c r="B2919" s="5">
        <v>819</v>
      </c>
      <c r="C2919" s="5" t="s">
        <v>532</v>
      </c>
    </row>
    <row r="2920" spans="2:3">
      <c r="B2920" s="5">
        <v>284</v>
      </c>
      <c r="C2920" s="5" t="s">
        <v>533</v>
      </c>
    </row>
    <row r="2921" spans="2:3">
      <c r="B2921" s="5">
        <v>686</v>
      </c>
      <c r="C2921" s="5" t="s">
        <v>532</v>
      </c>
    </row>
    <row r="2922" spans="2:3">
      <c r="B2922" s="5">
        <v>91</v>
      </c>
      <c r="C2922" s="5" t="s">
        <v>532</v>
      </c>
    </row>
    <row r="2923" spans="2:3">
      <c r="B2923" s="5">
        <v>562</v>
      </c>
      <c r="C2923" s="5" t="s">
        <v>533</v>
      </c>
    </row>
    <row r="2924" spans="2:3">
      <c r="B2924" s="5">
        <v>869</v>
      </c>
      <c r="C2924" s="5" t="s">
        <v>532</v>
      </c>
    </row>
    <row r="2925" spans="2:3">
      <c r="B2925" s="5">
        <v>809</v>
      </c>
      <c r="C2925" s="5" t="s">
        <v>532</v>
      </c>
    </row>
    <row r="2926" spans="2:3">
      <c r="B2926" s="5">
        <v>21</v>
      </c>
      <c r="C2926" s="5" t="s">
        <v>533</v>
      </c>
    </row>
    <row r="2927" spans="2:3">
      <c r="B2927" s="5">
        <v>304</v>
      </c>
      <c r="C2927" s="5" t="s">
        <v>533</v>
      </c>
    </row>
    <row r="2928" spans="2:3">
      <c r="B2928" s="5">
        <v>7</v>
      </c>
      <c r="C2928" s="5" t="s">
        <v>533</v>
      </c>
    </row>
    <row r="2929" spans="2:3">
      <c r="B2929" s="5">
        <v>844</v>
      </c>
      <c r="C2929" s="5" t="s">
        <v>533</v>
      </c>
    </row>
    <row r="2930" spans="2:3">
      <c r="B2930" s="5">
        <v>146</v>
      </c>
      <c r="C2930" s="5" t="s">
        <v>533</v>
      </c>
    </row>
    <row r="2931" spans="2:3">
      <c r="B2931" s="5">
        <v>41</v>
      </c>
      <c r="C2931" s="5" t="s">
        <v>532</v>
      </c>
    </row>
    <row r="2932" spans="2:3">
      <c r="B2932" s="5">
        <v>177</v>
      </c>
      <c r="C2932" s="5" t="s">
        <v>533</v>
      </c>
    </row>
    <row r="2933" spans="2:3">
      <c r="B2933" s="5">
        <v>493</v>
      </c>
      <c r="C2933" s="5" t="s">
        <v>533</v>
      </c>
    </row>
    <row r="2934" spans="2:3">
      <c r="B2934" s="5">
        <v>286</v>
      </c>
      <c r="C2934" s="5" t="s">
        <v>532</v>
      </c>
    </row>
    <row r="2935" spans="2:3">
      <c r="B2935" s="5">
        <v>940</v>
      </c>
      <c r="C2935" s="5" t="s">
        <v>532</v>
      </c>
    </row>
    <row r="2936" spans="2:3">
      <c r="B2936" s="5">
        <v>980</v>
      </c>
      <c r="C2936" s="5" t="s">
        <v>532</v>
      </c>
    </row>
    <row r="2937" spans="2:3">
      <c r="B2937" s="5">
        <v>306</v>
      </c>
      <c r="C2937" s="5" t="s">
        <v>532</v>
      </c>
    </row>
    <row r="2938" spans="2:3">
      <c r="B2938" s="5">
        <v>309</v>
      </c>
      <c r="C2938" s="5" t="s">
        <v>532</v>
      </c>
    </row>
    <row r="2939" spans="2:3">
      <c r="B2939" s="5">
        <v>976</v>
      </c>
      <c r="C2939" s="5" t="s">
        <v>533</v>
      </c>
    </row>
    <row r="2940" spans="2:3">
      <c r="B2940" s="5">
        <v>911</v>
      </c>
      <c r="C2940" s="5" t="s">
        <v>532</v>
      </c>
    </row>
    <row r="2941" spans="2:3">
      <c r="B2941" s="5">
        <v>602</v>
      </c>
      <c r="C2941" s="5" t="s">
        <v>533</v>
      </c>
    </row>
    <row r="2942" spans="2:3">
      <c r="B2942" s="5">
        <v>347</v>
      </c>
      <c r="C2942" s="5" t="s">
        <v>532</v>
      </c>
    </row>
    <row r="2943" spans="2:3">
      <c r="B2943" s="5">
        <v>988</v>
      </c>
      <c r="C2943" s="5" t="s">
        <v>533</v>
      </c>
    </row>
    <row r="2944" spans="2:3">
      <c r="B2944" s="5">
        <v>899</v>
      </c>
      <c r="C2944" s="5" t="s">
        <v>532</v>
      </c>
    </row>
    <row r="2945" spans="2:3">
      <c r="B2945" s="5">
        <v>22</v>
      </c>
      <c r="C2945" s="5" t="s">
        <v>533</v>
      </c>
    </row>
    <row r="2946" spans="2:3">
      <c r="B2946" s="5">
        <v>173</v>
      </c>
      <c r="C2946" s="5" t="s">
        <v>532</v>
      </c>
    </row>
    <row r="2947" spans="2:3">
      <c r="B2947" s="5">
        <v>637</v>
      </c>
      <c r="C2947" s="5" t="s">
        <v>533</v>
      </c>
    </row>
    <row r="2948" spans="2:3">
      <c r="B2948" s="5">
        <v>324</v>
      </c>
      <c r="C2948" s="5" t="s">
        <v>533</v>
      </c>
    </row>
    <row r="2949" spans="2:3">
      <c r="B2949" s="5">
        <v>151</v>
      </c>
      <c r="C2949" s="5" t="s">
        <v>533</v>
      </c>
    </row>
    <row r="2950" spans="2:3">
      <c r="B2950" s="5">
        <v>15</v>
      </c>
      <c r="C2950" s="5" t="s">
        <v>533</v>
      </c>
    </row>
    <row r="2951" spans="2:3">
      <c r="B2951" s="5">
        <v>77</v>
      </c>
      <c r="C2951" s="5" t="s">
        <v>533</v>
      </c>
    </row>
    <row r="2952" spans="2:3">
      <c r="B2952" s="5">
        <v>519</v>
      </c>
      <c r="C2952" s="5" t="s">
        <v>533</v>
      </c>
    </row>
    <row r="2953" spans="2:3">
      <c r="B2953" s="5">
        <v>640</v>
      </c>
      <c r="C2953" s="5" t="s">
        <v>532</v>
      </c>
    </row>
    <row r="2954" spans="2:3">
      <c r="B2954" s="5">
        <v>261</v>
      </c>
      <c r="C2954" s="5" t="s">
        <v>532</v>
      </c>
    </row>
    <row r="2955" spans="2:3">
      <c r="B2955" s="5">
        <v>819</v>
      </c>
      <c r="C2955" s="5" t="s">
        <v>533</v>
      </c>
    </row>
    <row r="2956" spans="2:3">
      <c r="B2956" s="5">
        <v>226</v>
      </c>
      <c r="C2956" s="5" t="s">
        <v>532</v>
      </c>
    </row>
    <row r="2957" spans="2:3">
      <c r="B2957" s="5">
        <v>900</v>
      </c>
      <c r="C2957" s="5" t="s">
        <v>532</v>
      </c>
    </row>
    <row r="2958" spans="2:3">
      <c r="B2958" s="5">
        <v>735</v>
      </c>
      <c r="C2958" s="5" t="s">
        <v>533</v>
      </c>
    </row>
    <row r="2959" spans="2:3">
      <c r="B2959" s="5">
        <v>549</v>
      </c>
      <c r="C2959" s="5" t="s">
        <v>533</v>
      </c>
    </row>
    <row r="2960" spans="2:3">
      <c r="B2960" s="5">
        <v>778</v>
      </c>
      <c r="C2960" s="5" t="s">
        <v>533</v>
      </c>
    </row>
    <row r="2961" spans="2:3">
      <c r="B2961" s="5">
        <v>100</v>
      </c>
      <c r="C2961" s="5" t="s">
        <v>533</v>
      </c>
    </row>
    <row r="2962" spans="2:3">
      <c r="B2962" s="5">
        <v>666</v>
      </c>
      <c r="C2962" s="5" t="s">
        <v>532</v>
      </c>
    </row>
    <row r="2963" spans="2:3">
      <c r="B2963" s="5">
        <v>221</v>
      </c>
      <c r="C2963" s="5" t="s">
        <v>533</v>
      </c>
    </row>
    <row r="2964" spans="2:3">
      <c r="B2964" s="5">
        <v>631</v>
      </c>
      <c r="C2964" s="5" t="s">
        <v>533</v>
      </c>
    </row>
    <row r="2965" spans="2:3">
      <c r="B2965" s="5">
        <v>776</v>
      </c>
      <c r="C2965" s="5" t="s">
        <v>532</v>
      </c>
    </row>
    <row r="2966" spans="2:3">
      <c r="B2966" s="5">
        <v>255</v>
      </c>
      <c r="C2966" s="5" t="s">
        <v>532</v>
      </c>
    </row>
    <row r="2967" spans="2:3">
      <c r="B2967" s="5">
        <v>186</v>
      </c>
      <c r="C2967" s="5" t="s">
        <v>532</v>
      </c>
    </row>
    <row r="2968" spans="2:3">
      <c r="B2968" s="5">
        <v>912</v>
      </c>
      <c r="C2968" s="5" t="s">
        <v>533</v>
      </c>
    </row>
    <row r="2969" spans="2:3">
      <c r="B2969" s="5">
        <v>539</v>
      </c>
      <c r="C2969" s="5" t="s">
        <v>533</v>
      </c>
    </row>
    <row r="2970" spans="2:3">
      <c r="B2970" s="5">
        <v>481</v>
      </c>
      <c r="C2970" s="5" t="s">
        <v>533</v>
      </c>
    </row>
    <row r="2971" spans="2:3">
      <c r="B2971" s="5">
        <v>549</v>
      </c>
      <c r="C2971" s="5" t="s">
        <v>532</v>
      </c>
    </row>
    <row r="2972" spans="2:3">
      <c r="B2972" s="5">
        <v>676</v>
      </c>
      <c r="C2972" s="5" t="s">
        <v>532</v>
      </c>
    </row>
    <row r="2973" spans="2:3">
      <c r="B2973" s="5">
        <v>459</v>
      </c>
      <c r="C2973" s="5" t="s">
        <v>533</v>
      </c>
    </row>
    <row r="2974" spans="2:3">
      <c r="B2974" s="5">
        <v>602</v>
      </c>
      <c r="C2974" s="5" t="s">
        <v>532</v>
      </c>
    </row>
    <row r="2975" spans="2:3">
      <c r="B2975" s="5">
        <v>432</v>
      </c>
      <c r="C2975" s="5" t="s">
        <v>533</v>
      </c>
    </row>
    <row r="2976" spans="2:3">
      <c r="B2976" s="5">
        <v>815</v>
      </c>
      <c r="C2976" s="5" t="s">
        <v>533</v>
      </c>
    </row>
    <row r="2977" spans="2:3">
      <c r="B2977" s="5">
        <v>320</v>
      </c>
      <c r="C2977" s="5" t="s">
        <v>533</v>
      </c>
    </row>
    <row r="2978" spans="2:3">
      <c r="B2978" s="5">
        <v>872</v>
      </c>
      <c r="C2978" s="5" t="s">
        <v>532</v>
      </c>
    </row>
    <row r="2979" spans="2:3">
      <c r="B2979" s="5">
        <v>603</v>
      </c>
      <c r="C2979" s="5" t="s">
        <v>532</v>
      </c>
    </row>
    <row r="2980" spans="2:3">
      <c r="B2980" s="5">
        <v>182</v>
      </c>
      <c r="C2980" s="5" t="s">
        <v>532</v>
      </c>
    </row>
    <row r="2981" spans="2:3">
      <c r="B2981" s="5">
        <v>962</v>
      </c>
      <c r="C2981" s="5" t="s">
        <v>532</v>
      </c>
    </row>
    <row r="2982" spans="2:3">
      <c r="B2982" s="5">
        <v>899</v>
      </c>
      <c r="C2982" s="5" t="s">
        <v>532</v>
      </c>
    </row>
    <row r="2983" spans="2:3">
      <c r="B2983" s="5">
        <v>721</v>
      </c>
      <c r="C2983" s="5" t="s">
        <v>532</v>
      </c>
    </row>
    <row r="2984" spans="2:3">
      <c r="B2984" s="5">
        <v>75</v>
      </c>
      <c r="C2984" s="5" t="s">
        <v>533</v>
      </c>
    </row>
    <row r="2985" spans="2:3">
      <c r="B2985" s="5">
        <v>818</v>
      </c>
      <c r="C2985" s="5" t="s">
        <v>532</v>
      </c>
    </row>
    <row r="2986" spans="2:3">
      <c r="B2986" s="5">
        <v>181</v>
      </c>
      <c r="C2986" s="5" t="s">
        <v>532</v>
      </c>
    </row>
    <row r="2987" spans="2:3">
      <c r="B2987" s="5">
        <v>429</v>
      </c>
      <c r="C2987" s="5" t="s">
        <v>533</v>
      </c>
    </row>
    <row r="2988" spans="2:3">
      <c r="B2988" s="5">
        <v>623</v>
      </c>
      <c r="C2988" s="5" t="s">
        <v>533</v>
      </c>
    </row>
    <row r="2989" spans="2:3">
      <c r="B2989" s="5">
        <v>422</v>
      </c>
      <c r="C2989" s="5" t="s">
        <v>533</v>
      </c>
    </row>
    <row r="2990" spans="2:3">
      <c r="B2990" s="5">
        <v>8</v>
      </c>
      <c r="C2990" s="5" t="s">
        <v>533</v>
      </c>
    </row>
    <row r="2991" spans="2:3">
      <c r="B2991" s="5">
        <v>691</v>
      </c>
      <c r="C2991" s="5" t="s">
        <v>533</v>
      </c>
    </row>
    <row r="2992" spans="2:3">
      <c r="B2992" s="5">
        <v>268</v>
      </c>
      <c r="C2992" s="5" t="s">
        <v>532</v>
      </c>
    </row>
    <row r="2993" spans="2:3">
      <c r="B2993" s="5">
        <v>844</v>
      </c>
      <c r="C2993" s="5" t="s">
        <v>532</v>
      </c>
    </row>
    <row r="2994" spans="2:3">
      <c r="B2994" s="5">
        <v>400</v>
      </c>
      <c r="C2994" s="5" t="s">
        <v>532</v>
      </c>
    </row>
    <row r="2995" spans="2:3">
      <c r="B2995" s="5">
        <v>953</v>
      </c>
      <c r="C2995" s="5" t="s">
        <v>532</v>
      </c>
    </row>
    <row r="2996" spans="2:3">
      <c r="B2996" s="5">
        <v>981</v>
      </c>
      <c r="C2996" s="5" t="s">
        <v>533</v>
      </c>
    </row>
    <row r="2997" spans="2:3">
      <c r="B2997" s="5">
        <v>477</v>
      </c>
      <c r="C2997" s="5" t="s">
        <v>533</v>
      </c>
    </row>
    <row r="2998" spans="2:3">
      <c r="B2998" s="5">
        <v>501</v>
      </c>
      <c r="C2998" s="5" t="s">
        <v>533</v>
      </c>
    </row>
    <row r="2999" spans="2:3">
      <c r="B2999" s="5">
        <v>223</v>
      </c>
      <c r="C2999" s="5" t="s">
        <v>533</v>
      </c>
    </row>
    <row r="3000" spans="2:3">
      <c r="B3000" s="5">
        <v>124</v>
      </c>
      <c r="C3000" s="5" t="s">
        <v>532</v>
      </c>
    </row>
    <row r="3001" spans="2:3">
      <c r="B3001" s="5">
        <v>891</v>
      </c>
      <c r="C3001" s="5" t="s">
        <v>533</v>
      </c>
    </row>
    <row r="3002" spans="2:3">
      <c r="B3002" s="5">
        <v>239</v>
      </c>
      <c r="C3002" s="5" t="s">
        <v>533</v>
      </c>
    </row>
    <row r="3003" spans="2:3">
      <c r="B3003" s="5">
        <v>114</v>
      </c>
      <c r="C3003" s="5" t="s">
        <v>533</v>
      </c>
    </row>
    <row r="3004" spans="2:3">
      <c r="B3004" s="5">
        <v>112</v>
      </c>
      <c r="C3004" s="5" t="s">
        <v>532</v>
      </c>
    </row>
    <row r="3005" spans="2:3">
      <c r="B3005" s="5">
        <v>426</v>
      </c>
      <c r="C3005" s="5" t="s">
        <v>533</v>
      </c>
    </row>
    <row r="3006" spans="2:3">
      <c r="B3006" s="5">
        <v>273</v>
      </c>
      <c r="C3006" s="5" t="s">
        <v>533</v>
      </c>
    </row>
    <row r="3007" spans="2:3">
      <c r="B3007" s="5">
        <v>813</v>
      </c>
      <c r="C3007" s="5" t="s">
        <v>533</v>
      </c>
    </row>
    <row r="3008" spans="2:3">
      <c r="B3008" s="5">
        <v>284</v>
      </c>
      <c r="C3008" s="5" t="s">
        <v>533</v>
      </c>
    </row>
    <row r="3009" spans="2:3">
      <c r="B3009" s="5">
        <v>753</v>
      </c>
      <c r="C3009" s="5" t="s">
        <v>532</v>
      </c>
    </row>
    <row r="3010" spans="2:3">
      <c r="B3010" s="5">
        <v>866</v>
      </c>
      <c r="C3010" s="5" t="s">
        <v>532</v>
      </c>
    </row>
    <row r="3011" spans="2:3">
      <c r="B3011" s="5">
        <v>330</v>
      </c>
      <c r="C3011" s="5" t="s">
        <v>533</v>
      </c>
    </row>
    <row r="3012" spans="2:3">
      <c r="B3012" s="5">
        <v>999</v>
      </c>
      <c r="C3012" s="5" t="s">
        <v>532</v>
      </c>
    </row>
    <row r="3013" spans="2:3">
      <c r="B3013" s="5">
        <v>917</v>
      </c>
      <c r="C3013" s="5" t="s">
        <v>533</v>
      </c>
    </row>
    <row r="3014" spans="2:3">
      <c r="B3014" s="5">
        <v>972</v>
      </c>
      <c r="C3014" s="5" t="s">
        <v>533</v>
      </c>
    </row>
    <row r="3015" spans="2:3">
      <c r="B3015" s="5">
        <v>304</v>
      </c>
      <c r="C3015" s="5" t="s">
        <v>533</v>
      </c>
    </row>
    <row r="3016" spans="2:3">
      <c r="B3016" s="5">
        <v>11</v>
      </c>
      <c r="C3016" s="5" t="s">
        <v>533</v>
      </c>
    </row>
    <row r="3017" spans="2:3">
      <c r="B3017" s="5">
        <v>566</v>
      </c>
      <c r="C3017" s="5" t="s">
        <v>533</v>
      </c>
    </row>
    <row r="3018" spans="2:3">
      <c r="B3018" s="5">
        <v>105</v>
      </c>
      <c r="C3018" s="5" t="s">
        <v>533</v>
      </c>
    </row>
    <row r="3019" spans="2:3">
      <c r="B3019" s="5">
        <v>913</v>
      </c>
      <c r="C3019" s="5" t="s">
        <v>532</v>
      </c>
    </row>
    <row r="3020" spans="2:3">
      <c r="B3020" s="5">
        <v>768</v>
      </c>
      <c r="C3020" s="5" t="s">
        <v>533</v>
      </c>
    </row>
    <row r="3021" spans="2:3">
      <c r="B3021" s="5">
        <v>597</v>
      </c>
      <c r="C3021" s="5" t="s">
        <v>533</v>
      </c>
    </row>
    <row r="3022" spans="2:3">
      <c r="B3022" s="5">
        <v>20</v>
      </c>
      <c r="C3022" s="5" t="s">
        <v>533</v>
      </c>
    </row>
    <row r="3023" spans="2:3">
      <c r="B3023" s="5">
        <v>348</v>
      </c>
      <c r="C3023" s="5" t="s">
        <v>532</v>
      </c>
    </row>
    <row r="3024" spans="2:3">
      <c r="B3024" s="5">
        <v>540</v>
      </c>
      <c r="C3024" s="5" t="s">
        <v>532</v>
      </c>
    </row>
    <row r="3025" spans="2:3">
      <c r="B3025" s="5">
        <v>625</v>
      </c>
      <c r="C3025" s="5" t="s">
        <v>533</v>
      </c>
    </row>
    <row r="3026" spans="2:3">
      <c r="B3026" s="5">
        <v>645</v>
      </c>
      <c r="C3026" s="5" t="s">
        <v>533</v>
      </c>
    </row>
    <row r="3027" spans="2:3">
      <c r="B3027" s="5">
        <v>655</v>
      </c>
      <c r="C3027" s="5" t="s">
        <v>532</v>
      </c>
    </row>
    <row r="3028" spans="2:3">
      <c r="B3028" s="5">
        <v>125</v>
      </c>
      <c r="C3028" s="5" t="s">
        <v>533</v>
      </c>
    </row>
    <row r="3029" spans="2:3">
      <c r="B3029" s="5">
        <v>516</v>
      </c>
      <c r="C3029" s="5" t="s">
        <v>533</v>
      </c>
    </row>
    <row r="3030" spans="2:3">
      <c r="B3030" s="5">
        <v>121</v>
      </c>
      <c r="C3030" s="5" t="s">
        <v>533</v>
      </c>
    </row>
    <row r="3031" spans="2:3">
      <c r="B3031" s="5">
        <v>187</v>
      </c>
      <c r="C3031" s="5" t="s">
        <v>533</v>
      </c>
    </row>
    <row r="3032" spans="2:3">
      <c r="B3032" s="5">
        <v>445</v>
      </c>
      <c r="C3032" s="5" t="s">
        <v>533</v>
      </c>
    </row>
    <row r="3033" spans="2:3">
      <c r="B3033" s="5">
        <v>959</v>
      </c>
      <c r="C3033" s="5" t="s">
        <v>532</v>
      </c>
    </row>
    <row r="3034" spans="2:3">
      <c r="B3034" s="5">
        <v>353</v>
      </c>
      <c r="C3034" s="5" t="s">
        <v>533</v>
      </c>
    </row>
    <row r="3035" spans="2:3">
      <c r="B3035" s="5">
        <v>545</v>
      </c>
      <c r="C3035" s="5" t="s">
        <v>533</v>
      </c>
    </row>
    <row r="3036" spans="2:3">
      <c r="B3036" s="5">
        <v>990</v>
      </c>
      <c r="C3036" s="5" t="s">
        <v>532</v>
      </c>
    </row>
    <row r="3037" spans="2:3">
      <c r="B3037" s="5">
        <v>299</v>
      </c>
      <c r="C3037" s="5" t="s">
        <v>533</v>
      </c>
    </row>
    <row r="3038" spans="2:3">
      <c r="B3038" s="5">
        <v>901</v>
      </c>
      <c r="C3038" s="5" t="s">
        <v>532</v>
      </c>
    </row>
    <row r="3039" spans="2:3">
      <c r="B3039" s="5">
        <v>65</v>
      </c>
      <c r="C3039" s="5" t="s">
        <v>532</v>
      </c>
    </row>
    <row r="3040" spans="2:3">
      <c r="B3040" s="5">
        <v>673</v>
      </c>
      <c r="C3040" s="5" t="s">
        <v>532</v>
      </c>
    </row>
    <row r="3041" spans="2:3">
      <c r="B3041" s="5">
        <v>990</v>
      </c>
      <c r="C3041" s="5" t="s">
        <v>533</v>
      </c>
    </row>
    <row r="3042" spans="2:3">
      <c r="B3042" s="5">
        <v>963</v>
      </c>
      <c r="C3042" s="5" t="s">
        <v>533</v>
      </c>
    </row>
    <row r="3043" spans="2:3">
      <c r="B3043" s="5">
        <v>950</v>
      </c>
      <c r="C3043" s="5" t="s">
        <v>532</v>
      </c>
    </row>
    <row r="3044" spans="2:3">
      <c r="B3044" s="5">
        <v>107</v>
      </c>
      <c r="C3044" s="5" t="s">
        <v>532</v>
      </c>
    </row>
    <row r="3045" spans="2:3">
      <c r="B3045" s="5">
        <v>161</v>
      </c>
      <c r="C3045" s="5" t="s">
        <v>533</v>
      </c>
    </row>
    <row r="3046" spans="2:3">
      <c r="B3046" s="5">
        <v>696</v>
      </c>
      <c r="C3046" s="5" t="s">
        <v>533</v>
      </c>
    </row>
    <row r="3047" spans="2:3">
      <c r="B3047" s="5">
        <v>955</v>
      </c>
      <c r="C3047" s="5" t="s">
        <v>532</v>
      </c>
    </row>
    <row r="3048" spans="2:3">
      <c r="B3048" s="5">
        <v>64</v>
      </c>
      <c r="C3048" s="5" t="s">
        <v>533</v>
      </c>
    </row>
    <row r="3049" spans="2:3">
      <c r="B3049" s="5">
        <v>611</v>
      </c>
      <c r="C3049" s="5" t="s">
        <v>533</v>
      </c>
    </row>
    <row r="3050" spans="2:3">
      <c r="B3050" s="5">
        <v>6</v>
      </c>
      <c r="C3050" s="5" t="s">
        <v>533</v>
      </c>
    </row>
    <row r="3051" spans="2:3">
      <c r="B3051" s="5">
        <v>237</v>
      </c>
      <c r="C3051" s="5" t="s">
        <v>533</v>
      </c>
    </row>
    <row r="3052" spans="2:3">
      <c r="B3052" s="5">
        <v>689</v>
      </c>
      <c r="C3052" s="5" t="s">
        <v>533</v>
      </c>
    </row>
    <row r="3053" spans="2:3">
      <c r="B3053" s="5">
        <v>60</v>
      </c>
      <c r="C3053" s="5" t="s">
        <v>533</v>
      </c>
    </row>
    <row r="3054" spans="2:3">
      <c r="B3054" s="5">
        <v>613</v>
      </c>
      <c r="C3054" s="5" t="s">
        <v>533</v>
      </c>
    </row>
    <row r="3055" spans="2:3">
      <c r="B3055" s="5">
        <v>881</v>
      </c>
      <c r="C3055" s="5" t="s">
        <v>533</v>
      </c>
    </row>
    <row r="3056" spans="2:3">
      <c r="B3056" s="5">
        <v>450</v>
      </c>
      <c r="C3056" s="5" t="s">
        <v>533</v>
      </c>
    </row>
    <row r="3057" spans="2:3">
      <c r="B3057" s="5">
        <v>221</v>
      </c>
      <c r="C3057" s="5" t="s">
        <v>533</v>
      </c>
    </row>
    <row r="3058" spans="2:3">
      <c r="B3058" s="5">
        <v>76</v>
      </c>
      <c r="C3058" s="5" t="s">
        <v>533</v>
      </c>
    </row>
    <row r="3059" spans="2:3">
      <c r="B3059" s="5">
        <v>397</v>
      </c>
      <c r="C3059" s="5" t="s">
        <v>533</v>
      </c>
    </row>
    <row r="3060" spans="2:3">
      <c r="B3060" s="5">
        <v>564</v>
      </c>
      <c r="C3060" s="5" t="s">
        <v>533</v>
      </c>
    </row>
    <row r="3061" spans="2:3">
      <c r="B3061" s="5">
        <v>610</v>
      </c>
      <c r="C3061" s="5" t="s">
        <v>533</v>
      </c>
    </row>
    <row r="3062" spans="2:3">
      <c r="B3062" s="5">
        <v>570</v>
      </c>
      <c r="C3062" s="5" t="s">
        <v>533</v>
      </c>
    </row>
    <row r="3063" spans="2:3">
      <c r="B3063" s="5">
        <v>978</v>
      </c>
      <c r="C3063" s="5" t="s">
        <v>532</v>
      </c>
    </row>
    <row r="3064" spans="2:3">
      <c r="B3064" s="5">
        <v>630</v>
      </c>
      <c r="C3064" s="5" t="s">
        <v>533</v>
      </c>
    </row>
    <row r="3065" spans="2:3">
      <c r="B3065" s="5">
        <v>560</v>
      </c>
      <c r="C3065" s="5" t="s">
        <v>533</v>
      </c>
    </row>
    <row r="3066" spans="2:3">
      <c r="B3066" s="5">
        <v>125</v>
      </c>
      <c r="C3066" s="5" t="s">
        <v>533</v>
      </c>
    </row>
    <row r="3067" spans="2:3">
      <c r="B3067" s="5">
        <v>554</v>
      </c>
      <c r="C3067" s="5" t="s">
        <v>533</v>
      </c>
    </row>
    <row r="3068" spans="2:3">
      <c r="B3068" s="5">
        <v>530</v>
      </c>
      <c r="C3068" s="5" t="s">
        <v>532</v>
      </c>
    </row>
    <row r="3069" spans="2:3">
      <c r="B3069" s="5">
        <v>846</v>
      </c>
      <c r="C3069" s="5" t="s">
        <v>532</v>
      </c>
    </row>
    <row r="3070" spans="2:3">
      <c r="B3070" s="5">
        <v>614</v>
      </c>
      <c r="C3070" s="5" t="s">
        <v>533</v>
      </c>
    </row>
    <row r="3071" spans="2:3">
      <c r="B3071" s="5">
        <v>812</v>
      </c>
      <c r="C3071" s="5" t="s">
        <v>533</v>
      </c>
    </row>
    <row r="3072" spans="2:3">
      <c r="B3072" s="5">
        <v>490</v>
      </c>
      <c r="C3072" s="5" t="s">
        <v>533</v>
      </c>
    </row>
    <row r="3073" spans="2:3">
      <c r="B3073" s="5">
        <v>301</v>
      </c>
      <c r="C3073" s="5" t="s">
        <v>533</v>
      </c>
    </row>
    <row r="3074" spans="2:3">
      <c r="B3074" s="5">
        <v>531</v>
      </c>
      <c r="C3074" s="5" t="s">
        <v>532</v>
      </c>
    </row>
    <row r="3075" spans="2:3">
      <c r="B3075" s="5">
        <v>644</v>
      </c>
      <c r="C3075" s="5" t="s">
        <v>533</v>
      </c>
    </row>
    <row r="3076" spans="2:3">
      <c r="B3076" s="5">
        <v>352</v>
      </c>
      <c r="C3076" s="5" t="s">
        <v>533</v>
      </c>
    </row>
    <row r="3077" spans="2:3">
      <c r="B3077" s="5">
        <v>459</v>
      </c>
      <c r="C3077" s="5" t="s">
        <v>532</v>
      </c>
    </row>
    <row r="3078" spans="2:3">
      <c r="B3078" s="5">
        <v>543</v>
      </c>
      <c r="C3078" s="5" t="s">
        <v>533</v>
      </c>
    </row>
    <row r="3079" spans="2:3">
      <c r="B3079" s="5">
        <v>123</v>
      </c>
      <c r="C3079" s="5" t="s">
        <v>533</v>
      </c>
    </row>
    <row r="3080" spans="2:3">
      <c r="B3080" s="5">
        <v>548</v>
      </c>
      <c r="C3080" s="5" t="s">
        <v>533</v>
      </c>
    </row>
    <row r="3081" spans="2:3">
      <c r="B3081" s="5">
        <v>739</v>
      </c>
      <c r="C3081" s="5" t="s">
        <v>533</v>
      </c>
    </row>
    <row r="3082" spans="2:3">
      <c r="B3082" s="5">
        <v>23</v>
      </c>
      <c r="C3082" s="5" t="s">
        <v>532</v>
      </c>
    </row>
    <row r="3083" spans="2:3">
      <c r="B3083" s="5">
        <v>272</v>
      </c>
      <c r="C3083" s="5" t="s">
        <v>533</v>
      </c>
    </row>
    <row r="3084" spans="2:3">
      <c r="B3084" s="5">
        <v>405</v>
      </c>
      <c r="C3084" s="5" t="s">
        <v>532</v>
      </c>
    </row>
    <row r="3085" spans="2:3">
      <c r="B3085" s="5">
        <v>327</v>
      </c>
      <c r="C3085" s="5" t="s">
        <v>533</v>
      </c>
    </row>
    <row r="3086" spans="2:3">
      <c r="B3086" s="5">
        <v>489</v>
      </c>
      <c r="C3086" s="5" t="s">
        <v>532</v>
      </c>
    </row>
    <row r="3087" spans="2:3">
      <c r="B3087" s="5">
        <v>159</v>
      </c>
      <c r="C3087" s="5" t="s">
        <v>533</v>
      </c>
    </row>
    <row r="3088" spans="2:3">
      <c r="B3088" s="5">
        <v>447</v>
      </c>
      <c r="C3088" s="5" t="s">
        <v>533</v>
      </c>
    </row>
    <row r="3089" spans="2:3">
      <c r="B3089" s="5">
        <v>835</v>
      </c>
      <c r="C3089" s="5" t="s">
        <v>533</v>
      </c>
    </row>
    <row r="3090" spans="2:3">
      <c r="B3090" s="5">
        <v>845</v>
      </c>
      <c r="C3090" s="5" t="s">
        <v>532</v>
      </c>
    </row>
    <row r="3091" spans="2:3">
      <c r="B3091" s="5">
        <v>457</v>
      </c>
      <c r="C3091" s="5" t="s">
        <v>533</v>
      </c>
    </row>
    <row r="3092" spans="2:3">
      <c r="B3092" s="5">
        <v>224</v>
      </c>
      <c r="C3092" s="5" t="s">
        <v>532</v>
      </c>
    </row>
    <row r="3093" spans="2:3">
      <c r="B3093" s="5">
        <v>786</v>
      </c>
      <c r="C3093" s="5" t="s">
        <v>533</v>
      </c>
    </row>
    <row r="3094" spans="2:3">
      <c r="B3094" s="5">
        <v>250</v>
      </c>
      <c r="C3094" s="5" t="s">
        <v>533</v>
      </c>
    </row>
    <row r="3095" spans="2:3">
      <c r="B3095" s="5">
        <v>665</v>
      </c>
      <c r="C3095" s="5" t="s">
        <v>532</v>
      </c>
    </row>
    <row r="3096" spans="2:3">
      <c r="B3096" s="5">
        <v>259</v>
      </c>
      <c r="C3096" s="5" t="s">
        <v>532</v>
      </c>
    </row>
    <row r="3097" spans="2:3">
      <c r="B3097" s="5">
        <v>189</v>
      </c>
      <c r="C3097" s="5" t="s">
        <v>532</v>
      </c>
    </row>
    <row r="3098" spans="2:3">
      <c r="B3098" s="5">
        <v>71</v>
      </c>
      <c r="C3098" s="5" t="s">
        <v>533</v>
      </c>
    </row>
    <row r="3099" spans="2:3">
      <c r="B3099" s="5">
        <v>563</v>
      </c>
      <c r="C3099" s="5" t="s">
        <v>532</v>
      </c>
    </row>
    <row r="3100" spans="2:3">
      <c r="B3100" s="5">
        <v>161</v>
      </c>
      <c r="C3100" s="5" t="s">
        <v>533</v>
      </c>
    </row>
    <row r="3101" spans="2:3">
      <c r="B3101" s="5">
        <v>347</v>
      </c>
      <c r="C3101" s="5" t="s">
        <v>533</v>
      </c>
    </row>
    <row r="3102" spans="2:3">
      <c r="B3102" s="5">
        <v>366</v>
      </c>
      <c r="C3102" s="5" t="s">
        <v>533</v>
      </c>
    </row>
    <row r="3103" spans="2:3">
      <c r="B3103" s="5">
        <v>355</v>
      </c>
      <c r="C3103" s="5" t="s">
        <v>533</v>
      </c>
    </row>
    <row r="3104" spans="2:3">
      <c r="B3104" s="5">
        <v>986</v>
      </c>
      <c r="C3104" s="5" t="s">
        <v>533</v>
      </c>
    </row>
    <row r="3105" spans="2:3">
      <c r="B3105" s="5">
        <v>550</v>
      </c>
      <c r="C3105" s="5" t="s">
        <v>533</v>
      </c>
    </row>
    <row r="3106" spans="2:3">
      <c r="B3106" s="5">
        <v>530</v>
      </c>
      <c r="C3106" s="5" t="s">
        <v>532</v>
      </c>
    </row>
    <row r="3107" spans="2:3">
      <c r="B3107" s="5">
        <v>191</v>
      </c>
      <c r="C3107" s="5" t="s">
        <v>533</v>
      </c>
    </row>
    <row r="3108" spans="2:3">
      <c r="B3108" s="5">
        <v>625</v>
      </c>
      <c r="C3108" s="5" t="s">
        <v>533</v>
      </c>
    </row>
    <row r="3109" spans="2:3">
      <c r="B3109" s="5">
        <v>331</v>
      </c>
      <c r="C3109" s="5" t="s">
        <v>532</v>
      </c>
    </row>
    <row r="3110" spans="2:3">
      <c r="B3110" s="5">
        <v>413</v>
      </c>
      <c r="C3110" s="5" t="s">
        <v>533</v>
      </c>
    </row>
    <row r="3111" spans="2:3">
      <c r="B3111" s="5">
        <v>479</v>
      </c>
      <c r="C3111" s="5" t="s">
        <v>532</v>
      </c>
    </row>
    <row r="3112" spans="2:3">
      <c r="B3112" s="5">
        <v>644</v>
      </c>
      <c r="C3112" s="5" t="s">
        <v>532</v>
      </c>
    </row>
    <row r="3113" spans="2:3">
      <c r="B3113" s="5">
        <v>779</v>
      </c>
      <c r="C3113" s="5" t="s">
        <v>532</v>
      </c>
    </row>
    <row r="3114" spans="2:3">
      <c r="B3114" s="5">
        <v>238</v>
      </c>
      <c r="C3114" s="5" t="s">
        <v>533</v>
      </c>
    </row>
    <row r="3115" spans="2:3">
      <c r="B3115" s="5">
        <v>219</v>
      </c>
      <c r="C3115" s="5" t="s">
        <v>533</v>
      </c>
    </row>
    <row r="3116" spans="2:3">
      <c r="B3116" s="5">
        <v>930</v>
      </c>
      <c r="C3116" s="5" t="s">
        <v>533</v>
      </c>
    </row>
    <row r="3117" spans="2:3">
      <c r="B3117" s="5">
        <v>693</v>
      </c>
      <c r="C3117" s="5" t="s">
        <v>532</v>
      </c>
    </row>
    <row r="3118" spans="2:3">
      <c r="B3118" s="5">
        <v>534</v>
      </c>
      <c r="C3118" s="5" t="s">
        <v>533</v>
      </c>
    </row>
    <row r="3119" spans="2:3">
      <c r="B3119" s="5">
        <v>883</v>
      </c>
      <c r="C3119" s="5" t="s">
        <v>533</v>
      </c>
    </row>
    <row r="3120" spans="2:3">
      <c r="B3120" s="5">
        <v>192</v>
      </c>
      <c r="C3120" s="5" t="s">
        <v>532</v>
      </c>
    </row>
    <row r="3121" spans="2:3">
      <c r="B3121" s="5">
        <v>717</v>
      </c>
      <c r="C3121" s="5" t="s">
        <v>533</v>
      </c>
    </row>
    <row r="3122" spans="2:3">
      <c r="B3122" s="5">
        <v>200</v>
      </c>
      <c r="C3122" s="5" t="s">
        <v>533</v>
      </c>
    </row>
    <row r="3123" spans="2:3">
      <c r="B3123" s="5">
        <v>894</v>
      </c>
      <c r="C3123" s="5" t="s">
        <v>532</v>
      </c>
    </row>
    <row r="3124" spans="2:3">
      <c r="B3124" s="5">
        <v>809</v>
      </c>
      <c r="C3124" s="5" t="s">
        <v>532</v>
      </c>
    </row>
    <row r="3125" spans="2:3">
      <c r="B3125" s="5">
        <v>9</v>
      </c>
      <c r="C3125" s="5" t="s">
        <v>533</v>
      </c>
    </row>
    <row r="3126" spans="2:3">
      <c r="B3126" s="5">
        <v>819</v>
      </c>
      <c r="C3126" s="5" t="s">
        <v>532</v>
      </c>
    </row>
    <row r="3127" spans="2:3">
      <c r="B3127" s="5">
        <v>257</v>
      </c>
      <c r="C3127" s="5" t="s">
        <v>533</v>
      </c>
    </row>
    <row r="3128" spans="2:3">
      <c r="B3128" s="5">
        <v>723</v>
      </c>
      <c r="C3128" s="5" t="s">
        <v>533</v>
      </c>
    </row>
    <row r="3129" spans="2:3">
      <c r="B3129" s="5">
        <v>967</v>
      </c>
      <c r="C3129" s="5" t="s">
        <v>532</v>
      </c>
    </row>
    <row r="3130" spans="2:3">
      <c r="B3130" s="5">
        <v>491</v>
      </c>
      <c r="C3130" s="5" t="s">
        <v>533</v>
      </c>
    </row>
    <row r="3131" spans="2:3">
      <c r="B3131" s="5">
        <v>920</v>
      </c>
      <c r="C3131" s="5" t="s">
        <v>532</v>
      </c>
    </row>
    <row r="3132" spans="2:3">
      <c r="B3132" s="5">
        <v>405</v>
      </c>
      <c r="C3132" s="5" t="s">
        <v>533</v>
      </c>
    </row>
    <row r="3133" spans="2:3">
      <c r="B3133" s="5">
        <v>830</v>
      </c>
      <c r="C3133" s="5" t="s">
        <v>533</v>
      </c>
    </row>
    <row r="3134" spans="2:3">
      <c r="B3134" s="5">
        <v>937</v>
      </c>
      <c r="C3134" s="5" t="s">
        <v>532</v>
      </c>
    </row>
    <row r="3135" spans="2:3">
      <c r="B3135" s="5">
        <v>660</v>
      </c>
      <c r="C3135" s="5" t="s">
        <v>533</v>
      </c>
    </row>
    <row r="3136" spans="2:3">
      <c r="B3136" s="5">
        <v>550</v>
      </c>
      <c r="C3136" s="5" t="s">
        <v>532</v>
      </c>
    </row>
    <row r="3137" spans="2:3">
      <c r="B3137" s="5">
        <v>595</v>
      </c>
      <c r="C3137" s="5" t="s">
        <v>533</v>
      </c>
    </row>
    <row r="3138" spans="2:3">
      <c r="B3138" s="5">
        <v>149</v>
      </c>
      <c r="C3138" s="5" t="s">
        <v>533</v>
      </c>
    </row>
    <row r="3139" spans="2:3">
      <c r="B3139" s="5">
        <v>167</v>
      </c>
      <c r="C3139" s="5" t="s">
        <v>532</v>
      </c>
    </row>
    <row r="3140" spans="2:3">
      <c r="B3140" s="5">
        <v>847</v>
      </c>
      <c r="C3140" s="5" t="s">
        <v>532</v>
      </c>
    </row>
    <row r="3141" spans="2:3">
      <c r="B3141" s="5">
        <v>479</v>
      </c>
      <c r="C3141" s="5" t="s">
        <v>533</v>
      </c>
    </row>
    <row r="3142" spans="2:3">
      <c r="B3142" s="5">
        <v>243</v>
      </c>
      <c r="C3142" s="5" t="s">
        <v>532</v>
      </c>
    </row>
    <row r="3143" spans="2:3">
      <c r="B3143" s="5">
        <v>26</v>
      </c>
      <c r="C3143" s="5" t="s">
        <v>532</v>
      </c>
    </row>
    <row r="3144" spans="2:3">
      <c r="B3144" s="5">
        <v>561</v>
      </c>
      <c r="C3144" s="5" t="s">
        <v>532</v>
      </c>
    </row>
    <row r="3145" spans="2:3">
      <c r="B3145" s="5">
        <v>213</v>
      </c>
      <c r="C3145" s="5" t="s">
        <v>533</v>
      </c>
    </row>
    <row r="3146" spans="2:3">
      <c r="B3146" s="5">
        <v>352</v>
      </c>
      <c r="C3146" s="5" t="s">
        <v>533</v>
      </c>
    </row>
    <row r="3147" spans="2:3">
      <c r="B3147" s="5">
        <v>941</v>
      </c>
      <c r="C3147" s="5" t="s">
        <v>532</v>
      </c>
    </row>
    <row r="3148" spans="2:3">
      <c r="B3148" s="5">
        <v>786</v>
      </c>
      <c r="C3148" s="5" t="s">
        <v>533</v>
      </c>
    </row>
    <row r="3149" spans="2:3">
      <c r="B3149" s="5">
        <v>548</v>
      </c>
      <c r="C3149" s="5" t="s">
        <v>532</v>
      </c>
    </row>
    <row r="3150" spans="2:3">
      <c r="B3150" s="5">
        <v>76</v>
      </c>
      <c r="C3150" s="5" t="s">
        <v>533</v>
      </c>
    </row>
    <row r="3151" spans="2:3">
      <c r="B3151" s="5">
        <v>662</v>
      </c>
      <c r="C3151" s="5" t="s">
        <v>533</v>
      </c>
    </row>
    <row r="3152" spans="2:3">
      <c r="B3152" s="5">
        <v>675</v>
      </c>
      <c r="C3152" s="5" t="s">
        <v>533</v>
      </c>
    </row>
    <row r="3153" spans="2:3">
      <c r="B3153" s="5">
        <v>257</v>
      </c>
      <c r="C3153" s="5" t="s">
        <v>533</v>
      </c>
    </row>
    <row r="3154" spans="2:3">
      <c r="B3154" s="5">
        <v>584</v>
      </c>
      <c r="C3154" s="5" t="s">
        <v>532</v>
      </c>
    </row>
    <row r="3155" spans="2:3">
      <c r="B3155" s="5">
        <v>432</v>
      </c>
      <c r="C3155" s="5" t="s">
        <v>532</v>
      </c>
    </row>
    <row r="3156" spans="2:3">
      <c r="B3156" s="5">
        <v>502</v>
      </c>
      <c r="C3156" s="5" t="s">
        <v>532</v>
      </c>
    </row>
    <row r="3157" spans="2:3">
      <c r="B3157" s="5">
        <v>736</v>
      </c>
      <c r="C3157" s="5" t="s">
        <v>533</v>
      </c>
    </row>
    <row r="3158" spans="2:3">
      <c r="B3158" s="5">
        <v>633</v>
      </c>
      <c r="C3158" s="5" t="s">
        <v>533</v>
      </c>
    </row>
    <row r="3159" spans="2:3">
      <c r="B3159" s="5">
        <v>845</v>
      </c>
      <c r="C3159" s="5" t="s">
        <v>532</v>
      </c>
    </row>
    <row r="3160" spans="2:3">
      <c r="B3160" s="5">
        <v>699</v>
      </c>
      <c r="C3160" s="5" t="s">
        <v>533</v>
      </c>
    </row>
    <row r="3161" spans="2:3">
      <c r="B3161" s="5">
        <v>676</v>
      </c>
      <c r="C3161" s="5" t="s">
        <v>533</v>
      </c>
    </row>
    <row r="3162" spans="2:3">
      <c r="B3162" s="5">
        <v>888</v>
      </c>
      <c r="C3162" s="5" t="s">
        <v>532</v>
      </c>
    </row>
    <row r="3163" spans="2:3">
      <c r="B3163" s="5">
        <v>241</v>
      </c>
      <c r="C3163" s="5" t="s">
        <v>533</v>
      </c>
    </row>
    <row r="3164" spans="2:3">
      <c r="B3164" s="5">
        <v>922</v>
      </c>
      <c r="C3164" s="5" t="s">
        <v>532</v>
      </c>
    </row>
    <row r="3165" spans="2:3">
      <c r="B3165" s="5">
        <v>653</v>
      </c>
      <c r="C3165" s="5" t="s">
        <v>533</v>
      </c>
    </row>
    <row r="3166" spans="2:3">
      <c r="B3166" s="5">
        <v>674</v>
      </c>
      <c r="C3166" s="5" t="s">
        <v>533</v>
      </c>
    </row>
    <row r="3167" spans="2:3">
      <c r="B3167" s="5">
        <v>856</v>
      </c>
      <c r="C3167" s="5" t="s">
        <v>533</v>
      </c>
    </row>
    <row r="3168" spans="2:3">
      <c r="B3168" s="5">
        <v>626</v>
      </c>
      <c r="C3168" s="5" t="s">
        <v>533</v>
      </c>
    </row>
    <row r="3169" spans="2:3">
      <c r="B3169" s="5">
        <v>227</v>
      </c>
      <c r="C3169" s="5" t="s">
        <v>533</v>
      </c>
    </row>
    <row r="3170" spans="2:3">
      <c r="B3170" s="5">
        <v>587</v>
      </c>
      <c r="C3170" s="5" t="s">
        <v>533</v>
      </c>
    </row>
    <row r="3171" spans="2:3">
      <c r="B3171" s="5">
        <v>45</v>
      </c>
      <c r="C3171" s="5" t="s">
        <v>533</v>
      </c>
    </row>
    <row r="3172" spans="2:3">
      <c r="B3172" s="5">
        <v>756</v>
      </c>
      <c r="C3172" s="5" t="s">
        <v>532</v>
      </c>
    </row>
    <row r="3173" spans="2:3">
      <c r="B3173" s="5">
        <v>33</v>
      </c>
      <c r="C3173" s="5" t="s">
        <v>533</v>
      </c>
    </row>
    <row r="3174" spans="2:3">
      <c r="B3174" s="5">
        <v>419</v>
      </c>
      <c r="C3174" s="5" t="s">
        <v>532</v>
      </c>
    </row>
    <row r="3175" spans="2:3">
      <c r="B3175" s="5">
        <v>219</v>
      </c>
      <c r="C3175" s="5" t="s">
        <v>532</v>
      </c>
    </row>
    <row r="3176" spans="2:3">
      <c r="B3176" s="5">
        <v>108</v>
      </c>
      <c r="C3176" s="5" t="s">
        <v>533</v>
      </c>
    </row>
    <row r="3177" spans="2:3">
      <c r="B3177" s="5">
        <v>223</v>
      </c>
      <c r="C3177" s="5" t="s">
        <v>532</v>
      </c>
    </row>
    <row r="3178" spans="2:3">
      <c r="B3178" s="5">
        <v>876</v>
      </c>
      <c r="C3178" s="5" t="s">
        <v>533</v>
      </c>
    </row>
    <row r="3179" spans="2:3">
      <c r="B3179" s="5">
        <v>430</v>
      </c>
      <c r="C3179" s="5" t="s">
        <v>533</v>
      </c>
    </row>
    <row r="3180" spans="2:3">
      <c r="B3180" s="5">
        <v>472</v>
      </c>
      <c r="C3180" s="5" t="s">
        <v>532</v>
      </c>
    </row>
    <row r="3181" spans="2:3">
      <c r="B3181" s="5">
        <v>175</v>
      </c>
      <c r="C3181" s="5" t="s">
        <v>533</v>
      </c>
    </row>
    <row r="3182" spans="2:3">
      <c r="B3182" s="5">
        <v>871</v>
      </c>
      <c r="C3182" s="5" t="s">
        <v>532</v>
      </c>
    </row>
    <row r="3183" spans="2:3">
      <c r="B3183" s="5">
        <v>977</v>
      </c>
      <c r="C3183" s="5" t="s">
        <v>533</v>
      </c>
    </row>
    <row r="3184" spans="2:3">
      <c r="B3184" s="5">
        <v>325</v>
      </c>
      <c r="C3184" s="5" t="s">
        <v>533</v>
      </c>
    </row>
    <row r="3185" spans="2:3">
      <c r="B3185" s="5">
        <v>821</v>
      </c>
      <c r="C3185" s="5" t="s">
        <v>532</v>
      </c>
    </row>
    <row r="3186" spans="2:3">
      <c r="B3186" s="5">
        <v>508</v>
      </c>
      <c r="C3186" s="5" t="s">
        <v>532</v>
      </c>
    </row>
    <row r="3187" spans="2:3">
      <c r="B3187" s="5">
        <v>644</v>
      </c>
      <c r="C3187" s="5" t="s">
        <v>533</v>
      </c>
    </row>
    <row r="3188" spans="2:3">
      <c r="B3188" s="5">
        <v>707</v>
      </c>
      <c r="C3188" s="5" t="s">
        <v>533</v>
      </c>
    </row>
    <row r="3189" spans="2:3">
      <c r="B3189" s="5">
        <v>184</v>
      </c>
      <c r="C3189" s="5" t="s">
        <v>533</v>
      </c>
    </row>
    <row r="3190" spans="2:3">
      <c r="B3190" s="5">
        <v>555</v>
      </c>
      <c r="C3190" s="5" t="s">
        <v>532</v>
      </c>
    </row>
    <row r="3191" spans="2:3">
      <c r="B3191" s="5">
        <v>685</v>
      </c>
      <c r="C3191" s="5" t="s">
        <v>532</v>
      </c>
    </row>
    <row r="3192" spans="2:3">
      <c r="B3192" s="5">
        <v>618</v>
      </c>
      <c r="C3192" s="5" t="s">
        <v>533</v>
      </c>
    </row>
    <row r="3193" spans="2:3">
      <c r="B3193" s="5">
        <v>265</v>
      </c>
      <c r="C3193" s="5" t="s">
        <v>533</v>
      </c>
    </row>
    <row r="3194" spans="2:3">
      <c r="B3194" s="5">
        <v>190</v>
      </c>
      <c r="C3194" s="5" t="s">
        <v>533</v>
      </c>
    </row>
    <row r="3195" spans="2:3">
      <c r="B3195" s="5">
        <v>567</v>
      </c>
      <c r="C3195" s="5" t="s">
        <v>532</v>
      </c>
    </row>
    <row r="3196" spans="2:3">
      <c r="B3196" s="5">
        <v>723</v>
      </c>
      <c r="C3196" s="5" t="s">
        <v>532</v>
      </c>
    </row>
    <row r="3197" spans="2:3">
      <c r="B3197" s="5">
        <v>105</v>
      </c>
      <c r="C3197" s="5" t="s">
        <v>533</v>
      </c>
    </row>
    <row r="3198" spans="2:3">
      <c r="B3198" s="5">
        <v>4</v>
      </c>
      <c r="C3198" s="5" t="s">
        <v>532</v>
      </c>
    </row>
    <row r="3199" spans="2:3">
      <c r="B3199" s="5">
        <v>98</v>
      </c>
      <c r="C3199" s="5" t="s">
        <v>533</v>
      </c>
    </row>
    <row r="3200" spans="2:3">
      <c r="B3200" s="5">
        <v>16</v>
      </c>
      <c r="C3200" s="5" t="s">
        <v>533</v>
      </c>
    </row>
    <row r="3201" spans="2:3">
      <c r="B3201" s="5">
        <v>780</v>
      </c>
      <c r="C3201" s="5" t="s">
        <v>533</v>
      </c>
    </row>
    <row r="3202" spans="2:3">
      <c r="B3202" s="5">
        <v>67</v>
      </c>
      <c r="C3202" s="5" t="s">
        <v>533</v>
      </c>
    </row>
    <row r="3203" spans="2:3">
      <c r="B3203" s="5">
        <v>394</v>
      </c>
      <c r="C3203" s="5" t="s">
        <v>532</v>
      </c>
    </row>
    <row r="3204" spans="2:3">
      <c r="B3204" s="5">
        <v>370</v>
      </c>
      <c r="C3204" s="5" t="s">
        <v>533</v>
      </c>
    </row>
    <row r="3205" spans="2:3">
      <c r="B3205" s="5">
        <v>764</v>
      </c>
      <c r="C3205" s="5" t="s">
        <v>533</v>
      </c>
    </row>
    <row r="3206" spans="2:3">
      <c r="B3206" s="5">
        <v>406</v>
      </c>
      <c r="C3206" s="5" t="s">
        <v>532</v>
      </c>
    </row>
    <row r="3207" spans="2:3">
      <c r="B3207" s="5">
        <v>261</v>
      </c>
      <c r="C3207" s="5" t="s">
        <v>533</v>
      </c>
    </row>
    <row r="3208" spans="2:3">
      <c r="B3208" s="5">
        <v>317</v>
      </c>
      <c r="C3208" s="5" t="s">
        <v>533</v>
      </c>
    </row>
    <row r="3209" spans="2:3">
      <c r="B3209" s="5">
        <v>840</v>
      </c>
      <c r="C3209" s="5" t="s">
        <v>532</v>
      </c>
    </row>
    <row r="3210" spans="2:3">
      <c r="B3210" s="5">
        <v>549</v>
      </c>
      <c r="C3210" s="5" t="s">
        <v>532</v>
      </c>
    </row>
    <row r="3211" spans="2:3">
      <c r="B3211" s="5">
        <v>650</v>
      </c>
      <c r="C3211" s="5" t="s">
        <v>533</v>
      </c>
    </row>
    <row r="3212" spans="2:3">
      <c r="B3212" s="5">
        <v>448</v>
      </c>
      <c r="C3212" s="5" t="s">
        <v>533</v>
      </c>
    </row>
    <row r="3213" spans="2:3">
      <c r="B3213" s="5">
        <v>303</v>
      </c>
      <c r="C3213" s="5" t="s">
        <v>533</v>
      </c>
    </row>
    <row r="3214" spans="2:3">
      <c r="B3214" s="5">
        <v>1000</v>
      </c>
      <c r="C3214" s="5" t="s">
        <v>532</v>
      </c>
    </row>
    <row r="3215" spans="2:3">
      <c r="B3215" s="5">
        <v>605</v>
      </c>
      <c r="C3215" s="5" t="s">
        <v>532</v>
      </c>
    </row>
    <row r="3216" spans="2:3">
      <c r="B3216" s="5">
        <v>700</v>
      </c>
      <c r="C3216" s="5" t="s">
        <v>533</v>
      </c>
    </row>
    <row r="3217" spans="2:3">
      <c r="B3217" s="5">
        <v>74</v>
      </c>
      <c r="C3217" s="5" t="s">
        <v>533</v>
      </c>
    </row>
    <row r="3218" spans="2:3">
      <c r="B3218" s="5">
        <v>573</v>
      </c>
      <c r="C3218" s="5" t="s">
        <v>532</v>
      </c>
    </row>
    <row r="3219" spans="2:3">
      <c r="B3219" s="5">
        <v>474</v>
      </c>
      <c r="C3219" s="5" t="s">
        <v>533</v>
      </c>
    </row>
    <row r="3220" spans="2:3">
      <c r="B3220" s="5">
        <v>544</v>
      </c>
      <c r="C3220" s="5" t="s">
        <v>532</v>
      </c>
    </row>
    <row r="3221" spans="2:3">
      <c r="B3221" s="5">
        <v>462</v>
      </c>
      <c r="C3221" s="5" t="s">
        <v>533</v>
      </c>
    </row>
    <row r="3222" spans="2:3">
      <c r="B3222" s="5">
        <v>259</v>
      </c>
      <c r="C3222" s="5" t="s">
        <v>533</v>
      </c>
    </row>
    <row r="3223" spans="2:3">
      <c r="B3223" s="5">
        <v>321</v>
      </c>
      <c r="C3223" s="5" t="s">
        <v>533</v>
      </c>
    </row>
    <row r="3224" spans="2:3">
      <c r="B3224" s="5">
        <v>486</v>
      </c>
      <c r="C3224" s="5" t="s">
        <v>533</v>
      </c>
    </row>
    <row r="3225" spans="2:3">
      <c r="B3225" s="5">
        <v>629</v>
      </c>
      <c r="C3225" s="5" t="s">
        <v>533</v>
      </c>
    </row>
    <row r="3226" spans="2:3">
      <c r="B3226" s="5">
        <v>88</v>
      </c>
      <c r="C3226" s="5" t="s">
        <v>533</v>
      </c>
    </row>
    <row r="3227" spans="2:3">
      <c r="B3227" s="5">
        <v>976</v>
      </c>
      <c r="C3227" s="5" t="s">
        <v>532</v>
      </c>
    </row>
    <row r="3228" spans="2:3">
      <c r="B3228" s="5">
        <v>887</v>
      </c>
      <c r="C3228" s="5" t="s">
        <v>533</v>
      </c>
    </row>
    <row r="3229" spans="2:3">
      <c r="B3229" s="5">
        <v>118</v>
      </c>
      <c r="C3229" s="5" t="s">
        <v>532</v>
      </c>
    </row>
    <row r="3230" spans="2:3">
      <c r="B3230" s="5">
        <v>899</v>
      </c>
      <c r="C3230" s="5" t="s">
        <v>532</v>
      </c>
    </row>
    <row r="3231" spans="2:3">
      <c r="B3231" s="5">
        <v>8</v>
      </c>
      <c r="C3231" s="5" t="s">
        <v>533</v>
      </c>
    </row>
    <row r="3232" spans="2:3">
      <c r="B3232" s="5">
        <v>287</v>
      </c>
      <c r="C3232" s="5" t="s">
        <v>533</v>
      </c>
    </row>
    <row r="3233" spans="2:3">
      <c r="B3233" s="5">
        <v>603</v>
      </c>
      <c r="C3233" s="5" t="s">
        <v>532</v>
      </c>
    </row>
    <row r="3234" spans="2:3">
      <c r="B3234" s="5">
        <v>140</v>
      </c>
      <c r="C3234" s="5" t="s">
        <v>532</v>
      </c>
    </row>
    <row r="3235" spans="2:3">
      <c r="B3235" s="5">
        <v>901</v>
      </c>
      <c r="C3235" s="5" t="s">
        <v>532</v>
      </c>
    </row>
    <row r="3236" spans="2:3">
      <c r="B3236" s="5">
        <v>869</v>
      </c>
      <c r="C3236" s="5" t="s">
        <v>532</v>
      </c>
    </row>
    <row r="3237" spans="2:3">
      <c r="B3237" s="5">
        <v>582</v>
      </c>
      <c r="C3237" s="5" t="s">
        <v>532</v>
      </c>
    </row>
    <row r="3238" spans="2:3">
      <c r="B3238" s="5">
        <v>686</v>
      </c>
      <c r="C3238" s="5" t="s">
        <v>533</v>
      </c>
    </row>
    <row r="3239" spans="2:3">
      <c r="B3239" s="5">
        <v>569</v>
      </c>
      <c r="C3239" s="5" t="s">
        <v>532</v>
      </c>
    </row>
    <row r="3240" spans="2:3">
      <c r="B3240" s="5">
        <v>355</v>
      </c>
      <c r="C3240" s="5" t="s">
        <v>533</v>
      </c>
    </row>
    <row r="3241" spans="2:3">
      <c r="B3241" s="5">
        <v>992</v>
      </c>
      <c r="C3241" s="5" t="s">
        <v>532</v>
      </c>
    </row>
    <row r="3242" spans="2:3">
      <c r="B3242" s="5">
        <v>741</v>
      </c>
      <c r="C3242" s="5" t="s">
        <v>533</v>
      </c>
    </row>
    <row r="3243" spans="2:3">
      <c r="B3243" s="5">
        <v>699</v>
      </c>
      <c r="C3243" s="5" t="s">
        <v>533</v>
      </c>
    </row>
    <row r="3244" spans="2:3">
      <c r="B3244" s="5">
        <v>673</v>
      </c>
      <c r="C3244" s="5" t="s">
        <v>533</v>
      </c>
    </row>
    <row r="3245" spans="2:3">
      <c r="B3245" s="5">
        <v>337</v>
      </c>
      <c r="C3245" s="5" t="s">
        <v>533</v>
      </c>
    </row>
    <row r="3246" spans="2:3">
      <c r="B3246" s="5">
        <v>120</v>
      </c>
      <c r="C3246" s="5" t="s">
        <v>533</v>
      </c>
    </row>
    <row r="3247" spans="2:3">
      <c r="B3247" s="5">
        <v>27</v>
      </c>
      <c r="C3247" s="5" t="s">
        <v>533</v>
      </c>
    </row>
    <row r="3248" spans="2:3">
      <c r="B3248" s="5">
        <v>974</v>
      </c>
      <c r="C3248" s="5" t="s">
        <v>532</v>
      </c>
    </row>
    <row r="3249" spans="2:3">
      <c r="B3249" s="5">
        <v>171</v>
      </c>
      <c r="C3249" s="5" t="s">
        <v>533</v>
      </c>
    </row>
    <row r="3250" spans="2:3">
      <c r="B3250" s="5">
        <v>513</v>
      </c>
      <c r="C3250" s="5" t="s">
        <v>533</v>
      </c>
    </row>
    <row r="3251" spans="2:3">
      <c r="B3251" s="5">
        <v>768</v>
      </c>
      <c r="C3251" s="5" t="s">
        <v>532</v>
      </c>
    </row>
    <row r="3252" spans="2:3">
      <c r="B3252" s="5">
        <v>703</v>
      </c>
      <c r="C3252" s="5" t="s">
        <v>533</v>
      </c>
    </row>
    <row r="3253" spans="2:3">
      <c r="B3253" s="5">
        <v>813</v>
      </c>
      <c r="C3253" s="5" t="s">
        <v>532</v>
      </c>
    </row>
    <row r="3254" spans="2:3">
      <c r="B3254" s="5">
        <v>600</v>
      </c>
      <c r="C3254" s="5" t="s">
        <v>532</v>
      </c>
    </row>
    <row r="3255" spans="2:3">
      <c r="B3255" s="5">
        <v>73</v>
      </c>
      <c r="C3255" s="5" t="s">
        <v>533</v>
      </c>
    </row>
    <row r="3256" spans="2:3">
      <c r="B3256" s="5">
        <v>647</v>
      </c>
      <c r="C3256" s="5" t="s">
        <v>533</v>
      </c>
    </row>
    <row r="3257" spans="2:3">
      <c r="B3257" s="5">
        <v>252</v>
      </c>
      <c r="C3257" s="5" t="s">
        <v>533</v>
      </c>
    </row>
    <row r="3258" spans="2:3">
      <c r="B3258" s="5">
        <v>896</v>
      </c>
      <c r="C3258" s="5" t="s">
        <v>533</v>
      </c>
    </row>
    <row r="3259" spans="2:3">
      <c r="B3259" s="5">
        <v>443</v>
      </c>
      <c r="C3259" s="5" t="s">
        <v>533</v>
      </c>
    </row>
    <row r="3260" spans="2:3">
      <c r="B3260" s="5">
        <v>641</v>
      </c>
      <c r="C3260" s="5" t="s">
        <v>532</v>
      </c>
    </row>
    <row r="3261" spans="2:3">
      <c r="B3261" s="5">
        <v>47</v>
      </c>
      <c r="C3261" s="5" t="s">
        <v>532</v>
      </c>
    </row>
    <row r="3262" spans="2:3">
      <c r="B3262" s="5">
        <v>518</v>
      </c>
      <c r="C3262" s="5" t="s">
        <v>532</v>
      </c>
    </row>
    <row r="3263" spans="2:3">
      <c r="B3263" s="5">
        <v>128</v>
      </c>
      <c r="C3263" s="5" t="s">
        <v>533</v>
      </c>
    </row>
    <row r="3264" spans="2:3">
      <c r="B3264" s="5">
        <v>49</v>
      </c>
      <c r="C3264" s="5" t="s">
        <v>533</v>
      </c>
    </row>
    <row r="3265" spans="2:3">
      <c r="B3265" s="5">
        <v>335</v>
      </c>
      <c r="C3265" s="5" t="s">
        <v>533</v>
      </c>
    </row>
    <row r="3266" spans="2:3">
      <c r="B3266" s="5">
        <v>389</v>
      </c>
      <c r="C3266" s="5" t="s">
        <v>533</v>
      </c>
    </row>
    <row r="3267" spans="2:3">
      <c r="B3267" s="5">
        <v>766</v>
      </c>
      <c r="C3267" s="5" t="s">
        <v>532</v>
      </c>
    </row>
    <row r="3268" spans="2:3">
      <c r="B3268" s="5">
        <v>287</v>
      </c>
      <c r="C3268" s="5" t="s">
        <v>532</v>
      </c>
    </row>
    <row r="3269" spans="2:3">
      <c r="B3269" s="5">
        <v>134</v>
      </c>
      <c r="C3269" s="5" t="s">
        <v>533</v>
      </c>
    </row>
    <row r="3270" spans="2:3">
      <c r="B3270" s="5">
        <v>785</v>
      </c>
      <c r="C3270" s="5" t="s">
        <v>532</v>
      </c>
    </row>
    <row r="3271" spans="2:3">
      <c r="B3271" s="5">
        <v>90</v>
      </c>
      <c r="C3271" s="5" t="s">
        <v>533</v>
      </c>
    </row>
    <row r="3272" spans="2:3">
      <c r="B3272" s="5">
        <v>474</v>
      </c>
      <c r="C3272" s="5" t="s">
        <v>533</v>
      </c>
    </row>
    <row r="3273" spans="2:3">
      <c r="B3273" s="5">
        <v>337</v>
      </c>
      <c r="C3273" s="5" t="s">
        <v>533</v>
      </c>
    </row>
    <row r="3274" spans="2:3">
      <c r="B3274" s="5">
        <v>135</v>
      </c>
      <c r="C3274" s="5" t="s">
        <v>533</v>
      </c>
    </row>
    <row r="3275" spans="2:3">
      <c r="B3275" s="5">
        <v>320</v>
      </c>
      <c r="C3275" s="5" t="s">
        <v>533</v>
      </c>
    </row>
    <row r="3276" spans="2:3">
      <c r="B3276" s="5">
        <v>294</v>
      </c>
      <c r="C3276" s="5" t="s">
        <v>533</v>
      </c>
    </row>
    <row r="3277" spans="2:3">
      <c r="B3277" s="5">
        <v>750</v>
      </c>
      <c r="C3277" s="5" t="s">
        <v>533</v>
      </c>
    </row>
    <row r="3278" spans="2:3">
      <c r="B3278" s="5">
        <v>857</v>
      </c>
      <c r="C3278" s="5" t="s">
        <v>532</v>
      </c>
    </row>
    <row r="3279" spans="2:3">
      <c r="B3279" s="5">
        <v>403</v>
      </c>
      <c r="C3279" s="5" t="s">
        <v>532</v>
      </c>
    </row>
    <row r="3280" spans="2:3">
      <c r="B3280" s="5">
        <v>310</v>
      </c>
      <c r="C3280" s="5" t="s">
        <v>533</v>
      </c>
    </row>
    <row r="3281" spans="2:3">
      <c r="B3281" s="5">
        <v>748</v>
      </c>
      <c r="C3281" s="5" t="s">
        <v>533</v>
      </c>
    </row>
    <row r="3282" spans="2:3">
      <c r="B3282" s="5">
        <v>209</v>
      </c>
      <c r="C3282" s="5" t="s">
        <v>532</v>
      </c>
    </row>
    <row r="3283" spans="2:3">
      <c r="B3283" s="5">
        <v>338</v>
      </c>
      <c r="C3283" s="5" t="s">
        <v>533</v>
      </c>
    </row>
    <row r="3284" spans="2:3">
      <c r="B3284" s="5">
        <v>368</v>
      </c>
      <c r="C3284" s="5" t="s">
        <v>532</v>
      </c>
    </row>
    <row r="3285" spans="2:3">
      <c r="B3285" s="5">
        <v>643</v>
      </c>
      <c r="C3285" s="5" t="s">
        <v>533</v>
      </c>
    </row>
    <row r="3286" spans="2:3">
      <c r="B3286" s="5">
        <v>298</v>
      </c>
      <c r="C3286" s="5" t="s">
        <v>532</v>
      </c>
    </row>
    <row r="3287" spans="2:3">
      <c r="B3287" s="5">
        <v>916</v>
      </c>
      <c r="C3287" s="5" t="s">
        <v>533</v>
      </c>
    </row>
    <row r="3288" spans="2:3">
      <c r="B3288" s="5">
        <v>511</v>
      </c>
      <c r="C3288" s="5" t="s">
        <v>533</v>
      </c>
    </row>
    <row r="3289" spans="2:3">
      <c r="B3289" s="5">
        <v>74</v>
      </c>
      <c r="C3289" s="5" t="s">
        <v>533</v>
      </c>
    </row>
    <row r="3290" spans="2:3">
      <c r="B3290" s="5">
        <v>712</v>
      </c>
      <c r="C3290" s="5" t="s">
        <v>533</v>
      </c>
    </row>
    <row r="3291" spans="2:3">
      <c r="B3291" s="5">
        <v>338</v>
      </c>
      <c r="C3291" s="5" t="s">
        <v>533</v>
      </c>
    </row>
    <row r="3292" spans="2:3">
      <c r="B3292" s="5">
        <v>983</v>
      </c>
      <c r="C3292" s="5" t="s">
        <v>532</v>
      </c>
    </row>
    <row r="3293" spans="2:3">
      <c r="B3293" s="5">
        <v>215</v>
      </c>
      <c r="C3293" s="5" t="s">
        <v>533</v>
      </c>
    </row>
    <row r="3294" spans="2:3">
      <c r="B3294" s="5">
        <v>846</v>
      </c>
      <c r="C3294" s="5" t="s">
        <v>532</v>
      </c>
    </row>
    <row r="3295" spans="2:3">
      <c r="B3295" s="5">
        <v>74</v>
      </c>
      <c r="C3295" s="5" t="s">
        <v>533</v>
      </c>
    </row>
    <row r="3296" spans="2:3">
      <c r="B3296" s="5">
        <v>342</v>
      </c>
      <c r="C3296" s="5" t="s">
        <v>533</v>
      </c>
    </row>
    <row r="3297" spans="2:3">
      <c r="B3297" s="5">
        <v>400</v>
      </c>
      <c r="C3297" s="5" t="s">
        <v>533</v>
      </c>
    </row>
    <row r="3298" spans="2:3">
      <c r="B3298" s="5">
        <v>531</v>
      </c>
      <c r="C3298" s="5" t="s">
        <v>533</v>
      </c>
    </row>
    <row r="3299" spans="2:3">
      <c r="B3299" s="5">
        <v>554</v>
      </c>
      <c r="C3299" s="5" t="s">
        <v>532</v>
      </c>
    </row>
    <row r="3300" spans="2:3">
      <c r="B3300" s="5">
        <v>752</v>
      </c>
      <c r="C3300" s="5" t="s">
        <v>533</v>
      </c>
    </row>
    <row r="3301" spans="2:3">
      <c r="B3301" s="5">
        <v>782</v>
      </c>
      <c r="C3301" s="5" t="s">
        <v>532</v>
      </c>
    </row>
    <row r="3302" spans="2:3">
      <c r="B3302" s="5">
        <v>711</v>
      </c>
      <c r="C3302" s="5" t="s">
        <v>533</v>
      </c>
    </row>
    <row r="3303" spans="2:3">
      <c r="B3303" s="5">
        <v>459</v>
      </c>
      <c r="C3303" s="5" t="s">
        <v>532</v>
      </c>
    </row>
    <row r="3304" spans="2:3">
      <c r="B3304" s="5">
        <v>470</v>
      </c>
      <c r="C3304" s="5" t="s">
        <v>533</v>
      </c>
    </row>
    <row r="3305" spans="2:3">
      <c r="B3305" s="5">
        <v>533</v>
      </c>
      <c r="C3305" s="5" t="s">
        <v>533</v>
      </c>
    </row>
    <row r="3306" spans="2:3">
      <c r="B3306" s="5">
        <v>330</v>
      </c>
      <c r="C3306" s="5" t="s">
        <v>533</v>
      </c>
    </row>
    <row r="3307" spans="2:3">
      <c r="B3307" s="5">
        <v>143</v>
      </c>
      <c r="C3307" s="5" t="s">
        <v>533</v>
      </c>
    </row>
    <row r="3308" spans="2:3">
      <c r="B3308" s="5">
        <v>641</v>
      </c>
      <c r="C3308" s="5" t="s">
        <v>533</v>
      </c>
    </row>
    <row r="3309" spans="2:3">
      <c r="B3309" s="5">
        <v>385</v>
      </c>
      <c r="C3309" s="5" t="s">
        <v>532</v>
      </c>
    </row>
    <row r="3310" spans="2:3">
      <c r="B3310" s="5">
        <v>592</v>
      </c>
      <c r="C3310" s="5" t="s">
        <v>533</v>
      </c>
    </row>
    <row r="3311" spans="2:3">
      <c r="B3311" s="5">
        <v>945</v>
      </c>
      <c r="C3311" s="5" t="s">
        <v>532</v>
      </c>
    </row>
    <row r="3312" spans="2:3">
      <c r="B3312" s="5">
        <v>398</v>
      </c>
      <c r="C3312" s="5" t="s">
        <v>533</v>
      </c>
    </row>
    <row r="3313" spans="2:3">
      <c r="B3313" s="5">
        <v>19</v>
      </c>
      <c r="C3313" s="5" t="s">
        <v>533</v>
      </c>
    </row>
    <row r="3314" spans="2:3">
      <c r="B3314" s="5">
        <v>952</v>
      </c>
      <c r="C3314" s="5" t="s">
        <v>532</v>
      </c>
    </row>
    <row r="3315" spans="2:3">
      <c r="B3315" s="5">
        <v>178</v>
      </c>
      <c r="C3315" s="5" t="s">
        <v>532</v>
      </c>
    </row>
    <row r="3316" spans="2:3">
      <c r="B3316" s="5">
        <v>241</v>
      </c>
      <c r="C3316" s="5" t="s">
        <v>533</v>
      </c>
    </row>
    <row r="3317" spans="2:3">
      <c r="B3317" s="5">
        <v>201</v>
      </c>
      <c r="C3317" s="5" t="s">
        <v>533</v>
      </c>
    </row>
    <row r="3318" spans="2:3">
      <c r="B3318" s="5">
        <v>108</v>
      </c>
      <c r="C3318" s="5" t="s">
        <v>533</v>
      </c>
    </row>
    <row r="3319" spans="2:3">
      <c r="B3319" s="5">
        <v>559</v>
      </c>
      <c r="C3319" s="5" t="s">
        <v>533</v>
      </c>
    </row>
    <row r="3320" spans="2:3">
      <c r="B3320" s="5">
        <v>842</v>
      </c>
      <c r="C3320" s="5" t="s">
        <v>532</v>
      </c>
    </row>
    <row r="3321" spans="2:3">
      <c r="B3321" s="5">
        <v>419</v>
      </c>
      <c r="C3321" s="5" t="s">
        <v>533</v>
      </c>
    </row>
    <row r="3322" spans="2:3">
      <c r="B3322" s="5">
        <v>75</v>
      </c>
      <c r="C3322" s="5" t="s">
        <v>533</v>
      </c>
    </row>
    <row r="3323" spans="2:3">
      <c r="B3323" s="5">
        <v>496</v>
      </c>
      <c r="C3323" s="5" t="s">
        <v>532</v>
      </c>
    </row>
    <row r="3324" spans="2:3">
      <c r="B3324" s="5">
        <v>375</v>
      </c>
      <c r="C3324" s="5" t="s">
        <v>533</v>
      </c>
    </row>
    <row r="3325" spans="2:3">
      <c r="B3325" s="5">
        <v>284</v>
      </c>
      <c r="C3325" s="5" t="s">
        <v>533</v>
      </c>
    </row>
    <row r="3326" spans="2:3">
      <c r="B3326" s="5">
        <v>531</v>
      </c>
      <c r="C3326" s="5" t="s">
        <v>533</v>
      </c>
    </row>
    <row r="3327" spans="2:3">
      <c r="B3327" s="5">
        <v>273</v>
      </c>
      <c r="C3327" s="5" t="s">
        <v>533</v>
      </c>
    </row>
    <row r="3328" spans="2:3">
      <c r="B3328" s="5">
        <v>374</v>
      </c>
      <c r="C3328" s="5" t="s">
        <v>533</v>
      </c>
    </row>
    <row r="3329" spans="2:3">
      <c r="B3329" s="5">
        <v>764</v>
      </c>
      <c r="C3329" s="5" t="s">
        <v>533</v>
      </c>
    </row>
    <row r="3330" spans="2:3">
      <c r="B3330" s="5">
        <v>806</v>
      </c>
      <c r="C3330" s="5" t="s">
        <v>532</v>
      </c>
    </row>
    <row r="3331" spans="2:3">
      <c r="B3331" s="5">
        <v>607</v>
      </c>
      <c r="C3331" s="5" t="s">
        <v>533</v>
      </c>
    </row>
    <row r="3332" spans="2:3">
      <c r="B3332" s="5">
        <v>947</v>
      </c>
      <c r="C3332" s="5" t="s">
        <v>533</v>
      </c>
    </row>
    <row r="3333" spans="2:3">
      <c r="B3333" s="5">
        <v>987</v>
      </c>
      <c r="C3333" s="5" t="s">
        <v>533</v>
      </c>
    </row>
    <row r="3334" spans="2:3">
      <c r="B3334" s="5">
        <v>418</v>
      </c>
      <c r="C3334" s="5" t="s">
        <v>532</v>
      </c>
    </row>
    <row r="3335" spans="2:3">
      <c r="B3335" s="5">
        <v>55</v>
      </c>
      <c r="C3335" s="5" t="s">
        <v>532</v>
      </c>
    </row>
    <row r="3336" spans="2:3">
      <c r="B3336" s="5">
        <v>617</v>
      </c>
      <c r="C3336" s="5" t="s">
        <v>533</v>
      </c>
    </row>
    <row r="3337" spans="2:3">
      <c r="B3337" s="5">
        <v>803</v>
      </c>
      <c r="C3337" s="5" t="s">
        <v>533</v>
      </c>
    </row>
    <row r="3338" spans="2:3">
      <c r="B3338" s="5">
        <v>317</v>
      </c>
      <c r="C3338" s="5" t="s">
        <v>533</v>
      </c>
    </row>
    <row r="3339" spans="2:3">
      <c r="B3339" s="5">
        <v>279</v>
      </c>
      <c r="C3339" s="5" t="s">
        <v>532</v>
      </c>
    </row>
    <row r="3340" spans="2:3">
      <c r="B3340" s="5">
        <v>394</v>
      </c>
      <c r="C3340" s="5" t="s">
        <v>532</v>
      </c>
    </row>
    <row r="3341" spans="2:3">
      <c r="B3341" s="5">
        <v>992</v>
      </c>
      <c r="C3341" s="5" t="s">
        <v>532</v>
      </c>
    </row>
    <row r="3342" spans="2:3">
      <c r="B3342" s="5">
        <v>344</v>
      </c>
      <c r="C3342" s="5" t="s">
        <v>533</v>
      </c>
    </row>
    <row r="3343" spans="2:3">
      <c r="B3343" s="5">
        <v>397</v>
      </c>
      <c r="C3343" s="5" t="s">
        <v>532</v>
      </c>
    </row>
    <row r="3344" spans="2:3">
      <c r="B3344" s="5">
        <v>208</v>
      </c>
      <c r="C3344" s="5" t="s">
        <v>533</v>
      </c>
    </row>
    <row r="3345" spans="2:3">
      <c r="B3345" s="5">
        <v>317</v>
      </c>
      <c r="C3345" s="5" t="s">
        <v>532</v>
      </c>
    </row>
    <row r="3346" spans="2:3">
      <c r="B3346" s="5">
        <v>272</v>
      </c>
      <c r="C3346" s="5" t="s">
        <v>532</v>
      </c>
    </row>
    <row r="3347" spans="2:3">
      <c r="B3347" s="5">
        <v>515</v>
      </c>
      <c r="C3347" s="5" t="s">
        <v>533</v>
      </c>
    </row>
    <row r="3348" spans="2:3">
      <c r="B3348" s="5">
        <v>456</v>
      </c>
      <c r="C3348" s="5" t="s">
        <v>532</v>
      </c>
    </row>
    <row r="3349" spans="2:3">
      <c r="B3349" s="5">
        <v>269</v>
      </c>
      <c r="C3349" s="5" t="s">
        <v>532</v>
      </c>
    </row>
    <row r="3350" spans="2:3">
      <c r="B3350" s="5">
        <v>150</v>
      </c>
      <c r="C3350" s="5" t="s">
        <v>532</v>
      </c>
    </row>
    <row r="3351" spans="2:3">
      <c r="B3351" s="5">
        <v>609</v>
      </c>
      <c r="C3351" s="5" t="s">
        <v>533</v>
      </c>
    </row>
    <row r="3352" spans="2:3">
      <c r="B3352" s="5">
        <v>933</v>
      </c>
      <c r="C3352" s="5" t="s">
        <v>532</v>
      </c>
    </row>
    <row r="3353" spans="2:3">
      <c r="B3353" s="5">
        <v>952</v>
      </c>
      <c r="C3353" s="5" t="s">
        <v>532</v>
      </c>
    </row>
    <row r="3354" spans="2:3">
      <c r="B3354" s="5">
        <v>463</v>
      </c>
      <c r="C3354" s="5" t="s">
        <v>533</v>
      </c>
    </row>
    <row r="3355" spans="2:3">
      <c r="B3355" s="5">
        <v>731</v>
      </c>
      <c r="C3355" s="5" t="s">
        <v>533</v>
      </c>
    </row>
    <row r="3356" spans="2:3">
      <c r="B3356" s="5">
        <v>1</v>
      </c>
      <c r="C3356" s="5" t="s">
        <v>533</v>
      </c>
    </row>
    <row r="3357" spans="2:3">
      <c r="B3357" s="5">
        <v>125</v>
      </c>
      <c r="C3357" s="5" t="s">
        <v>533</v>
      </c>
    </row>
    <row r="3358" spans="2:3">
      <c r="B3358" s="5">
        <v>993</v>
      </c>
      <c r="C3358" s="5" t="s">
        <v>532</v>
      </c>
    </row>
    <row r="3359" spans="2:3">
      <c r="B3359" s="5">
        <v>265</v>
      </c>
      <c r="C3359" s="5" t="s">
        <v>533</v>
      </c>
    </row>
    <row r="3360" spans="2:3">
      <c r="B3360" s="5">
        <v>7</v>
      </c>
      <c r="C3360" s="5" t="s">
        <v>533</v>
      </c>
    </row>
    <row r="3361" spans="2:3">
      <c r="B3361" s="5">
        <v>706</v>
      </c>
      <c r="C3361" s="5" t="s">
        <v>533</v>
      </c>
    </row>
    <row r="3362" spans="2:3">
      <c r="B3362" s="5">
        <v>548</v>
      </c>
      <c r="C3362" s="5" t="s">
        <v>533</v>
      </c>
    </row>
    <row r="3363" spans="2:3">
      <c r="B3363" s="5">
        <v>447</v>
      </c>
      <c r="C3363" s="5" t="s">
        <v>533</v>
      </c>
    </row>
    <row r="3364" spans="2:3">
      <c r="B3364" s="5">
        <v>802</v>
      </c>
      <c r="C3364" s="5" t="s">
        <v>532</v>
      </c>
    </row>
    <row r="3365" spans="2:3">
      <c r="B3365" s="5">
        <v>475</v>
      </c>
      <c r="C3365" s="5" t="s">
        <v>532</v>
      </c>
    </row>
    <row r="3366" spans="2:3">
      <c r="B3366" s="5">
        <v>391</v>
      </c>
      <c r="C3366" s="5" t="s">
        <v>533</v>
      </c>
    </row>
    <row r="3367" spans="2:3">
      <c r="B3367" s="5">
        <v>422</v>
      </c>
      <c r="C3367" s="5" t="s">
        <v>533</v>
      </c>
    </row>
    <row r="3368" spans="2:3">
      <c r="B3368" s="5">
        <v>212</v>
      </c>
      <c r="C3368" s="5" t="s">
        <v>532</v>
      </c>
    </row>
    <row r="3369" spans="2:3">
      <c r="B3369" s="5">
        <v>337</v>
      </c>
      <c r="C3369" s="5" t="s">
        <v>533</v>
      </c>
    </row>
    <row r="3370" spans="2:3">
      <c r="B3370" s="5">
        <v>23</v>
      </c>
      <c r="C3370" s="5" t="s">
        <v>532</v>
      </c>
    </row>
    <row r="3371" spans="2:3">
      <c r="B3371" s="5">
        <v>859</v>
      </c>
      <c r="C3371" s="5" t="s">
        <v>532</v>
      </c>
    </row>
    <row r="3372" spans="2:3">
      <c r="B3372" s="5">
        <v>177</v>
      </c>
      <c r="C3372" s="5" t="s">
        <v>533</v>
      </c>
    </row>
    <row r="3373" spans="2:3">
      <c r="B3373" s="5">
        <v>685</v>
      </c>
      <c r="C3373" s="5" t="s">
        <v>533</v>
      </c>
    </row>
    <row r="3374" spans="2:3">
      <c r="B3374" s="5">
        <v>294</v>
      </c>
      <c r="C3374" s="5" t="s">
        <v>533</v>
      </c>
    </row>
    <row r="3375" spans="2:3">
      <c r="B3375" s="5">
        <v>354</v>
      </c>
      <c r="C3375" s="5" t="s">
        <v>532</v>
      </c>
    </row>
    <row r="3376" spans="2:3">
      <c r="B3376" s="5">
        <v>256</v>
      </c>
      <c r="C3376" s="5" t="s">
        <v>533</v>
      </c>
    </row>
    <row r="3377" spans="2:3">
      <c r="B3377" s="5">
        <v>691</v>
      </c>
      <c r="C3377" s="5" t="s">
        <v>533</v>
      </c>
    </row>
    <row r="3378" spans="2:3">
      <c r="B3378" s="5">
        <v>991</v>
      </c>
      <c r="C3378" s="5" t="s">
        <v>532</v>
      </c>
    </row>
    <row r="3379" spans="2:3">
      <c r="B3379" s="5">
        <v>948</v>
      </c>
      <c r="C3379" s="5" t="s">
        <v>532</v>
      </c>
    </row>
    <row r="3380" spans="2:3">
      <c r="B3380" s="5">
        <v>55</v>
      </c>
      <c r="C3380" s="5" t="s">
        <v>533</v>
      </c>
    </row>
    <row r="3381" spans="2:3">
      <c r="B3381" s="5">
        <v>4</v>
      </c>
      <c r="C3381" s="5" t="s">
        <v>533</v>
      </c>
    </row>
    <row r="3382" spans="2:3">
      <c r="B3382" s="5">
        <v>650</v>
      </c>
      <c r="C3382" s="5" t="s">
        <v>533</v>
      </c>
    </row>
    <row r="3383" spans="2:3">
      <c r="B3383" s="5">
        <v>100</v>
      </c>
      <c r="C3383" s="5" t="s">
        <v>532</v>
      </c>
    </row>
    <row r="3384" spans="2:3">
      <c r="B3384" s="5">
        <v>963</v>
      </c>
      <c r="C3384" s="5" t="s">
        <v>532</v>
      </c>
    </row>
    <row r="3385" spans="2:3">
      <c r="B3385" s="5">
        <v>953</v>
      </c>
      <c r="C3385" s="5" t="s">
        <v>533</v>
      </c>
    </row>
    <row r="3386" spans="2:3">
      <c r="B3386" s="5">
        <v>496</v>
      </c>
      <c r="C3386" s="5" t="s">
        <v>533</v>
      </c>
    </row>
    <row r="3387" spans="2:3">
      <c r="B3387" s="5">
        <v>406</v>
      </c>
      <c r="C3387" s="5" t="s">
        <v>532</v>
      </c>
    </row>
    <row r="3388" spans="2:3">
      <c r="B3388" s="5">
        <v>157</v>
      </c>
      <c r="C3388" s="5" t="s">
        <v>533</v>
      </c>
    </row>
    <row r="3389" spans="2:3">
      <c r="B3389" s="5">
        <v>88</v>
      </c>
      <c r="C3389" s="5" t="s">
        <v>533</v>
      </c>
    </row>
    <row r="3390" spans="2:3">
      <c r="B3390" s="5">
        <v>504</v>
      </c>
      <c r="C3390" s="5" t="s">
        <v>533</v>
      </c>
    </row>
    <row r="3391" spans="2:3">
      <c r="B3391" s="5">
        <v>56</v>
      </c>
      <c r="C3391" s="5" t="s">
        <v>533</v>
      </c>
    </row>
    <row r="3392" spans="2:3">
      <c r="B3392" s="5">
        <v>357</v>
      </c>
      <c r="C3392" s="5" t="s">
        <v>533</v>
      </c>
    </row>
    <row r="3393" spans="2:3">
      <c r="B3393" s="5">
        <v>721</v>
      </c>
      <c r="C3393" s="5" t="s">
        <v>532</v>
      </c>
    </row>
    <row r="3394" spans="2:3">
      <c r="B3394" s="5">
        <v>410</v>
      </c>
      <c r="C3394" s="5" t="s">
        <v>533</v>
      </c>
    </row>
    <row r="3395" spans="2:3">
      <c r="B3395" s="5">
        <v>185</v>
      </c>
      <c r="C3395" s="5" t="s">
        <v>533</v>
      </c>
    </row>
    <row r="3396" spans="2:3">
      <c r="B3396" s="5">
        <v>476</v>
      </c>
      <c r="C3396" s="5" t="s">
        <v>533</v>
      </c>
    </row>
    <row r="3397" spans="2:3">
      <c r="B3397" s="5">
        <v>737</v>
      </c>
      <c r="C3397" s="5" t="s">
        <v>532</v>
      </c>
    </row>
    <row r="3398" spans="2:3">
      <c r="B3398" s="5">
        <v>13</v>
      </c>
      <c r="C3398" s="5" t="s">
        <v>533</v>
      </c>
    </row>
    <row r="3399" spans="2:3">
      <c r="B3399" s="5">
        <v>640</v>
      </c>
      <c r="C3399" s="5" t="s">
        <v>532</v>
      </c>
    </row>
    <row r="3400" spans="2:3">
      <c r="B3400" s="5">
        <v>486</v>
      </c>
      <c r="C3400" s="5" t="s">
        <v>533</v>
      </c>
    </row>
    <row r="3401" spans="2:3">
      <c r="B3401" s="5">
        <v>438</v>
      </c>
      <c r="C3401" s="5" t="s">
        <v>533</v>
      </c>
    </row>
    <row r="3402" spans="2:3">
      <c r="B3402" s="5">
        <v>269</v>
      </c>
      <c r="C3402" s="5" t="s">
        <v>533</v>
      </c>
    </row>
    <row r="3403" spans="2:3">
      <c r="B3403" s="5">
        <v>36</v>
      </c>
      <c r="C3403" s="5" t="s">
        <v>532</v>
      </c>
    </row>
    <row r="3404" spans="2:3">
      <c r="B3404" s="5">
        <v>865</v>
      </c>
      <c r="C3404" s="5" t="s">
        <v>532</v>
      </c>
    </row>
    <row r="3405" spans="2:3">
      <c r="B3405" s="5">
        <v>140</v>
      </c>
      <c r="C3405" s="5" t="s">
        <v>533</v>
      </c>
    </row>
    <row r="3406" spans="2:3">
      <c r="B3406" s="5">
        <v>842</v>
      </c>
      <c r="C3406" s="5" t="s">
        <v>533</v>
      </c>
    </row>
    <row r="3407" spans="2:3">
      <c r="B3407" s="5">
        <v>496</v>
      </c>
      <c r="C3407" s="5" t="s">
        <v>533</v>
      </c>
    </row>
    <row r="3408" spans="2:3">
      <c r="B3408" s="5">
        <v>15</v>
      </c>
      <c r="C3408" s="5" t="s">
        <v>533</v>
      </c>
    </row>
    <row r="3409" spans="2:3">
      <c r="B3409" s="5">
        <v>661</v>
      </c>
      <c r="C3409" s="5" t="s">
        <v>532</v>
      </c>
    </row>
    <row r="3410" spans="2:3">
      <c r="B3410" s="5">
        <v>360</v>
      </c>
      <c r="C3410" s="5" t="s">
        <v>532</v>
      </c>
    </row>
    <row r="3411" spans="2:3">
      <c r="B3411" s="5">
        <v>280</v>
      </c>
      <c r="C3411" s="5" t="s">
        <v>533</v>
      </c>
    </row>
    <row r="3412" spans="2:3">
      <c r="B3412" s="5">
        <v>690</v>
      </c>
      <c r="C3412" s="5" t="s">
        <v>533</v>
      </c>
    </row>
    <row r="3413" spans="2:3">
      <c r="B3413" s="5">
        <v>401</v>
      </c>
      <c r="C3413" s="5" t="s">
        <v>532</v>
      </c>
    </row>
    <row r="3414" spans="2:3">
      <c r="B3414" s="5">
        <v>684</v>
      </c>
      <c r="C3414" s="5" t="s">
        <v>532</v>
      </c>
    </row>
    <row r="3415" spans="2:3">
      <c r="B3415" s="5">
        <v>961</v>
      </c>
      <c r="C3415" s="5" t="s">
        <v>532</v>
      </c>
    </row>
    <row r="3416" spans="2:3">
      <c r="B3416" s="5">
        <v>486</v>
      </c>
      <c r="C3416" s="5" t="s">
        <v>533</v>
      </c>
    </row>
    <row r="3417" spans="2:3">
      <c r="B3417" s="5">
        <v>911</v>
      </c>
      <c r="C3417" s="5" t="s">
        <v>532</v>
      </c>
    </row>
    <row r="3418" spans="2:3">
      <c r="B3418" s="5">
        <v>658</v>
      </c>
      <c r="C3418" s="5" t="s">
        <v>532</v>
      </c>
    </row>
    <row r="3419" spans="2:3">
      <c r="B3419" s="5">
        <v>328</v>
      </c>
      <c r="C3419" s="5" t="s">
        <v>533</v>
      </c>
    </row>
    <row r="3420" spans="2:3">
      <c r="B3420" s="5">
        <v>224</v>
      </c>
      <c r="C3420" s="5" t="s">
        <v>532</v>
      </c>
    </row>
    <row r="3421" spans="2:3">
      <c r="B3421" s="5">
        <v>878</v>
      </c>
      <c r="C3421" s="5" t="s">
        <v>533</v>
      </c>
    </row>
    <row r="3422" spans="2:3">
      <c r="B3422" s="5">
        <v>360</v>
      </c>
      <c r="C3422" s="5" t="s">
        <v>533</v>
      </c>
    </row>
    <row r="3423" spans="2:3">
      <c r="B3423" s="5">
        <v>630</v>
      </c>
      <c r="C3423" s="5" t="s">
        <v>533</v>
      </c>
    </row>
    <row r="3424" spans="2:3">
      <c r="B3424" s="5">
        <v>480</v>
      </c>
      <c r="C3424" s="5" t="s">
        <v>533</v>
      </c>
    </row>
    <row r="3425" spans="2:3">
      <c r="B3425" s="5">
        <v>128</v>
      </c>
      <c r="C3425" s="5" t="s">
        <v>533</v>
      </c>
    </row>
    <row r="3426" spans="2:3">
      <c r="B3426" s="5">
        <v>111</v>
      </c>
      <c r="C3426" s="5" t="s">
        <v>533</v>
      </c>
    </row>
    <row r="3427" spans="2:3">
      <c r="B3427" s="5">
        <v>801</v>
      </c>
      <c r="C3427" s="5" t="s">
        <v>533</v>
      </c>
    </row>
    <row r="3428" spans="2:3">
      <c r="B3428" s="5">
        <v>121</v>
      </c>
      <c r="C3428" s="5" t="s">
        <v>533</v>
      </c>
    </row>
    <row r="3429" spans="2:3">
      <c r="B3429" s="5">
        <v>468</v>
      </c>
      <c r="C3429" s="5" t="s">
        <v>533</v>
      </c>
    </row>
    <row r="3430" spans="2:3">
      <c r="B3430" s="5">
        <v>589</v>
      </c>
      <c r="C3430" s="5" t="s">
        <v>533</v>
      </c>
    </row>
    <row r="3431" spans="2:3">
      <c r="B3431" s="5">
        <v>882</v>
      </c>
      <c r="C3431" s="5" t="s">
        <v>533</v>
      </c>
    </row>
    <row r="3432" spans="2:3">
      <c r="B3432" s="5">
        <v>927</v>
      </c>
      <c r="C3432" s="5" t="s">
        <v>532</v>
      </c>
    </row>
    <row r="3433" spans="2:3">
      <c r="B3433" s="5">
        <v>890</v>
      </c>
      <c r="C3433" s="5" t="s">
        <v>533</v>
      </c>
    </row>
    <row r="3434" spans="2:3">
      <c r="B3434" s="5">
        <v>44</v>
      </c>
      <c r="C3434" s="5" t="s">
        <v>533</v>
      </c>
    </row>
    <row r="3435" spans="2:3">
      <c r="B3435" s="5">
        <v>7</v>
      </c>
      <c r="C3435" s="5" t="s">
        <v>533</v>
      </c>
    </row>
    <row r="3436" spans="2:3">
      <c r="B3436" s="5">
        <v>658</v>
      </c>
      <c r="C3436" s="5" t="s">
        <v>532</v>
      </c>
    </row>
    <row r="3437" spans="2:3">
      <c r="B3437" s="5">
        <v>612</v>
      </c>
      <c r="C3437" s="5" t="s">
        <v>532</v>
      </c>
    </row>
    <row r="3438" spans="2:3">
      <c r="B3438" s="5">
        <v>298</v>
      </c>
      <c r="C3438" s="5" t="s">
        <v>532</v>
      </c>
    </row>
    <row r="3439" spans="2:3">
      <c r="B3439" s="5">
        <v>973</v>
      </c>
      <c r="C3439" s="5" t="s">
        <v>532</v>
      </c>
    </row>
    <row r="3440" spans="2:3">
      <c r="B3440" s="5">
        <v>757</v>
      </c>
      <c r="C3440" s="5" t="s">
        <v>533</v>
      </c>
    </row>
    <row r="3441" spans="2:3">
      <c r="B3441" s="5">
        <v>890</v>
      </c>
      <c r="C3441" s="5" t="s">
        <v>532</v>
      </c>
    </row>
    <row r="3442" spans="2:3">
      <c r="B3442" s="5">
        <v>960</v>
      </c>
      <c r="C3442" s="5" t="s">
        <v>533</v>
      </c>
    </row>
    <row r="3443" spans="2:3">
      <c r="B3443" s="5">
        <v>365</v>
      </c>
      <c r="C3443" s="5" t="s">
        <v>533</v>
      </c>
    </row>
    <row r="3444" spans="2:3">
      <c r="B3444" s="5">
        <v>389</v>
      </c>
      <c r="C3444" s="5" t="s">
        <v>533</v>
      </c>
    </row>
    <row r="3445" spans="2:3">
      <c r="B3445" s="5">
        <v>983</v>
      </c>
      <c r="C3445" s="5" t="s">
        <v>532</v>
      </c>
    </row>
    <row r="3446" spans="2:3">
      <c r="B3446" s="5">
        <v>248</v>
      </c>
      <c r="C3446" s="5" t="s">
        <v>533</v>
      </c>
    </row>
    <row r="3447" spans="2:3">
      <c r="B3447" s="5">
        <v>581</v>
      </c>
      <c r="C3447" s="5" t="s">
        <v>532</v>
      </c>
    </row>
    <row r="3448" spans="2:3">
      <c r="B3448" s="5">
        <v>317</v>
      </c>
      <c r="C3448" s="5" t="s">
        <v>532</v>
      </c>
    </row>
    <row r="3449" spans="2:3">
      <c r="B3449" s="5">
        <v>816</v>
      </c>
      <c r="C3449" s="5" t="s">
        <v>533</v>
      </c>
    </row>
    <row r="3450" spans="2:3">
      <c r="B3450" s="5">
        <v>123</v>
      </c>
      <c r="C3450" s="5" t="s">
        <v>532</v>
      </c>
    </row>
    <row r="3451" spans="2:3">
      <c r="B3451" s="5">
        <v>390</v>
      </c>
      <c r="C3451" s="5" t="s">
        <v>532</v>
      </c>
    </row>
    <row r="3452" spans="2:3">
      <c r="B3452" s="5">
        <v>631</v>
      </c>
      <c r="C3452" s="5" t="s">
        <v>533</v>
      </c>
    </row>
    <row r="3453" spans="2:3">
      <c r="B3453" s="5">
        <v>163</v>
      </c>
      <c r="C3453" s="5" t="s">
        <v>532</v>
      </c>
    </row>
    <row r="3454" spans="2:3">
      <c r="B3454" s="5">
        <v>112</v>
      </c>
      <c r="C3454" s="5" t="s">
        <v>532</v>
      </c>
    </row>
    <row r="3455" spans="2:3">
      <c r="B3455" s="5">
        <v>112</v>
      </c>
      <c r="C3455" s="5" t="s">
        <v>533</v>
      </c>
    </row>
    <row r="3456" spans="2:3">
      <c r="B3456" s="5">
        <v>125</v>
      </c>
      <c r="C3456" s="5" t="s">
        <v>533</v>
      </c>
    </row>
    <row r="3457" spans="2:3">
      <c r="B3457" s="5">
        <v>657</v>
      </c>
      <c r="C3457" s="5" t="s">
        <v>533</v>
      </c>
    </row>
    <row r="3458" spans="2:3">
      <c r="B3458" s="5">
        <v>469</v>
      </c>
      <c r="C3458" s="5" t="s">
        <v>532</v>
      </c>
    </row>
    <row r="3459" spans="2:3">
      <c r="B3459" s="5">
        <v>173</v>
      </c>
      <c r="C3459" s="5" t="s">
        <v>533</v>
      </c>
    </row>
    <row r="3460" spans="2:3">
      <c r="B3460" s="5">
        <v>34</v>
      </c>
      <c r="C3460" s="5" t="s">
        <v>533</v>
      </c>
    </row>
    <row r="3461" spans="2:3">
      <c r="B3461" s="5">
        <v>796</v>
      </c>
      <c r="C3461" s="5" t="s">
        <v>532</v>
      </c>
    </row>
    <row r="3462" spans="2:3">
      <c r="B3462" s="5">
        <v>190</v>
      </c>
      <c r="C3462" s="5" t="s">
        <v>533</v>
      </c>
    </row>
    <row r="3463" spans="2:3">
      <c r="B3463" s="5">
        <v>6</v>
      </c>
      <c r="C3463" s="5" t="s">
        <v>533</v>
      </c>
    </row>
    <row r="3464" spans="2:3">
      <c r="B3464" s="5">
        <v>107</v>
      </c>
      <c r="C3464" s="5" t="s">
        <v>533</v>
      </c>
    </row>
    <row r="3465" spans="2:3">
      <c r="B3465" s="5">
        <v>427</v>
      </c>
      <c r="C3465" s="5" t="s">
        <v>533</v>
      </c>
    </row>
    <row r="3466" spans="2:3">
      <c r="B3466" s="5">
        <v>875</v>
      </c>
      <c r="C3466" s="5" t="s">
        <v>532</v>
      </c>
    </row>
    <row r="3467" spans="2:3">
      <c r="B3467" s="5">
        <v>689</v>
      </c>
      <c r="C3467" s="5" t="s">
        <v>532</v>
      </c>
    </row>
    <row r="3468" spans="2:3">
      <c r="B3468" s="5">
        <v>865</v>
      </c>
      <c r="C3468" s="5" t="s">
        <v>532</v>
      </c>
    </row>
    <row r="3469" spans="2:3">
      <c r="B3469" s="5">
        <v>627</v>
      </c>
      <c r="C3469" s="5" t="s">
        <v>533</v>
      </c>
    </row>
    <row r="3470" spans="2:3">
      <c r="B3470" s="5">
        <v>68</v>
      </c>
      <c r="C3470" s="5" t="s">
        <v>533</v>
      </c>
    </row>
    <row r="3471" spans="2:3">
      <c r="B3471" s="5">
        <v>969</v>
      </c>
      <c r="C3471" s="5" t="s">
        <v>532</v>
      </c>
    </row>
    <row r="3472" spans="2:3">
      <c r="B3472" s="5">
        <v>604</v>
      </c>
      <c r="C3472" s="5" t="s">
        <v>532</v>
      </c>
    </row>
    <row r="3473" spans="2:3">
      <c r="B3473" s="5">
        <v>611</v>
      </c>
      <c r="C3473" s="5" t="s">
        <v>533</v>
      </c>
    </row>
    <row r="3474" spans="2:3">
      <c r="B3474" s="5">
        <v>779</v>
      </c>
      <c r="C3474" s="5" t="s">
        <v>533</v>
      </c>
    </row>
    <row r="3475" spans="2:3">
      <c r="B3475" s="5">
        <v>738</v>
      </c>
      <c r="C3475" s="5" t="s">
        <v>533</v>
      </c>
    </row>
    <row r="3476" spans="2:3">
      <c r="B3476" s="5">
        <v>290</v>
      </c>
      <c r="C3476" s="5" t="s">
        <v>532</v>
      </c>
    </row>
    <row r="3477" spans="2:3">
      <c r="B3477" s="5">
        <v>911</v>
      </c>
      <c r="C3477" s="5" t="s">
        <v>533</v>
      </c>
    </row>
    <row r="3478" spans="2:3">
      <c r="B3478" s="5">
        <v>346</v>
      </c>
      <c r="C3478" s="5" t="s">
        <v>533</v>
      </c>
    </row>
    <row r="3479" spans="2:3">
      <c r="B3479" s="5">
        <v>972</v>
      </c>
      <c r="C3479" s="5" t="s">
        <v>533</v>
      </c>
    </row>
    <row r="3480" spans="2:3">
      <c r="B3480" s="5">
        <v>336</v>
      </c>
      <c r="C3480" s="5" t="s">
        <v>532</v>
      </c>
    </row>
    <row r="3481" spans="2:3">
      <c r="B3481" s="5">
        <v>324</v>
      </c>
      <c r="C3481" s="5" t="s">
        <v>533</v>
      </c>
    </row>
    <row r="3482" spans="2:3">
      <c r="B3482" s="5">
        <v>494</v>
      </c>
      <c r="C3482" s="5" t="s">
        <v>533</v>
      </c>
    </row>
    <row r="3483" spans="2:3">
      <c r="B3483" s="5">
        <v>668</v>
      </c>
      <c r="C3483" s="5" t="s">
        <v>533</v>
      </c>
    </row>
    <row r="3484" spans="2:3">
      <c r="B3484" s="5">
        <v>847</v>
      </c>
      <c r="C3484" s="5" t="s">
        <v>533</v>
      </c>
    </row>
    <row r="3485" spans="2:3">
      <c r="B3485" s="5">
        <v>498</v>
      </c>
      <c r="C3485" s="5" t="s">
        <v>533</v>
      </c>
    </row>
    <row r="3486" spans="2:3">
      <c r="B3486" s="5">
        <v>459</v>
      </c>
      <c r="C3486" s="5" t="s">
        <v>532</v>
      </c>
    </row>
    <row r="3487" spans="2:3">
      <c r="B3487" s="5">
        <v>785</v>
      </c>
      <c r="C3487" s="5" t="s">
        <v>532</v>
      </c>
    </row>
    <row r="3488" spans="2:3">
      <c r="B3488" s="5">
        <v>366</v>
      </c>
      <c r="C3488" s="5" t="s">
        <v>533</v>
      </c>
    </row>
    <row r="3489" spans="2:3">
      <c r="B3489" s="5">
        <v>391</v>
      </c>
      <c r="C3489" s="5" t="s">
        <v>532</v>
      </c>
    </row>
    <row r="3490" spans="2:3">
      <c r="B3490" s="5">
        <v>228</v>
      </c>
      <c r="C3490" s="5" t="s">
        <v>533</v>
      </c>
    </row>
    <row r="3491" spans="2:3">
      <c r="B3491" s="5">
        <v>499</v>
      </c>
      <c r="C3491" s="5" t="s">
        <v>533</v>
      </c>
    </row>
    <row r="3492" spans="2:3">
      <c r="B3492" s="5">
        <v>485</v>
      </c>
      <c r="C3492" s="5" t="s">
        <v>532</v>
      </c>
    </row>
    <row r="3493" spans="2:3">
      <c r="B3493" s="5">
        <v>621</v>
      </c>
      <c r="C3493" s="5" t="s">
        <v>533</v>
      </c>
    </row>
    <row r="3494" spans="2:3">
      <c r="B3494" s="5">
        <v>440</v>
      </c>
      <c r="C3494" s="5" t="s">
        <v>532</v>
      </c>
    </row>
    <row r="3495" spans="2:3">
      <c r="B3495" s="5">
        <v>95</v>
      </c>
      <c r="C3495" s="5" t="s">
        <v>532</v>
      </c>
    </row>
    <row r="3496" spans="2:3">
      <c r="B3496" s="5">
        <v>323</v>
      </c>
      <c r="C3496" s="5" t="s">
        <v>533</v>
      </c>
    </row>
    <row r="3497" spans="2:3">
      <c r="B3497" s="5">
        <v>161</v>
      </c>
      <c r="C3497" s="5" t="s">
        <v>533</v>
      </c>
    </row>
    <row r="3498" spans="2:3">
      <c r="B3498" s="5">
        <v>846</v>
      </c>
      <c r="C3498" s="5" t="s">
        <v>533</v>
      </c>
    </row>
    <row r="3499" spans="2:3">
      <c r="B3499" s="5">
        <v>702</v>
      </c>
      <c r="C3499" s="5" t="s">
        <v>532</v>
      </c>
    </row>
    <row r="3500" spans="2:3">
      <c r="B3500" s="5">
        <v>47</v>
      </c>
      <c r="C3500" s="5" t="s">
        <v>532</v>
      </c>
    </row>
    <row r="3501" spans="2:3">
      <c r="B3501" s="5">
        <v>192</v>
      </c>
      <c r="C3501" s="5" t="s">
        <v>533</v>
      </c>
    </row>
    <row r="3502" spans="2:3">
      <c r="B3502" s="5">
        <v>701</v>
      </c>
      <c r="C3502" s="5" t="s">
        <v>533</v>
      </c>
    </row>
    <row r="3503" spans="2:3">
      <c r="B3503" s="5">
        <v>733</v>
      </c>
      <c r="C3503" s="5" t="s">
        <v>533</v>
      </c>
    </row>
    <row r="3504" spans="2:3">
      <c r="B3504" s="5">
        <v>3</v>
      </c>
      <c r="C3504" s="5" t="s">
        <v>532</v>
      </c>
    </row>
    <row r="3505" spans="2:3">
      <c r="B3505" s="5">
        <v>372</v>
      </c>
      <c r="C3505" s="5" t="s">
        <v>533</v>
      </c>
    </row>
    <row r="3506" spans="2:3">
      <c r="B3506" s="5">
        <v>279</v>
      </c>
      <c r="C3506" s="5" t="s">
        <v>532</v>
      </c>
    </row>
    <row r="3507" spans="2:3">
      <c r="B3507" s="5">
        <v>505</v>
      </c>
      <c r="C3507" s="5" t="s">
        <v>532</v>
      </c>
    </row>
    <row r="3508" spans="2:3">
      <c r="B3508" s="5">
        <v>53</v>
      </c>
      <c r="C3508" s="5" t="s">
        <v>533</v>
      </c>
    </row>
    <row r="3509" spans="2:3">
      <c r="B3509" s="5">
        <v>107</v>
      </c>
      <c r="C3509" s="5" t="s">
        <v>533</v>
      </c>
    </row>
    <row r="3510" spans="2:3">
      <c r="B3510" s="5">
        <v>56</v>
      </c>
      <c r="C3510" s="5" t="s">
        <v>533</v>
      </c>
    </row>
    <row r="3511" spans="2:3">
      <c r="B3511" s="5">
        <v>666</v>
      </c>
      <c r="C3511" s="5" t="s">
        <v>532</v>
      </c>
    </row>
    <row r="3512" spans="2:3">
      <c r="B3512" s="5">
        <v>562</v>
      </c>
      <c r="C3512" s="5" t="s">
        <v>533</v>
      </c>
    </row>
    <row r="3513" spans="2:3">
      <c r="B3513" s="5">
        <v>495</v>
      </c>
      <c r="C3513" s="5" t="s">
        <v>532</v>
      </c>
    </row>
    <row r="3514" spans="2:3">
      <c r="B3514" s="5">
        <v>294</v>
      </c>
      <c r="C3514" s="5" t="s">
        <v>532</v>
      </c>
    </row>
    <row r="3515" spans="2:3">
      <c r="B3515" s="5">
        <v>683</v>
      </c>
      <c r="C3515" s="5" t="s">
        <v>532</v>
      </c>
    </row>
    <row r="3516" spans="2:3">
      <c r="B3516" s="5">
        <v>94</v>
      </c>
      <c r="C3516" s="5" t="s">
        <v>532</v>
      </c>
    </row>
    <row r="3517" spans="2:3">
      <c r="B3517" s="5">
        <v>305</v>
      </c>
      <c r="C3517" s="5" t="s">
        <v>532</v>
      </c>
    </row>
    <row r="3518" spans="2:3">
      <c r="B3518" s="5">
        <v>1000</v>
      </c>
      <c r="C3518" s="5" t="s">
        <v>532</v>
      </c>
    </row>
    <row r="3519" spans="2:3">
      <c r="B3519" s="5">
        <v>261</v>
      </c>
      <c r="C3519" s="5" t="s">
        <v>532</v>
      </c>
    </row>
    <row r="3520" spans="2:3">
      <c r="B3520" s="5">
        <v>309</v>
      </c>
      <c r="C3520" s="5" t="s">
        <v>532</v>
      </c>
    </row>
    <row r="3521" spans="2:3">
      <c r="B3521" s="5">
        <v>247</v>
      </c>
      <c r="C3521" s="5" t="s">
        <v>533</v>
      </c>
    </row>
    <row r="3522" spans="2:3">
      <c r="B3522" s="5">
        <v>937</v>
      </c>
      <c r="C3522" s="5" t="s">
        <v>532</v>
      </c>
    </row>
    <row r="3523" spans="2:3">
      <c r="B3523" s="5">
        <v>559</v>
      </c>
      <c r="C3523" s="5" t="s">
        <v>533</v>
      </c>
    </row>
    <row r="3524" spans="2:3">
      <c r="B3524" s="5">
        <v>82</v>
      </c>
      <c r="C3524" s="5" t="s">
        <v>532</v>
      </c>
    </row>
    <row r="3525" spans="2:3">
      <c r="B3525" s="5">
        <v>80</v>
      </c>
      <c r="C3525" s="5" t="s">
        <v>532</v>
      </c>
    </row>
    <row r="3526" spans="2:3">
      <c r="B3526" s="5">
        <v>150</v>
      </c>
      <c r="C3526" s="5" t="s">
        <v>533</v>
      </c>
    </row>
    <row r="3527" spans="2:3">
      <c r="B3527" s="5">
        <v>978</v>
      </c>
      <c r="C3527" s="5" t="s">
        <v>533</v>
      </c>
    </row>
    <row r="3528" spans="2:3">
      <c r="B3528" s="5">
        <v>62</v>
      </c>
      <c r="C3528" s="5" t="s">
        <v>533</v>
      </c>
    </row>
    <row r="3529" spans="2:3">
      <c r="B3529" s="5">
        <v>20</v>
      </c>
      <c r="C3529" s="5" t="s">
        <v>533</v>
      </c>
    </row>
    <row r="3530" spans="2:3">
      <c r="B3530" s="5">
        <v>971</v>
      </c>
      <c r="C3530" s="5" t="s">
        <v>533</v>
      </c>
    </row>
    <row r="3531" spans="2:3">
      <c r="B3531" s="5">
        <v>851</v>
      </c>
      <c r="C3531" s="5" t="s">
        <v>532</v>
      </c>
    </row>
    <row r="3532" spans="2:3">
      <c r="B3532" s="5">
        <v>478</v>
      </c>
      <c r="C3532" s="5" t="s">
        <v>533</v>
      </c>
    </row>
    <row r="3533" spans="2:3">
      <c r="B3533" s="5">
        <v>367</v>
      </c>
      <c r="C3533" s="5" t="s">
        <v>533</v>
      </c>
    </row>
    <row r="3534" spans="2:3">
      <c r="B3534" s="5">
        <v>22</v>
      </c>
      <c r="C3534" s="5" t="s">
        <v>533</v>
      </c>
    </row>
    <row r="3535" spans="2:3">
      <c r="B3535" s="5">
        <v>130</v>
      </c>
      <c r="C3535" s="5" t="s">
        <v>533</v>
      </c>
    </row>
    <row r="3536" spans="2:3">
      <c r="B3536" s="5">
        <v>355</v>
      </c>
      <c r="C3536" s="5" t="s">
        <v>533</v>
      </c>
    </row>
    <row r="3537" spans="2:3">
      <c r="B3537" s="5">
        <v>230</v>
      </c>
      <c r="C3537" s="5" t="s">
        <v>533</v>
      </c>
    </row>
    <row r="3538" spans="2:3">
      <c r="B3538" s="5">
        <v>520</v>
      </c>
      <c r="C3538" s="5" t="s">
        <v>533</v>
      </c>
    </row>
    <row r="3539" spans="2:3">
      <c r="B3539" s="5">
        <v>208</v>
      </c>
      <c r="C3539" s="5" t="s">
        <v>532</v>
      </c>
    </row>
    <row r="3540" spans="2:3">
      <c r="B3540" s="5">
        <v>935</v>
      </c>
      <c r="C3540" s="5" t="s">
        <v>532</v>
      </c>
    </row>
    <row r="3541" spans="2:3">
      <c r="B3541" s="5">
        <v>136</v>
      </c>
      <c r="C3541" s="5" t="s">
        <v>532</v>
      </c>
    </row>
    <row r="3542" spans="2:3">
      <c r="B3542" s="5">
        <v>45</v>
      </c>
      <c r="C3542" s="5" t="s">
        <v>533</v>
      </c>
    </row>
    <row r="3543" spans="2:3">
      <c r="B3543" s="5">
        <v>506</v>
      </c>
      <c r="C3543" s="5" t="s">
        <v>533</v>
      </c>
    </row>
    <row r="3544" spans="2:3">
      <c r="B3544" s="5">
        <v>591</v>
      </c>
      <c r="C3544" s="5" t="s">
        <v>533</v>
      </c>
    </row>
    <row r="3545" spans="2:3">
      <c r="B3545" s="5">
        <v>681</v>
      </c>
      <c r="C3545" s="5" t="s">
        <v>533</v>
      </c>
    </row>
    <row r="3546" spans="2:3">
      <c r="B3546" s="5">
        <v>127</v>
      </c>
      <c r="C3546" s="5" t="s">
        <v>533</v>
      </c>
    </row>
    <row r="3547" spans="2:3">
      <c r="B3547" s="5">
        <v>617</v>
      </c>
      <c r="C3547" s="5" t="s">
        <v>533</v>
      </c>
    </row>
    <row r="3548" spans="2:3">
      <c r="B3548" s="5">
        <v>788</v>
      </c>
      <c r="C3548" s="5" t="s">
        <v>533</v>
      </c>
    </row>
    <row r="3549" spans="2:3">
      <c r="B3549" s="5">
        <v>900</v>
      </c>
      <c r="C3549" s="5" t="s">
        <v>532</v>
      </c>
    </row>
    <row r="3550" spans="2:3">
      <c r="B3550" s="5">
        <v>321</v>
      </c>
      <c r="C3550" s="5" t="s">
        <v>532</v>
      </c>
    </row>
    <row r="3551" spans="2:3">
      <c r="B3551" s="5">
        <v>638</v>
      </c>
      <c r="C3551" s="5" t="s">
        <v>533</v>
      </c>
    </row>
    <row r="3552" spans="2:3">
      <c r="B3552" s="5">
        <v>936</v>
      </c>
      <c r="C3552" s="5" t="s">
        <v>532</v>
      </c>
    </row>
    <row r="3553" spans="2:3">
      <c r="B3553" s="5">
        <v>958</v>
      </c>
      <c r="C3553" s="5" t="s">
        <v>532</v>
      </c>
    </row>
    <row r="3554" spans="2:3">
      <c r="B3554" s="5">
        <v>529</v>
      </c>
      <c r="C3554" s="5" t="s">
        <v>532</v>
      </c>
    </row>
    <row r="3555" spans="2:3">
      <c r="B3555" s="5">
        <v>958</v>
      </c>
      <c r="C3555" s="5" t="s">
        <v>532</v>
      </c>
    </row>
    <row r="3556" spans="2:3">
      <c r="B3556" s="5">
        <v>360</v>
      </c>
      <c r="C3556" s="5" t="s">
        <v>533</v>
      </c>
    </row>
    <row r="3557" spans="2:3">
      <c r="B3557" s="5">
        <v>920</v>
      </c>
      <c r="C3557" s="5" t="s">
        <v>532</v>
      </c>
    </row>
    <row r="3558" spans="2:3">
      <c r="B3558" s="5">
        <v>314</v>
      </c>
      <c r="C3558" s="5" t="s">
        <v>533</v>
      </c>
    </row>
    <row r="3559" spans="2:3">
      <c r="B3559" s="5">
        <v>811</v>
      </c>
      <c r="C3559" s="5" t="s">
        <v>533</v>
      </c>
    </row>
    <row r="3560" spans="2:3">
      <c r="B3560" s="5">
        <v>337</v>
      </c>
      <c r="C3560" s="5" t="s">
        <v>533</v>
      </c>
    </row>
    <row r="3561" spans="2:3">
      <c r="B3561" s="5">
        <v>508</v>
      </c>
      <c r="C3561" s="5" t="s">
        <v>533</v>
      </c>
    </row>
    <row r="3562" spans="2:3">
      <c r="B3562" s="5">
        <v>926</v>
      </c>
      <c r="C3562" s="5" t="s">
        <v>533</v>
      </c>
    </row>
    <row r="3563" spans="2:3">
      <c r="B3563" s="5">
        <v>426</v>
      </c>
      <c r="C3563" s="5" t="s">
        <v>532</v>
      </c>
    </row>
    <row r="3564" spans="2:3">
      <c r="B3564" s="5">
        <v>896</v>
      </c>
      <c r="C3564" s="5" t="s">
        <v>533</v>
      </c>
    </row>
    <row r="3565" spans="2:3">
      <c r="B3565" s="5">
        <v>123</v>
      </c>
      <c r="C3565" s="5" t="s">
        <v>533</v>
      </c>
    </row>
    <row r="3566" spans="2:3">
      <c r="B3566" s="5">
        <v>668</v>
      </c>
      <c r="C3566" s="5" t="s">
        <v>533</v>
      </c>
    </row>
    <row r="3567" spans="2:3">
      <c r="B3567" s="5">
        <v>99</v>
      </c>
      <c r="C3567" s="5" t="s">
        <v>532</v>
      </c>
    </row>
    <row r="3568" spans="2:3">
      <c r="B3568" s="5">
        <v>847</v>
      </c>
      <c r="C3568" s="5" t="s">
        <v>532</v>
      </c>
    </row>
    <row r="3569" spans="2:3">
      <c r="B3569" s="5">
        <v>35</v>
      </c>
      <c r="C3569" s="5" t="s">
        <v>533</v>
      </c>
    </row>
    <row r="3570" spans="2:3">
      <c r="B3570" s="5">
        <v>89</v>
      </c>
      <c r="C3570" s="5" t="s">
        <v>533</v>
      </c>
    </row>
    <row r="3571" spans="2:3">
      <c r="B3571" s="5">
        <v>576</v>
      </c>
      <c r="C3571" s="5" t="s">
        <v>533</v>
      </c>
    </row>
    <row r="3572" spans="2:3">
      <c r="B3572" s="5">
        <v>258</v>
      </c>
      <c r="C3572" s="5" t="s">
        <v>532</v>
      </c>
    </row>
    <row r="3573" spans="2:3">
      <c r="B3573" s="5">
        <v>765</v>
      </c>
      <c r="C3573" s="5" t="s">
        <v>533</v>
      </c>
    </row>
    <row r="3574" spans="2:3">
      <c r="B3574" s="5">
        <v>769</v>
      </c>
      <c r="C3574" s="5" t="s">
        <v>532</v>
      </c>
    </row>
    <row r="3575" spans="2:3">
      <c r="B3575" s="5">
        <v>125</v>
      </c>
      <c r="C3575" s="5" t="s">
        <v>533</v>
      </c>
    </row>
    <row r="3576" spans="2:3">
      <c r="B3576" s="5">
        <v>876</v>
      </c>
      <c r="C3576" s="5" t="s">
        <v>533</v>
      </c>
    </row>
    <row r="3577" spans="2:3">
      <c r="B3577" s="5">
        <v>915</v>
      </c>
      <c r="C3577" s="5" t="s">
        <v>533</v>
      </c>
    </row>
    <row r="3578" spans="2:3">
      <c r="B3578" s="5">
        <v>853</v>
      </c>
      <c r="C3578" s="5" t="s">
        <v>532</v>
      </c>
    </row>
    <row r="3579" spans="2:3">
      <c r="B3579" s="5">
        <v>499</v>
      </c>
      <c r="C3579" s="5" t="s">
        <v>533</v>
      </c>
    </row>
    <row r="3580" spans="2:3">
      <c r="B3580" s="5">
        <v>839</v>
      </c>
      <c r="C3580" s="5" t="s">
        <v>533</v>
      </c>
    </row>
    <row r="3581" spans="2:3">
      <c r="B3581" s="5">
        <v>591</v>
      </c>
      <c r="C3581" s="5" t="s">
        <v>532</v>
      </c>
    </row>
    <row r="3582" spans="2:3">
      <c r="B3582" s="5">
        <v>260</v>
      </c>
      <c r="C3582" s="5" t="s">
        <v>532</v>
      </c>
    </row>
    <row r="3583" spans="2:3">
      <c r="B3583" s="5">
        <v>8</v>
      </c>
      <c r="C3583" s="5" t="s">
        <v>533</v>
      </c>
    </row>
    <row r="3584" spans="2:3">
      <c r="B3584" s="5">
        <v>775</v>
      </c>
      <c r="C3584" s="5" t="s">
        <v>532</v>
      </c>
    </row>
    <row r="3585" spans="2:3">
      <c r="B3585" s="5">
        <v>596</v>
      </c>
      <c r="C3585" s="5" t="s">
        <v>533</v>
      </c>
    </row>
    <row r="3586" spans="2:3">
      <c r="B3586" s="5">
        <v>73</v>
      </c>
      <c r="C3586" s="5" t="s">
        <v>533</v>
      </c>
    </row>
    <row r="3587" spans="2:3">
      <c r="B3587" s="5">
        <v>357</v>
      </c>
      <c r="C3587" s="5" t="s">
        <v>533</v>
      </c>
    </row>
    <row r="3588" spans="2:3">
      <c r="B3588" s="5">
        <v>735</v>
      </c>
      <c r="C3588" s="5" t="s">
        <v>533</v>
      </c>
    </row>
    <row r="3589" spans="2:3">
      <c r="B3589" s="5">
        <v>432</v>
      </c>
      <c r="C3589" s="5" t="s">
        <v>532</v>
      </c>
    </row>
    <row r="3590" spans="2:3">
      <c r="B3590" s="5">
        <v>918</v>
      </c>
      <c r="C3590" s="5" t="s">
        <v>532</v>
      </c>
    </row>
    <row r="3591" spans="2:3">
      <c r="B3591" s="5">
        <v>791</v>
      </c>
      <c r="C3591" s="5" t="s">
        <v>532</v>
      </c>
    </row>
    <row r="3592" spans="2:3">
      <c r="B3592" s="5">
        <v>579</v>
      </c>
      <c r="C3592" s="5" t="s">
        <v>533</v>
      </c>
    </row>
    <row r="3593" spans="2:3">
      <c r="B3593" s="5">
        <v>926</v>
      </c>
      <c r="C3593" s="5" t="s">
        <v>532</v>
      </c>
    </row>
    <row r="3594" spans="2:3">
      <c r="B3594" s="5">
        <v>600</v>
      </c>
      <c r="C3594" s="5" t="s">
        <v>533</v>
      </c>
    </row>
    <row r="3595" spans="2:3">
      <c r="B3595" s="5">
        <v>206</v>
      </c>
      <c r="C3595" s="5" t="s">
        <v>533</v>
      </c>
    </row>
    <row r="3596" spans="2:3">
      <c r="B3596" s="5">
        <v>928</v>
      </c>
      <c r="C3596" s="5" t="s">
        <v>532</v>
      </c>
    </row>
    <row r="3597" spans="2:3">
      <c r="B3597" s="5">
        <v>779</v>
      </c>
      <c r="C3597" s="5" t="s">
        <v>533</v>
      </c>
    </row>
    <row r="3598" spans="2:3">
      <c r="B3598" s="5">
        <v>1000</v>
      </c>
      <c r="C3598" s="5" t="s">
        <v>532</v>
      </c>
    </row>
    <row r="3599" spans="2:3">
      <c r="B3599" s="5">
        <v>451</v>
      </c>
      <c r="C3599" s="5" t="s">
        <v>533</v>
      </c>
    </row>
    <row r="3600" spans="2:3">
      <c r="B3600" s="5">
        <v>445</v>
      </c>
      <c r="C3600" s="5" t="s">
        <v>533</v>
      </c>
    </row>
    <row r="3601" spans="2:3">
      <c r="B3601" s="5">
        <v>108</v>
      </c>
      <c r="C3601" s="5" t="s">
        <v>533</v>
      </c>
    </row>
    <row r="3602" spans="2:3">
      <c r="B3602" s="5">
        <v>189</v>
      </c>
      <c r="C3602" s="5" t="s">
        <v>532</v>
      </c>
    </row>
    <row r="3603" spans="2:3">
      <c r="B3603" s="5">
        <v>740</v>
      </c>
      <c r="C3603" s="5" t="s">
        <v>533</v>
      </c>
    </row>
    <row r="3604" spans="2:3">
      <c r="B3604" s="5">
        <v>169</v>
      </c>
      <c r="C3604" s="5" t="s">
        <v>532</v>
      </c>
    </row>
    <row r="3605" spans="2:3">
      <c r="B3605" s="5">
        <v>365</v>
      </c>
      <c r="C3605" s="5" t="s">
        <v>533</v>
      </c>
    </row>
    <row r="3606" spans="2:3">
      <c r="B3606" s="5">
        <v>958</v>
      </c>
      <c r="C3606" s="5" t="s">
        <v>533</v>
      </c>
    </row>
    <row r="3607" spans="2:3">
      <c r="B3607" s="5">
        <v>367</v>
      </c>
      <c r="C3607" s="5" t="s">
        <v>533</v>
      </c>
    </row>
    <row r="3608" spans="2:3">
      <c r="B3608" s="5">
        <v>738</v>
      </c>
      <c r="C3608" s="5" t="s">
        <v>532</v>
      </c>
    </row>
    <row r="3609" spans="2:3">
      <c r="B3609" s="5">
        <v>578</v>
      </c>
      <c r="C3609" s="5" t="s">
        <v>533</v>
      </c>
    </row>
    <row r="3610" spans="2:3">
      <c r="B3610" s="5">
        <v>52</v>
      </c>
      <c r="C3610" s="5" t="s">
        <v>532</v>
      </c>
    </row>
    <row r="3611" spans="2:3">
      <c r="B3611" s="5">
        <v>663</v>
      </c>
      <c r="C3611" s="5" t="s">
        <v>532</v>
      </c>
    </row>
    <row r="3612" spans="2:3">
      <c r="B3612" s="5">
        <v>511</v>
      </c>
      <c r="C3612" s="5" t="s">
        <v>533</v>
      </c>
    </row>
    <row r="3613" spans="2:3">
      <c r="B3613" s="5">
        <v>783</v>
      </c>
      <c r="C3613" s="5" t="s">
        <v>532</v>
      </c>
    </row>
    <row r="3614" spans="2:3">
      <c r="B3614" s="5">
        <v>90</v>
      </c>
      <c r="C3614" s="5" t="s">
        <v>533</v>
      </c>
    </row>
    <row r="3615" spans="2:3">
      <c r="B3615" s="5">
        <v>439</v>
      </c>
      <c r="C3615" s="5" t="s">
        <v>533</v>
      </c>
    </row>
    <row r="3616" spans="2:3">
      <c r="B3616" s="5">
        <v>161</v>
      </c>
      <c r="C3616" s="5" t="s">
        <v>533</v>
      </c>
    </row>
    <row r="3617" spans="2:3">
      <c r="B3617" s="5">
        <v>652</v>
      </c>
      <c r="C3617" s="5" t="s">
        <v>532</v>
      </c>
    </row>
    <row r="3618" spans="2:3">
      <c r="B3618" s="5">
        <v>563</v>
      </c>
      <c r="C3618" s="5" t="s">
        <v>533</v>
      </c>
    </row>
    <row r="3619" spans="2:3">
      <c r="B3619" s="5">
        <v>265</v>
      </c>
      <c r="C3619" s="5" t="s">
        <v>532</v>
      </c>
    </row>
    <row r="3620" spans="2:3">
      <c r="B3620" s="5">
        <v>977</v>
      </c>
      <c r="C3620" s="5" t="s">
        <v>533</v>
      </c>
    </row>
    <row r="3621" spans="2:3">
      <c r="B3621" s="5">
        <v>523</v>
      </c>
      <c r="C3621" s="5" t="s">
        <v>533</v>
      </c>
    </row>
    <row r="3622" spans="2:3">
      <c r="B3622" s="5">
        <v>707</v>
      </c>
      <c r="C3622" s="5" t="s">
        <v>532</v>
      </c>
    </row>
    <row r="3623" spans="2:3">
      <c r="B3623" s="5">
        <v>590</v>
      </c>
      <c r="C3623" s="5" t="s">
        <v>532</v>
      </c>
    </row>
    <row r="3624" spans="2:3">
      <c r="B3624" s="5">
        <v>661</v>
      </c>
      <c r="C3624" s="5" t="s">
        <v>533</v>
      </c>
    </row>
    <row r="3625" spans="2:3">
      <c r="B3625" s="5">
        <v>129</v>
      </c>
      <c r="C3625" s="5" t="s">
        <v>532</v>
      </c>
    </row>
    <row r="3626" spans="2:3">
      <c r="B3626" s="5">
        <v>485</v>
      </c>
      <c r="C3626" s="5" t="s">
        <v>533</v>
      </c>
    </row>
    <row r="3627" spans="2:3">
      <c r="B3627" s="5">
        <v>484</v>
      </c>
      <c r="C3627" s="5" t="s">
        <v>533</v>
      </c>
    </row>
    <row r="3628" spans="2:3">
      <c r="B3628" s="5">
        <v>361</v>
      </c>
      <c r="C3628" s="5" t="s">
        <v>533</v>
      </c>
    </row>
    <row r="3629" spans="2:3">
      <c r="B3629" s="5">
        <v>187</v>
      </c>
      <c r="C3629" s="5" t="s">
        <v>533</v>
      </c>
    </row>
    <row r="3630" spans="2:3">
      <c r="B3630" s="5">
        <v>419</v>
      </c>
      <c r="C3630" s="5" t="s">
        <v>533</v>
      </c>
    </row>
    <row r="3631" spans="2:3">
      <c r="B3631" s="5">
        <v>553</v>
      </c>
      <c r="C3631" s="5" t="s">
        <v>533</v>
      </c>
    </row>
    <row r="3632" spans="2:3">
      <c r="B3632" s="5">
        <v>297</v>
      </c>
      <c r="C3632" s="5" t="s">
        <v>533</v>
      </c>
    </row>
    <row r="3633" spans="2:3">
      <c r="B3633" s="5">
        <v>632</v>
      </c>
      <c r="C3633" s="5" t="s">
        <v>533</v>
      </c>
    </row>
    <row r="3634" spans="2:3">
      <c r="B3634" s="5">
        <v>378</v>
      </c>
      <c r="C3634" s="5" t="s">
        <v>532</v>
      </c>
    </row>
    <row r="3635" spans="2:3">
      <c r="B3635" s="5">
        <v>405</v>
      </c>
      <c r="C3635" s="5" t="s">
        <v>533</v>
      </c>
    </row>
    <row r="3636" spans="2:3">
      <c r="B3636" s="5">
        <v>730</v>
      </c>
      <c r="C3636" s="5" t="s">
        <v>533</v>
      </c>
    </row>
    <row r="3637" spans="2:3">
      <c r="B3637" s="5">
        <v>585</v>
      </c>
      <c r="C3637" s="5" t="s">
        <v>532</v>
      </c>
    </row>
    <row r="3638" spans="2:3">
      <c r="B3638" s="5">
        <v>825</v>
      </c>
      <c r="C3638" s="5" t="s">
        <v>533</v>
      </c>
    </row>
    <row r="3639" spans="2:3">
      <c r="B3639" s="5">
        <v>847</v>
      </c>
      <c r="C3639" s="5" t="s">
        <v>532</v>
      </c>
    </row>
    <row r="3640" spans="2:3">
      <c r="B3640" s="5">
        <v>41</v>
      </c>
      <c r="C3640" s="5" t="s">
        <v>533</v>
      </c>
    </row>
    <row r="3641" spans="2:3">
      <c r="B3641" s="5">
        <v>72</v>
      </c>
      <c r="C3641" s="5" t="s">
        <v>533</v>
      </c>
    </row>
    <row r="3642" spans="2:3">
      <c r="B3642" s="5">
        <v>204</v>
      </c>
      <c r="C3642" s="5" t="s">
        <v>533</v>
      </c>
    </row>
    <row r="3643" spans="2:3">
      <c r="B3643" s="5">
        <v>719</v>
      </c>
      <c r="C3643" s="5" t="s">
        <v>533</v>
      </c>
    </row>
    <row r="3644" spans="2:3">
      <c r="B3644" s="5">
        <v>379</v>
      </c>
      <c r="C3644" s="5" t="s">
        <v>533</v>
      </c>
    </row>
    <row r="3645" spans="2:3">
      <c r="B3645" s="5">
        <v>922</v>
      </c>
      <c r="C3645" s="5" t="s">
        <v>532</v>
      </c>
    </row>
    <row r="3646" spans="2:3">
      <c r="B3646" s="5">
        <v>529</v>
      </c>
      <c r="C3646" s="5" t="s">
        <v>533</v>
      </c>
    </row>
    <row r="3647" spans="2:3">
      <c r="B3647" s="5">
        <v>556</v>
      </c>
      <c r="C3647" s="5" t="s">
        <v>533</v>
      </c>
    </row>
    <row r="3648" spans="2:3">
      <c r="B3648" s="5">
        <v>293</v>
      </c>
      <c r="C3648" s="5" t="s">
        <v>533</v>
      </c>
    </row>
    <row r="3649" spans="2:3">
      <c r="B3649" s="5">
        <v>619</v>
      </c>
      <c r="C3649" s="5" t="s">
        <v>533</v>
      </c>
    </row>
    <row r="3650" spans="2:3">
      <c r="B3650" s="5">
        <v>71</v>
      </c>
      <c r="C3650" s="5" t="s">
        <v>532</v>
      </c>
    </row>
    <row r="3651" spans="2:3">
      <c r="B3651" s="5">
        <v>336</v>
      </c>
      <c r="C3651" s="5" t="s">
        <v>533</v>
      </c>
    </row>
    <row r="3652" spans="2:3">
      <c r="B3652" s="5">
        <v>765</v>
      </c>
      <c r="C3652" s="5" t="s">
        <v>533</v>
      </c>
    </row>
    <row r="3653" spans="2:3">
      <c r="B3653" s="5">
        <v>890</v>
      </c>
      <c r="C3653" s="5" t="s">
        <v>533</v>
      </c>
    </row>
    <row r="3654" spans="2:3">
      <c r="B3654" s="5">
        <v>845</v>
      </c>
      <c r="C3654" s="5" t="s">
        <v>532</v>
      </c>
    </row>
    <row r="3655" spans="2:3">
      <c r="B3655" s="5">
        <v>167</v>
      </c>
      <c r="C3655" s="5" t="s">
        <v>532</v>
      </c>
    </row>
    <row r="3656" spans="2:3">
      <c r="B3656" s="5">
        <v>858</v>
      </c>
      <c r="C3656" s="5" t="s">
        <v>533</v>
      </c>
    </row>
    <row r="3657" spans="2:3">
      <c r="B3657" s="5">
        <v>975</v>
      </c>
      <c r="C3657" s="5" t="s">
        <v>532</v>
      </c>
    </row>
    <row r="3658" spans="2:3">
      <c r="B3658" s="5">
        <v>512</v>
      </c>
      <c r="C3658" s="5" t="s">
        <v>533</v>
      </c>
    </row>
    <row r="3659" spans="2:3">
      <c r="B3659" s="5">
        <v>6</v>
      </c>
      <c r="C3659" s="5" t="s">
        <v>533</v>
      </c>
    </row>
    <row r="3660" spans="2:3">
      <c r="B3660" s="5">
        <v>5</v>
      </c>
      <c r="C3660" s="5" t="s">
        <v>532</v>
      </c>
    </row>
    <row r="3661" spans="2:3">
      <c r="B3661" s="5">
        <v>467</v>
      </c>
      <c r="C3661" s="5" t="s">
        <v>533</v>
      </c>
    </row>
    <row r="3662" spans="2:3">
      <c r="B3662" s="5">
        <v>709</v>
      </c>
      <c r="C3662" s="5" t="s">
        <v>532</v>
      </c>
    </row>
    <row r="3663" spans="2:3">
      <c r="B3663" s="5">
        <v>769</v>
      </c>
      <c r="C3663" s="5" t="s">
        <v>532</v>
      </c>
    </row>
    <row r="3664" spans="2:3">
      <c r="B3664" s="5">
        <v>606</v>
      </c>
      <c r="C3664" s="5" t="s">
        <v>533</v>
      </c>
    </row>
    <row r="3665" spans="2:3">
      <c r="B3665" s="5">
        <v>61</v>
      </c>
      <c r="C3665" s="5" t="s">
        <v>532</v>
      </c>
    </row>
    <row r="3666" spans="2:3">
      <c r="B3666" s="5">
        <v>711</v>
      </c>
      <c r="C3666" s="5" t="s">
        <v>533</v>
      </c>
    </row>
    <row r="3667" spans="2:3">
      <c r="B3667" s="5">
        <v>578</v>
      </c>
      <c r="C3667" s="5" t="s">
        <v>533</v>
      </c>
    </row>
    <row r="3668" spans="2:3">
      <c r="B3668" s="5">
        <v>118</v>
      </c>
      <c r="C3668" s="5" t="s">
        <v>533</v>
      </c>
    </row>
    <row r="3669" spans="2:3">
      <c r="B3669" s="5">
        <v>353</v>
      </c>
      <c r="C3669" s="5" t="s">
        <v>533</v>
      </c>
    </row>
    <row r="3670" spans="2:3">
      <c r="B3670" s="5">
        <v>851</v>
      </c>
      <c r="C3670" s="5" t="s">
        <v>532</v>
      </c>
    </row>
    <row r="3671" spans="2:3">
      <c r="B3671" s="5">
        <v>159</v>
      </c>
      <c r="C3671" s="5" t="s">
        <v>533</v>
      </c>
    </row>
    <row r="3672" spans="2:3">
      <c r="B3672" s="5">
        <v>538</v>
      </c>
      <c r="C3672" s="5" t="s">
        <v>533</v>
      </c>
    </row>
    <row r="3673" spans="2:3">
      <c r="B3673" s="5">
        <v>331</v>
      </c>
      <c r="C3673" s="5" t="s">
        <v>532</v>
      </c>
    </row>
    <row r="3674" spans="2:3">
      <c r="B3674" s="5">
        <v>593</v>
      </c>
      <c r="C3674" s="5" t="s">
        <v>533</v>
      </c>
    </row>
    <row r="3675" spans="2:3">
      <c r="B3675" s="5">
        <v>685</v>
      </c>
      <c r="C3675" s="5" t="s">
        <v>533</v>
      </c>
    </row>
    <row r="3676" spans="2:3">
      <c r="B3676" s="5">
        <v>565</v>
      </c>
      <c r="C3676" s="5" t="s">
        <v>533</v>
      </c>
    </row>
    <row r="3677" spans="2:3">
      <c r="B3677" s="5">
        <v>952</v>
      </c>
      <c r="C3677" s="5" t="s">
        <v>532</v>
      </c>
    </row>
    <row r="3678" spans="2:3">
      <c r="B3678" s="5">
        <v>245</v>
      </c>
      <c r="C3678" s="5" t="s">
        <v>533</v>
      </c>
    </row>
    <row r="3679" spans="2:3">
      <c r="B3679" s="5">
        <v>698</v>
      </c>
      <c r="C3679" s="5" t="s">
        <v>532</v>
      </c>
    </row>
    <row r="3680" spans="2:3">
      <c r="B3680" s="5">
        <v>180</v>
      </c>
      <c r="C3680" s="5" t="s">
        <v>532</v>
      </c>
    </row>
    <row r="3681" spans="2:3">
      <c r="B3681" s="5">
        <v>72</v>
      </c>
      <c r="C3681" s="5" t="s">
        <v>532</v>
      </c>
    </row>
    <row r="3682" spans="2:3">
      <c r="B3682" s="5">
        <v>509</v>
      </c>
      <c r="C3682" s="5" t="s">
        <v>533</v>
      </c>
    </row>
    <row r="3683" spans="2:3">
      <c r="B3683" s="5">
        <v>209</v>
      </c>
      <c r="C3683" s="5" t="s">
        <v>533</v>
      </c>
    </row>
    <row r="3684" spans="2:3">
      <c r="B3684" s="5">
        <v>115</v>
      </c>
      <c r="C3684" s="5" t="s">
        <v>533</v>
      </c>
    </row>
    <row r="3685" spans="2:3">
      <c r="B3685" s="5">
        <v>310</v>
      </c>
      <c r="C3685" s="5" t="s">
        <v>533</v>
      </c>
    </row>
    <row r="3686" spans="2:3">
      <c r="B3686" s="5">
        <v>250</v>
      </c>
      <c r="C3686" s="5" t="s">
        <v>533</v>
      </c>
    </row>
    <row r="3687" spans="2:3">
      <c r="B3687" s="5">
        <v>746</v>
      </c>
      <c r="C3687" s="5" t="s">
        <v>533</v>
      </c>
    </row>
    <row r="3688" spans="2:3">
      <c r="B3688" s="5">
        <v>808</v>
      </c>
      <c r="C3688" s="5" t="s">
        <v>532</v>
      </c>
    </row>
    <row r="3689" spans="2:3">
      <c r="B3689" s="5">
        <v>577</v>
      </c>
      <c r="C3689" s="5" t="s">
        <v>533</v>
      </c>
    </row>
    <row r="3690" spans="2:3">
      <c r="B3690" s="5">
        <v>497</v>
      </c>
      <c r="C3690" s="5" t="s">
        <v>533</v>
      </c>
    </row>
    <row r="3691" spans="2:3">
      <c r="B3691" s="5">
        <v>112</v>
      </c>
      <c r="C3691" s="5" t="s">
        <v>533</v>
      </c>
    </row>
    <row r="3692" spans="2:3">
      <c r="B3692" s="5">
        <v>527</v>
      </c>
      <c r="C3692" s="5" t="s">
        <v>533</v>
      </c>
    </row>
    <row r="3693" spans="2:3">
      <c r="B3693" s="5">
        <v>38</v>
      </c>
      <c r="C3693" s="5" t="s">
        <v>533</v>
      </c>
    </row>
    <row r="3694" spans="2:3">
      <c r="B3694" s="5">
        <v>507</v>
      </c>
      <c r="C3694" s="5" t="s">
        <v>533</v>
      </c>
    </row>
    <row r="3695" spans="2:3">
      <c r="B3695" s="5">
        <v>842</v>
      </c>
      <c r="C3695" s="5" t="s">
        <v>532</v>
      </c>
    </row>
    <row r="3696" spans="2:3">
      <c r="B3696" s="5">
        <v>782</v>
      </c>
      <c r="C3696" s="5" t="s">
        <v>532</v>
      </c>
    </row>
    <row r="3697" spans="2:3">
      <c r="B3697" s="5">
        <v>741</v>
      </c>
      <c r="C3697" s="5" t="s">
        <v>532</v>
      </c>
    </row>
    <row r="3698" spans="2:3">
      <c r="B3698" s="5">
        <v>781</v>
      </c>
      <c r="C3698" s="5" t="s">
        <v>532</v>
      </c>
    </row>
    <row r="3699" spans="2:3">
      <c r="B3699" s="5">
        <v>128</v>
      </c>
      <c r="C3699" s="5" t="s">
        <v>533</v>
      </c>
    </row>
    <row r="3700" spans="2:3">
      <c r="B3700" s="5">
        <v>985</v>
      </c>
      <c r="C3700" s="5" t="s">
        <v>532</v>
      </c>
    </row>
    <row r="3701" spans="2:3">
      <c r="B3701" s="5">
        <v>880</v>
      </c>
      <c r="C3701" s="5" t="s">
        <v>532</v>
      </c>
    </row>
    <row r="3702" spans="2:3">
      <c r="B3702" s="5">
        <v>158</v>
      </c>
      <c r="C3702" s="5" t="s">
        <v>533</v>
      </c>
    </row>
    <row r="3703" spans="2:3">
      <c r="B3703" s="5">
        <v>62</v>
      </c>
      <c r="C3703" s="5" t="s">
        <v>533</v>
      </c>
    </row>
    <row r="3704" spans="2:3">
      <c r="B3704" s="5">
        <v>250</v>
      </c>
      <c r="C3704" s="5" t="s">
        <v>532</v>
      </c>
    </row>
    <row r="3705" spans="2:3">
      <c r="B3705" s="5">
        <v>447</v>
      </c>
      <c r="C3705" s="5" t="s">
        <v>533</v>
      </c>
    </row>
    <row r="3706" spans="2:3">
      <c r="B3706" s="5">
        <v>939</v>
      </c>
      <c r="C3706" s="5" t="s">
        <v>532</v>
      </c>
    </row>
    <row r="3707" spans="2:3">
      <c r="B3707" s="5">
        <v>662</v>
      </c>
      <c r="C3707" s="5" t="s">
        <v>533</v>
      </c>
    </row>
    <row r="3708" spans="2:3">
      <c r="B3708" s="5">
        <v>250</v>
      </c>
      <c r="C3708" s="5" t="s">
        <v>532</v>
      </c>
    </row>
    <row r="3709" spans="2:3">
      <c r="B3709" s="5">
        <v>753</v>
      </c>
      <c r="C3709" s="5" t="s">
        <v>532</v>
      </c>
    </row>
    <row r="3710" spans="2:3">
      <c r="B3710" s="5">
        <v>359</v>
      </c>
      <c r="C3710" s="5" t="s">
        <v>533</v>
      </c>
    </row>
    <row r="3711" spans="2:3">
      <c r="B3711" s="5">
        <v>213</v>
      </c>
      <c r="C3711" s="5" t="s">
        <v>533</v>
      </c>
    </row>
    <row r="3712" spans="2:3">
      <c r="B3712" s="5">
        <v>25</v>
      </c>
      <c r="C3712" s="5" t="s">
        <v>533</v>
      </c>
    </row>
    <row r="3713" spans="2:3">
      <c r="B3713" s="5">
        <v>791</v>
      </c>
      <c r="C3713" s="5" t="s">
        <v>532</v>
      </c>
    </row>
    <row r="3714" spans="2:3">
      <c r="B3714" s="5">
        <v>854</v>
      </c>
      <c r="C3714" s="5" t="s">
        <v>532</v>
      </c>
    </row>
    <row r="3715" spans="2:3">
      <c r="B3715" s="5">
        <v>747</v>
      </c>
      <c r="C3715" s="5" t="s">
        <v>532</v>
      </c>
    </row>
    <row r="3716" spans="2:3">
      <c r="B3716" s="5">
        <v>240</v>
      </c>
      <c r="C3716" s="5" t="s">
        <v>532</v>
      </c>
    </row>
    <row r="3717" spans="2:3">
      <c r="B3717" s="5">
        <v>590</v>
      </c>
      <c r="C3717" s="5" t="s">
        <v>532</v>
      </c>
    </row>
    <row r="3718" spans="2:3">
      <c r="B3718" s="5">
        <v>238</v>
      </c>
      <c r="C3718" s="5" t="s">
        <v>533</v>
      </c>
    </row>
    <row r="3719" spans="2:3">
      <c r="B3719" s="5">
        <v>639</v>
      </c>
      <c r="C3719" s="5" t="s">
        <v>533</v>
      </c>
    </row>
    <row r="3720" spans="2:3">
      <c r="B3720" s="5">
        <v>106</v>
      </c>
      <c r="C3720" s="5" t="s">
        <v>533</v>
      </c>
    </row>
    <row r="3721" spans="2:3">
      <c r="B3721" s="5">
        <v>689</v>
      </c>
      <c r="C3721" s="5" t="s">
        <v>533</v>
      </c>
    </row>
    <row r="3722" spans="2:3">
      <c r="B3722" s="5">
        <v>212</v>
      </c>
      <c r="C3722" s="5" t="s">
        <v>532</v>
      </c>
    </row>
    <row r="3723" spans="2:3">
      <c r="B3723" s="5">
        <v>334</v>
      </c>
      <c r="C3723" s="5" t="s">
        <v>533</v>
      </c>
    </row>
    <row r="3724" spans="2:3">
      <c r="B3724" s="5">
        <v>874</v>
      </c>
      <c r="C3724" s="5" t="s">
        <v>533</v>
      </c>
    </row>
    <row r="3725" spans="2:3">
      <c r="B3725" s="5">
        <v>478</v>
      </c>
      <c r="C3725" s="5" t="s">
        <v>533</v>
      </c>
    </row>
    <row r="3726" spans="2:3">
      <c r="B3726" s="5">
        <v>774</v>
      </c>
      <c r="C3726" s="5" t="s">
        <v>532</v>
      </c>
    </row>
    <row r="3727" spans="2:3">
      <c r="B3727" s="5">
        <v>675</v>
      </c>
      <c r="C3727" s="5" t="s">
        <v>533</v>
      </c>
    </row>
    <row r="3728" spans="2:3">
      <c r="B3728" s="5">
        <v>757</v>
      </c>
      <c r="C3728" s="5" t="s">
        <v>533</v>
      </c>
    </row>
    <row r="3729" spans="2:3">
      <c r="B3729" s="5">
        <v>936</v>
      </c>
      <c r="C3729" s="5" t="s">
        <v>532</v>
      </c>
    </row>
    <row r="3730" spans="2:3">
      <c r="B3730" s="5">
        <v>395</v>
      </c>
      <c r="C3730" s="5" t="s">
        <v>532</v>
      </c>
    </row>
    <row r="3731" spans="2:3">
      <c r="B3731" s="5">
        <v>947</v>
      </c>
      <c r="C3731" s="5" t="s">
        <v>533</v>
      </c>
    </row>
    <row r="3732" spans="2:3">
      <c r="B3732" s="5">
        <v>535</v>
      </c>
      <c r="C3732" s="5" t="s">
        <v>533</v>
      </c>
    </row>
    <row r="3733" spans="2:3">
      <c r="B3733" s="5">
        <v>882</v>
      </c>
      <c r="C3733" s="5" t="s">
        <v>532</v>
      </c>
    </row>
    <row r="3734" spans="2:3">
      <c r="B3734" s="5">
        <v>898</v>
      </c>
      <c r="C3734" s="5" t="s">
        <v>532</v>
      </c>
    </row>
    <row r="3735" spans="2:3">
      <c r="B3735" s="5">
        <v>732</v>
      </c>
      <c r="C3735" s="5" t="s">
        <v>533</v>
      </c>
    </row>
    <row r="3736" spans="2:3">
      <c r="B3736" s="5">
        <v>717</v>
      </c>
      <c r="C3736" s="5" t="s">
        <v>533</v>
      </c>
    </row>
    <row r="3737" spans="2:3">
      <c r="B3737" s="5">
        <v>596</v>
      </c>
      <c r="C3737" s="5" t="s">
        <v>533</v>
      </c>
    </row>
    <row r="3738" spans="2:3">
      <c r="B3738" s="5">
        <v>42</v>
      </c>
      <c r="C3738" s="5" t="s">
        <v>532</v>
      </c>
    </row>
    <row r="3739" spans="2:3">
      <c r="B3739" s="5">
        <v>325</v>
      </c>
      <c r="C3739" s="5" t="s">
        <v>532</v>
      </c>
    </row>
    <row r="3740" spans="2:3">
      <c r="B3740" s="5">
        <v>665</v>
      </c>
      <c r="C3740" s="5" t="s">
        <v>533</v>
      </c>
    </row>
    <row r="3741" spans="2:3">
      <c r="B3741" s="5">
        <v>706</v>
      </c>
      <c r="C3741" s="5" t="s">
        <v>532</v>
      </c>
    </row>
    <row r="3742" spans="2:3">
      <c r="B3742" s="5">
        <v>628</v>
      </c>
      <c r="C3742" s="5" t="s">
        <v>533</v>
      </c>
    </row>
    <row r="3743" spans="2:3">
      <c r="B3743" s="5">
        <v>837</v>
      </c>
      <c r="C3743" s="5" t="s">
        <v>533</v>
      </c>
    </row>
    <row r="3744" spans="2:3">
      <c r="B3744" s="5">
        <v>256</v>
      </c>
      <c r="C3744" s="5" t="s">
        <v>533</v>
      </c>
    </row>
    <row r="3745" spans="2:3">
      <c r="B3745" s="5">
        <v>931</v>
      </c>
      <c r="C3745" s="5" t="s">
        <v>532</v>
      </c>
    </row>
    <row r="3746" spans="2:3">
      <c r="B3746" s="5">
        <v>424</v>
      </c>
      <c r="C3746" s="5" t="s">
        <v>532</v>
      </c>
    </row>
    <row r="3747" spans="2:3">
      <c r="B3747" s="5">
        <v>844</v>
      </c>
      <c r="C3747" s="5" t="s">
        <v>533</v>
      </c>
    </row>
    <row r="3748" spans="2:3">
      <c r="B3748" s="5">
        <v>859</v>
      </c>
      <c r="C3748" s="5" t="s">
        <v>532</v>
      </c>
    </row>
    <row r="3749" spans="2:3">
      <c r="B3749" s="5">
        <v>582</v>
      </c>
      <c r="C3749" s="5" t="s">
        <v>532</v>
      </c>
    </row>
    <row r="3750" spans="2:3">
      <c r="B3750" s="5">
        <v>423</v>
      </c>
      <c r="C3750" s="5" t="s">
        <v>533</v>
      </c>
    </row>
    <row r="3751" spans="2:3">
      <c r="B3751" s="5">
        <v>615</v>
      </c>
      <c r="C3751" s="5" t="s">
        <v>533</v>
      </c>
    </row>
    <row r="3752" spans="2:3">
      <c r="B3752" s="5">
        <v>990</v>
      </c>
      <c r="C3752" s="5" t="s">
        <v>532</v>
      </c>
    </row>
    <row r="3753" spans="2:3">
      <c r="B3753" s="5">
        <v>598</v>
      </c>
      <c r="C3753" s="5" t="s">
        <v>532</v>
      </c>
    </row>
    <row r="3754" spans="2:3">
      <c r="B3754" s="5">
        <v>532</v>
      </c>
      <c r="C3754" s="5" t="s">
        <v>533</v>
      </c>
    </row>
    <row r="3755" spans="2:3">
      <c r="B3755" s="5">
        <v>592</v>
      </c>
      <c r="C3755" s="5" t="s">
        <v>533</v>
      </c>
    </row>
    <row r="3756" spans="2:3">
      <c r="B3756" s="5">
        <v>949</v>
      </c>
      <c r="C3756" s="5" t="s">
        <v>533</v>
      </c>
    </row>
    <row r="3757" spans="2:3">
      <c r="B3757" s="5">
        <v>904</v>
      </c>
      <c r="C3757" s="5" t="s">
        <v>532</v>
      </c>
    </row>
    <row r="3758" spans="2:3">
      <c r="B3758" s="5">
        <v>627</v>
      </c>
      <c r="C3758" s="5" t="s">
        <v>533</v>
      </c>
    </row>
    <row r="3759" spans="2:3">
      <c r="B3759" s="5">
        <v>568</v>
      </c>
      <c r="C3759" s="5" t="s">
        <v>533</v>
      </c>
    </row>
    <row r="3760" spans="2:3">
      <c r="B3760" s="5">
        <v>517</v>
      </c>
      <c r="C3760" s="5" t="s">
        <v>533</v>
      </c>
    </row>
    <row r="3761" spans="2:3">
      <c r="B3761" s="5">
        <v>210</v>
      </c>
      <c r="C3761" s="5" t="s">
        <v>533</v>
      </c>
    </row>
    <row r="3762" spans="2:3">
      <c r="B3762" s="5">
        <v>302</v>
      </c>
      <c r="C3762" s="5" t="s">
        <v>533</v>
      </c>
    </row>
    <row r="3763" spans="2:3">
      <c r="B3763" s="5">
        <v>445</v>
      </c>
      <c r="C3763" s="5" t="s">
        <v>532</v>
      </c>
    </row>
    <row r="3764" spans="2:3">
      <c r="B3764" s="5">
        <v>709</v>
      </c>
      <c r="C3764" s="5" t="s">
        <v>533</v>
      </c>
    </row>
    <row r="3765" spans="2:3">
      <c r="B3765" s="5">
        <v>982</v>
      </c>
      <c r="C3765" s="5" t="s">
        <v>532</v>
      </c>
    </row>
    <row r="3766" spans="2:3">
      <c r="B3766" s="5">
        <v>997</v>
      </c>
      <c r="C3766" s="5" t="s">
        <v>533</v>
      </c>
    </row>
    <row r="3767" spans="2:3">
      <c r="B3767" s="5">
        <v>693</v>
      </c>
      <c r="C3767" s="5" t="s">
        <v>533</v>
      </c>
    </row>
    <row r="3768" spans="2:3">
      <c r="B3768" s="5">
        <v>400</v>
      </c>
      <c r="C3768" s="5" t="s">
        <v>533</v>
      </c>
    </row>
    <row r="3769" spans="2:3">
      <c r="B3769" s="5">
        <v>765</v>
      </c>
      <c r="C3769" s="5" t="s">
        <v>532</v>
      </c>
    </row>
    <row r="3770" spans="2:3">
      <c r="B3770" s="5">
        <v>936</v>
      </c>
      <c r="C3770" s="5" t="s">
        <v>533</v>
      </c>
    </row>
    <row r="3771" spans="2:3">
      <c r="B3771" s="5">
        <v>119</v>
      </c>
      <c r="C3771" s="5" t="s">
        <v>533</v>
      </c>
    </row>
    <row r="3772" spans="2:3">
      <c r="B3772" s="5">
        <v>387</v>
      </c>
      <c r="C3772" s="5" t="s">
        <v>533</v>
      </c>
    </row>
    <row r="3773" spans="2:3">
      <c r="B3773" s="5">
        <v>307</v>
      </c>
      <c r="C3773" s="5" t="s">
        <v>532</v>
      </c>
    </row>
    <row r="3774" spans="2:3">
      <c r="B3774" s="5">
        <v>149</v>
      </c>
      <c r="C3774" s="5" t="s">
        <v>533</v>
      </c>
    </row>
    <row r="3775" spans="2:3">
      <c r="B3775" s="5">
        <v>877</v>
      </c>
      <c r="C3775" s="5" t="s">
        <v>532</v>
      </c>
    </row>
    <row r="3776" spans="2:3">
      <c r="B3776" s="5">
        <v>560</v>
      </c>
      <c r="C3776" s="5" t="s">
        <v>533</v>
      </c>
    </row>
    <row r="3777" spans="2:3">
      <c r="B3777" s="5">
        <v>798</v>
      </c>
      <c r="C3777" s="5" t="s">
        <v>533</v>
      </c>
    </row>
    <row r="3778" spans="2:3">
      <c r="B3778" s="5">
        <v>204</v>
      </c>
      <c r="C3778" s="5" t="s">
        <v>532</v>
      </c>
    </row>
    <row r="3779" spans="2:3">
      <c r="B3779" s="5">
        <v>671</v>
      </c>
      <c r="C3779" s="5" t="s">
        <v>533</v>
      </c>
    </row>
    <row r="3780" spans="2:3">
      <c r="B3780" s="5">
        <v>723</v>
      </c>
      <c r="C3780" s="5" t="s">
        <v>533</v>
      </c>
    </row>
    <row r="3781" spans="2:3">
      <c r="B3781" s="5">
        <v>78</v>
      </c>
      <c r="C3781" s="5" t="s">
        <v>533</v>
      </c>
    </row>
    <row r="3782" spans="2:3">
      <c r="B3782" s="5">
        <v>379</v>
      </c>
      <c r="C3782" s="5" t="s">
        <v>533</v>
      </c>
    </row>
    <row r="3783" spans="2:3">
      <c r="B3783" s="5">
        <v>378</v>
      </c>
      <c r="C3783" s="5" t="s">
        <v>532</v>
      </c>
    </row>
    <row r="3784" spans="2:3">
      <c r="B3784" s="5">
        <v>674</v>
      </c>
      <c r="C3784" s="5" t="s">
        <v>533</v>
      </c>
    </row>
    <row r="3785" spans="2:3">
      <c r="B3785" s="5">
        <v>466</v>
      </c>
      <c r="C3785" s="5" t="s">
        <v>533</v>
      </c>
    </row>
    <row r="3786" spans="2:3">
      <c r="B3786" s="5">
        <v>466</v>
      </c>
      <c r="C3786" s="5" t="s">
        <v>532</v>
      </c>
    </row>
    <row r="3787" spans="2:3">
      <c r="B3787" s="5">
        <v>691</v>
      </c>
      <c r="C3787" s="5" t="s">
        <v>533</v>
      </c>
    </row>
    <row r="3788" spans="2:3">
      <c r="B3788" s="5">
        <v>846</v>
      </c>
      <c r="C3788" s="5" t="s">
        <v>532</v>
      </c>
    </row>
    <row r="3789" spans="2:3">
      <c r="B3789" s="5">
        <v>103</v>
      </c>
      <c r="C3789" s="5" t="s">
        <v>532</v>
      </c>
    </row>
    <row r="3790" spans="2:3">
      <c r="B3790" s="5">
        <v>819</v>
      </c>
      <c r="C3790" s="5" t="s">
        <v>533</v>
      </c>
    </row>
    <row r="3791" spans="2:3">
      <c r="B3791" s="5">
        <v>555</v>
      </c>
      <c r="C3791" s="5" t="s">
        <v>533</v>
      </c>
    </row>
    <row r="3792" spans="2:3">
      <c r="B3792" s="5">
        <v>575</v>
      </c>
      <c r="C3792" s="5" t="s">
        <v>533</v>
      </c>
    </row>
    <row r="3793" spans="2:3">
      <c r="B3793" s="5">
        <v>551</v>
      </c>
      <c r="C3793" s="5" t="s">
        <v>532</v>
      </c>
    </row>
    <row r="3794" spans="2:3">
      <c r="B3794" s="5">
        <v>154</v>
      </c>
      <c r="C3794" s="5" t="s">
        <v>533</v>
      </c>
    </row>
    <row r="3795" spans="2:3">
      <c r="B3795" s="5">
        <v>220</v>
      </c>
      <c r="C3795" s="5" t="s">
        <v>532</v>
      </c>
    </row>
    <row r="3796" spans="2:3">
      <c r="B3796" s="5">
        <v>657</v>
      </c>
      <c r="C3796" s="5" t="s">
        <v>533</v>
      </c>
    </row>
    <row r="3797" spans="2:3">
      <c r="B3797" s="5">
        <v>145</v>
      </c>
      <c r="C3797" s="5" t="s">
        <v>532</v>
      </c>
    </row>
    <row r="3798" spans="2:3">
      <c r="B3798" s="5">
        <v>54</v>
      </c>
      <c r="C3798" s="5" t="s">
        <v>533</v>
      </c>
    </row>
    <row r="3799" spans="2:3">
      <c r="B3799" s="5">
        <v>656</v>
      </c>
      <c r="C3799" s="5" t="s">
        <v>533</v>
      </c>
    </row>
    <row r="3800" spans="2:3">
      <c r="B3800" s="5">
        <v>731</v>
      </c>
      <c r="C3800" s="5" t="s">
        <v>533</v>
      </c>
    </row>
    <row r="3801" spans="2:3">
      <c r="B3801" s="5">
        <v>374</v>
      </c>
      <c r="C3801" s="5" t="s">
        <v>533</v>
      </c>
    </row>
    <row r="3802" spans="2:3">
      <c r="B3802" s="5">
        <v>305</v>
      </c>
      <c r="C3802" s="5" t="s">
        <v>533</v>
      </c>
    </row>
    <row r="3803" spans="2:3">
      <c r="B3803" s="5">
        <v>753</v>
      </c>
      <c r="C3803" s="5" t="s">
        <v>533</v>
      </c>
    </row>
    <row r="3804" spans="2:3">
      <c r="B3804" s="5">
        <v>167</v>
      </c>
      <c r="C3804" s="5" t="s">
        <v>532</v>
      </c>
    </row>
    <row r="3805" spans="2:3">
      <c r="B3805" s="5">
        <v>107</v>
      </c>
      <c r="C3805" s="5" t="s">
        <v>532</v>
      </c>
    </row>
    <row r="3806" spans="2:3">
      <c r="B3806" s="5">
        <v>358</v>
      </c>
      <c r="C3806" s="5" t="s">
        <v>533</v>
      </c>
    </row>
    <row r="3807" spans="2:3">
      <c r="B3807" s="5">
        <v>180</v>
      </c>
      <c r="C3807" s="5" t="s">
        <v>533</v>
      </c>
    </row>
    <row r="3808" spans="2:3">
      <c r="B3808" s="5">
        <v>575</v>
      </c>
      <c r="C3808" s="5" t="s">
        <v>532</v>
      </c>
    </row>
    <row r="3809" spans="2:3">
      <c r="B3809" s="5">
        <v>727</v>
      </c>
      <c r="C3809" s="5" t="s">
        <v>533</v>
      </c>
    </row>
    <row r="3810" spans="2:3">
      <c r="B3810" s="5">
        <v>571</v>
      </c>
      <c r="C3810" s="5" t="s">
        <v>532</v>
      </c>
    </row>
    <row r="3811" spans="2:3">
      <c r="B3811" s="5">
        <v>541</v>
      </c>
      <c r="C3811" s="5" t="s">
        <v>533</v>
      </c>
    </row>
    <row r="3812" spans="2:3">
      <c r="B3812" s="5">
        <v>529</v>
      </c>
      <c r="C3812" s="5" t="s">
        <v>533</v>
      </c>
    </row>
    <row r="3813" spans="2:3">
      <c r="B3813" s="5">
        <v>928</v>
      </c>
      <c r="C3813" s="5" t="s">
        <v>532</v>
      </c>
    </row>
    <row r="3814" spans="2:3">
      <c r="B3814" s="5">
        <v>651</v>
      </c>
      <c r="C3814" s="5" t="s">
        <v>533</v>
      </c>
    </row>
    <row r="3815" spans="2:3">
      <c r="B3815" s="5">
        <v>787</v>
      </c>
      <c r="C3815" s="5" t="s">
        <v>532</v>
      </c>
    </row>
    <row r="3816" spans="2:3">
      <c r="B3816" s="5">
        <v>704</v>
      </c>
      <c r="C3816" s="5" t="s">
        <v>533</v>
      </c>
    </row>
    <row r="3817" spans="2:3">
      <c r="B3817" s="5">
        <v>154</v>
      </c>
      <c r="C3817" s="5" t="s">
        <v>533</v>
      </c>
    </row>
    <row r="3818" spans="2:3">
      <c r="B3818" s="5">
        <v>513</v>
      </c>
      <c r="C3818" s="5" t="s">
        <v>532</v>
      </c>
    </row>
    <row r="3819" spans="2:3">
      <c r="B3819" s="5">
        <v>881</v>
      </c>
      <c r="C3819" s="5" t="s">
        <v>533</v>
      </c>
    </row>
    <row r="3820" spans="2:3">
      <c r="B3820" s="5">
        <v>63</v>
      </c>
      <c r="C3820" s="5" t="s">
        <v>532</v>
      </c>
    </row>
    <row r="3821" spans="2:3">
      <c r="B3821" s="5">
        <v>136</v>
      </c>
      <c r="C3821" s="5" t="s">
        <v>532</v>
      </c>
    </row>
    <row r="3822" spans="2:3">
      <c r="B3822" s="5">
        <v>391</v>
      </c>
      <c r="C3822" s="5" t="s">
        <v>533</v>
      </c>
    </row>
    <row r="3823" spans="2:3">
      <c r="B3823" s="5">
        <v>428</v>
      </c>
      <c r="C3823" s="5" t="s">
        <v>533</v>
      </c>
    </row>
    <row r="3824" spans="2:3">
      <c r="B3824" s="5">
        <v>279</v>
      </c>
      <c r="C3824" s="5" t="s">
        <v>533</v>
      </c>
    </row>
    <row r="3825" spans="2:3">
      <c r="B3825" s="5">
        <v>81</v>
      </c>
      <c r="C3825" s="5" t="s">
        <v>533</v>
      </c>
    </row>
    <row r="3826" spans="2:3">
      <c r="B3826" s="5">
        <v>486</v>
      </c>
      <c r="C3826" s="5" t="s">
        <v>532</v>
      </c>
    </row>
    <row r="3827" spans="2:3">
      <c r="B3827" s="5">
        <v>556</v>
      </c>
      <c r="C3827" s="5" t="s">
        <v>532</v>
      </c>
    </row>
    <row r="3828" spans="2:3">
      <c r="B3828" s="5">
        <v>926</v>
      </c>
      <c r="C3828" s="5" t="s">
        <v>532</v>
      </c>
    </row>
    <row r="3829" spans="2:3">
      <c r="B3829" s="5">
        <v>116</v>
      </c>
      <c r="C3829" s="5" t="s">
        <v>532</v>
      </c>
    </row>
    <row r="3830" spans="2:3">
      <c r="B3830" s="5">
        <v>491</v>
      </c>
      <c r="C3830" s="5" t="s">
        <v>532</v>
      </c>
    </row>
    <row r="3831" spans="2:3">
      <c r="B3831" s="5">
        <v>686</v>
      </c>
      <c r="C3831" s="5" t="s">
        <v>533</v>
      </c>
    </row>
    <row r="3832" spans="2:3">
      <c r="B3832" s="5">
        <v>144</v>
      </c>
      <c r="C3832" s="5" t="s">
        <v>533</v>
      </c>
    </row>
    <row r="3833" spans="2:3">
      <c r="B3833" s="5">
        <v>708</v>
      </c>
      <c r="C3833" s="5" t="s">
        <v>533</v>
      </c>
    </row>
    <row r="3834" spans="2:3">
      <c r="B3834" s="5">
        <v>263</v>
      </c>
      <c r="C3834" s="5" t="s">
        <v>532</v>
      </c>
    </row>
    <row r="3835" spans="2:3">
      <c r="B3835" s="5">
        <v>547</v>
      </c>
      <c r="C3835" s="5" t="s">
        <v>532</v>
      </c>
    </row>
    <row r="3836" spans="2:3">
      <c r="B3836" s="5">
        <v>937</v>
      </c>
      <c r="C3836" s="5" t="s">
        <v>532</v>
      </c>
    </row>
    <row r="3837" spans="2:3">
      <c r="B3837" s="5">
        <v>95</v>
      </c>
      <c r="C3837" s="5" t="s">
        <v>533</v>
      </c>
    </row>
    <row r="3838" spans="2:3">
      <c r="B3838" s="5">
        <v>647</v>
      </c>
      <c r="C3838" s="5" t="s">
        <v>533</v>
      </c>
    </row>
    <row r="3839" spans="2:3">
      <c r="B3839" s="5">
        <v>180</v>
      </c>
      <c r="C3839" s="5" t="s">
        <v>533</v>
      </c>
    </row>
    <row r="3840" spans="2:3">
      <c r="B3840" s="5">
        <v>888</v>
      </c>
      <c r="C3840" s="5" t="s">
        <v>532</v>
      </c>
    </row>
    <row r="3841" spans="2:3">
      <c r="B3841" s="5">
        <v>126</v>
      </c>
      <c r="C3841" s="5" t="s">
        <v>533</v>
      </c>
    </row>
    <row r="3842" spans="2:3">
      <c r="B3842" s="5">
        <v>759</v>
      </c>
      <c r="C3842" s="5" t="s">
        <v>533</v>
      </c>
    </row>
    <row r="3843" spans="2:3">
      <c r="B3843" s="5">
        <v>89</v>
      </c>
      <c r="C3843" s="5" t="s">
        <v>533</v>
      </c>
    </row>
    <row r="3844" spans="2:3">
      <c r="B3844" s="5">
        <v>814</v>
      </c>
      <c r="C3844" s="5" t="s">
        <v>532</v>
      </c>
    </row>
    <row r="3845" spans="2:3">
      <c r="B3845" s="5">
        <v>599</v>
      </c>
      <c r="C3845" s="5" t="s">
        <v>532</v>
      </c>
    </row>
    <row r="3846" spans="2:3">
      <c r="B3846" s="5">
        <v>467</v>
      </c>
      <c r="C3846" s="5" t="s">
        <v>533</v>
      </c>
    </row>
    <row r="3847" spans="2:3">
      <c r="B3847" s="5">
        <v>843</v>
      </c>
      <c r="C3847" s="5" t="s">
        <v>532</v>
      </c>
    </row>
    <row r="3848" spans="2:3">
      <c r="B3848" s="5">
        <v>864</v>
      </c>
      <c r="C3848" s="5" t="s">
        <v>533</v>
      </c>
    </row>
    <row r="3849" spans="2:3">
      <c r="B3849" s="5">
        <v>673</v>
      </c>
      <c r="C3849" s="5" t="s">
        <v>532</v>
      </c>
    </row>
    <row r="3850" spans="2:3">
      <c r="B3850" s="5">
        <v>111</v>
      </c>
      <c r="C3850" s="5" t="s">
        <v>533</v>
      </c>
    </row>
    <row r="3851" spans="2:3">
      <c r="B3851" s="5">
        <v>829</v>
      </c>
      <c r="C3851" s="5" t="s">
        <v>532</v>
      </c>
    </row>
    <row r="3852" spans="2:3">
      <c r="B3852" s="5">
        <v>542</v>
      </c>
      <c r="C3852" s="5" t="s">
        <v>533</v>
      </c>
    </row>
    <row r="3853" spans="2:3">
      <c r="B3853" s="5">
        <v>312</v>
      </c>
      <c r="C3853" s="5" t="s">
        <v>533</v>
      </c>
    </row>
    <row r="3854" spans="2:3">
      <c r="B3854" s="5">
        <v>720</v>
      </c>
      <c r="C3854" s="5" t="s">
        <v>532</v>
      </c>
    </row>
    <row r="3855" spans="2:3">
      <c r="B3855" s="5">
        <v>413</v>
      </c>
      <c r="C3855" s="5" t="s">
        <v>533</v>
      </c>
    </row>
    <row r="3856" spans="2:3">
      <c r="B3856" s="5">
        <v>723</v>
      </c>
      <c r="C3856" s="5" t="s">
        <v>533</v>
      </c>
    </row>
    <row r="3857" spans="2:3">
      <c r="B3857" s="5">
        <v>867</v>
      </c>
      <c r="C3857" s="5" t="s">
        <v>533</v>
      </c>
    </row>
    <row r="3858" spans="2:3">
      <c r="B3858" s="5">
        <v>956</v>
      </c>
      <c r="C3858" s="5" t="s">
        <v>532</v>
      </c>
    </row>
    <row r="3859" spans="2:3">
      <c r="B3859" s="5">
        <v>246</v>
      </c>
      <c r="C3859" s="5" t="s">
        <v>532</v>
      </c>
    </row>
    <row r="3860" spans="2:3">
      <c r="B3860" s="5">
        <v>714</v>
      </c>
      <c r="C3860" s="5" t="s">
        <v>533</v>
      </c>
    </row>
    <row r="3861" spans="2:3">
      <c r="B3861" s="5">
        <v>549</v>
      </c>
      <c r="C3861" s="5" t="s">
        <v>532</v>
      </c>
    </row>
    <row r="3862" spans="2:3">
      <c r="B3862" s="5">
        <v>661</v>
      </c>
      <c r="C3862" s="5" t="s">
        <v>533</v>
      </c>
    </row>
    <row r="3863" spans="2:3">
      <c r="B3863" s="5">
        <v>916</v>
      </c>
      <c r="C3863" s="5" t="s">
        <v>532</v>
      </c>
    </row>
    <row r="3864" spans="2:3">
      <c r="B3864" s="5">
        <v>970</v>
      </c>
      <c r="C3864" s="5" t="s">
        <v>533</v>
      </c>
    </row>
    <row r="3865" spans="2:3">
      <c r="B3865" s="5">
        <v>381</v>
      </c>
      <c r="C3865" s="5" t="s">
        <v>532</v>
      </c>
    </row>
    <row r="3866" spans="2:3">
      <c r="B3866" s="5">
        <v>290</v>
      </c>
      <c r="C3866" s="5" t="s">
        <v>533</v>
      </c>
    </row>
    <row r="3867" spans="2:3">
      <c r="B3867" s="5">
        <v>829</v>
      </c>
      <c r="C3867" s="5" t="s">
        <v>532</v>
      </c>
    </row>
    <row r="3868" spans="2:3">
      <c r="B3868" s="5">
        <v>756</v>
      </c>
      <c r="C3868" s="5" t="s">
        <v>532</v>
      </c>
    </row>
    <row r="3869" spans="2:3">
      <c r="B3869" s="5">
        <v>946</v>
      </c>
      <c r="C3869" s="5" t="s">
        <v>533</v>
      </c>
    </row>
    <row r="3870" spans="2:3">
      <c r="B3870" s="5">
        <v>659</v>
      </c>
      <c r="C3870" s="5" t="s">
        <v>533</v>
      </c>
    </row>
    <row r="3871" spans="2:3">
      <c r="B3871" s="5">
        <v>388</v>
      </c>
      <c r="C3871" s="5" t="s">
        <v>532</v>
      </c>
    </row>
    <row r="3872" spans="2:3">
      <c r="B3872" s="5">
        <v>309</v>
      </c>
      <c r="C3872" s="5" t="s">
        <v>533</v>
      </c>
    </row>
    <row r="3873" spans="2:3">
      <c r="B3873" s="5">
        <v>179</v>
      </c>
      <c r="C3873" s="5" t="s">
        <v>533</v>
      </c>
    </row>
    <row r="3874" spans="2:3">
      <c r="B3874" s="5">
        <v>273</v>
      </c>
      <c r="C3874" s="5" t="s">
        <v>533</v>
      </c>
    </row>
    <row r="3875" spans="2:3">
      <c r="B3875" s="5">
        <v>68</v>
      </c>
      <c r="C3875" s="5" t="s">
        <v>533</v>
      </c>
    </row>
    <row r="3876" spans="2:3">
      <c r="B3876" s="5">
        <v>884</v>
      </c>
      <c r="C3876" s="5" t="s">
        <v>533</v>
      </c>
    </row>
    <row r="3877" spans="2:3">
      <c r="B3877" s="5">
        <v>719</v>
      </c>
      <c r="C3877" s="5" t="s">
        <v>533</v>
      </c>
    </row>
    <row r="3878" spans="2:3">
      <c r="B3878" s="5">
        <v>920</v>
      </c>
      <c r="C3878" s="5" t="s">
        <v>533</v>
      </c>
    </row>
    <row r="3879" spans="2:3">
      <c r="B3879" s="5">
        <v>66</v>
      </c>
      <c r="C3879" s="5" t="s">
        <v>533</v>
      </c>
    </row>
    <row r="3880" spans="2:3">
      <c r="B3880" s="5">
        <v>681</v>
      </c>
      <c r="C3880" s="5" t="s">
        <v>533</v>
      </c>
    </row>
    <row r="3881" spans="2:3">
      <c r="B3881" s="5">
        <v>27</v>
      </c>
      <c r="C3881" s="5" t="s">
        <v>533</v>
      </c>
    </row>
    <row r="3882" spans="2:3">
      <c r="B3882" s="5">
        <v>883</v>
      </c>
      <c r="C3882" s="5" t="s">
        <v>532</v>
      </c>
    </row>
    <row r="3883" spans="2:3">
      <c r="B3883" s="5">
        <v>409</v>
      </c>
      <c r="C3883" s="5" t="s">
        <v>533</v>
      </c>
    </row>
    <row r="3884" spans="2:3">
      <c r="B3884" s="5">
        <v>868</v>
      </c>
      <c r="C3884" s="5" t="s">
        <v>532</v>
      </c>
    </row>
    <row r="3885" spans="2:3">
      <c r="B3885" s="5">
        <v>258</v>
      </c>
      <c r="C3885" s="5" t="s">
        <v>533</v>
      </c>
    </row>
    <row r="3886" spans="2:3">
      <c r="B3886" s="5">
        <v>877</v>
      </c>
      <c r="C3886" s="5" t="s">
        <v>533</v>
      </c>
    </row>
    <row r="3887" spans="2:3">
      <c r="B3887" s="5">
        <v>984</v>
      </c>
      <c r="C3887" s="5" t="s">
        <v>532</v>
      </c>
    </row>
    <row r="3888" spans="2:3">
      <c r="B3888" s="5">
        <v>322</v>
      </c>
      <c r="C3888" s="5" t="s">
        <v>533</v>
      </c>
    </row>
    <row r="3889" spans="2:3">
      <c r="B3889" s="5">
        <v>168</v>
      </c>
      <c r="C3889" s="5" t="s">
        <v>533</v>
      </c>
    </row>
    <row r="3890" spans="2:3">
      <c r="B3890" s="5">
        <v>868</v>
      </c>
      <c r="C3890" s="5" t="s">
        <v>533</v>
      </c>
    </row>
    <row r="3891" spans="2:3">
      <c r="B3891" s="5">
        <v>340</v>
      </c>
      <c r="C3891" s="5" t="s">
        <v>533</v>
      </c>
    </row>
    <row r="3892" spans="2:3">
      <c r="B3892" s="5">
        <v>567</v>
      </c>
      <c r="C3892" s="5" t="s">
        <v>533</v>
      </c>
    </row>
    <row r="3893" spans="2:3">
      <c r="B3893" s="5">
        <v>477</v>
      </c>
      <c r="C3893" s="5" t="s">
        <v>532</v>
      </c>
    </row>
    <row r="3894" spans="2:3">
      <c r="B3894" s="5">
        <v>687</v>
      </c>
      <c r="C3894" s="5" t="s">
        <v>533</v>
      </c>
    </row>
    <row r="3895" spans="2:3">
      <c r="B3895" s="5">
        <v>30</v>
      </c>
      <c r="C3895" s="5" t="s">
        <v>532</v>
      </c>
    </row>
    <row r="3896" spans="2:3">
      <c r="B3896" s="5">
        <v>574</v>
      </c>
      <c r="C3896" s="5" t="s">
        <v>533</v>
      </c>
    </row>
    <row r="3897" spans="2:3">
      <c r="B3897" s="5">
        <v>767</v>
      </c>
      <c r="C3897" s="5" t="s">
        <v>532</v>
      </c>
    </row>
    <row r="3898" spans="2:3">
      <c r="B3898" s="5">
        <v>878</v>
      </c>
      <c r="C3898" s="5" t="s">
        <v>532</v>
      </c>
    </row>
    <row r="3899" spans="2:3">
      <c r="B3899" s="5">
        <v>321</v>
      </c>
      <c r="C3899" s="5" t="s">
        <v>532</v>
      </c>
    </row>
    <row r="3900" spans="2:3">
      <c r="B3900" s="5">
        <v>920</v>
      </c>
      <c r="C3900" s="5" t="s">
        <v>533</v>
      </c>
    </row>
    <row r="3901" spans="2:3">
      <c r="B3901" s="5">
        <v>258</v>
      </c>
      <c r="C3901" s="5" t="s">
        <v>533</v>
      </c>
    </row>
    <row r="3902" spans="2:3">
      <c r="B3902" s="5">
        <v>808</v>
      </c>
      <c r="C3902" s="5" t="s">
        <v>533</v>
      </c>
    </row>
    <row r="3903" spans="2:3">
      <c r="B3903" s="5">
        <v>154</v>
      </c>
      <c r="C3903" s="5" t="s">
        <v>533</v>
      </c>
    </row>
    <row r="3904" spans="2:3">
      <c r="B3904" s="5">
        <v>411</v>
      </c>
      <c r="C3904" s="5" t="s">
        <v>533</v>
      </c>
    </row>
    <row r="3905" spans="2:3">
      <c r="B3905" s="5">
        <v>125</v>
      </c>
      <c r="C3905" s="5" t="s">
        <v>532</v>
      </c>
    </row>
    <row r="3906" spans="2:3">
      <c r="B3906" s="5">
        <v>391</v>
      </c>
      <c r="C3906" s="5" t="s">
        <v>533</v>
      </c>
    </row>
    <row r="3907" spans="2:3">
      <c r="B3907" s="5">
        <v>101</v>
      </c>
      <c r="C3907" s="5" t="s">
        <v>533</v>
      </c>
    </row>
    <row r="3908" spans="2:3">
      <c r="B3908" s="5">
        <v>270</v>
      </c>
      <c r="C3908" s="5" t="s">
        <v>533</v>
      </c>
    </row>
    <row r="3909" spans="2:3">
      <c r="B3909" s="5">
        <v>814</v>
      </c>
      <c r="C3909" s="5" t="s">
        <v>532</v>
      </c>
    </row>
    <row r="3910" spans="2:3">
      <c r="B3910" s="5">
        <v>977</v>
      </c>
      <c r="C3910" s="5" t="s">
        <v>532</v>
      </c>
    </row>
    <row r="3911" spans="2:3">
      <c r="B3911" s="5">
        <v>951</v>
      </c>
      <c r="C3911" s="5" t="s">
        <v>533</v>
      </c>
    </row>
    <row r="3912" spans="2:3">
      <c r="B3912" s="5">
        <v>458</v>
      </c>
      <c r="C3912" s="5" t="s">
        <v>533</v>
      </c>
    </row>
    <row r="3913" spans="2:3">
      <c r="B3913" s="5">
        <v>432</v>
      </c>
      <c r="C3913" s="5" t="s">
        <v>533</v>
      </c>
    </row>
    <row r="3914" spans="2:3">
      <c r="B3914" s="5">
        <v>589</v>
      </c>
      <c r="C3914" s="5" t="s">
        <v>532</v>
      </c>
    </row>
    <row r="3915" spans="2:3">
      <c r="B3915" s="5">
        <v>728</v>
      </c>
      <c r="C3915" s="5" t="s">
        <v>533</v>
      </c>
    </row>
    <row r="3916" spans="2:3">
      <c r="B3916" s="5">
        <v>873</v>
      </c>
      <c r="C3916" s="5" t="s">
        <v>533</v>
      </c>
    </row>
    <row r="3917" spans="2:3">
      <c r="B3917" s="5">
        <v>376</v>
      </c>
      <c r="C3917" s="5" t="s">
        <v>532</v>
      </c>
    </row>
    <row r="3918" spans="2:3">
      <c r="B3918" s="5">
        <v>732</v>
      </c>
      <c r="C3918" s="5" t="s">
        <v>533</v>
      </c>
    </row>
    <row r="3919" spans="2:3">
      <c r="B3919" s="5">
        <v>135</v>
      </c>
      <c r="C3919" s="5" t="s">
        <v>532</v>
      </c>
    </row>
    <row r="3920" spans="2:3">
      <c r="B3920" s="5">
        <v>95</v>
      </c>
      <c r="C3920" s="5" t="s">
        <v>533</v>
      </c>
    </row>
    <row r="3921" spans="2:3">
      <c r="B3921" s="5">
        <v>764</v>
      </c>
      <c r="C3921" s="5" t="s">
        <v>533</v>
      </c>
    </row>
    <row r="3922" spans="2:3">
      <c r="B3922" s="5">
        <v>101</v>
      </c>
      <c r="C3922" s="5" t="s">
        <v>532</v>
      </c>
    </row>
    <row r="3923" spans="2:3">
      <c r="B3923" s="5">
        <v>203</v>
      </c>
      <c r="C3923" s="5" t="s">
        <v>532</v>
      </c>
    </row>
    <row r="3924" spans="2:3">
      <c r="B3924" s="5">
        <v>951</v>
      </c>
      <c r="C3924" s="5" t="s">
        <v>532</v>
      </c>
    </row>
    <row r="3925" spans="2:3">
      <c r="B3925" s="5">
        <v>676</v>
      </c>
      <c r="C3925" s="5" t="s">
        <v>533</v>
      </c>
    </row>
    <row r="3926" spans="2:3">
      <c r="B3926" s="5">
        <v>720</v>
      </c>
      <c r="C3926" s="5" t="s">
        <v>533</v>
      </c>
    </row>
    <row r="3927" spans="2:3">
      <c r="B3927" s="5">
        <v>258</v>
      </c>
      <c r="C3927" s="5" t="s">
        <v>533</v>
      </c>
    </row>
    <row r="3928" spans="2:3">
      <c r="B3928" s="5">
        <v>981</v>
      </c>
      <c r="C3928" s="5" t="s">
        <v>533</v>
      </c>
    </row>
    <row r="3929" spans="2:3">
      <c r="B3929" s="5">
        <v>601</v>
      </c>
      <c r="C3929" s="5" t="s">
        <v>533</v>
      </c>
    </row>
    <row r="3930" spans="2:3">
      <c r="B3930" s="5">
        <v>958</v>
      </c>
      <c r="C3930" s="5" t="s">
        <v>532</v>
      </c>
    </row>
    <row r="3931" spans="2:3">
      <c r="B3931" s="5">
        <v>723</v>
      </c>
      <c r="C3931" s="5" t="s">
        <v>533</v>
      </c>
    </row>
    <row r="3932" spans="2:3">
      <c r="B3932" s="5">
        <v>319</v>
      </c>
      <c r="C3932" s="5" t="s">
        <v>533</v>
      </c>
    </row>
    <row r="3933" spans="2:3">
      <c r="B3933" s="5">
        <v>242</v>
      </c>
      <c r="C3933" s="5" t="s">
        <v>533</v>
      </c>
    </row>
    <row r="3934" spans="2:3">
      <c r="B3934" s="5">
        <v>497</v>
      </c>
      <c r="C3934" s="5" t="s">
        <v>533</v>
      </c>
    </row>
    <row r="3935" spans="2:3">
      <c r="B3935" s="5">
        <v>254</v>
      </c>
      <c r="C3935" s="5" t="s">
        <v>533</v>
      </c>
    </row>
    <row r="3936" spans="2:3">
      <c r="B3936" s="5">
        <v>362</v>
      </c>
      <c r="C3936" s="5" t="s">
        <v>533</v>
      </c>
    </row>
    <row r="3937" spans="2:3">
      <c r="B3937" s="5">
        <v>9</v>
      </c>
      <c r="C3937" s="5" t="s">
        <v>533</v>
      </c>
    </row>
    <row r="3938" spans="2:3">
      <c r="B3938" s="5">
        <v>696</v>
      </c>
      <c r="C3938" s="5" t="s">
        <v>532</v>
      </c>
    </row>
    <row r="3939" spans="2:3">
      <c r="B3939" s="5">
        <v>833</v>
      </c>
      <c r="C3939" s="5" t="s">
        <v>532</v>
      </c>
    </row>
    <row r="3940" spans="2:3">
      <c r="B3940" s="5">
        <v>888</v>
      </c>
      <c r="C3940" s="5" t="s">
        <v>533</v>
      </c>
    </row>
    <row r="3941" spans="2:3">
      <c r="B3941" s="5">
        <v>241</v>
      </c>
      <c r="C3941" s="5" t="s">
        <v>533</v>
      </c>
    </row>
    <row r="3942" spans="2:3">
      <c r="B3942" s="5">
        <v>195</v>
      </c>
      <c r="C3942" s="5" t="s">
        <v>532</v>
      </c>
    </row>
    <row r="3943" spans="2:3">
      <c r="B3943" s="5">
        <v>85</v>
      </c>
      <c r="C3943" s="5" t="s">
        <v>533</v>
      </c>
    </row>
    <row r="3944" spans="2:3">
      <c r="B3944" s="5">
        <v>321</v>
      </c>
      <c r="C3944" s="5" t="s">
        <v>533</v>
      </c>
    </row>
    <row r="3945" spans="2:3">
      <c r="B3945" s="5">
        <v>415</v>
      </c>
      <c r="C3945" s="5" t="s">
        <v>532</v>
      </c>
    </row>
    <row r="3946" spans="2:3">
      <c r="B3946" s="5">
        <v>108</v>
      </c>
      <c r="C3946" s="5" t="s">
        <v>533</v>
      </c>
    </row>
    <row r="3947" spans="2:3">
      <c r="B3947" s="5">
        <v>55</v>
      </c>
      <c r="C3947" s="5" t="s">
        <v>532</v>
      </c>
    </row>
    <row r="3948" spans="2:3">
      <c r="B3948" s="5">
        <v>581</v>
      </c>
      <c r="C3948" s="5" t="s">
        <v>532</v>
      </c>
    </row>
    <row r="3949" spans="2:3">
      <c r="B3949" s="5">
        <v>343</v>
      </c>
      <c r="C3949" s="5" t="s">
        <v>532</v>
      </c>
    </row>
    <row r="3950" spans="2:3">
      <c r="B3950" s="5">
        <v>752</v>
      </c>
      <c r="C3950" s="5" t="s">
        <v>533</v>
      </c>
    </row>
    <row r="3951" spans="2:3">
      <c r="B3951" s="5">
        <v>882</v>
      </c>
      <c r="C3951" s="5" t="s">
        <v>532</v>
      </c>
    </row>
    <row r="3952" spans="2:3">
      <c r="B3952" s="5">
        <v>223</v>
      </c>
      <c r="C3952" s="5" t="s">
        <v>533</v>
      </c>
    </row>
    <row r="3953" spans="2:3">
      <c r="B3953" s="5">
        <v>614</v>
      </c>
      <c r="C3953" s="5" t="s">
        <v>533</v>
      </c>
    </row>
    <row r="3954" spans="2:3">
      <c r="B3954" s="5">
        <v>929</v>
      </c>
      <c r="C3954" s="5" t="s">
        <v>532</v>
      </c>
    </row>
    <row r="3955" spans="2:3">
      <c r="B3955" s="5">
        <v>706</v>
      </c>
      <c r="C3955" s="5" t="s">
        <v>533</v>
      </c>
    </row>
    <row r="3956" spans="2:3">
      <c r="B3956" s="5">
        <v>16</v>
      </c>
      <c r="C3956" s="5" t="s">
        <v>533</v>
      </c>
    </row>
    <row r="3957" spans="2:3">
      <c r="B3957" s="5">
        <v>762</v>
      </c>
      <c r="C3957" s="5" t="s">
        <v>532</v>
      </c>
    </row>
    <row r="3958" spans="2:3">
      <c r="B3958" s="5">
        <v>557</v>
      </c>
      <c r="C3958" s="5" t="s">
        <v>533</v>
      </c>
    </row>
    <row r="3959" spans="2:3">
      <c r="B3959" s="5">
        <v>354</v>
      </c>
      <c r="C3959" s="5" t="s">
        <v>533</v>
      </c>
    </row>
    <row r="3960" spans="2:3">
      <c r="B3960" s="5">
        <v>430</v>
      </c>
      <c r="C3960" s="5" t="s">
        <v>532</v>
      </c>
    </row>
    <row r="3961" spans="2:3">
      <c r="B3961" s="5">
        <v>676</v>
      </c>
      <c r="C3961" s="5" t="s">
        <v>533</v>
      </c>
    </row>
    <row r="3962" spans="2:3">
      <c r="B3962" s="5">
        <v>540</v>
      </c>
      <c r="C3962" s="5" t="s">
        <v>533</v>
      </c>
    </row>
    <row r="3963" spans="2:3">
      <c r="B3963" s="5">
        <v>483</v>
      </c>
      <c r="C3963" s="5" t="s">
        <v>532</v>
      </c>
    </row>
    <row r="3964" spans="2:3">
      <c r="B3964" s="5">
        <v>544</v>
      </c>
      <c r="C3964" s="5" t="s">
        <v>533</v>
      </c>
    </row>
    <row r="3965" spans="2:3">
      <c r="B3965" s="5">
        <v>78</v>
      </c>
      <c r="C3965" s="5" t="s">
        <v>533</v>
      </c>
    </row>
    <row r="3966" spans="2:3">
      <c r="B3966" s="5">
        <v>472</v>
      </c>
      <c r="C3966" s="5" t="s">
        <v>532</v>
      </c>
    </row>
    <row r="3967" spans="2:3">
      <c r="B3967" s="5">
        <v>451</v>
      </c>
      <c r="C3967" s="5" t="s">
        <v>532</v>
      </c>
    </row>
    <row r="3968" spans="2:3">
      <c r="B3968" s="5">
        <v>813</v>
      </c>
      <c r="C3968" s="5" t="s">
        <v>533</v>
      </c>
    </row>
    <row r="3969" spans="2:3">
      <c r="B3969" s="5">
        <v>155</v>
      </c>
      <c r="C3969" s="5" t="s">
        <v>533</v>
      </c>
    </row>
    <row r="3970" spans="2:3">
      <c r="B3970" s="5">
        <v>789</v>
      </c>
      <c r="C3970" s="5" t="s">
        <v>532</v>
      </c>
    </row>
    <row r="3971" spans="2:3">
      <c r="B3971" s="5">
        <v>998</v>
      </c>
      <c r="C3971" s="5" t="s">
        <v>532</v>
      </c>
    </row>
    <row r="3972" spans="2:3">
      <c r="B3972" s="5">
        <v>931</v>
      </c>
      <c r="C3972" s="5" t="s">
        <v>533</v>
      </c>
    </row>
    <row r="3973" spans="2:3">
      <c r="B3973" s="5">
        <v>679</v>
      </c>
      <c r="C3973" s="5" t="s">
        <v>532</v>
      </c>
    </row>
    <row r="3974" spans="2:3">
      <c r="B3974" s="5">
        <v>49</v>
      </c>
      <c r="C3974" s="5" t="s">
        <v>533</v>
      </c>
    </row>
    <row r="3975" spans="2:3">
      <c r="B3975" s="5">
        <v>535</v>
      </c>
      <c r="C3975" s="5" t="s">
        <v>532</v>
      </c>
    </row>
    <row r="3976" spans="2:3">
      <c r="B3976" s="5">
        <v>849</v>
      </c>
      <c r="C3976" s="5" t="s">
        <v>532</v>
      </c>
    </row>
    <row r="3977" spans="2:3">
      <c r="B3977" s="5">
        <v>793</v>
      </c>
      <c r="C3977" s="5" t="s">
        <v>532</v>
      </c>
    </row>
    <row r="3978" spans="2:3">
      <c r="B3978" s="5">
        <v>770</v>
      </c>
      <c r="C3978" s="5" t="s">
        <v>532</v>
      </c>
    </row>
    <row r="3979" spans="2:3">
      <c r="B3979" s="5">
        <v>750</v>
      </c>
      <c r="C3979" s="5" t="s">
        <v>532</v>
      </c>
    </row>
    <row r="3980" spans="2:3">
      <c r="B3980" s="5">
        <v>729</v>
      </c>
      <c r="C3980" s="5" t="s">
        <v>533</v>
      </c>
    </row>
    <row r="3981" spans="2:3">
      <c r="B3981" s="5">
        <v>280</v>
      </c>
      <c r="C3981" s="5" t="s">
        <v>533</v>
      </c>
    </row>
    <row r="3982" spans="2:3">
      <c r="B3982" s="5">
        <v>307</v>
      </c>
      <c r="C3982" s="5" t="s">
        <v>532</v>
      </c>
    </row>
    <row r="3983" spans="2:3">
      <c r="B3983" s="5">
        <v>946</v>
      </c>
      <c r="C3983" s="5" t="s">
        <v>532</v>
      </c>
    </row>
    <row r="3984" spans="2:3">
      <c r="B3984" s="5">
        <v>274</v>
      </c>
      <c r="C3984" s="5" t="s">
        <v>533</v>
      </c>
    </row>
    <row r="3985" spans="2:3">
      <c r="B3985" s="5">
        <v>425</v>
      </c>
      <c r="C3985" s="5" t="s">
        <v>533</v>
      </c>
    </row>
    <row r="3986" spans="2:3">
      <c r="B3986" s="5">
        <v>276</v>
      </c>
      <c r="C3986" s="5" t="s">
        <v>533</v>
      </c>
    </row>
    <row r="3987" spans="2:3">
      <c r="B3987" s="5">
        <v>879</v>
      </c>
      <c r="C3987" s="5" t="s">
        <v>532</v>
      </c>
    </row>
    <row r="3988" spans="2:3">
      <c r="B3988" s="5">
        <v>612</v>
      </c>
      <c r="C3988" s="5" t="s">
        <v>533</v>
      </c>
    </row>
    <row r="3989" spans="2:3">
      <c r="B3989" s="5">
        <v>723</v>
      </c>
      <c r="C3989" s="5" t="s">
        <v>533</v>
      </c>
    </row>
    <row r="3990" spans="2:3">
      <c r="B3990" s="5">
        <v>451</v>
      </c>
      <c r="C3990" s="5" t="s">
        <v>533</v>
      </c>
    </row>
    <row r="3991" spans="2:3">
      <c r="B3991" s="5">
        <v>831</v>
      </c>
      <c r="C3991" s="5" t="s">
        <v>532</v>
      </c>
    </row>
    <row r="3992" spans="2:3">
      <c r="B3992" s="5">
        <v>898</v>
      </c>
      <c r="C3992" s="5" t="s">
        <v>532</v>
      </c>
    </row>
    <row r="3993" spans="2:3">
      <c r="B3993" s="5">
        <v>72</v>
      </c>
      <c r="C3993" s="5" t="s">
        <v>533</v>
      </c>
    </row>
    <row r="3994" spans="2:3">
      <c r="B3994" s="5">
        <v>541</v>
      </c>
      <c r="C3994" s="5" t="s">
        <v>533</v>
      </c>
    </row>
    <row r="3995" spans="2:3">
      <c r="B3995" s="5">
        <v>299</v>
      </c>
      <c r="C3995" s="5" t="s">
        <v>533</v>
      </c>
    </row>
    <row r="3996" spans="2:3">
      <c r="B3996" s="5">
        <v>904</v>
      </c>
      <c r="C3996" s="5" t="s">
        <v>532</v>
      </c>
    </row>
    <row r="3997" spans="2:3">
      <c r="B3997" s="5">
        <v>266</v>
      </c>
      <c r="C3997" s="5" t="s">
        <v>533</v>
      </c>
    </row>
    <row r="3998" spans="2:3">
      <c r="B3998" s="5">
        <v>958</v>
      </c>
      <c r="C3998" s="5" t="s">
        <v>532</v>
      </c>
    </row>
    <row r="3999" spans="2:3">
      <c r="B3999" s="5">
        <v>805</v>
      </c>
      <c r="C3999" s="5" t="s">
        <v>532</v>
      </c>
    </row>
    <row r="4000" spans="2:3">
      <c r="B4000" s="5">
        <v>473</v>
      </c>
      <c r="C4000" s="5" t="s">
        <v>532</v>
      </c>
    </row>
    <row r="4001" spans="2:3">
      <c r="B4001" s="5">
        <v>53</v>
      </c>
      <c r="C4001" s="5" t="s">
        <v>533</v>
      </c>
    </row>
    <row r="4002" spans="2:3">
      <c r="B4002" s="5">
        <v>389</v>
      </c>
      <c r="C4002" s="5" t="s">
        <v>533</v>
      </c>
    </row>
    <row r="4003" spans="2:3">
      <c r="B4003" s="5">
        <v>850</v>
      </c>
      <c r="C4003" s="5" t="s">
        <v>532</v>
      </c>
    </row>
    <row r="4004" spans="2:3">
      <c r="B4004" s="5">
        <v>433</v>
      </c>
      <c r="C4004" s="5" t="s">
        <v>532</v>
      </c>
    </row>
    <row r="4005" spans="2:3">
      <c r="B4005" s="5">
        <v>832</v>
      </c>
      <c r="C4005" s="5" t="s">
        <v>532</v>
      </c>
    </row>
    <row r="4006" spans="2:3">
      <c r="B4006" s="5">
        <v>706</v>
      </c>
      <c r="C4006" s="5" t="s">
        <v>532</v>
      </c>
    </row>
    <row r="4007" spans="2:3">
      <c r="B4007" s="5">
        <v>457</v>
      </c>
      <c r="C4007" s="5" t="s">
        <v>533</v>
      </c>
    </row>
    <row r="4008" spans="2:3">
      <c r="B4008" s="5">
        <v>911</v>
      </c>
      <c r="C4008" s="5" t="s">
        <v>533</v>
      </c>
    </row>
    <row r="4009" spans="2:3">
      <c r="B4009" s="5">
        <v>902</v>
      </c>
      <c r="C4009" s="5" t="s">
        <v>532</v>
      </c>
    </row>
    <row r="4010" spans="2:3">
      <c r="B4010" s="5">
        <v>399</v>
      </c>
      <c r="C4010" s="5" t="s">
        <v>533</v>
      </c>
    </row>
    <row r="4011" spans="2:3">
      <c r="B4011" s="5">
        <v>105</v>
      </c>
      <c r="C4011" s="5" t="s">
        <v>533</v>
      </c>
    </row>
    <row r="4012" spans="2:3">
      <c r="B4012" s="5">
        <v>914</v>
      </c>
      <c r="C4012" s="5" t="s">
        <v>532</v>
      </c>
    </row>
    <row r="4013" spans="2:3">
      <c r="B4013" s="5">
        <v>101</v>
      </c>
      <c r="C4013" s="5" t="s">
        <v>533</v>
      </c>
    </row>
    <row r="4014" spans="2:3">
      <c r="B4014" s="5">
        <v>868</v>
      </c>
      <c r="C4014" s="5" t="s">
        <v>533</v>
      </c>
    </row>
    <row r="4015" spans="2:3">
      <c r="B4015" s="5">
        <v>0</v>
      </c>
      <c r="C4015" s="5" t="s">
        <v>533</v>
      </c>
    </row>
    <row r="4016" spans="2:3">
      <c r="B4016" s="5">
        <v>192</v>
      </c>
      <c r="C4016" s="5" t="s">
        <v>532</v>
      </c>
    </row>
    <row r="4017" spans="2:3">
      <c r="B4017" s="5">
        <v>162</v>
      </c>
      <c r="C4017" s="5" t="s">
        <v>533</v>
      </c>
    </row>
    <row r="4018" spans="2:3">
      <c r="B4018" s="5">
        <v>349</v>
      </c>
      <c r="C4018" s="5" t="s">
        <v>533</v>
      </c>
    </row>
    <row r="4019" spans="2:3">
      <c r="B4019" s="5">
        <v>875</v>
      </c>
      <c r="C4019" s="5" t="s">
        <v>533</v>
      </c>
    </row>
    <row r="4020" spans="2:3">
      <c r="B4020" s="5">
        <v>511</v>
      </c>
      <c r="C4020" s="5" t="s">
        <v>533</v>
      </c>
    </row>
    <row r="4021" spans="2:3">
      <c r="B4021" s="5">
        <v>778</v>
      </c>
      <c r="C4021" s="5" t="s">
        <v>532</v>
      </c>
    </row>
    <row r="4022" spans="2:3">
      <c r="B4022" s="5">
        <v>542</v>
      </c>
      <c r="C4022" s="5" t="s">
        <v>533</v>
      </c>
    </row>
    <row r="4023" spans="2:3">
      <c r="B4023" s="5">
        <v>57</v>
      </c>
      <c r="C4023" s="5" t="s">
        <v>533</v>
      </c>
    </row>
    <row r="4024" spans="2:3">
      <c r="B4024" s="5">
        <v>214</v>
      </c>
      <c r="C4024" s="5" t="s">
        <v>533</v>
      </c>
    </row>
    <row r="4025" spans="2:3">
      <c r="B4025" s="5">
        <v>115</v>
      </c>
      <c r="C4025" s="5" t="s">
        <v>532</v>
      </c>
    </row>
    <row r="4026" spans="2:3">
      <c r="B4026" s="5">
        <v>387</v>
      </c>
      <c r="C4026" s="5" t="s">
        <v>532</v>
      </c>
    </row>
    <row r="4027" spans="2:3">
      <c r="B4027" s="5">
        <v>685</v>
      </c>
      <c r="C4027" s="5" t="s">
        <v>532</v>
      </c>
    </row>
    <row r="4028" spans="2:3">
      <c r="B4028" s="5">
        <v>326</v>
      </c>
      <c r="C4028" s="5" t="s">
        <v>533</v>
      </c>
    </row>
    <row r="4029" spans="2:3">
      <c r="B4029" s="5">
        <v>154</v>
      </c>
      <c r="C4029" s="5" t="s">
        <v>532</v>
      </c>
    </row>
    <row r="4030" spans="2:3">
      <c r="B4030" s="5">
        <v>391</v>
      </c>
      <c r="C4030" s="5" t="s">
        <v>532</v>
      </c>
    </row>
    <row r="4031" spans="2:3">
      <c r="B4031" s="5">
        <v>76</v>
      </c>
      <c r="C4031" s="5" t="s">
        <v>533</v>
      </c>
    </row>
    <row r="4032" spans="2:3">
      <c r="B4032" s="5">
        <v>831</v>
      </c>
      <c r="C4032" s="5" t="s">
        <v>532</v>
      </c>
    </row>
    <row r="4033" spans="2:3">
      <c r="B4033" s="5">
        <v>429</v>
      </c>
      <c r="C4033" s="5" t="s">
        <v>533</v>
      </c>
    </row>
    <row r="4034" spans="2:3">
      <c r="B4034" s="5">
        <v>116</v>
      </c>
      <c r="C4034" s="5" t="s">
        <v>533</v>
      </c>
    </row>
    <row r="4035" spans="2:3">
      <c r="B4035" s="5">
        <v>169</v>
      </c>
      <c r="C4035" s="5" t="s">
        <v>533</v>
      </c>
    </row>
    <row r="4036" spans="2:3">
      <c r="B4036" s="5">
        <v>105</v>
      </c>
      <c r="C4036" s="5" t="s">
        <v>533</v>
      </c>
    </row>
    <row r="4037" spans="2:3">
      <c r="B4037" s="5">
        <v>943</v>
      </c>
      <c r="C4037" s="5" t="s">
        <v>532</v>
      </c>
    </row>
    <row r="4038" spans="2:3">
      <c r="B4038" s="5">
        <v>601</v>
      </c>
      <c r="C4038" s="5" t="s">
        <v>532</v>
      </c>
    </row>
    <row r="4039" spans="2:3">
      <c r="B4039" s="5">
        <v>150</v>
      </c>
      <c r="C4039" s="5" t="s">
        <v>533</v>
      </c>
    </row>
    <row r="4040" spans="2:3">
      <c r="B4040" s="5">
        <v>260</v>
      </c>
      <c r="C4040" s="5" t="s">
        <v>533</v>
      </c>
    </row>
    <row r="4041" spans="2:3">
      <c r="B4041" s="5">
        <v>35</v>
      </c>
      <c r="C4041" s="5" t="s">
        <v>533</v>
      </c>
    </row>
    <row r="4042" spans="2:3">
      <c r="B4042" s="5">
        <v>851</v>
      </c>
      <c r="C4042" s="5" t="s">
        <v>533</v>
      </c>
    </row>
    <row r="4043" spans="2:3">
      <c r="B4043" s="5">
        <v>510</v>
      </c>
      <c r="C4043" s="5" t="s">
        <v>533</v>
      </c>
    </row>
    <row r="4044" spans="2:3">
      <c r="B4044" s="5">
        <v>442</v>
      </c>
      <c r="C4044" s="5" t="s">
        <v>532</v>
      </c>
    </row>
    <row r="4045" spans="2:3">
      <c r="B4045" s="5">
        <v>718</v>
      </c>
      <c r="C4045" s="5" t="s">
        <v>533</v>
      </c>
    </row>
    <row r="4046" spans="2:3">
      <c r="B4046" s="5">
        <v>20</v>
      </c>
      <c r="C4046" s="5" t="s">
        <v>533</v>
      </c>
    </row>
    <row r="4047" spans="2:3">
      <c r="B4047" s="5">
        <v>713</v>
      </c>
      <c r="C4047" s="5" t="s">
        <v>533</v>
      </c>
    </row>
    <row r="4048" spans="2:3">
      <c r="B4048" s="5">
        <v>643</v>
      </c>
      <c r="C4048" s="5" t="s">
        <v>532</v>
      </c>
    </row>
    <row r="4049" spans="2:3">
      <c r="B4049" s="5">
        <v>175</v>
      </c>
      <c r="C4049" s="5" t="s">
        <v>532</v>
      </c>
    </row>
    <row r="4050" spans="2:3">
      <c r="B4050" s="5">
        <v>172</v>
      </c>
      <c r="C4050" s="5" t="s">
        <v>533</v>
      </c>
    </row>
    <row r="4051" spans="2:3">
      <c r="B4051" s="5">
        <v>983</v>
      </c>
      <c r="C4051" s="5" t="s">
        <v>532</v>
      </c>
    </row>
    <row r="4052" spans="2:3">
      <c r="B4052" s="5">
        <v>841</v>
      </c>
      <c r="C4052" s="5" t="s">
        <v>532</v>
      </c>
    </row>
    <row r="4053" spans="2:3">
      <c r="B4053" s="5">
        <v>572</v>
      </c>
      <c r="C4053" s="5" t="s">
        <v>533</v>
      </c>
    </row>
    <row r="4054" spans="2:3">
      <c r="B4054" s="5">
        <v>444</v>
      </c>
      <c r="C4054" s="5" t="s">
        <v>533</v>
      </c>
    </row>
    <row r="4055" spans="2:3">
      <c r="B4055" s="5">
        <v>999</v>
      </c>
      <c r="C4055" s="5" t="s">
        <v>533</v>
      </c>
    </row>
    <row r="4056" spans="2:3">
      <c r="B4056" s="5">
        <v>580</v>
      </c>
      <c r="C4056" s="5" t="s">
        <v>533</v>
      </c>
    </row>
    <row r="4057" spans="2:3">
      <c r="B4057" s="5">
        <v>566</v>
      </c>
      <c r="C4057" s="5" t="s">
        <v>533</v>
      </c>
    </row>
    <row r="4058" spans="2:3">
      <c r="B4058" s="5">
        <v>692</v>
      </c>
      <c r="C4058" s="5" t="s">
        <v>533</v>
      </c>
    </row>
    <row r="4059" spans="2:3">
      <c r="B4059" s="5">
        <v>575</v>
      </c>
      <c r="C4059" s="5" t="s">
        <v>533</v>
      </c>
    </row>
    <row r="4060" spans="2:3">
      <c r="B4060" s="5">
        <v>700</v>
      </c>
      <c r="C4060" s="5" t="s">
        <v>533</v>
      </c>
    </row>
    <row r="4061" spans="2:3">
      <c r="B4061" s="5">
        <v>557</v>
      </c>
      <c r="C4061" s="5" t="s">
        <v>533</v>
      </c>
    </row>
    <row r="4062" spans="2:3">
      <c r="B4062" s="5">
        <v>166</v>
      </c>
      <c r="C4062" s="5" t="s">
        <v>533</v>
      </c>
    </row>
    <row r="4063" spans="2:3">
      <c r="B4063" s="5">
        <v>443</v>
      </c>
      <c r="C4063" s="5" t="s">
        <v>533</v>
      </c>
    </row>
    <row r="4064" spans="2:3">
      <c r="B4064" s="5">
        <v>264</v>
      </c>
      <c r="C4064" s="5" t="s">
        <v>532</v>
      </c>
    </row>
    <row r="4065" spans="2:3">
      <c r="B4065" s="5">
        <v>652</v>
      </c>
      <c r="C4065" s="5" t="s">
        <v>532</v>
      </c>
    </row>
    <row r="4066" spans="2:3">
      <c r="B4066" s="5">
        <v>869</v>
      </c>
      <c r="C4066" s="5" t="s">
        <v>532</v>
      </c>
    </row>
    <row r="4067" spans="2:3">
      <c r="B4067" s="5">
        <v>605</v>
      </c>
      <c r="C4067" s="5" t="s">
        <v>533</v>
      </c>
    </row>
    <row r="4068" spans="2:3">
      <c r="B4068" s="5">
        <v>947</v>
      </c>
      <c r="C4068" s="5" t="s">
        <v>533</v>
      </c>
    </row>
    <row r="4069" spans="2:3">
      <c r="B4069" s="5">
        <v>17</v>
      </c>
      <c r="C4069" s="5" t="s">
        <v>533</v>
      </c>
    </row>
    <row r="4070" spans="2:3">
      <c r="B4070" s="5">
        <v>213</v>
      </c>
      <c r="C4070" s="5" t="s">
        <v>532</v>
      </c>
    </row>
    <row r="4071" spans="2:3">
      <c r="B4071" s="5">
        <v>489</v>
      </c>
      <c r="C4071" s="5" t="s">
        <v>533</v>
      </c>
    </row>
    <row r="4072" spans="2:3">
      <c r="B4072" s="5">
        <v>253</v>
      </c>
      <c r="C4072" s="5" t="s">
        <v>533</v>
      </c>
    </row>
    <row r="4073" spans="2:3">
      <c r="B4073" s="5">
        <v>207</v>
      </c>
      <c r="C4073" s="5" t="s">
        <v>533</v>
      </c>
    </row>
    <row r="4074" spans="2:3">
      <c r="B4074" s="5">
        <v>833</v>
      </c>
      <c r="C4074" s="5" t="s">
        <v>532</v>
      </c>
    </row>
    <row r="4075" spans="2:3">
      <c r="B4075" s="5">
        <v>193</v>
      </c>
      <c r="C4075" s="5" t="s">
        <v>532</v>
      </c>
    </row>
    <row r="4076" spans="2:3">
      <c r="B4076" s="5">
        <v>862</v>
      </c>
      <c r="C4076" s="5" t="s">
        <v>532</v>
      </c>
    </row>
    <row r="4077" spans="2:3">
      <c r="B4077" s="5">
        <v>99</v>
      </c>
      <c r="C4077" s="5" t="s">
        <v>532</v>
      </c>
    </row>
    <row r="4078" spans="2:3">
      <c r="B4078" s="5">
        <v>975</v>
      </c>
      <c r="C4078" s="5" t="s">
        <v>533</v>
      </c>
    </row>
    <row r="4079" spans="2:3">
      <c r="B4079" s="5">
        <v>797</v>
      </c>
      <c r="C4079" s="5" t="s">
        <v>532</v>
      </c>
    </row>
    <row r="4080" spans="2:3">
      <c r="B4080" s="5">
        <v>653</v>
      </c>
      <c r="C4080" s="5" t="s">
        <v>533</v>
      </c>
    </row>
    <row r="4081" spans="2:3">
      <c r="B4081" s="5">
        <v>512</v>
      </c>
      <c r="C4081" s="5" t="s">
        <v>532</v>
      </c>
    </row>
    <row r="4082" spans="2:3">
      <c r="B4082" s="5">
        <v>648</v>
      </c>
      <c r="C4082" s="5" t="s">
        <v>533</v>
      </c>
    </row>
    <row r="4083" spans="2:3">
      <c r="B4083" s="5">
        <v>16</v>
      </c>
      <c r="C4083" s="5" t="s">
        <v>533</v>
      </c>
    </row>
    <row r="4084" spans="2:3">
      <c r="B4084" s="5">
        <v>603</v>
      </c>
      <c r="C4084" s="5" t="s">
        <v>533</v>
      </c>
    </row>
    <row r="4085" spans="2:3">
      <c r="B4085" s="5">
        <v>575</v>
      </c>
      <c r="C4085" s="5" t="s">
        <v>532</v>
      </c>
    </row>
    <row r="4086" spans="2:3">
      <c r="B4086" s="5">
        <v>877</v>
      </c>
      <c r="C4086" s="5" t="s">
        <v>532</v>
      </c>
    </row>
    <row r="4087" spans="2:3">
      <c r="B4087" s="5">
        <v>247</v>
      </c>
      <c r="C4087" s="5" t="s">
        <v>532</v>
      </c>
    </row>
    <row r="4088" spans="2:3">
      <c r="B4088" s="5">
        <v>976</v>
      </c>
      <c r="C4088" s="5" t="s">
        <v>533</v>
      </c>
    </row>
    <row r="4089" spans="2:3">
      <c r="B4089" s="5">
        <v>483</v>
      </c>
      <c r="C4089" s="5" t="s">
        <v>533</v>
      </c>
    </row>
    <row r="4090" spans="2:3">
      <c r="B4090" s="5">
        <v>940</v>
      </c>
      <c r="C4090" s="5" t="s">
        <v>532</v>
      </c>
    </row>
    <row r="4091" spans="2:3">
      <c r="B4091" s="5">
        <v>620</v>
      </c>
      <c r="C4091" s="5" t="s">
        <v>533</v>
      </c>
    </row>
    <row r="4092" spans="2:3">
      <c r="B4092" s="5">
        <v>806</v>
      </c>
      <c r="C4092" s="5" t="s">
        <v>532</v>
      </c>
    </row>
    <row r="4093" spans="2:3">
      <c r="B4093" s="5">
        <v>614</v>
      </c>
      <c r="C4093" s="5" t="s">
        <v>533</v>
      </c>
    </row>
    <row r="4094" spans="2:3">
      <c r="B4094" s="5">
        <v>763</v>
      </c>
      <c r="C4094" s="5" t="s">
        <v>533</v>
      </c>
    </row>
    <row r="4095" spans="2:3">
      <c r="B4095" s="5">
        <v>946</v>
      </c>
      <c r="C4095" s="5" t="s">
        <v>532</v>
      </c>
    </row>
    <row r="4096" spans="2:3">
      <c r="B4096" s="5">
        <v>76</v>
      </c>
      <c r="C4096" s="5" t="s">
        <v>533</v>
      </c>
    </row>
    <row r="4097" spans="2:3">
      <c r="B4097" s="5">
        <v>584</v>
      </c>
      <c r="C4097" s="5" t="s">
        <v>533</v>
      </c>
    </row>
    <row r="4098" spans="2:3">
      <c r="B4098" s="5">
        <v>747</v>
      </c>
      <c r="C4098" s="5" t="s">
        <v>533</v>
      </c>
    </row>
    <row r="4099" spans="2:3">
      <c r="B4099" s="5">
        <v>113</v>
      </c>
      <c r="C4099" s="5" t="s">
        <v>533</v>
      </c>
    </row>
    <row r="4100" spans="2:3">
      <c r="B4100" s="5">
        <v>663</v>
      </c>
      <c r="C4100" s="5" t="s">
        <v>533</v>
      </c>
    </row>
    <row r="4101" spans="2:3">
      <c r="B4101" s="5">
        <v>986</v>
      </c>
      <c r="C4101" s="5" t="s">
        <v>532</v>
      </c>
    </row>
    <row r="4102" spans="2:3">
      <c r="B4102" s="5">
        <v>373</v>
      </c>
      <c r="C4102" s="5" t="s">
        <v>533</v>
      </c>
    </row>
    <row r="4103" spans="2:3">
      <c r="B4103" s="5">
        <v>580</v>
      </c>
      <c r="C4103" s="5" t="s">
        <v>533</v>
      </c>
    </row>
    <row r="4104" spans="2:3">
      <c r="B4104" s="5">
        <v>16</v>
      </c>
      <c r="C4104" s="5" t="s">
        <v>533</v>
      </c>
    </row>
    <row r="4105" spans="2:3">
      <c r="B4105" s="5">
        <v>804</v>
      </c>
      <c r="C4105" s="5" t="s">
        <v>532</v>
      </c>
    </row>
    <row r="4106" spans="2:3">
      <c r="B4106" s="5">
        <v>39</v>
      </c>
      <c r="C4106" s="5" t="s">
        <v>533</v>
      </c>
    </row>
    <row r="4107" spans="2:3">
      <c r="B4107" s="5">
        <v>204</v>
      </c>
      <c r="C4107" s="5" t="s">
        <v>532</v>
      </c>
    </row>
    <row r="4108" spans="2:3">
      <c r="B4108" s="5">
        <v>859</v>
      </c>
      <c r="C4108" s="5" t="s">
        <v>532</v>
      </c>
    </row>
    <row r="4109" spans="2:3">
      <c r="B4109" s="5">
        <v>457</v>
      </c>
      <c r="C4109" s="5" t="s">
        <v>533</v>
      </c>
    </row>
    <row r="4110" spans="2:3">
      <c r="B4110" s="5">
        <v>692</v>
      </c>
      <c r="C4110" s="5" t="s">
        <v>533</v>
      </c>
    </row>
    <row r="4111" spans="2:3">
      <c r="B4111" s="5">
        <v>187</v>
      </c>
      <c r="C4111" s="5" t="s">
        <v>533</v>
      </c>
    </row>
    <row r="4112" spans="2:3">
      <c r="B4112" s="5">
        <v>827</v>
      </c>
      <c r="C4112" s="5" t="s">
        <v>533</v>
      </c>
    </row>
    <row r="4113" spans="2:3">
      <c r="B4113" s="5">
        <v>945</v>
      </c>
      <c r="C4113" s="5" t="s">
        <v>533</v>
      </c>
    </row>
    <row r="4114" spans="2:3">
      <c r="B4114" s="5">
        <v>509</v>
      </c>
      <c r="C4114" s="5" t="s">
        <v>532</v>
      </c>
    </row>
    <row r="4115" spans="2:3">
      <c r="B4115" s="5">
        <v>571</v>
      </c>
      <c r="C4115" s="5" t="s">
        <v>532</v>
      </c>
    </row>
    <row r="4116" spans="2:3">
      <c r="B4116" s="5">
        <v>249</v>
      </c>
      <c r="C4116" s="5" t="s">
        <v>533</v>
      </c>
    </row>
    <row r="4117" spans="2:3">
      <c r="B4117" s="5">
        <v>672</v>
      </c>
      <c r="C4117" s="5" t="s">
        <v>533</v>
      </c>
    </row>
    <row r="4118" spans="2:3">
      <c r="B4118" s="5">
        <v>624</v>
      </c>
      <c r="C4118" s="5" t="s">
        <v>533</v>
      </c>
    </row>
    <row r="4119" spans="2:3">
      <c r="B4119" s="5">
        <v>289</v>
      </c>
      <c r="C4119" s="5" t="s">
        <v>533</v>
      </c>
    </row>
    <row r="4120" spans="2:3">
      <c r="B4120" s="5">
        <v>963</v>
      </c>
      <c r="C4120" s="5" t="s">
        <v>533</v>
      </c>
    </row>
    <row r="4121" spans="2:3">
      <c r="B4121" s="5">
        <v>819</v>
      </c>
      <c r="C4121" s="5" t="s">
        <v>532</v>
      </c>
    </row>
    <row r="4122" spans="2:3">
      <c r="B4122" s="5">
        <v>585</v>
      </c>
      <c r="C4122" s="5" t="s">
        <v>533</v>
      </c>
    </row>
    <row r="4123" spans="2:3">
      <c r="B4123" s="5">
        <v>523</v>
      </c>
      <c r="C4123" s="5" t="s">
        <v>532</v>
      </c>
    </row>
    <row r="4124" spans="2:3">
      <c r="B4124" s="5">
        <v>148</v>
      </c>
      <c r="C4124" s="5" t="s">
        <v>532</v>
      </c>
    </row>
    <row r="4125" spans="2:3">
      <c r="B4125" s="5">
        <v>897</v>
      </c>
      <c r="C4125" s="5" t="s">
        <v>532</v>
      </c>
    </row>
    <row r="4126" spans="2:3">
      <c r="B4126" s="5">
        <v>560</v>
      </c>
      <c r="C4126" s="5" t="s">
        <v>532</v>
      </c>
    </row>
    <row r="4127" spans="2:3">
      <c r="B4127" s="5">
        <v>730</v>
      </c>
      <c r="C4127" s="5" t="s">
        <v>532</v>
      </c>
    </row>
    <row r="4128" spans="2:3">
      <c r="B4128" s="5">
        <v>421</v>
      </c>
      <c r="C4128" s="5" t="s">
        <v>532</v>
      </c>
    </row>
    <row r="4129" spans="2:3">
      <c r="B4129" s="5">
        <v>160</v>
      </c>
      <c r="C4129" s="5" t="s">
        <v>533</v>
      </c>
    </row>
    <row r="4130" spans="2:3">
      <c r="B4130" s="5">
        <v>143</v>
      </c>
      <c r="C4130" s="5" t="s">
        <v>533</v>
      </c>
    </row>
    <row r="4131" spans="2:3">
      <c r="B4131" s="5">
        <v>333</v>
      </c>
      <c r="C4131" s="5" t="s">
        <v>533</v>
      </c>
    </row>
    <row r="4132" spans="2:3">
      <c r="B4132" s="5">
        <v>572</v>
      </c>
      <c r="C4132" s="5" t="s">
        <v>533</v>
      </c>
    </row>
    <row r="4133" spans="2:3">
      <c r="B4133" s="5">
        <v>895</v>
      </c>
      <c r="C4133" s="5" t="s">
        <v>532</v>
      </c>
    </row>
    <row r="4134" spans="2:3">
      <c r="B4134" s="5">
        <v>377</v>
      </c>
      <c r="C4134" s="5" t="s">
        <v>533</v>
      </c>
    </row>
    <row r="4135" spans="2:3">
      <c r="B4135" s="5">
        <v>141</v>
      </c>
      <c r="C4135" s="5" t="s">
        <v>533</v>
      </c>
    </row>
    <row r="4136" spans="2:3">
      <c r="B4136" s="5">
        <v>745</v>
      </c>
      <c r="C4136" s="5" t="s">
        <v>533</v>
      </c>
    </row>
    <row r="4137" spans="2:3">
      <c r="B4137" s="5">
        <v>411</v>
      </c>
      <c r="C4137" s="5" t="s">
        <v>533</v>
      </c>
    </row>
    <row r="4138" spans="2:3">
      <c r="B4138" s="5">
        <v>199</v>
      </c>
      <c r="C4138" s="5" t="s">
        <v>532</v>
      </c>
    </row>
    <row r="4139" spans="2:3">
      <c r="B4139" s="5">
        <v>168</v>
      </c>
      <c r="C4139" s="5" t="s">
        <v>533</v>
      </c>
    </row>
    <row r="4140" spans="2:3">
      <c r="B4140" s="5">
        <v>740</v>
      </c>
      <c r="C4140" s="5" t="s">
        <v>533</v>
      </c>
    </row>
    <row r="4141" spans="2:3">
      <c r="B4141" s="5">
        <v>669</v>
      </c>
      <c r="C4141" s="5" t="s">
        <v>533</v>
      </c>
    </row>
    <row r="4142" spans="2:3">
      <c r="B4142" s="5">
        <v>678</v>
      </c>
      <c r="C4142" s="5" t="s">
        <v>532</v>
      </c>
    </row>
    <row r="4143" spans="2:3">
      <c r="B4143" s="5">
        <v>941</v>
      </c>
      <c r="C4143" s="5" t="s">
        <v>533</v>
      </c>
    </row>
    <row r="4144" spans="2:3">
      <c r="B4144" s="5">
        <v>561</v>
      </c>
      <c r="C4144" s="5" t="s">
        <v>533</v>
      </c>
    </row>
    <row r="4145" spans="2:3">
      <c r="B4145" s="5">
        <v>746</v>
      </c>
      <c r="C4145" s="5" t="s">
        <v>533</v>
      </c>
    </row>
    <row r="4146" spans="2:3">
      <c r="B4146" s="5">
        <v>343</v>
      </c>
      <c r="C4146" s="5" t="s">
        <v>532</v>
      </c>
    </row>
    <row r="4147" spans="2:3">
      <c r="B4147" s="5">
        <v>778</v>
      </c>
      <c r="C4147" s="5" t="s">
        <v>532</v>
      </c>
    </row>
    <row r="4148" spans="2:3">
      <c r="B4148" s="5">
        <v>279</v>
      </c>
      <c r="C4148" s="5" t="s">
        <v>533</v>
      </c>
    </row>
    <row r="4149" spans="2:3">
      <c r="B4149" s="5">
        <v>0</v>
      </c>
      <c r="C4149" s="5" t="s">
        <v>533</v>
      </c>
    </row>
    <row r="4150" spans="2:3">
      <c r="B4150" s="5">
        <v>31</v>
      </c>
      <c r="C4150" s="5" t="s">
        <v>532</v>
      </c>
    </row>
    <row r="4151" spans="2:3">
      <c r="B4151" s="5">
        <v>834</v>
      </c>
      <c r="C4151" s="5" t="s">
        <v>533</v>
      </c>
    </row>
    <row r="4152" spans="2:3">
      <c r="B4152" s="5">
        <v>885</v>
      </c>
      <c r="C4152" s="5" t="s">
        <v>533</v>
      </c>
    </row>
    <row r="4153" spans="2:3">
      <c r="B4153" s="5">
        <v>1000</v>
      </c>
      <c r="C4153" s="5" t="s">
        <v>532</v>
      </c>
    </row>
    <row r="4154" spans="2:3">
      <c r="B4154" s="5">
        <v>565</v>
      </c>
      <c r="C4154" s="5" t="s">
        <v>532</v>
      </c>
    </row>
    <row r="4155" spans="2:3">
      <c r="B4155" s="5">
        <v>907</v>
      </c>
      <c r="C4155" s="5" t="s">
        <v>532</v>
      </c>
    </row>
    <row r="4156" spans="2:3">
      <c r="B4156" s="5">
        <v>604</v>
      </c>
      <c r="C4156" s="5" t="s">
        <v>532</v>
      </c>
    </row>
    <row r="4157" spans="2:3">
      <c r="B4157" s="5">
        <v>66</v>
      </c>
      <c r="C4157" s="5" t="s">
        <v>533</v>
      </c>
    </row>
    <row r="4158" spans="2:3">
      <c r="B4158" s="5">
        <v>402</v>
      </c>
      <c r="C4158" s="5" t="s">
        <v>532</v>
      </c>
    </row>
    <row r="4159" spans="2:3">
      <c r="B4159" s="5">
        <v>324</v>
      </c>
      <c r="C4159" s="5" t="s">
        <v>532</v>
      </c>
    </row>
    <row r="4160" spans="2:3">
      <c r="B4160" s="5">
        <v>902</v>
      </c>
      <c r="C4160" s="5" t="s">
        <v>533</v>
      </c>
    </row>
    <row r="4161" spans="2:3">
      <c r="B4161" s="5">
        <v>523</v>
      </c>
      <c r="C4161" s="5" t="s">
        <v>533</v>
      </c>
    </row>
    <row r="4162" spans="2:3">
      <c r="B4162" s="5">
        <v>584</v>
      </c>
      <c r="C4162" s="5" t="s">
        <v>533</v>
      </c>
    </row>
    <row r="4163" spans="2:3">
      <c r="B4163" s="5">
        <v>855</v>
      </c>
      <c r="C4163" s="5" t="s">
        <v>533</v>
      </c>
    </row>
    <row r="4164" spans="2:3">
      <c r="B4164" s="5">
        <v>368</v>
      </c>
      <c r="C4164" s="5" t="s">
        <v>533</v>
      </c>
    </row>
    <row r="4165" spans="2:3">
      <c r="B4165" s="5">
        <v>923</v>
      </c>
      <c r="C4165" s="5" t="s">
        <v>533</v>
      </c>
    </row>
    <row r="4166" spans="2:3">
      <c r="B4166" s="5">
        <v>640</v>
      </c>
      <c r="C4166" s="5" t="s">
        <v>533</v>
      </c>
    </row>
    <row r="4167" spans="2:3">
      <c r="B4167" s="5">
        <v>520</v>
      </c>
      <c r="C4167" s="5" t="s">
        <v>533</v>
      </c>
    </row>
    <row r="4168" spans="2:3">
      <c r="B4168" s="5">
        <v>906</v>
      </c>
      <c r="C4168" s="5" t="s">
        <v>533</v>
      </c>
    </row>
    <row r="4169" spans="2:3">
      <c r="B4169" s="5">
        <v>706</v>
      </c>
      <c r="C4169" s="5" t="s">
        <v>533</v>
      </c>
    </row>
    <row r="4170" spans="2:3">
      <c r="B4170" s="5">
        <v>339</v>
      </c>
      <c r="C4170" s="5" t="s">
        <v>532</v>
      </c>
    </row>
    <row r="4171" spans="2:3">
      <c r="B4171" s="5">
        <v>754</v>
      </c>
      <c r="C4171" s="5" t="s">
        <v>533</v>
      </c>
    </row>
    <row r="4172" spans="2:3">
      <c r="B4172" s="5">
        <v>35</v>
      </c>
      <c r="C4172" s="5" t="s">
        <v>532</v>
      </c>
    </row>
    <row r="4173" spans="2:3">
      <c r="B4173" s="5">
        <v>598</v>
      </c>
      <c r="C4173" s="5" t="s">
        <v>533</v>
      </c>
    </row>
    <row r="4174" spans="2:3">
      <c r="B4174" s="5">
        <v>826</v>
      </c>
      <c r="C4174" s="5" t="s">
        <v>533</v>
      </c>
    </row>
    <row r="4175" spans="2:3">
      <c r="B4175" s="5">
        <v>852</v>
      </c>
      <c r="C4175" s="5" t="s">
        <v>532</v>
      </c>
    </row>
    <row r="4176" spans="2:3">
      <c r="B4176" s="5">
        <v>935</v>
      </c>
      <c r="C4176" s="5" t="s">
        <v>533</v>
      </c>
    </row>
    <row r="4177" spans="2:3">
      <c r="B4177" s="5">
        <v>579</v>
      </c>
      <c r="C4177" s="5" t="s">
        <v>533</v>
      </c>
    </row>
    <row r="4178" spans="2:3">
      <c r="B4178" s="5">
        <v>597</v>
      </c>
      <c r="C4178" s="5" t="s">
        <v>532</v>
      </c>
    </row>
    <row r="4179" spans="2:3">
      <c r="B4179" s="5">
        <v>369</v>
      </c>
      <c r="C4179" s="5" t="s">
        <v>532</v>
      </c>
    </row>
    <row r="4180" spans="2:3">
      <c r="B4180" s="5">
        <v>672</v>
      </c>
      <c r="C4180" s="5" t="s">
        <v>533</v>
      </c>
    </row>
    <row r="4181" spans="2:3">
      <c r="B4181" s="5">
        <v>104</v>
      </c>
      <c r="C4181" s="5" t="s">
        <v>532</v>
      </c>
    </row>
    <row r="4182" spans="2:3">
      <c r="B4182" s="5">
        <v>61</v>
      </c>
      <c r="C4182" s="5" t="s">
        <v>533</v>
      </c>
    </row>
    <row r="4183" spans="2:3">
      <c r="B4183" s="5">
        <v>502</v>
      </c>
      <c r="C4183" s="5" t="s">
        <v>533</v>
      </c>
    </row>
    <row r="4184" spans="2:3">
      <c r="B4184" s="5">
        <v>898</v>
      </c>
      <c r="C4184" s="5" t="s">
        <v>533</v>
      </c>
    </row>
    <row r="4185" spans="2:3">
      <c r="B4185" s="5">
        <v>364</v>
      </c>
      <c r="C4185" s="5" t="s">
        <v>533</v>
      </c>
    </row>
    <row r="4186" spans="2:3">
      <c r="B4186" s="5">
        <v>838</v>
      </c>
      <c r="C4186" s="5" t="s">
        <v>532</v>
      </c>
    </row>
    <row r="4187" spans="2:3">
      <c r="B4187" s="5">
        <v>963</v>
      </c>
      <c r="C4187" s="5" t="s">
        <v>532</v>
      </c>
    </row>
    <row r="4188" spans="2:3">
      <c r="B4188" s="5">
        <v>93</v>
      </c>
      <c r="C4188" s="5" t="s">
        <v>533</v>
      </c>
    </row>
    <row r="4189" spans="2:3">
      <c r="B4189" s="5">
        <v>279</v>
      </c>
      <c r="C4189" s="5" t="s">
        <v>533</v>
      </c>
    </row>
    <row r="4190" spans="2:3">
      <c r="B4190" s="5">
        <v>345</v>
      </c>
      <c r="C4190" s="5" t="s">
        <v>532</v>
      </c>
    </row>
    <row r="4191" spans="2:3">
      <c r="B4191" s="5">
        <v>310</v>
      </c>
      <c r="C4191" s="5" t="s">
        <v>532</v>
      </c>
    </row>
    <row r="4192" spans="2:3">
      <c r="B4192" s="5">
        <v>288</v>
      </c>
      <c r="C4192" s="5" t="s">
        <v>533</v>
      </c>
    </row>
    <row r="4193" spans="2:3">
      <c r="B4193" s="5">
        <v>688</v>
      </c>
      <c r="C4193" s="5" t="s">
        <v>533</v>
      </c>
    </row>
    <row r="4194" spans="2:3">
      <c r="B4194" s="5">
        <v>530</v>
      </c>
      <c r="C4194" s="5" t="s">
        <v>533</v>
      </c>
    </row>
    <row r="4195" spans="2:3">
      <c r="B4195" s="5">
        <v>12</v>
      </c>
      <c r="C4195" s="5" t="s">
        <v>532</v>
      </c>
    </row>
    <row r="4196" spans="2:3">
      <c r="B4196" s="5">
        <v>541</v>
      </c>
      <c r="C4196" s="5" t="s">
        <v>533</v>
      </c>
    </row>
    <row r="4197" spans="2:3">
      <c r="B4197" s="5">
        <v>936</v>
      </c>
      <c r="C4197" s="5" t="s">
        <v>533</v>
      </c>
    </row>
    <row r="4198" spans="2:3">
      <c r="B4198" s="5">
        <v>636</v>
      </c>
      <c r="C4198" s="5" t="s">
        <v>533</v>
      </c>
    </row>
    <row r="4199" spans="2:3">
      <c r="B4199" s="5">
        <v>936</v>
      </c>
      <c r="C4199" s="5" t="s">
        <v>532</v>
      </c>
    </row>
    <row r="4200" spans="2:3">
      <c r="B4200" s="5">
        <v>598</v>
      </c>
      <c r="C4200" s="5" t="s">
        <v>533</v>
      </c>
    </row>
    <row r="4201" spans="2:3">
      <c r="B4201" s="5">
        <v>522</v>
      </c>
      <c r="C4201" s="5" t="s">
        <v>533</v>
      </c>
    </row>
    <row r="4202" spans="2:3">
      <c r="B4202" s="5">
        <v>513</v>
      </c>
      <c r="C4202" s="5" t="s">
        <v>532</v>
      </c>
    </row>
    <row r="4203" spans="2:3">
      <c r="B4203" s="5">
        <v>606</v>
      </c>
      <c r="C4203" s="5" t="s">
        <v>533</v>
      </c>
    </row>
    <row r="4204" spans="2:3">
      <c r="B4204" s="5">
        <v>775</v>
      </c>
      <c r="C4204" s="5" t="s">
        <v>533</v>
      </c>
    </row>
    <row r="4205" spans="2:3">
      <c r="B4205" s="5">
        <v>526</v>
      </c>
      <c r="C4205" s="5" t="s">
        <v>533</v>
      </c>
    </row>
    <row r="4206" spans="2:3">
      <c r="B4206" s="5">
        <v>885</v>
      </c>
      <c r="C4206" s="5" t="s">
        <v>533</v>
      </c>
    </row>
    <row r="4207" spans="2:3">
      <c r="B4207" s="5">
        <v>699</v>
      </c>
      <c r="C4207" s="5" t="s">
        <v>533</v>
      </c>
    </row>
    <row r="4208" spans="2:3">
      <c r="B4208" s="5">
        <v>709</v>
      </c>
      <c r="C4208" s="5" t="s">
        <v>532</v>
      </c>
    </row>
    <row r="4209" spans="2:3">
      <c r="B4209" s="5">
        <v>752</v>
      </c>
      <c r="C4209" s="5" t="s">
        <v>533</v>
      </c>
    </row>
    <row r="4210" spans="2:3">
      <c r="B4210" s="5">
        <v>41</v>
      </c>
      <c r="C4210" s="5" t="s">
        <v>533</v>
      </c>
    </row>
    <row r="4211" spans="2:3">
      <c r="B4211" s="5">
        <v>557</v>
      </c>
      <c r="C4211" s="5" t="s">
        <v>533</v>
      </c>
    </row>
    <row r="4212" spans="2:3">
      <c r="B4212" s="5">
        <v>822</v>
      </c>
      <c r="C4212" s="5" t="s">
        <v>532</v>
      </c>
    </row>
    <row r="4213" spans="2:3">
      <c r="B4213" s="5">
        <v>993</v>
      </c>
      <c r="C4213" s="5" t="s">
        <v>532</v>
      </c>
    </row>
    <row r="4214" spans="2:3">
      <c r="B4214" s="5">
        <v>601</v>
      </c>
      <c r="C4214" s="5" t="s">
        <v>533</v>
      </c>
    </row>
    <row r="4215" spans="2:3">
      <c r="B4215" s="5">
        <v>751</v>
      </c>
      <c r="C4215" s="5" t="s">
        <v>532</v>
      </c>
    </row>
    <row r="4216" spans="2:3">
      <c r="B4216" s="5">
        <v>250</v>
      </c>
      <c r="C4216" s="5" t="s">
        <v>532</v>
      </c>
    </row>
    <row r="4217" spans="2:3">
      <c r="B4217" s="5">
        <v>829</v>
      </c>
      <c r="C4217" s="5" t="s">
        <v>533</v>
      </c>
    </row>
    <row r="4218" spans="2:3">
      <c r="B4218" s="5">
        <v>567</v>
      </c>
      <c r="C4218" s="5" t="s">
        <v>533</v>
      </c>
    </row>
    <row r="4219" spans="2:3">
      <c r="B4219" s="5">
        <v>163</v>
      </c>
      <c r="C4219" s="5" t="s">
        <v>532</v>
      </c>
    </row>
    <row r="4220" spans="2:3">
      <c r="B4220" s="5">
        <v>271</v>
      </c>
      <c r="C4220" s="5" t="s">
        <v>533</v>
      </c>
    </row>
    <row r="4221" spans="2:3">
      <c r="B4221" s="5">
        <v>741</v>
      </c>
      <c r="C4221" s="5" t="s">
        <v>533</v>
      </c>
    </row>
    <row r="4222" spans="2:3">
      <c r="B4222" s="5">
        <v>969</v>
      </c>
      <c r="C4222" s="5" t="s">
        <v>533</v>
      </c>
    </row>
    <row r="4223" spans="2:3">
      <c r="B4223" s="5">
        <v>227</v>
      </c>
      <c r="C4223" s="5" t="s">
        <v>532</v>
      </c>
    </row>
    <row r="4224" spans="2:3">
      <c r="B4224" s="5">
        <v>250</v>
      </c>
      <c r="C4224" s="5" t="s">
        <v>533</v>
      </c>
    </row>
    <row r="4225" spans="2:3">
      <c r="B4225" s="5">
        <v>686</v>
      </c>
      <c r="C4225" s="5" t="s">
        <v>533</v>
      </c>
    </row>
    <row r="4226" spans="2:3">
      <c r="B4226" s="5">
        <v>985</v>
      </c>
      <c r="C4226" s="5" t="s">
        <v>532</v>
      </c>
    </row>
    <row r="4227" spans="2:3">
      <c r="B4227" s="5">
        <v>609</v>
      </c>
      <c r="C4227" s="5" t="s">
        <v>532</v>
      </c>
    </row>
    <row r="4228" spans="2:3">
      <c r="B4228" s="5">
        <v>578</v>
      </c>
      <c r="C4228" s="5" t="s">
        <v>533</v>
      </c>
    </row>
    <row r="4229" spans="2:3">
      <c r="B4229" s="5">
        <v>417</v>
      </c>
      <c r="C4229" s="5" t="s">
        <v>532</v>
      </c>
    </row>
    <row r="4230" spans="2:3">
      <c r="B4230" s="5">
        <v>172</v>
      </c>
      <c r="C4230" s="5" t="s">
        <v>533</v>
      </c>
    </row>
    <row r="4231" spans="2:3">
      <c r="B4231" s="5">
        <v>448</v>
      </c>
      <c r="C4231" s="5" t="s">
        <v>533</v>
      </c>
    </row>
    <row r="4232" spans="2:3">
      <c r="B4232" s="5">
        <v>284</v>
      </c>
      <c r="C4232" s="5" t="s">
        <v>532</v>
      </c>
    </row>
    <row r="4233" spans="2:3">
      <c r="B4233" s="5">
        <v>660</v>
      </c>
      <c r="C4233" s="5" t="s">
        <v>532</v>
      </c>
    </row>
    <row r="4234" spans="2:3">
      <c r="B4234" s="5">
        <v>304</v>
      </c>
      <c r="C4234" s="5" t="s">
        <v>532</v>
      </c>
    </row>
    <row r="4235" spans="2:3">
      <c r="B4235" s="5">
        <v>543</v>
      </c>
      <c r="C4235" s="5" t="s">
        <v>533</v>
      </c>
    </row>
    <row r="4236" spans="2:3">
      <c r="B4236" s="5">
        <v>515</v>
      </c>
      <c r="C4236" s="5" t="s">
        <v>532</v>
      </c>
    </row>
    <row r="4237" spans="2:3">
      <c r="B4237" s="5">
        <v>398</v>
      </c>
      <c r="C4237" s="5" t="s">
        <v>532</v>
      </c>
    </row>
    <row r="4238" spans="2:3">
      <c r="B4238" s="5">
        <v>97</v>
      </c>
      <c r="C4238" s="5" t="s">
        <v>532</v>
      </c>
    </row>
    <row r="4239" spans="2:3">
      <c r="B4239" s="5">
        <v>88</v>
      </c>
      <c r="C4239" s="5" t="s">
        <v>533</v>
      </c>
    </row>
    <row r="4240" spans="2:3">
      <c r="B4240" s="5">
        <v>524</v>
      </c>
      <c r="C4240" s="5" t="s">
        <v>533</v>
      </c>
    </row>
    <row r="4241" spans="2:3">
      <c r="B4241" s="5">
        <v>926</v>
      </c>
      <c r="C4241" s="5" t="s">
        <v>532</v>
      </c>
    </row>
    <row r="4242" spans="2:3">
      <c r="B4242" s="5">
        <v>812</v>
      </c>
      <c r="C4242" s="5" t="s">
        <v>532</v>
      </c>
    </row>
    <row r="4243" spans="2:3">
      <c r="B4243" s="5">
        <v>608</v>
      </c>
      <c r="C4243" s="5" t="s">
        <v>533</v>
      </c>
    </row>
    <row r="4244" spans="2:3">
      <c r="B4244" s="5">
        <v>680</v>
      </c>
      <c r="C4244" s="5" t="s">
        <v>533</v>
      </c>
    </row>
    <row r="4245" spans="2:3">
      <c r="B4245" s="5">
        <v>256</v>
      </c>
      <c r="C4245" s="5" t="s">
        <v>533</v>
      </c>
    </row>
    <row r="4246" spans="2:3">
      <c r="B4246" s="5">
        <v>496</v>
      </c>
      <c r="C4246" s="5" t="s">
        <v>533</v>
      </c>
    </row>
    <row r="4247" spans="2:3">
      <c r="B4247" s="5">
        <v>171</v>
      </c>
      <c r="C4247" s="5" t="s">
        <v>533</v>
      </c>
    </row>
    <row r="4248" spans="2:3">
      <c r="B4248" s="5">
        <v>553</v>
      </c>
      <c r="C4248" s="5" t="s">
        <v>533</v>
      </c>
    </row>
    <row r="4249" spans="2:3">
      <c r="B4249" s="5">
        <v>598</v>
      </c>
      <c r="C4249" s="5" t="s">
        <v>533</v>
      </c>
    </row>
    <row r="4250" spans="2:3">
      <c r="B4250" s="5">
        <v>376</v>
      </c>
      <c r="C4250" s="5" t="s">
        <v>532</v>
      </c>
    </row>
    <row r="4251" spans="2:3">
      <c r="B4251" s="5">
        <v>617</v>
      </c>
      <c r="C4251" s="5" t="s">
        <v>533</v>
      </c>
    </row>
    <row r="4252" spans="2:3">
      <c r="B4252" s="5">
        <v>96</v>
      </c>
      <c r="C4252" s="5" t="s">
        <v>533</v>
      </c>
    </row>
    <row r="4253" spans="2:3">
      <c r="B4253" s="5">
        <v>268</v>
      </c>
      <c r="C4253" s="5" t="s">
        <v>532</v>
      </c>
    </row>
    <row r="4254" spans="2:3">
      <c r="B4254" s="5">
        <v>239</v>
      </c>
      <c r="C4254" s="5" t="s">
        <v>533</v>
      </c>
    </row>
    <row r="4255" spans="2:3">
      <c r="B4255" s="5">
        <v>979</v>
      </c>
      <c r="C4255" s="5" t="s">
        <v>533</v>
      </c>
    </row>
    <row r="4256" spans="2:3">
      <c r="B4256" s="5">
        <v>487</v>
      </c>
      <c r="C4256" s="5" t="s">
        <v>533</v>
      </c>
    </row>
    <row r="4257" spans="2:3">
      <c r="B4257" s="5">
        <v>877</v>
      </c>
      <c r="C4257" s="5" t="s">
        <v>533</v>
      </c>
    </row>
    <row r="4258" spans="2:3">
      <c r="B4258" s="5">
        <v>702</v>
      </c>
      <c r="C4258" s="5" t="s">
        <v>533</v>
      </c>
    </row>
    <row r="4259" spans="2:3">
      <c r="B4259" s="5">
        <v>457</v>
      </c>
      <c r="C4259" s="5" t="s">
        <v>533</v>
      </c>
    </row>
    <row r="4260" spans="2:3">
      <c r="B4260" s="5">
        <v>737</v>
      </c>
      <c r="C4260" s="5" t="s">
        <v>533</v>
      </c>
    </row>
    <row r="4261" spans="2:3">
      <c r="B4261" s="5">
        <v>635</v>
      </c>
      <c r="C4261" s="5" t="s">
        <v>533</v>
      </c>
    </row>
    <row r="4262" spans="2:3">
      <c r="B4262" s="5">
        <v>486</v>
      </c>
      <c r="C4262" s="5" t="s">
        <v>533</v>
      </c>
    </row>
    <row r="4263" spans="2:3">
      <c r="B4263" s="5">
        <v>790</v>
      </c>
      <c r="C4263" s="5" t="s">
        <v>533</v>
      </c>
    </row>
    <row r="4264" spans="2:3">
      <c r="B4264" s="5">
        <v>812</v>
      </c>
      <c r="C4264" s="5" t="s">
        <v>532</v>
      </c>
    </row>
    <row r="4265" spans="2:3">
      <c r="B4265" s="5">
        <v>654</v>
      </c>
      <c r="C4265" s="5" t="s">
        <v>532</v>
      </c>
    </row>
    <row r="4266" spans="2:3">
      <c r="B4266" s="5">
        <v>933</v>
      </c>
      <c r="C4266" s="5" t="s">
        <v>532</v>
      </c>
    </row>
    <row r="4267" spans="2:3">
      <c r="B4267" s="5">
        <v>258</v>
      </c>
      <c r="C4267" s="5" t="s">
        <v>533</v>
      </c>
    </row>
    <row r="4268" spans="2:3">
      <c r="B4268" s="5">
        <v>861</v>
      </c>
      <c r="C4268" s="5" t="s">
        <v>532</v>
      </c>
    </row>
    <row r="4269" spans="2:3">
      <c r="B4269" s="5">
        <v>746</v>
      </c>
      <c r="C4269" s="5" t="s">
        <v>532</v>
      </c>
    </row>
    <row r="4270" spans="2:3">
      <c r="B4270" s="5">
        <v>141</v>
      </c>
      <c r="C4270" s="5" t="s">
        <v>533</v>
      </c>
    </row>
    <row r="4271" spans="2:3">
      <c r="B4271" s="5">
        <v>755</v>
      </c>
      <c r="C4271" s="5" t="s">
        <v>532</v>
      </c>
    </row>
    <row r="4272" spans="2:3">
      <c r="B4272" s="5">
        <v>859</v>
      </c>
      <c r="C4272" s="5" t="s">
        <v>533</v>
      </c>
    </row>
    <row r="4273" spans="2:3">
      <c r="B4273" s="5">
        <v>690</v>
      </c>
      <c r="C4273" s="5" t="s">
        <v>532</v>
      </c>
    </row>
    <row r="4274" spans="2:3">
      <c r="B4274" s="5">
        <v>539</v>
      </c>
      <c r="C4274" s="5" t="s">
        <v>532</v>
      </c>
    </row>
    <row r="4275" spans="2:3">
      <c r="B4275" s="5">
        <v>676</v>
      </c>
      <c r="C4275" s="5" t="s">
        <v>533</v>
      </c>
    </row>
    <row r="4276" spans="2:3">
      <c r="B4276" s="5">
        <v>364</v>
      </c>
      <c r="C4276" s="5" t="s">
        <v>533</v>
      </c>
    </row>
    <row r="4277" spans="2:3">
      <c r="B4277" s="5">
        <v>187</v>
      </c>
      <c r="C4277" s="5" t="s">
        <v>532</v>
      </c>
    </row>
    <row r="4278" spans="2:3">
      <c r="B4278" s="5">
        <v>20</v>
      </c>
      <c r="C4278" s="5" t="s">
        <v>533</v>
      </c>
    </row>
    <row r="4279" spans="2:3">
      <c r="B4279" s="5">
        <v>536</v>
      </c>
      <c r="C4279" s="5" t="s">
        <v>533</v>
      </c>
    </row>
    <row r="4280" spans="2:3">
      <c r="B4280" s="5">
        <v>181</v>
      </c>
      <c r="C4280" s="5" t="s">
        <v>533</v>
      </c>
    </row>
    <row r="4281" spans="2:3">
      <c r="B4281" s="5">
        <v>160</v>
      </c>
      <c r="C4281" s="5" t="s">
        <v>533</v>
      </c>
    </row>
    <row r="4282" spans="2:3">
      <c r="B4282" s="5">
        <v>631</v>
      </c>
      <c r="C4282" s="5" t="s">
        <v>533</v>
      </c>
    </row>
    <row r="4283" spans="2:3">
      <c r="B4283" s="5">
        <v>834</v>
      </c>
      <c r="C4283" s="5" t="s">
        <v>533</v>
      </c>
    </row>
    <row r="4284" spans="2:3">
      <c r="B4284" s="5">
        <v>64</v>
      </c>
      <c r="C4284" s="5" t="s">
        <v>532</v>
      </c>
    </row>
    <row r="4285" spans="2:3">
      <c r="B4285" s="5">
        <v>385</v>
      </c>
      <c r="C4285" s="5" t="s">
        <v>532</v>
      </c>
    </row>
    <row r="4286" spans="2:3">
      <c r="B4286" s="5">
        <v>748</v>
      </c>
      <c r="C4286" s="5" t="s">
        <v>533</v>
      </c>
    </row>
    <row r="4287" spans="2:3">
      <c r="B4287" s="5">
        <v>904</v>
      </c>
      <c r="C4287" s="5" t="s">
        <v>532</v>
      </c>
    </row>
    <row r="4288" spans="2:3">
      <c r="B4288" s="5">
        <v>18</v>
      </c>
      <c r="C4288" s="5" t="s">
        <v>533</v>
      </c>
    </row>
    <row r="4289" spans="2:3">
      <c r="B4289" s="5">
        <v>292</v>
      </c>
      <c r="C4289" s="5" t="s">
        <v>533</v>
      </c>
    </row>
    <row r="4290" spans="2:3">
      <c r="B4290" s="5">
        <v>793</v>
      </c>
      <c r="C4290" s="5" t="s">
        <v>532</v>
      </c>
    </row>
    <row r="4291" spans="2:3">
      <c r="B4291" s="5">
        <v>587</v>
      </c>
      <c r="C4291" s="5" t="s">
        <v>533</v>
      </c>
    </row>
    <row r="4292" spans="2:3">
      <c r="B4292" s="5">
        <v>270</v>
      </c>
      <c r="C4292" s="5" t="s">
        <v>532</v>
      </c>
    </row>
    <row r="4293" spans="2:3">
      <c r="B4293" s="5">
        <v>238</v>
      </c>
      <c r="C4293" s="5" t="s">
        <v>533</v>
      </c>
    </row>
    <row r="4294" spans="2:3">
      <c r="B4294" s="5">
        <v>11</v>
      </c>
      <c r="C4294" s="5" t="s">
        <v>532</v>
      </c>
    </row>
    <row r="4295" spans="2:3">
      <c r="B4295" s="5">
        <v>672</v>
      </c>
      <c r="C4295" s="5" t="s">
        <v>532</v>
      </c>
    </row>
    <row r="4296" spans="2:3">
      <c r="B4296" s="5">
        <v>111</v>
      </c>
      <c r="C4296" s="5" t="s">
        <v>532</v>
      </c>
    </row>
    <row r="4297" spans="2:3">
      <c r="B4297" s="5">
        <v>404</v>
      </c>
      <c r="C4297" s="5" t="s">
        <v>533</v>
      </c>
    </row>
    <row r="4298" spans="2:3">
      <c r="B4298" s="5">
        <v>729</v>
      </c>
      <c r="C4298" s="5" t="s">
        <v>533</v>
      </c>
    </row>
    <row r="4299" spans="2:3">
      <c r="B4299" s="5">
        <v>130</v>
      </c>
      <c r="C4299" s="5" t="s">
        <v>532</v>
      </c>
    </row>
    <row r="4300" spans="2:3">
      <c r="B4300" s="5">
        <v>664</v>
      </c>
      <c r="C4300" s="5" t="s">
        <v>533</v>
      </c>
    </row>
    <row r="4301" spans="2:3">
      <c r="B4301" s="5">
        <v>238</v>
      </c>
      <c r="C4301" s="5" t="s">
        <v>533</v>
      </c>
    </row>
    <row r="4302" spans="2:3">
      <c r="B4302" s="5">
        <v>155</v>
      </c>
      <c r="C4302" s="5" t="s">
        <v>533</v>
      </c>
    </row>
    <row r="4303" spans="2:3">
      <c r="B4303" s="5">
        <v>997</v>
      </c>
      <c r="C4303" s="5" t="s">
        <v>533</v>
      </c>
    </row>
    <row r="4304" spans="2:3">
      <c r="B4304" s="5">
        <v>380</v>
      </c>
      <c r="C4304" s="5" t="s">
        <v>533</v>
      </c>
    </row>
    <row r="4305" spans="2:3">
      <c r="B4305" s="5">
        <v>637</v>
      </c>
      <c r="C4305" s="5" t="s">
        <v>533</v>
      </c>
    </row>
    <row r="4306" spans="2:3">
      <c r="B4306" s="5">
        <v>777</v>
      </c>
      <c r="C4306" s="5" t="s">
        <v>533</v>
      </c>
    </row>
    <row r="4307" spans="2:3">
      <c r="B4307" s="5">
        <v>98</v>
      </c>
      <c r="C4307" s="5" t="s">
        <v>533</v>
      </c>
    </row>
    <row r="4308" spans="2:3">
      <c r="B4308" s="5">
        <v>469</v>
      </c>
      <c r="C4308" s="5" t="s">
        <v>533</v>
      </c>
    </row>
    <row r="4309" spans="2:3">
      <c r="B4309" s="5">
        <v>912</v>
      </c>
      <c r="C4309" s="5" t="s">
        <v>532</v>
      </c>
    </row>
    <row r="4310" spans="2:3">
      <c r="B4310" s="5">
        <v>45</v>
      </c>
      <c r="C4310" s="5" t="s">
        <v>533</v>
      </c>
    </row>
    <row r="4311" spans="2:3">
      <c r="B4311" s="5">
        <v>541</v>
      </c>
      <c r="C4311" s="5" t="s">
        <v>533</v>
      </c>
    </row>
    <row r="4312" spans="2:3">
      <c r="B4312" s="5">
        <v>106</v>
      </c>
      <c r="C4312" s="5" t="s">
        <v>532</v>
      </c>
    </row>
    <row r="4313" spans="2:3">
      <c r="B4313" s="5">
        <v>235</v>
      </c>
      <c r="C4313" s="5" t="s">
        <v>533</v>
      </c>
    </row>
    <row r="4314" spans="2:3">
      <c r="B4314" s="5">
        <v>132</v>
      </c>
      <c r="C4314" s="5" t="s">
        <v>533</v>
      </c>
    </row>
    <row r="4315" spans="2:3">
      <c r="B4315" s="5">
        <v>258</v>
      </c>
      <c r="C4315" s="5" t="s">
        <v>532</v>
      </c>
    </row>
    <row r="4316" spans="2:3">
      <c r="B4316" s="5">
        <v>913</v>
      </c>
      <c r="C4316" s="5" t="s">
        <v>533</v>
      </c>
    </row>
    <row r="4317" spans="2:3">
      <c r="B4317" s="5">
        <v>335</v>
      </c>
      <c r="C4317" s="5" t="s">
        <v>533</v>
      </c>
    </row>
    <row r="4318" spans="2:3">
      <c r="B4318" s="5">
        <v>113</v>
      </c>
      <c r="C4318" s="5" t="s">
        <v>533</v>
      </c>
    </row>
    <row r="4319" spans="2:3">
      <c r="B4319" s="5">
        <v>641</v>
      </c>
      <c r="C4319" s="5" t="s">
        <v>532</v>
      </c>
    </row>
    <row r="4320" spans="2:3">
      <c r="B4320" s="5">
        <v>559</v>
      </c>
      <c r="C4320" s="5" t="s">
        <v>533</v>
      </c>
    </row>
    <row r="4321" spans="2:3">
      <c r="B4321" s="5">
        <v>898</v>
      </c>
      <c r="C4321" s="5" t="s">
        <v>532</v>
      </c>
    </row>
    <row r="4322" spans="2:3">
      <c r="B4322" s="5">
        <v>795</v>
      </c>
      <c r="C4322" s="5" t="s">
        <v>532</v>
      </c>
    </row>
    <row r="4323" spans="2:3">
      <c r="B4323" s="5">
        <v>366</v>
      </c>
      <c r="C4323" s="5" t="s">
        <v>532</v>
      </c>
    </row>
    <row r="4324" spans="2:3">
      <c r="B4324" s="5">
        <v>891</v>
      </c>
      <c r="C4324" s="5" t="s">
        <v>532</v>
      </c>
    </row>
    <row r="4325" spans="2:3">
      <c r="B4325" s="5">
        <v>74</v>
      </c>
      <c r="C4325" s="5" t="s">
        <v>533</v>
      </c>
    </row>
    <row r="4326" spans="2:3">
      <c r="B4326" s="5">
        <v>406</v>
      </c>
      <c r="C4326" s="5" t="s">
        <v>533</v>
      </c>
    </row>
    <row r="4327" spans="2:3">
      <c r="B4327" s="5">
        <v>626</v>
      </c>
      <c r="C4327" s="5" t="s">
        <v>533</v>
      </c>
    </row>
    <row r="4328" spans="2:3">
      <c r="B4328" s="5">
        <v>34</v>
      </c>
      <c r="C4328" s="5" t="s">
        <v>533</v>
      </c>
    </row>
    <row r="4329" spans="2:3">
      <c r="B4329" s="5">
        <v>685</v>
      </c>
      <c r="C4329" s="5" t="s">
        <v>533</v>
      </c>
    </row>
    <row r="4330" spans="2:3">
      <c r="B4330" s="5">
        <v>299</v>
      </c>
      <c r="C4330" s="5" t="s">
        <v>532</v>
      </c>
    </row>
    <row r="4331" spans="2:3">
      <c r="B4331" s="5">
        <v>110</v>
      </c>
      <c r="C4331" s="5" t="s">
        <v>533</v>
      </c>
    </row>
    <row r="4332" spans="2:3">
      <c r="B4332" s="5">
        <v>738</v>
      </c>
      <c r="C4332" s="5" t="s">
        <v>532</v>
      </c>
    </row>
    <row r="4333" spans="2:3">
      <c r="B4333" s="5">
        <v>462</v>
      </c>
      <c r="C4333" s="5" t="s">
        <v>533</v>
      </c>
    </row>
    <row r="4334" spans="2:3">
      <c r="B4334" s="5">
        <v>581</v>
      </c>
      <c r="C4334" s="5" t="s">
        <v>533</v>
      </c>
    </row>
    <row r="4335" spans="2:3">
      <c r="B4335" s="5">
        <v>835</v>
      </c>
      <c r="C4335" s="5" t="s">
        <v>533</v>
      </c>
    </row>
    <row r="4336" spans="2:3">
      <c r="B4336" s="5">
        <v>486</v>
      </c>
      <c r="C4336" s="5" t="s">
        <v>532</v>
      </c>
    </row>
    <row r="4337" spans="2:3">
      <c r="B4337" s="5">
        <v>606</v>
      </c>
      <c r="C4337" s="5" t="s">
        <v>532</v>
      </c>
    </row>
    <row r="4338" spans="2:3">
      <c r="B4338" s="5">
        <v>410</v>
      </c>
      <c r="C4338" s="5" t="s">
        <v>533</v>
      </c>
    </row>
    <row r="4339" spans="2:3">
      <c r="B4339" s="5">
        <v>930</v>
      </c>
      <c r="C4339" s="5" t="s">
        <v>532</v>
      </c>
    </row>
    <row r="4340" spans="2:3">
      <c r="B4340" s="5">
        <v>513</v>
      </c>
      <c r="C4340" s="5" t="s">
        <v>532</v>
      </c>
    </row>
    <row r="4341" spans="2:3">
      <c r="B4341" s="5">
        <v>910</v>
      </c>
      <c r="C4341" s="5" t="s">
        <v>532</v>
      </c>
    </row>
    <row r="4342" spans="2:3">
      <c r="B4342" s="5">
        <v>725</v>
      </c>
      <c r="C4342" s="5" t="s">
        <v>533</v>
      </c>
    </row>
    <row r="4343" spans="2:3">
      <c r="B4343" s="5">
        <v>684</v>
      </c>
      <c r="C4343" s="5" t="s">
        <v>533</v>
      </c>
    </row>
    <row r="4344" spans="2:3">
      <c r="B4344" s="5">
        <v>257</v>
      </c>
      <c r="C4344" s="5" t="s">
        <v>533</v>
      </c>
    </row>
    <row r="4345" spans="2:3">
      <c r="B4345" s="5">
        <v>181</v>
      </c>
      <c r="C4345" s="5" t="s">
        <v>533</v>
      </c>
    </row>
    <row r="4346" spans="2:3">
      <c r="B4346" s="5">
        <v>686</v>
      </c>
      <c r="C4346" s="5" t="s">
        <v>532</v>
      </c>
    </row>
    <row r="4347" spans="2:3">
      <c r="B4347" s="5">
        <v>752</v>
      </c>
      <c r="C4347" s="5" t="s">
        <v>532</v>
      </c>
    </row>
    <row r="4348" spans="2:3">
      <c r="B4348" s="5">
        <v>155</v>
      </c>
      <c r="C4348" s="5" t="s">
        <v>533</v>
      </c>
    </row>
    <row r="4349" spans="2:3">
      <c r="B4349" s="5">
        <v>281</v>
      </c>
      <c r="C4349" s="5" t="s">
        <v>532</v>
      </c>
    </row>
    <row r="4350" spans="2:3">
      <c r="B4350" s="5">
        <v>434</v>
      </c>
      <c r="C4350" s="5" t="s">
        <v>533</v>
      </c>
    </row>
    <row r="4351" spans="2:3">
      <c r="B4351" s="5">
        <v>964</v>
      </c>
      <c r="C4351" s="5" t="s">
        <v>532</v>
      </c>
    </row>
    <row r="4352" spans="2:3">
      <c r="B4352" s="5">
        <v>732</v>
      </c>
      <c r="C4352" s="5" t="s">
        <v>533</v>
      </c>
    </row>
    <row r="4353" spans="2:3">
      <c r="B4353" s="5">
        <v>685</v>
      </c>
      <c r="C4353" s="5" t="s">
        <v>533</v>
      </c>
    </row>
    <row r="4354" spans="2:3">
      <c r="B4354" s="5">
        <v>858</v>
      </c>
      <c r="C4354" s="5" t="s">
        <v>533</v>
      </c>
    </row>
    <row r="4355" spans="2:3">
      <c r="B4355" s="5">
        <v>389</v>
      </c>
      <c r="C4355" s="5" t="s">
        <v>533</v>
      </c>
    </row>
    <row r="4356" spans="2:3">
      <c r="B4356" s="5">
        <v>983</v>
      </c>
      <c r="C4356" s="5" t="s">
        <v>533</v>
      </c>
    </row>
    <row r="4357" spans="2:3">
      <c r="B4357" s="5">
        <v>480</v>
      </c>
      <c r="C4357" s="5" t="s">
        <v>533</v>
      </c>
    </row>
    <row r="4358" spans="2:3">
      <c r="B4358" s="5">
        <v>285</v>
      </c>
      <c r="C4358" s="5" t="s">
        <v>532</v>
      </c>
    </row>
    <row r="4359" spans="2:3">
      <c r="B4359" s="5">
        <v>944</v>
      </c>
      <c r="C4359" s="5" t="s">
        <v>532</v>
      </c>
    </row>
    <row r="4360" spans="2:3">
      <c r="B4360" s="5">
        <v>199</v>
      </c>
      <c r="C4360" s="5" t="s">
        <v>533</v>
      </c>
    </row>
    <row r="4361" spans="2:3">
      <c r="B4361" s="5">
        <v>122</v>
      </c>
      <c r="C4361" s="5" t="s">
        <v>532</v>
      </c>
    </row>
    <row r="4362" spans="2:3">
      <c r="B4362" s="5">
        <v>27</v>
      </c>
      <c r="C4362" s="5" t="s">
        <v>533</v>
      </c>
    </row>
    <row r="4363" spans="2:3">
      <c r="B4363" s="5">
        <v>687</v>
      </c>
      <c r="C4363" s="5" t="s">
        <v>533</v>
      </c>
    </row>
    <row r="4364" spans="2:3">
      <c r="B4364" s="5">
        <v>954</v>
      </c>
      <c r="C4364" s="5" t="s">
        <v>533</v>
      </c>
    </row>
    <row r="4365" spans="2:3">
      <c r="B4365" s="5">
        <v>93</v>
      </c>
      <c r="C4365" s="5" t="s">
        <v>533</v>
      </c>
    </row>
    <row r="4366" spans="2:3">
      <c r="B4366" s="5">
        <v>160</v>
      </c>
      <c r="C4366" s="5" t="s">
        <v>533</v>
      </c>
    </row>
    <row r="4367" spans="2:3">
      <c r="B4367" s="5">
        <v>952</v>
      </c>
      <c r="C4367" s="5" t="s">
        <v>533</v>
      </c>
    </row>
    <row r="4368" spans="2:3">
      <c r="B4368" s="5">
        <v>895</v>
      </c>
      <c r="C4368" s="5" t="s">
        <v>533</v>
      </c>
    </row>
    <row r="4369" spans="2:3">
      <c r="B4369" s="5">
        <v>509</v>
      </c>
      <c r="C4369" s="5" t="s">
        <v>533</v>
      </c>
    </row>
    <row r="4370" spans="2:3">
      <c r="B4370" s="5">
        <v>146</v>
      </c>
      <c r="C4370" s="5" t="s">
        <v>533</v>
      </c>
    </row>
    <row r="4371" spans="2:3">
      <c r="B4371" s="5">
        <v>463</v>
      </c>
      <c r="C4371" s="5" t="s">
        <v>533</v>
      </c>
    </row>
    <row r="4372" spans="2:3">
      <c r="B4372" s="5">
        <v>630</v>
      </c>
      <c r="C4372" s="5" t="s">
        <v>532</v>
      </c>
    </row>
    <row r="4373" spans="2:3">
      <c r="B4373" s="5">
        <v>174</v>
      </c>
      <c r="C4373" s="5" t="s">
        <v>532</v>
      </c>
    </row>
    <row r="4374" spans="2:3">
      <c r="B4374" s="5">
        <v>917</v>
      </c>
      <c r="C4374" s="5" t="s">
        <v>532</v>
      </c>
    </row>
    <row r="4375" spans="2:3">
      <c r="B4375" s="5">
        <v>33</v>
      </c>
      <c r="C4375" s="5" t="s">
        <v>533</v>
      </c>
    </row>
    <row r="4376" spans="2:3">
      <c r="B4376" s="5">
        <v>74</v>
      </c>
      <c r="C4376" s="5" t="s">
        <v>533</v>
      </c>
    </row>
    <row r="4377" spans="2:3">
      <c r="B4377" s="5">
        <v>422</v>
      </c>
      <c r="C4377" s="5" t="s">
        <v>533</v>
      </c>
    </row>
    <row r="4378" spans="2:3">
      <c r="B4378" s="5">
        <v>132</v>
      </c>
      <c r="C4378" s="5" t="s">
        <v>533</v>
      </c>
    </row>
    <row r="4379" spans="2:3">
      <c r="B4379" s="5">
        <v>502</v>
      </c>
      <c r="C4379" s="5" t="s">
        <v>533</v>
      </c>
    </row>
    <row r="4380" spans="2:3">
      <c r="B4380" s="5">
        <v>959</v>
      </c>
      <c r="C4380" s="5" t="s">
        <v>532</v>
      </c>
    </row>
    <row r="4381" spans="2:3">
      <c r="B4381" s="5">
        <v>406</v>
      </c>
      <c r="C4381" s="5" t="s">
        <v>532</v>
      </c>
    </row>
    <row r="4382" spans="2:3">
      <c r="B4382" s="5">
        <v>846</v>
      </c>
      <c r="C4382" s="5" t="s">
        <v>532</v>
      </c>
    </row>
    <row r="4383" spans="2:3">
      <c r="B4383" s="5">
        <v>465</v>
      </c>
      <c r="C4383" s="5" t="s">
        <v>533</v>
      </c>
    </row>
    <row r="4384" spans="2:3">
      <c r="B4384" s="5">
        <v>535</v>
      </c>
      <c r="C4384" s="5" t="s">
        <v>532</v>
      </c>
    </row>
    <row r="4385" spans="2:3">
      <c r="B4385" s="5">
        <v>413</v>
      </c>
      <c r="C4385" s="5" t="s">
        <v>533</v>
      </c>
    </row>
    <row r="4386" spans="2:3">
      <c r="B4386" s="5">
        <v>538</v>
      </c>
      <c r="C4386" s="5" t="s">
        <v>533</v>
      </c>
    </row>
    <row r="4387" spans="2:3">
      <c r="B4387" s="5">
        <v>139</v>
      </c>
      <c r="C4387" s="5" t="s">
        <v>533</v>
      </c>
    </row>
    <row r="4388" spans="2:3">
      <c r="B4388" s="5">
        <v>464</v>
      </c>
      <c r="C4388" s="5" t="s">
        <v>532</v>
      </c>
    </row>
    <row r="4389" spans="2:3">
      <c r="B4389" s="5">
        <v>704</v>
      </c>
      <c r="C4389" s="5" t="s">
        <v>533</v>
      </c>
    </row>
    <row r="4390" spans="2:3">
      <c r="B4390" s="5">
        <v>43</v>
      </c>
      <c r="C4390" s="5" t="s">
        <v>533</v>
      </c>
    </row>
    <row r="4391" spans="2:3">
      <c r="B4391" s="5">
        <v>589</v>
      </c>
      <c r="C4391" s="5" t="s">
        <v>532</v>
      </c>
    </row>
    <row r="4392" spans="2:3">
      <c r="B4392" s="5">
        <v>178</v>
      </c>
      <c r="C4392" s="5" t="s">
        <v>533</v>
      </c>
    </row>
    <row r="4393" spans="2:3">
      <c r="B4393" s="5">
        <v>254</v>
      </c>
      <c r="C4393" s="5" t="s">
        <v>533</v>
      </c>
    </row>
    <row r="4394" spans="2:3">
      <c r="B4394" s="5">
        <v>551</v>
      </c>
      <c r="C4394" s="5" t="s">
        <v>533</v>
      </c>
    </row>
    <row r="4395" spans="2:3">
      <c r="B4395" s="5">
        <v>683</v>
      </c>
      <c r="C4395" s="5" t="s">
        <v>532</v>
      </c>
    </row>
    <row r="4396" spans="2:3">
      <c r="B4396" s="5">
        <v>776</v>
      </c>
      <c r="C4396" s="5" t="s">
        <v>532</v>
      </c>
    </row>
    <row r="4397" spans="2:3">
      <c r="B4397" s="5">
        <v>13</v>
      </c>
      <c r="C4397" s="5" t="s">
        <v>533</v>
      </c>
    </row>
    <row r="4398" spans="2:3">
      <c r="B4398" s="5">
        <v>364</v>
      </c>
      <c r="C4398" s="5" t="s">
        <v>533</v>
      </c>
    </row>
    <row r="4399" spans="2:3">
      <c r="B4399" s="5">
        <v>888</v>
      </c>
      <c r="C4399" s="5" t="s">
        <v>532</v>
      </c>
    </row>
    <row r="4400" spans="2:3">
      <c r="B4400" s="5">
        <v>100</v>
      </c>
      <c r="C4400" s="5" t="s">
        <v>532</v>
      </c>
    </row>
    <row r="4401" spans="2:3">
      <c r="B4401" s="5">
        <v>412</v>
      </c>
      <c r="C4401" s="5" t="s">
        <v>533</v>
      </c>
    </row>
    <row r="4402" spans="2:3">
      <c r="B4402" s="5">
        <v>944</v>
      </c>
      <c r="C4402" s="5" t="s">
        <v>532</v>
      </c>
    </row>
    <row r="4403" spans="2:3">
      <c r="B4403" s="5">
        <v>493</v>
      </c>
      <c r="C4403" s="5" t="s">
        <v>533</v>
      </c>
    </row>
    <row r="4404" spans="2:3">
      <c r="B4404" s="5">
        <v>68</v>
      </c>
      <c r="C4404" s="5" t="s">
        <v>533</v>
      </c>
    </row>
    <row r="4405" spans="2:3">
      <c r="B4405" s="5">
        <v>126</v>
      </c>
      <c r="C4405" s="5" t="s">
        <v>533</v>
      </c>
    </row>
    <row r="4406" spans="2:3">
      <c r="B4406" s="5">
        <v>180</v>
      </c>
      <c r="C4406" s="5" t="s">
        <v>533</v>
      </c>
    </row>
    <row r="4407" spans="2:3">
      <c r="B4407" s="5">
        <v>138</v>
      </c>
      <c r="C4407" s="5" t="s">
        <v>533</v>
      </c>
    </row>
    <row r="4408" spans="2:3">
      <c r="B4408" s="5">
        <v>916</v>
      </c>
      <c r="C4408" s="5" t="s">
        <v>533</v>
      </c>
    </row>
    <row r="4409" spans="2:3">
      <c r="B4409" s="5">
        <v>789</v>
      </c>
      <c r="C4409" s="5" t="s">
        <v>532</v>
      </c>
    </row>
    <row r="4410" spans="2:3">
      <c r="B4410" s="5">
        <v>991</v>
      </c>
      <c r="C4410" s="5" t="s">
        <v>532</v>
      </c>
    </row>
    <row r="4411" spans="2:3">
      <c r="B4411" s="5">
        <v>259</v>
      </c>
      <c r="C4411" s="5" t="s">
        <v>533</v>
      </c>
    </row>
    <row r="4412" spans="2:3">
      <c r="B4412" s="5">
        <v>936</v>
      </c>
      <c r="C4412" s="5" t="s">
        <v>532</v>
      </c>
    </row>
    <row r="4413" spans="2:3">
      <c r="B4413" s="5">
        <v>335</v>
      </c>
      <c r="C4413" s="5" t="s">
        <v>532</v>
      </c>
    </row>
    <row r="4414" spans="2:3">
      <c r="B4414" s="5">
        <v>105</v>
      </c>
      <c r="C4414" s="5" t="s">
        <v>533</v>
      </c>
    </row>
    <row r="4415" spans="2:3">
      <c r="B4415" s="5">
        <v>756</v>
      </c>
      <c r="C4415" s="5" t="s">
        <v>532</v>
      </c>
    </row>
    <row r="4416" spans="2:3">
      <c r="B4416" s="5">
        <v>578</v>
      </c>
      <c r="C4416" s="5" t="s">
        <v>533</v>
      </c>
    </row>
    <row r="4417" spans="2:3">
      <c r="B4417" s="5">
        <v>436</v>
      </c>
      <c r="C4417" s="5" t="s">
        <v>533</v>
      </c>
    </row>
    <row r="4418" spans="2:3">
      <c r="B4418" s="5">
        <v>449</v>
      </c>
      <c r="C4418" s="5" t="s">
        <v>533</v>
      </c>
    </row>
    <row r="4419" spans="2:3">
      <c r="B4419" s="5">
        <v>251</v>
      </c>
      <c r="C4419" s="5" t="s">
        <v>533</v>
      </c>
    </row>
    <row r="4420" spans="2:3">
      <c r="B4420" s="5">
        <v>185</v>
      </c>
      <c r="C4420" s="5" t="s">
        <v>532</v>
      </c>
    </row>
    <row r="4421" spans="2:3">
      <c r="B4421" s="5">
        <v>811</v>
      </c>
      <c r="C4421" s="5" t="s">
        <v>533</v>
      </c>
    </row>
    <row r="4422" spans="2:3">
      <c r="B4422" s="5">
        <v>957</v>
      </c>
      <c r="C4422" s="5" t="s">
        <v>532</v>
      </c>
    </row>
    <row r="4423" spans="2:3">
      <c r="B4423" s="5">
        <v>685</v>
      </c>
      <c r="C4423" s="5" t="s">
        <v>533</v>
      </c>
    </row>
    <row r="4424" spans="2:3">
      <c r="B4424" s="5">
        <v>343</v>
      </c>
      <c r="C4424" s="5" t="s">
        <v>533</v>
      </c>
    </row>
    <row r="4425" spans="2:3">
      <c r="B4425" s="5">
        <v>906</v>
      </c>
      <c r="C4425" s="5" t="s">
        <v>533</v>
      </c>
    </row>
    <row r="4426" spans="2:3">
      <c r="B4426" s="5">
        <v>983</v>
      </c>
      <c r="C4426" s="5" t="s">
        <v>533</v>
      </c>
    </row>
    <row r="4427" spans="2:3">
      <c r="B4427" s="5">
        <v>486</v>
      </c>
      <c r="C4427" s="5" t="s">
        <v>533</v>
      </c>
    </row>
    <row r="4428" spans="2:3">
      <c r="B4428" s="5">
        <v>500</v>
      </c>
      <c r="C4428" s="5" t="s">
        <v>532</v>
      </c>
    </row>
    <row r="4429" spans="2:3">
      <c r="B4429" s="5">
        <v>963</v>
      </c>
      <c r="C4429" s="5" t="s">
        <v>533</v>
      </c>
    </row>
    <row r="4430" spans="2:3">
      <c r="B4430" s="5">
        <v>668</v>
      </c>
      <c r="C4430" s="5" t="s">
        <v>532</v>
      </c>
    </row>
    <row r="4431" spans="2:3">
      <c r="B4431" s="5">
        <v>654</v>
      </c>
      <c r="C4431" s="5" t="s">
        <v>533</v>
      </c>
    </row>
    <row r="4432" spans="2:3">
      <c r="B4432" s="5">
        <v>884</v>
      </c>
      <c r="C4432" s="5" t="s">
        <v>532</v>
      </c>
    </row>
    <row r="4433" spans="2:3">
      <c r="B4433" s="5">
        <v>651</v>
      </c>
      <c r="C4433" s="5" t="s">
        <v>533</v>
      </c>
    </row>
    <row r="4434" spans="2:3">
      <c r="B4434" s="5">
        <v>379</v>
      </c>
      <c r="C4434" s="5" t="s">
        <v>533</v>
      </c>
    </row>
    <row r="4435" spans="2:3">
      <c r="B4435" s="5">
        <v>126</v>
      </c>
      <c r="C4435" s="5" t="s">
        <v>532</v>
      </c>
    </row>
    <row r="4436" spans="2:3">
      <c r="B4436" s="5">
        <v>445</v>
      </c>
      <c r="C4436" s="5" t="s">
        <v>532</v>
      </c>
    </row>
    <row r="4437" spans="2:3">
      <c r="B4437" s="5">
        <v>1</v>
      </c>
      <c r="C4437" s="5" t="s">
        <v>533</v>
      </c>
    </row>
    <row r="4438" spans="2:3">
      <c r="B4438" s="5">
        <v>101</v>
      </c>
      <c r="C4438" s="5" t="s">
        <v>533</v>
      </c>
    </row>
    <row r="4439" spans="2:3">
      <c r="B4439" s="5">
        <v>488</v>
      </c>
      <c r="C4439" s="5" t="s">
        <v>532</v>
      </c>
    </row>
    <row r="4440" spans="2:3">
      <c r="B4440" s="5">
        <v>546</v>
      </c>
      <c r="C4440" s="5" t="s">
        <v>533</v>
      </c>
    </row>
    <row r="4441" spans="2:3">
      <c r="B4441" s="5">
        <v>143</v>
      </c>
      <c r="C4441" s="5" t="s">
        <v>532</v>
      </c>
    </row>
    <row r="4442" spans="2:3">
      <c r="B4442" s="5">
        <v>177</v>
      </c>
      <c r="C4442" s="5" t="s">
        <v>532</v>
      </c>
    </row>
    <row r="4443" spans="2:3">
      <c r="B4443" s="5">
        <v>951</v>
      </c>
      <c r="C4443" s="5" t="s">
        <v>533</v>
      </c>
    </row>
    <row r="4444" spans="2:3">
      <c r="B4444" s="5">
        <v>292</v>
      </c>
      <c r="C4444" s="5" t="s">
        <v>533</v>
      </c>
    </row>
    <row r="4445" spans="2:3">
      <c r="B4445" s="5">
        <v>418</v>
      </c>
      <c r="C4445" s="5" t="s">
        <v>533</v>
      </c>
    </row>
    <row r="4446" spans="2:3">
      <c r="B4446" s="5">
        <v>989</v>
      </c>
      <c r="C4446" s="5" t="s">
        <v>532</v>
      </c>
    </row>
    <row r="4447" spans="2:3">
      <c r="B4447" s="5">
        <v>839</v>
      </c>
      <c r="C4447" s="5" t="s">
        <v>532</v>
      </c>
    </row>
    <row r="4448" spans="2:3">
      <c r="B4448" s="5">
        <v>491</v>
      </c>
      <c r="C4448" s="5" t="s">
        <v>532</v>
      </c>
    </row>
    <row r="4449" spans="2:3">
      <c r="B4449" s="5">
        <v>666</v>
      </c>
      <c r="C4449" s="5" t="s">
        <v>533</v>
      </c>
    </row>
    <row r="4450" spans="2:3">
      <c r="B4450" s="5">
        <v>529</v>
      </c>
      <c r="C4450" s="5" t="s">
        <v>532</v>
      </c>
    </row>
    <row r="4451" spans="2:3">
      <c r="B4451" s="5">
        <v>939</v>
      </c>
      <c r="C4451" s="5" t="s">
        <v>533</v>
      </c>
    </row>
    <row r="4452" spans="2:3">
      <c r="B4452" s="5">
        <v>309</v>
      </c>
      <c r="C4452" s="5" t="s">
        <v>533</v>
      </c>
    </row>
    <row r="4453" spans="2:3">
      <c r="B4453" s="5">
        <v>718</v>
      </c>
      <c r="C4453" s="5" t="s">
        <v>532</v>
      </c>
    </row>
    <row r="4454" spans="2:3">
      <c r="B4454" s="5">
        <v>219</v>
      </c>
      <c r="C4454" s="5" t="s">
        <v>533</v>
      </c>
    </row>
    <row r="4455" spans="2:3">
      <c r="B4455" s="5">
        <v>296</v>
      </c>
      <c r="C4455" s="5" t="s">
        <v>533</v>
      </c>
    </row>
    <row r="4456" spans="2:3">
      <c r="B4456" s="5">
        <v>974</v>
      </c>
      <c r="C4456" s="5" t="s">
        <v>533</v>
      </c>
    </row>
    <row r="4457" spans="2:3">
      <c r="B4457" s="5">
        <v>602</v>
      </c>
      <c r="C4457" s="5" t="s">
        <v>532</v>
      </c>
    </row>
    <row r="4458" spans="2:3">
      <c r="B4458" s="5">
        <v>746</v>
      </c>
      <c r="C4458" s="5" t="s">
        <v>532</v>
      </c>
    </row>
    <row r="4459" spans="2:3">
      <c r="B4459" s="5">
        <v>752</v>
      </c>
      <c r="C4459" s="5" t="s">
        <v>533</v>
      </c>
    </row>
    <row r="4460" spans="2:3">
      <c r="B4460" s="5">
        <v>9</v>
      </c>
      <c r="C4460" s="5" t="s">
        <v>533</v>
      </c>
    </row>
    <row r="4461" spans="2:3">
      <c r="B4461" s="5">
        <v>607</v>
      </c>
      <c r="C4461" s="5" t="s">
        <v>533</v>
      </c>
    </row>
    <row r="4462" spans="2:3">
      <c r="B4462" s="5">
        <v>165</v>
      </c>
      <c r="C4462" s="5" t="s">
        <v>533</v>
      </c>
    </row>
    <row r="4463" spans="2:3">
      <c r="B4463" s="5">
        <v>960</v>
      </c>
      <c r="C4463" s="5" t="s">
        <v>532</v>
      </c>
    </row>
    <row r="4464" spans="2:3">
      <c r="B4464" s="5">
        <v>102</v>
      </c>
      <c r="C4464" s="5" t="s">
        <v>533</v>
      </c>
    </row>
    <row r="4465" spans="2:3">
      <c r="B4465" s="5">
        <v>380</v>
      </c>
      <c r="C4465" s="5" t="s">
        <v>533</v>
      </c>
    </row>
    <row r="4466" spans="2:3">
      <c r="B4466" s="5">
        <v>153</v>
      </c>
      <c r="C4466" s="5" t="s">
        <v>533</v>
      </c>
    </row>
    <row r="4467" spans="2:3">
      <c r="B4467" s="5">
        <v>169</v>
      </c>
      <c r="C4467" s="5" t="s">
        <v>532</v>
      </c>
    </row>
    <row r="4468" spans="2:3">
      <c r="B4468" s="5">
        <v>603</v>
      </c>
      <c r="C4468" s="5" t="s">
        <v>532</v>
      </c>
    </row>
    <row r="4469" spans="2:3">
      <c r="B4469" s="5">
        <v>510</v>
      </c>
      <c r="C4469" s="5" t="s">
        <v>532</v>
      </c>
    </row>
    <row r="4470" spans="2:3">
      <c r="B4470" s="5">
        <v>56</v>
      </c>
      <c r="C4470" s="5" t="s">
        <v>532</v>
      </c>
    </row>
    <row r="4471" spans="2:3">
      <c r="B4471" s="5">
        <v>178</v>
      </c>
      <c r="C4471" s="5" t="s">
        <v>532</v>
      </c>
    </row>
    <row r="4472" spans="2:3">
      <c r="B4472" s="5">
        <v>222</v>
      </c>
      <c r="C4472" s="5" t="s">
        <v>533</v>
      </c>
    </row>
    <row r="4473" spans="2:3">
      <c r="B4473" s="5">
        <v>778</v>
      </c>
      <c r="C4473" s="5" t="s">
        <v>533</v>
      </c>
    </row>
    <row r="4474" spans="2:3">
      <c r="B4474" s="5">
        <v>110</v>
      </c>
      <c r="C4474" s="5" t="s">
        <v>532</v>
      </c>
    </row>
    <row r="4475" spans="2:3">
      <c r="B4475" s="5">
        <v>387</v>
      </c>
      <c r="C4475" s="5" t="s">
        <v>533</v>
      </c>
    </row>
    <row r="4476" spans="2:3">
      <c r="B4476" s="5">
        <v>669</v>
      </c>
      <c r="C4476" s="5" t="s">
        <v>533</v>
      </c>
    </row>
    <row r="4477" spans="2:3">
      <c r="B4477" s="5">
        <v>362</v>
      </c>
      <c r="C4477" s="5" t="s">
        <v>533</v>
      </c>
    </row>
    <row r="4478" spans="2:3">
      <c r="B4478" s="5">
        <v>884</v>
      </c>
      <c r="C4478" s="5" t="s">
        <v>532</v>
      </c>
    </row>
    <row r="4479" spans="2:3">
      <c r="B4479" s="5">
        <v>315</v>
      </c>
      <c r="C4479" s="5" t="s">
        <v>532</v>
      </c>
    </row>
    <row r="4480" spans="2:3">
      <c r="B4480" s="5">
        <v>348</v>
      </c>
      <c r="C4480" s="5" t="s">
        <v>533</v>
      </c>
    </row>
    <row r="4481" spans="2:3">
      <c r="B4481" s="5">
        <v>10</v>
      </c>
      <c r="C4481" s="5" t="s">
        <v>533</v>
      </c>
    </row>
    <row r="4482" spans="2:3">
      <c r="B4482" s="5">
        <v>757</v>
      </c>
      <c r="C4482" s="5" t="s">
        <v>533</v>
      </c>
    </row>
    <row r="4483" spans="2:3">
      <c r="B4483" s="5">
        <v>247</v>
      </c>
      <c r="C4483" s="5" t="s">
        <v>533</v>
      </c>
    </row>
    <row r="4484" spans="2:3">
      <c r="B4484" s="5">
        <v>408</v>
      </c>
      <c r="C4484" s="5" t="s">
        <v>533</v>
      </c>
    </row>
    <row r="4485" spans="2:3">
      <c r="B4485" s="5">
        <v>918</v>
      </c>
      <c r="C4485" s="5" t="s">
        <v>533</v>
      </c>
    </row>
    <row r="4486" spans="2:3">
      <c r="B4486" s="5">
        <v>746</v>
      </c>
      <c r="C4486" s="5" t="s">
        <v>533</v>
      </c>
    </row>
    <row r="4487" spans="2:3">
      <c r="B4487" s="5">
        <v>736</v>
      </c>
      <c r="C4487" s="5" t="s">
        <v>532</v>
      </c>
    </row>
    <row r="4488" spans="2:3">
      <c r="B4488" s="5">
        <v>325</v>
      </c>
      <c r="C4488" s="5" t="s">
        <v>533</v>
      </c>
    </row>
    <row r="4489" spans="2:3">
      <c r="B4489" s="5">
        <v>589</v>
      </c>
      <c r="C4489" s="5" t="s">
        <v>532</v>
      </c>
    </row>
    <row r="4490" spans="2:3">
      <c r="B4490" s="5">
        <v>510</v>
      </c>
      <c r="C4490" s="5" t="s">
        <v>533</v>
      </c>
    </row>
    <row r="4491" spans="2:3">
      <c r="B4491" s="5">
        <v>320</v>
      </c>
      <c r="C4491" s="5" t="s">
        <v>533</v>
      </c>
    </row>
    <row r="4492" spans="2:3">
      <c r="B4492" s="5">
        <v>493</v>
      </c>
      <c r="C4492" s="5" t="s">
        <v>533</v>
      </c>
    </row>
    <row r="4493" spans="2:3">
      <c r="B4493" s="5">
        <v>142</v>
      </c>
      <c r="C4493" s="5" t="s">
        <v>533</v>
      </c>
    </row>
    <row r="4494" spans="2:3">
      <c r="B4494" s="5">
        <v>650</v>
      </c>
      <c r="C4494" s="5" t="s">
        <v>532</v>
      </c>
    </row>
    <row r="4495" spans="2:3">
      <c r="B4495" s="5">
        <v>466</v>
      </c>
      <c r="C4495" s="5" t="s">
        <v>533</v>
      </c>
    </row>
    <row r="4496" spans="2:3">
      <c r="B4496" s="5">
        <v>291</v>
      </c>
      <c r="C4496" s="5" t="s">
        <v>533</v>
      </c>
    </row>
    <row r="4497" spans="2:3">
      <c r="B4497" s="5">
        <v>656</v>
      </c>
      <c r="C4497" s="5" t="s">
        <v>533</v>
      </c>
    </row>
    <row r="4498" spans="2:3">
      <c r="B4498" s="5">
        <v>641</v>
      </c>
      <c r="C4498" s="5" t="s">
        <v>533</v>
      </c>
    </row>
    <row r="4499" spans="2:3">
      <c r="B4499" s="5">
        <v>476</v>
      </c>
      <c r="C4499" s="5" t="s">
        <v>533</v>
      </c>
    </row>
    <row r="4500" spans="2:3">
      <c r="B4500" s="5">
        <v>643</v>
      </c>
      <c r="C4500" s="5" t="s">
        <v>533</v>
      </c>
    </row>
    <row r="4501" spans="2:3">
      <c r="B4501" s="5">
        <v>375</v>
      </c>
      <c r="C4501" s="5" t="s">
        <v>532</v>
      </c>
    </row>
    <row r="4502" spans="2:3">
      <c r="B4502" s="5">
        <v>317</v>
      </c>
      <c r="C4502" s="5" t="s">
        <v>532</v>
      </c>
    </row>
    <row r="4503" spans="2:3">
      <c r="B4503" s="5">
        <v>318</v>
      </c>
      <c r="C4503" s="5" t="s">
        <v>533</v>
      </c>
    </row>
    <row r="4504" spans="2:3">
      <c r="B4504" s="5">
        <v>878</v>
      </c>
      <c r="C4504" s="5" t="s">
        <v>532</v>
      </c>
    </row>
    <row r="4505" spans="2:3">
      <c r="B4505" s="5">
        <v>103</v>
      </c>
      <c r="C4505" s="5" t="s">
        <v>533</v>
      </c>
    </row>
    <row r="4506" spans="2:3">
      <c r="B4506" s="5">
        <v>690</v>
      </c>
      <c r="C4506" s="5" t="s">
        <v>533</v>
      </c>
    </row>
    <row r="4507" spans="2:3">
      <c r="B4507" s="5">
        <v>443</v>
      </c>
      <c r="C4507" s="5" t="s">
        <v>532</v>
      </c>
    </row>
    <row r="4508" spans="2:3">
      <c r="B4508" s="5">
        <v>638</v>
      </c>
      <c r="C4508" s="5" t="s">
        <v>533</v>
      </c>
    </row>
    <row r="4509" spans="2:3">
      <c r="B4509" s="5">
        <v>840</v>
      </c>
      <c r="C4509" s="5" t="s">
        <v>533</v>
      </c>
    </row>
    <row r="4510" spans="2:3">
      <c r="B4510" s="5">
        <v>306</v>
      </c>
      <c r="C4510" s="5" t="s">
        <v>532</v>
      </c>
    </row>
    <row r="4511" spans="2:3">
      <c r="B4511" s="5">
        <v>282</v>
      </c>
      <c r="C4511" s="5" t="s">
        <v>533</v>
      </c>
    </row>
    <row r="4512" spans="2:3">
      <c r="B4512" s="5">
        <v>984</v>
      </c>
      <c r="C4512" s="5" t="s">
        <v>532</v>
      </c>
    </row>
    <row r="4513" spans="2:3">
      <c r="B4513" s="5">
        <v>121</v>
      </c>
      <c r="C4513" s="5" t="s">
        <v>532</v>
      </c>
    </row>
    <row r="4514" spans="2:3">
      <c r="B4514" s="5">
        <v>352</v>
      </c>
      <c r="C4514" s="5" t="s">
        <v>533</v>
      </c>
    </row>
    <row r="4515" spans="2:3">
      <c r="B4515" s="5">
        <v>718</v>
      </c>
      <c r="C4515" s="5" t="s">
        <v>533</v>
      </c>
    </row>
    <row r="4516" spans="2:3">
      <c r="B4516" s="5">
        <v>586</v>
      </c>
      <c r="C4516" s="5" t="s">
        <v>532</v>
      </c>
    </row>
    <row r="4517" spans="2:3">
      <c r="B4517" s="5">
        <v>992</v>
      </c>
      <c r="C4517" s="5" t="s">
        <v>532</v>
      </c>
    </row>
    <row r="4518" spans="2:3">
      <c r="B4518" s="5">
        <v>888</v>
      </c>
      <c r="C4518" s="5" t="s">
        <v>533</v>
      </c>
    </row>
    <row r="4519" spans="2:3">
      <c r="B4519" s="5">
        <v>373</v>
      </c>
      <c r="C4519" s="5" t="s">
        <v>533</v>
      </c>
    </row>
    <row r="4520" spans="2:3">
      <c r="B4520" s="5">
        <v>996</v>
      </c>
      <c r="C4520" s="5" t="s">
        <v>533</v>
      </c>
    </row>
    <row r="4521" spans="2:3">
      <c r="B4521" s="5">
        <v>25</v>
      </c>
      <c r="C4521" s="5" t="s">
        <v>533</v>
      </c>
    </row>
    <row r="4522" spans="2:3">
      <c r="B4522" s="5">
        <v>541</v>
      </c>
      <c r="C4522" s="5" t="s">
        <v>532</v>
      </c>
    </row>
    <row r="4523" spans="2:3">
      <c r="B4523" s="5">
        <v>649</v>
      </c>
      <c r="C4523" s="5" t="s">
        <v>532</v>
      </c>
    </row>
    <row r="4524" spans="2:3">
      <c r="B4524" s="5">
        <v>789</v>
      </c>
      <c r="C4524" s="5" t="s">
        <v>532</v>
      </c>
    </row>
    <row r="4525" spans="2:3">
      <c r="B4525" s="5">
        <v>141</v>
      </c>
      <c r="C4525" s="5" t="s">
        <v>532</v>
      </c>
    </row>
    <row r="4526" spans="2:3">
      <c r="B4526" s="5">
        <v>777</v>
      </c>
      <c r="C4526" s="5" t="s">
        <v>533</v>
      </c>
    </row>
    <row r="4527" spans="2:3">
      <c r="B4527" s="5">
        <v>535</v>
      </c>
      <c r="C4527" s="5" t="s">
        <v>533</v>
      </c>
    </row>
    <row r="4528" spans="2:3">
      <c r="B4528" s="5">
        <v>212</v>
      </c>
      <c r="C4528" s="5" t="s">
        <v>533</v>
      </c>
    </row>
    <row r="4529" spans="2:3">
      <c r="B4529" s="5">
        <v>277</v>
      </c>
      <c r="C4529" s="5" t="s">
        <v>533</v>
      </c>
    </row>
    <row r="4530" spans="2:3">
      <c r="B4530" s="5">
        <v>44</v>
      </c>
      <c r="C4530" s="5" t="s">
        <v>533</v>
      </c>
    </row>
    <row r="4531" spans="2:3">
      <c r="B4531" s="5">
        <v>44</v>
      </c>
      <c r="C4531" s="5" t="s">
        <v>532</v>
      </c>
    </row>
    <row r="4532" spans="2:3">
      <c r="B4532" s="5">
        <v>641</v>
      </c>
      <c r="C4532" s="5" t="s">
        <v>532</v>
      </c>
    </row>
    <row r="4533" spans="2:3">
      <c r="B4533" s="5">
        <v>935</v>
      </c>
      <c r="C4533" s="5" t="s">
        <v>533</v>
      </c>
    </row>
    <row r="4534" spans="2:3">
      <c r="B4534" s="5">
        <v>392</v>
      </c>
      <c r="C4534" s="5" t="s">
        <v>533</v>
      </c>
    </row>
    <row r="4535" spans="2:3">
      <c r="B4535" s="5">
        <v>893</v>
      </c>
      <c r="C4535" s="5" t="s">
        <v>533</v>
      </c>
    </row>
    <row r="4536" spans="2:3">
      <c r="B4536" s="5">
        <v>985</v>
      </c>
      <c r="C4536" s="5" t="s">
        <v>532</v>
      </c>
    </row>
    <row r="4537" spans="2:3">
      <c r="B4537" s="5">
        <v>353</v>
      </c>
      <c r="C4537" s="5" t="s">
        <v>533</v>
      </c>
    </row>
    <row r="4538" spans="2:3">
      <c r="B4538" s="5">
        <v>239</v>
      </c>
      <c r="C4538" s="5" t="s">
        <v>532</v>
      </c>
    </row>
    <row r="4539" spans="2:3">
      <c r="B4539" s="5">
        <v>277</v>
      </c>
      <c r="C4539" s="5" t="s">
        <v>533</v>
      </c>
    </row>
    <row r="4540" spans="2:3">
      <c r="B4540" s="5">
        <v>819</v>
      </c>
      <c r="C4540" s="5" t="s">
        <v>532</v>
      </c>
    </row>
    <row r="4541" spans="2:3">
      <c r="B4541" s="5">
        <v>488</v>
      </c>
      <c r="C4541" s="5" t="s">
        <v>533</v>
      </c>
    </row>
    <row r="4542" spans="2:3">
      <c r="B4542" s="5">
        <v>607</v>
      </c>
      <c r="C4542" s="5" t="s">
        <v>533</v>
      </c>
    </row>
    <row r="4543" spans="2:3">
      <c r="B4543" s="5">
        <v>446</v>
      </c>
      <c r="C4543" s="5" t="s">
        <v>532</v>
      </c>
    </row>
    <row r="4544" spans="2:3">
      <c r="B4544" s="5">
        <v>854</v>
      </c>
      <c r="C4544" s="5" t="s">
        <v>533</v>
      </c>
    </row>
    <row r="4545" spans="2:3">
      <c r="B4545" s="5">
        <v>541</v>
      </c>
      <c r="C4545" s="5" t="s">
        <v>533</v>
      </c>
    </row>
    <row r="4546" spans="2:3">
      <c r="B4546" s="5">
        <v>113</v>
      </c>
      <c r="C4546" s="5" t="s">
        <v>533</v>
      </c>
    </row>
    <row r="4547" spans="2:3">
      <c r="B4547" s="5">
        <v>465</v>
      </c>
      <c r="C4547" s="5" t="s">
        <v>533</v>
      </c>
    </row>
    <row r="4548" spans="2:3">
      <c r="B4548" s="5">
        <v>684</v>
      </c>
      <c r="C4548" s="5" t="s">
        <v>533</v>
      </c>
    </row>
    <row r="4549" spans="2:3">
      <c r="B4549" s="5">
        <v>415</v>
      </c>
      <c r="C4549" s="5" t="s">
        <v>532</v>
      </c>
    </row>
    <row r="4550" spans="2:3">
      <c r="B4550" s="5">
        <v>655</v>
      </c>
      <c r="C4550" s="5" t="s">
        <v>532</v>
      </c>
    </row>
    <row r="4551" spans="2:3">
      <c r="B4551" s="5">
        <v>866</v>
      </c>
      <c r="C4551" s="5" t="s">
        <v>533</v>
      </c>
    </row>
    <row r="4552" spans="2:3">
      <c r="B4552" s="5">
        <v>33</v>
      </c>
      <c r="C4552" s="5" t="s">
        <v>533</v>
      </c>
    </row>
    <row r="4553" spans="2:3">
      <c r="B4553" s="5">
        <v>979</v>
      </c>
      <c r="C4553" s="5" t="s">
        <v>533</v>
      </c>
    </row>
    <row r="4554" spans="2:3">
      <c r="B4554" s="5">
        <v>503</v>
      </c>
      <c r="C4554" s="5" t="s">
        <v>532</v>
      </c>
    </row>
    <row r="4555" spans="2:3">
      <c r="B4555" s="5">
        <v>376</v>
      </c>
      <c r="C4555" s="5" t="s">
        <v>532</v>
      </c>
    </row>
    <row r="4556" spans="2:3">
      <c r="B4556" s="5">
        <v>832</v>
      </c>
      <c r="C4556" s="5" t="s">
        <v>533</v>
      </c>
    </row>
    <row r="4557" spans="2:3">
      <c r="B4557" s="5">
        <v>12</v>
      </c>
      <c r="C4557" s="5" t="s">
        <v>533</v>
      </c>
    </row>
    <row r="4558" spans="2:3">
      <c r="B4558" s="5">
        <v>141</v>
      </c>
      <c r="C4558" s="5" t="s">
        <v>533</v>
      </c>
    </row>
    <row r="4559" spans="2:3">
      <c r="B4559" s="5">
        <v>173</v>
      </c>
      <c r="C4559" s="5" t="s">
        <v>533</v>
      </c>
    </row>
    <row r="4560" spans="2:3">
      <c r="B4560" s="5">
        <v>580</v>
      </c>
      <c r="C4560" s="5" t="s">
        <v>532</v>
      </c>
    </row>
    <row r="4561" spans="2:3">
      <c r="B4561" s="5">
        <v>84</v>
      </c>
      <c r="C4561" s="5" t="s">
        <v>532</v>
      </c>
    </row>
    <row r="4562" spans="2:3">
      <c r="B4562" s="5">
        <v>597</v>
      </c>
      <c r="C4562" s="5" t="s">
        <v>533</v>
      </c>
    </row>
    <row r="4563" spans="2:3">
      <c r="B4563" s="5">
        <v>394</v>
      </c>
      <c r="C4563" s="5" t="s">
        <v>532</v>
      </c>
    </row>
    <row r="4564" spans="2:3">
      <c r="B4564" s="5">
        <v>763</v>
      </c>
      <c r="C4564" s="5" t="s">
        <v>532</v>
      </c>
    </row>
    <row r="4565" spans="2:3">
      <c r="B4565" s="5">
        <v>368</v>
      </c>
      <c r="C4565" s="5" t="s">
        <v>533</v>
      </c>
    </row>
    <row r="4566" spans="2:3">
      <c r="B4566" s="5">
        <v>541</v>
      </c>
      <c r="C4566" s="5" t="s">
        <v>532</v>
      </c>
    </row>
    <row r="4567" spans="2:3">
      <c r="B4567" s="5">
        <v>500</v>
      </c>
      <c r="C4567" s="5" t="s">
        <v>533</v>
      </c>
    </row>
    <row r="4568" spans="2:3">
      <c r="B4568" s="5">
        <v>5</v>
      </c>
      <c r="C4568" s="5" t="s">
        <v>532</v>
      </c>
    </row>
    <row r="4569" spans="2:3">
      <c r="B4569" s="5">
        <v>416</v>
      </c>
      <c r="C4569" s="5" t="s">
        <v>533</v>
      </c>
    </row>
    <row r="4570" spans="2:3">
      <c r="B4570" s="5">
        <v>319</v>
      </c>
      <c r="C4570" s="5" t="s">
        <v>533</v>
      </c>
    </row>
    <row r="4571" spans="2:3">
      <c r="B4571" s="5">
        <v>546</v>
      </c>
      <c r="C4571" s="5" t="s">
        <v>532</v>
      </c>
    </row>
    <row r="4572" spans="2:3">
      <c r="B4572" s="5">
        <v>224</v>
      </c>
      <c r="C4572" s="5" t="s">
        <v>533</v>
      </c>
    </row>
    <row r="4573" spans="2:3">
      <c r="B4573" s="5">
        <v>42</v>
      </c>
      <c r="C4573" s="5" t="s">
        <v>532</v>
      </c>
    </row>
    <row r="4574" spans="2:3">
      <c r="B4574" s="5">
        <v>843</v>
      </c>
      <c r="C4574" s="5" t="s">
        <v>532</v>
      </c>
    </row>
    <row r="4575" spans="2:3">
      <c r="B4575" s="5">
        <v>471</v>
      </c>
      <c r="C4575" s="5" t="s">
        <v>532</v>
      </c>
    </row>
    <row r="4576" spans="2:3">
      <c r="B4576" s="5">
        <v>163</v>
      </c>
      <c r="C4576" s="5" t="s">
        <v>533</v>
      </c>
    </row>
    <row r="4577" spans="2:3">
      <c r="B4577" s="5">
        <v>240</v>
      </c>
      <c r="C4577" s="5" t="s">
        <v>533</v>
      </c>
    </row>
    <row r="4578" spans="2:3">
      <c r="B4578" s="5">
        <v>993</v>
      </c>
      <c r="C4578" s="5" t="s">
        <v>533</v>
      </c>
    </row>
    <row r="4579" spans="2:3">
      <c r="B4579" s="5">
        <v>456</v>
      </c>
      <c r="C4579" s="5" t="s">
        <v>532</v>
      </c>
    </row>
    <row r="4580" spans="2:3">
      <c r="B4580" s="5">
        <v>556</v>
      </c>
      <c r="C4580" s="5" t="s">
        <v>533</v>
      </c>
    </row>
    <row r="4581" spans="2:3">
      <c r="B4581" s="5">
        <v>205</v>
      </c>
      <c r="C4581" s="5" t="s">
        <v>533</v>
      </c>
    </row>
    <row r="4582" spans="2:3">
      <c r="B4582" s="5">
        <v>663</v>
      </c>
      <c r="C4582" s="5" t="s">
        <v>533</v>
      </c>
    </row>
    <row r="4583" spans="2:3">
      <c r="B4583" s="5">
        <v>776</v>
      </c>
      <c r="C4583" s="5" t="s">
        <v>532</v>
      </c>
    </row>
    <row r="4584" spans="2:3">
      <c r="B4584" s="5">
        <v>518</v>
      </c>
      <c r="C4584" s="5" t="s">
        <v>533</v>
      </c>
    </row>
    <row r="4585" spans="2:3">
      <c r="B4585" s="5">
        <v>768</v>
      </c>
      <c r="C4585" s="5" t="s">
        <v>532</v>
      </c>
    </row>
    <row r="4586" spans="2:3">
      <c r="B4586" s="5">
        <v>897</v>
      </c>
      <c r="C4586" s="5" t="s">
        <v>532</v>
      </c>
    </row>
    <row r="4587" spans="2:3">
      <c r="B4587" s="5">
        <v>515</v>
      </c>
      <c r="C4587" s="5" t="s">
        <v>533</v>
      </c>
    </row>
    <row r="4588" spans="2:3">
      <c r="B4588" s="5">
        <v>516</v>
      </c>
      <c r="C4588" s="5" t="s">
        <v>533</v>
      </c>
    </row>
    <row r="4589" spans="2:3">
      <c r="B4589" s="5">
        <v>499</v>
      </c>
      <c r="C4589" s="5" t="s">
        <v>532</v>
      </c>
    </row>
    <row r="4590" spans="2:3">
      <c r="B4590" s="5">
        <v>494</v>
      </c>
      <c r="C4590" s="5" t="s">
        <v>533</v>
      </c>
    </row>
    <row r="4591" spans="2:3">
      <c r="B4591" s="5">
        <v>498</v>
      </c>
      <c r="C4591" s="5" t="s">
        <v>532</v>
      </c>
    </row>
    <row r="4592" spans="2:3">
      <c r="B4592" s="5">
        <v>263</v>
      </c>
      <c r="C4592" s="5" t="s">
        <v>532</v>
      </c>
    </row>
    <row r="4593" spans="2:3">
      <c r="B4593" s="5">
        <v>211</v>
      </c>
      <c r="C4593" s="5" t="s">
        <v>533</v>
      </c>
    </row>
    <row r="4594" spans="2:3">
      <c r="B4594" s="5">
        <v>754</v>
      </c>
      <c r="C4594" s="5" t="s">
        <v>532</v>
      </c>
    </row>
    <row r="4595" spans="2:3">
      <c r="B4595" s="5">
        <v>560</v>
      </c>
      <c r="C4595" s="5" t="s">
        <v>533</v>
      </c>
    </row>
    <row r="4596" spans="2:3">
      <c r="B4596" s="5">
        <v>548</v>
      </c>
      <c r="C4596" s="5" t="s">
        <v>532</v>
      </c>
    </row>
    <row r="4597" spans="2:3">
      <c r="B4597" s="5">
        <v>354</v>
      </c>
      <c r="C4597" s="5" t="s">
        <v>533</v>
      </c>
    </row>
    <row r="4598" spans="2:3">
      <c r="B4598" s="5">
        <v>753</v>
      </c>
      <c r="C4598" s="5" t="s">
        <v>533</v>
      </c>
    </row>
    <row r="4599" spans="2:3">
      <c r="B4599" s="5">
        <v>377</v>
      </c>
      <c r="C4599" s="5" t="s">
        <v>533</v>
      </c>
    </row>
    <row r="4600" spans="2:3">
      <c r="B4600" s="5">
        <v>508</v>
      </c>
      <c r="C4600" s="5" t="s">
        <v>532</v>
      </c>
    </row>
    <row r="4601" spans="2:3">
      <c r="B4601" s="5">
        <v>563</v>
      </c>
      <c r="C4601" s="5" t="s">
        <v>532</v>
      </c>
    </row>
    <row r="4602" spans="2:3">
      <c r="B4602" s="5">
        <v>840</v>
      </c>
      <c r="C4602" s="5" t="s">
        <v>533</v>
      </c>
    </row>
    <row r="4603" spans="2:3">
      <c r="B4603" s="5">
        <v>259</v>
      </c>
      <c r="C4603" s="5" t="s">
        <v>533</v>
      </c>
    </row>
    <row r="4604" spans="2:3">
      <c r="B4604" s="5">
        <v>82</v>
      </c>
      <c r="C4604" s="5" t="s">
        <v>533</v>
      </c>
    </row>
    <row r="4605" spans="2:3">
      <c r="B4605" s="5">
        <v>498</v>
      </c>
      <c r="C4605" s="5" t="s">
        <v>533</v>
      </c>
    </row>
    <row r="4606" spans="2:3">
      <c r="B4606" s="5">
        <v>839</v>
      </c>
      <c r="C4606" s="5" t="s">
        <v>532</v>
      </c>
    </row>
    <row r="4607" spans="2:3">
      <c r="B4607" s="5">
        <v>117</v>
      </c>
      <c r="C4607" s="5" t="s">
        <v>533</v>
      </c>
    </row>
    <row r="4608" spans="2:3">
      <c r="B4608" s="5">
        <v>981</v>
      </c>
      <c r="C4608" s="5" t="s">
        <v>532</v>
      </c>
    </row>
    <row r="4609" spans="2:3">
      <c r="B4609" s="5">
        <v>84</v>
      </c>
      <c r="C4609" s="5" t="s">
        <v>533</v>
      </c>
    </row>
    <row r="4610" spans="2:3">
      <c r="B4610" s="5">
        <v>257</v>
      </c>
      <c r="C4610" s="5" t="s">
        <v>532</v>
      </c>
    </row>
    <row r="4611" spans="2:3">
      <c r="B4611" s="5">
        <v>482</v>
      </c>
      <c r="C4611" s="5" t="s">
        <v>533</v>
      </c>
    </row>
    <row r="4612" spans="2:3">
      <c r="B4612" s="5">
        <v>526</v>
      </c>
      <c r="C4612" s="5" t="s">
        <v>533</v>
      </c>
    </row>
    <row r="4613" spans="2:3">
      <c r="B4613" s="5">
        <v>633</v>
      </c>
      <c r="C4613" s="5" t="s">
        <v>532</v>
      </c>
    </row>
    <row r="4614" spans="2:3">
      <c r="B4614" s="5">
        <v>382</v>
      </c>
      <c r="C4614" s="5" t="s">
        <v>532</v>
      </c>
    </row>
    <row r="4615" spans="2:3">
      <c r="B4615" s="5">
        <v>964</v>
      </c>
      <c r="C4615" s="5" t="s">
        <v>533</v>
      </c>
    </row>
    <row r="4616" spans="2:3">
      <c r="B4616" s="5">
        <v>336</v>
      </c>
      <c r="C4616" s="5" t="s">
        <v>533</v>
      </c>
    </row>
    <row r="4617" spans="2:3">
      <c r="B4617" s="5">
        <v>299</v>
      </c>
      <c r="C4617" s="5" t="s">
        <v>532</v>
      </c>
    </row>
    <row r="4618" spans="2:3">
      <c r="B4618" s="5">
        <v>38</v>
      </c>
      <c r="C4618" s="5" t="s">
        <v>533</v>
      </c>
    </row>
    <row r="4619" spans="2:3">
      <c r="B4619" s="5">
        <v>674</v>
      </c>
      <c r="C4619" s="5" t="s">
        <v>533</v>
      </c>
    </row>
    <row r="4620" spans="2:3">
      <c r="B4620" s="5">
        <v>209</v>
      </c>
      <c r="C4620" s="5" t="s">
        <v>533</v>
      </c>
    </row>
    <row r="4621" spans="2:3">
      <c r="B4621" s="5">
        <v>621</v>
      </c>
      <c r="C4621" s="5" t="s">
        <v>533</v>
      </c>
    </row>
    <row r="4622" spans="2:3">
      <c r="B4622" s="5">
        <v>476</v>
      </c>
      <c r="C4622" s="5" t="s">
        <v>532</v>
      </c>
    </row>
    <row r="4623" spans="2:3">
      <c r="B4623" s="5">
        <v>292</v>
      </c>
      <c r="C4623" s="5" t="s">
        <v>533</v>
      </c>
    </row>
    <row r="4624" spans="2:3">
      <c r="B4624" s="5">
        <v>716</v>
      </c>
      <c r="C4624" s="5" t="s">
        <v>533</v>
      </c>
    </row>
    <row r="4625" spans="2:3">
      <c r="B4625" s="5">
        <v>217</v>
      </c>
      <c r="C4625" s="5" t="s">
        <v>532</v>
      </c>
    </row>
    <row r="4626" spans="2:3">
      <c r="B4626" s="5">
        <v>434</v>
      </c>
      <c r="C4626" s="5" t="s">
        <v>533</v>
      </c>
    </row>
    <row r="4627" spans="2:3">
      <c r="B4627" s="5">
        <v>872</v>
      </c>
      <c r="C4627" s="5" t="s">
        <v>533</v>
      </c>
    </row>
    <row r="4628" spans="2:3">
      <c r="B4628" s="5">
        <v>886</v>
      </c>
      <c r="C4628" s="5" t="s">
        <v>532</v>
      </c>
    </row>
    <row r="4629" spans="2:3">
      <c r="B4629" s="5">
        <v>296</v>
      </c>
      <c r="C4629" s="5" t="s">
        <v>533</v>
      </c>
    </row>
    <row r="4630" spans="2:3">
      <c r="B4630" s="5">
        <v>445</v>
      </c>
      <c r="C4630" s="5" t="s">
        <v>533</v>
      </c>
    </row>
    <row r="4631" spans="2:3">
      <c r="B4631" s="5">
        <v>438</v>
      </c>
      <c r="C4631" s="5" t="s">
        <v>533</v>
      </c>
    </row>
    <row r="4632" spans="2:3">
      <c r="B4632" s="5">
        <v>976</v>
      </c>
      <c r="C4632" s="5" t="s">
        <v>532</v>
      </c>
    </row>
    <row r="4633" spans="2:3">
      <c r="B4633" s="5">
        <v>444</v>
      </c>
      <c r="C4633" s="5" t="s">
        <v>533</v>
      </c>
    </row>
    <row r="4634" spans="2:3">
      <c r="B4634" s="5">
        <v>188</v>
      </c>
      <c r="C4634" s="5" t="s">
        <v>532</v>
      </c>
    </row>
    <row r="4635" spans="2:3">
      <c r="B4635" s="5">
        <v>739</v>
      </c>
      <c r="C4635" s="5" t="s">
        <v>533</v>
      </c>
    </row>
    <row r="4636" spans="2:3">
      <c r="B4636" s="5">
        <v>67</v>
      </c>
      <c r="C4636" s="5" t="s">
        <v>533</v>
      </c>
    </row>
    <row r="4637" spans="2:3">
      <c r="B4637" s="5">
        <v>733</v>
      </c>
      <c r="C4637" s="5" t="s">
        <v>533</v>
      </c>
    </row>
    <row r="4638" spans="2:3">
      <c r="B4638" s="5">
        <v>84</v>
      </c>
      <c r="C4638" s="5" t="s">
        <v>533</v>
      </c>
    </row>
    <row r="4639" spans="2:3">
      <c r="B4639" s="5">
        <v>78</v>
      </c>
      <c r="C4639" s="5" t="s">
        <v>533</v>
      </c>
    </row>
    <row r="4640" spans="2:3">
      <c r="B4640" s="5">
        <v>876</v>
      </c>
      <c r="C4640" s="5" t="s">
        <v>532</v>
      </c>
    </row>
    <row r="4641" spans="2:3">
      <c r="B4641" s="5">
        <v>589</v>
      </c>
      <c r="C4641" s="5" t="s">
        <v>533</v>
      </c>
    </row>
    <row r="4642" spans="2:3">
      <c r="B4642" s="5">
        <v>541</v>
      </c>
      <c r="C4642" s="5" t="s">
        <v>533</v>
      </c>
    </row>
    <row r="4643" spans="2:3">
      <c r="B4643" s="5">
        <v>237</v>
      </c>
      <c r="C4643" s="5" t="s">
        <v>533</v>
      </c>
    </row>
    <row r="4644" spans="2:3">
      <c r="B4644" s="5">
        <v>70</v>
      </c>
      <c r="C4644" s="5" t="s">
        <v>533</v>
      </c>
    </row>
    <row r="4645" spans="2:3">
      <c r="B4645" s="5">
        <v>456</v>
      </c>
      <c r="C4645" s="5" t="s">
        <v>533</v>
      </c>
    </row>
    <row r="4646" spans="2:3">
      <c r="B4646" s="5">
        <v>657</v>
      </c>
      <c r="C4646" s="5" t="s">
        <v>533</v>
      </c>
    </row>
    <row r="4647" spans="2:3">
      <c r="B4647" s="5">
        <v>514</v>
      </c>
      <c r="C4647" s="5" t="s">
        <v>533</v>
      </c>
    </row>
    <row r="4648" spans="2:3">
      <c r="B4648" s="5">
        <v>934</v>
      </c>
      <c r="C4648" s="5" t="s">
        <v>532</v>
      </c>
    </row>
    <row r="4649" spans="2:3">
      <c r="B4649" s="5">
        <v>835</v>
      </c>
      <c r="C4649" s="5" t="s">
        <v>532</v>
      </c>
    </row>
    <row r="4650" spans="2:3">
      <c r="B4650" s="5">
        <v>259</v>
      </c>
      <c r="C4650" s="5" t="s">
        <v>532</v>
      </c>
    </row>
    <row r="4651" spans="2:3">
      <c r="B4651" s="5">
        <v>549</v>
      </c>
      <c r="C4651" s="5" t="s">
        <v>532</v>
      </c>
    </row>
    <row r="4652" spans="2:3">
      <c r="B4652" s="5">
        <v>991</v>
      </c>
      <c r="C4652" s="5" t="s">
        <v>532</v>
      </c>
    </row>
    <row r="4653" spans="2:3">
      <c r="B4653" s="5">
        <v>201</v>
      </c>
      <c r="C4653" s="5" t="s">
        <v>533</v>
      </c>
    </row>
    <row r="4654" spans="2:3">
      <c r="B4654" s="5">
        <v>997</v>
      </c>
      <c r="C4654" s="5" t="s">
        <v>532</v>
      </c>
    </row>
    <row r="4655" spans="2:3">
      <c r="B4655" s="5">
        <v>930</v>
      </c>
      <c r="C4655" s="5" t="s">
        <v>533</v>
      </c>
    </row>
    <row r="4656" spans="2:3">
      <c r="B4656" s="5">
        <v>740</v>
      </c>
      <c r="C4656" s="5" t="s">
        <v>533</v>
      </c>
    </row>
    <row r="4657" spans="2:3">
      <c r="B4657" s="5">
        <v>149</v>
      </c>
      <c r="C4657" s="5" t="s">
        <v>532</v>
      </c>
    </row>
    <row r="4658" spans="2:3">
      <c r="B4658" s="5">
        <v>736</v>
      </c>
      <c r="C4658" s="5" t="s">
        <v>532</v>
      </c>
    </row>
    <row r="4659" spans="2:3">
      <c r="B4659" s="5">
        <v>463</v>
      </c>
      <c r="C4659" s="5" t="s">
        <v>532</v>
      </c>
    </row>
    <row r="4660" spans="2:3">
      <c r="B4660" s="5">
        <v>928</v>
      </c>
      <c r="C4660" s="5" t="s">
        <v>532</v>
      </c>
    </row>
    <row r="4661" spans="2:3">
      <c r="B4661" s="5">
        <v>111</v>
      </c>
      <c r="C4661" s="5" t="s">
        <v>532</v>
      </c>
    </row>
    <row r="4662" spans="2:3">
      <c r="B4662" s="5">
        <v>562</v>
      </c>
      <c r="C4662" s="5" t="s">
        <v>533</v>
      </c>
    </row>
    <row r="4663" spans="2:3">
      <c r="B4663" s="5">
        <v>171</v>
      </c>
      <c r="C4663" s="5" t="s">
        <v>533</v>
      </c>
    </row>
    <row r="4664" spans="2:3">
      <c r="B4664" s="5">
        <v>33</v>
      </c>
      <c r="C4664" s="5" t="s">
        <v>533</v>
      </c>
    </row>
    <row r="4665" spans="2:3">
      <c r="B4665" s="5">
        <v>556</v>
      </c>
      <c r="C4665" s="5" t="s">
        <v>533</v>
      </c>
    </row>
    <row r="4666" spans="2:3">
      <c r="B4666" s="5">
        <v>431</v>
      </c>
      <c r="C4666" s="5" t="s">
        <v>532</v>
      </c>
    </row>
    <row r="4667" spans="2:3">
      <c r="B4667" s="5">
        <v>204</v>
      </c>
      <c r="C4667" s="5" t="s">
        <v>533</v>
      </c>
    </row>
    <row r="4668" spans="2:3">
      <c r="B4668" s="5">
        <v>985</v>
      </c>
      <c r="C4668" s="5" t="s">
        <v>532</v>
      </c>
    </row>
    <row r="4669" spans="2:3">
      <c r="B4669" s="5">
        <v>832</v>
      </c>
      <c r="C4669" s="5" t="s">
        <v>532</v>
      </c>
    </row>
    <row r="4670" spans="2:3">
      <c r="B4670" s="5">
        <v>133</v>
      </c>
      <c r="C4670" s="5" t="s">
        <v>533</v>
      </c>
    </row>
    <row r="4671" spans="2:3">
      <c r="B4671" s="5">
        <v>896</v>
      </c>
      <c r="C4671" s="5" t="s">
        <v>532</v>
      </c>
    </row>
    <row r="4672" spans="2:3">
      <c r="B4672" s="5">
        <v>638</v>
      </c>
      <c r="C4672" s="5" t="s">
        <v>533</v>
      </c>
    </row>
    <row r="4673" spans="2:3">
      <c r="B4673" s="5">
        <v>929</v>
      </c>
      <c r="C4673" s="5" t="s">
        <v>532</v>
      </c>
    </row>
    <row r="4674" spans="2:3">
      <c r="B4674" s="5">
        <v>794</v>
      </c>
      <c r="C4674" s="5" t="s">
        <v>533</v>
      </c>
    </row>
    <row r="4675" spans="2:3">
      <c r="B4675" s="5">
        <v>746</v>
      </c>
      <c r="C4675" s="5" t="s">
        <v>533</v>
      </c>
    </row>
    <row r="4676" spans="2:3">
      <c r="B4676" s="5">
        <v>954</v>
      </c>
      <c r="C4676" s="5" t="s">
        <v>533</v>
      </c>
    </row>
    <row r="4677" spans="2:3">
      <c r="B4677" s="5">
        <v>611</v>
      </c>
      <c r="C4677" s="5" t="s">
        <v>533</v>
      </c>
    </row>
    <row r="4678" spans="2:3">
      <c r="B4678" s="5">
        <v>906</v>
      </c>
      <c r="C4678" s="5" t="s">
        <v>533</v>
      </c>
    </row>
    <row r="4679" spans="2:3">
      <c r="B4679" s="5">
        <v>713</v>
      </c>
      <c r="C4679" s="5" t="s">
        <v>533</v>
      </c>
    </row>
    <row r="4680" spans="2:3">
      <c r="B4680" s="5">
        <v>735</v>
      </c>
      <c r="C4680" s="5" t="s">
        <v>533</v>
      </c>
    </row>
    <row r="4681" spans="2:3">
      <c r="B4681" s="5">
        <v>730</v>
      </c>
      <c r="C4681" s="5" t="s">
        <v>533</v>
      </c>
    </row>
    <row r="4682" spans="2:3">
      <c r="B4682" s="5">
        <v>571</v>
      </c>
      <c r="C4682" s="5" t="s">
        <v>533</v>
      </c>
    </row>
    <row r="4683" spans="2:3">
      <c r="B4683" s="5">
        <v>573</v>
      </c>
      <c r="C4683" s="5" t="s">
        <v>533</v>
      </c>
    </row>
    <row r="4684" spans="2:3">
      <c r="B4684" s="5">
        <v>554</v>
      </c>
      <c r="C4684" s="5" t="s">
        <v>533</v>
      </c>
    </row>
    <row r="4685" spans="2:3">
      <c r="B4685" s="5">
        <v>333</v>
      </c>
      <c r="C4685" s="5" t="s">
        <v>532</v>
      </c>
    </row>
    <row r="4686" spans="2:3">
      <c r="B4686" s="5">
        <v>938</v>
      </c>
      <c r="C4686" s="5" t="s">
        <v>533</v>
      </c>
    </row>
    <row r="4687" spans="2:3">
      <c r="B4687" s="5">
        <v>241</v>
      </c>
      <c r="C4687" s="5" t="s">
        <v>532</v>
      </c>
    </row>
    <row r="4688" spans="2:3">
      <c r="B4688" s="5">
        <v>683</v>
      </c>
      <c r="C4688" s="5" t="s">
        <v>532</v>
      </c>
    </row>
    <row r="4689" spans="2:3">
      <c r="B4689" s="5">
        <v>707</v>
      </c>
      <c r="C4689" s="5" t="s">
        <v>533</v>
      </c>
    </row>
    <row r="4690" spans="2:3">
      <c r="B4690" s="5">
        <v>707</v>
      </c>
      <c r="C4690" s="5" t="s">
        <v>533</v>
      </c>
    </row>
    <row r="4691" spans="2:3">
      <c r="B4691" s="5">
        <v>898</v>
      </c>
      <c r="C4691" s="5" t="s">
        <v>532</v>
      </c>
    </row>
    <row r="4692" spans="2:3">
      <c r="B4692" s="5">
        <v>105</v>
      </c>
      <c r="C4692" s="5" t="s">
        <v>533</v>
      </c>
    </row>
    <row r="4693" spans="2:3">
      <c r="B4693" s="5">
        <v>629</v>
      </c>
      <c r="C4693" s="5" t="s">
        <v>533</v>
      </c>
    </row>
    <row r="4694" spans="2:3">
      <c r="B4694" s="5">
        <v>690</v>
      </c>
      <c r="C4694" s="5" t="s">
        <v>533</v>
      </c>
    </row>
    <row r="4695" spans="2:3">
      <c r="B4695" s="5">
        <v>366</v>
      </c>
      <c r="C4695" s="5" t="s">
        <v>533</v>
      </c>
    </row>
    <row r="4696" spans="2:3">
      <c r="B4696" s="5">
        <v>317</v>
      </c>
      <c r="C4696" s="5" t="s">
        <v>533</v>
      </c>
    </row>
    <row r="4697" spans="2:3">
      <c r="B4697" s="5">
        <v>65</v>
      </c>
      <c r="C4697" s="5" t="s">
        <v>532</v>
      </c>
    </row>
    <row r="4698" spans="2:3">
      <c r="B4698" s="5">
        <v>532</v>
      </c>
      <c r="C4698" s="5" t="s">
        <v>532</v>
      </c>
    </row>
    <row r="4699" spans="2:3">
      <c r="B4699" s="5">
        <v>992</v>
      </c>
      <c r="C4699" s="5" t="s">
        <v>532</v>
      </c>
    </row>
    <row r="4700" spans="2:3">
      <c r="B4700" s="5">
        <v>298</v>
      </c>
      <c r="C4700" s="5" t="s">
        <v>533</v>
      </c>
    </row>
    <row r="4701" spans="2:3">
      <c r="B4701" s="5">
        <v>848</v>
      </c>
      <c r="C4701" s="5" t="s">
        <v>533</v>
      </c>
    </row>
    <row r="4702" spans="2:3">
      <c r="B4702" s="5">
        <v>291</v>
      </c>
      <c r="C4702" s="5" t="s">
        <v>533</v>
      </c>
    </row>
    <row r="4703" spans="2:3">
      <c r="B4703" s="5">
        <v>965</v>
      </c>
      <c r="C4703" s="5" t="s">
        <v>532</v>
      </c>
    </row>
    <row r="4704" spans="2:3">
      <c r="B4704" s="5">
        <v>370</v>
      </c>
      <c r="C4704" s="5" t="s">
        <v>532</v>
      </c>
    </row>
    <row r="4705" spans="2:3">
      <c r="B4705" s="5">
        <v>567</v>
      </c>
      <c r="C4705" s="5" t="s">
        <v>533</v>
      </c>
    </row>
    <row r="4706" spans="2:3">
      <c r="B4706" s="5">
        <v>511</v>
      </c>
      <c r="C4706" s="5" t="s">
        <v>532</v>
      </c>
    </row>
    <row r="4707" spans="2:3">
      <c r="B4707" s="5">
        <v>485</v>
      </c>
      <c r="C4707" s="5" t="s">
        <v>533</v>
      </c>
    </row>
    <row r="4708" spans="2:3">
      <c r="B4708" s="5">
        <v>618</v>
      </c>
      <c r="C4708" s="5" t="s">
        <v>532</v>
      </c>
    </row>
    <row r="4709" spans="2:3">
      <c r="B4709" s="5">
        <v>846</v>
      </c>
      <c r="C4709" s="5" t="s">
        <v>532</v>
      </c>
    </row>
    <row r="4710" spans="2:3">
      <c r="B4710" s="5">
        <v>232</v>
      </c>
      <c r="C4710" s="5" t="s">
        <v>532</v>
      </c>
    </row>
    <row r="4711" spans="2:3">
      <c r="B4711" s="5">
        <v>607</v>
      </c>
      <c r="C4711" s="5" t="s">
        <v>532</v>
      </c>
    </row>
    <row r="4712" spans="2:3">
      <c r="B4712" s="5">
        <v>681</v>
      </c>
      <c r="C4712" s="5" t="s">
        <v>533</v>
      </c>
    </row>
    <row r="4713" spans="2:3">
      <c r="B4713" s="5">
        <v>838</v>
      </c>
      <c r="C4713" s="5" t="s">
        <v>532</v>
      </c>
    </row>
    <row r="4714" spans="2:3">
      <c r="B4714" s="5">
        <v>519</v>
      </c>
      <c r="C4714" s="5" t="s">
        <v>533</v>
      </c>
    </row>
    <row r="4715" spans="2:3">
      <c r="B4715" s="5">
        <v>650</v>
      </c>
      <c r="C4715" s="5" t="s">
        <v>533</v>
      </c>
    </row>
    <row r="4716" spans="2:3">
      <c r="B4716" s="5">
        <v>909</v>
      </c>
      <c r="C4716" s="5" t="s">
        <v>533</v>
      </c>
    </row>
    <row r="4717" spans="2:3">
      <c r="B4717" s="5">
        <v>719</v>
      </c>
      <c r="C4717" s="5" t="s">
        <v>533</v>
      </c>
    </row>
    <row r="4718" spans="2:3">
      <c r="B4718" s="5">
        <v>504</v>
      </c>
      <c r="C4718" s="5" t="s">
        <v>532</v>
      </c>
    </row>
    <row r="4719" spans="2:3">
      <c r="B4719" s="5">
        <v>154</v>
      </c>
      <c r="C4719" s="5" t="s">
        <v>532</v>
      </c>
    </row>
    <row r="4720" spans="2:3">
      <c r="B4720" s="5">
        <v>688</v>
      </c>
      <c r="C4720" s="5" t="s">
        <v>533</v>
      </c>
    </row>
    <row r="4721" spans="2:3">
      <c r="B4721" s="5">
        <v>969</v>
      </c>
      <c r="C4721" s="5" t="s">
        <v>532</v>
      </c>
    </row>
    <row r="4722" spans="2:3">
      <c r="B4722" s="5">
        <v>746</v>
      </c>
      <c r="C4722" s="5" t="s">
        <v>532</v>
      </c>
    </row>
    <row r="4723" spans="2:3">
      <c r="B4723" s="5">
        <v>618</v>
      </c>
      <c r="C4723" s="5" t="s">
        <v>533</v>
      </c>
    </row>
    <row r="4724" spans="2:3">
      <c r="B4724" s="5">
        <v>858</v>
      </c>
      <c r="C4724" s="5" t="s">
        <v>533</v>
      </c>
    </row>
    <row r="4725" spans="2:3">
      <c r="B4725" s="5">
        <v>612</v>
      </c>
      <c r="C4725" s="5" t="s">
        <v>533</v>
      </c>
    </row>
    <row r="4726" spans="2:3">
      <c r="B4726" s="5">
        <v>252</v>
      </c>
      <c r="C4726" s="5" t="s">
        <v>532</v>
      </c>
    </row>
    <row r="4727" spans="2:3">
      <c r="B4727" s="5">
        <v>722</v>
      </c>
      <c r="C4727" s="5" t="s">
        <v>533</v>
      </c>
    </row>
    <row r="4728" spans="2:3">
      <c r="B4728" s="5">
        <v>22</v>
      </c>
      <c r="C4728" s="5" t="s">
        <v>532</v>
      </c>
    </row>
    <row r="4729" spans="2:3">
      <c r="B4729" s="5">
        <v>675</v>
      </c>
      <c r="C4729" s="5" t="s">
        <v>532</v>
      </c>
    </row>
    <row r="4730" spans="2:3">
      <c r="B4730" s="5">
        <v>287</v>
      </c>
      <c r="C4730" s="5" t="s">
        <v>533</v>
      </c>
    </row>
    <row r="4731" spans="2:3">
      <c r="B4731" s="5">
        <v>142</v>
      </c>
      <c r="C4731" s="5" t="s">
        <v>533</v>
      </c>
    </row>
    <row r="4732" spans="2:3">
      <c r="B4732" s="5">
        <v>804</v>
      </c>
      <c r="C4732" s="5" t="s">
        <v>533</v>
      </c>
    </row>
    <row r="4733" spans="2:3">
      <c r="B4733" s="5">
        <v>0</v>
      </c>
      <c r="C4733" s="5" t="s">
        <v>532</v>
      </c>
    </row>
    <row r="4734" spans="2:3">
      <c r="B4734" s="5">
        <v>818</v>
      </c>
      <c r="C4734" s="5" t="s">
        <v>533</v>
      </c>
    </row>
    <row r="4735" spans="2:3">
      <c r="B4735" s="5">
        <v>107</v>
      </c>
      <c r="C4735" s="5" t="s">
        <v>533</v>
      </c>
    </row>
    <row r="4736" spans="2:3">
      <c r="B4736" s="5">
        <v>957</v>
      </c>
      <c r="C4736" s="5" t="s">
        <v>532</v>
      </c>
    </row>
    <row r="4737" spans="2:3">
      <c r="B4737" s="5">
        <v>504</v>
      </c>
      <c r="C4737" s="5" t="s">
        <v>532</v>
      </c>
    </row>
    <row r="4738" spans="2:3">
      <c r="B4738" s="5">
        <v>557</v>
      </c>
      <c r="C4738" s="5" t="s">
        <v>533</v>
      </c>
    </row>
    <row r="4739" spans="2:3">
      <c r="B4739" s="5">
        <v>151</v>
      </c>
      <c r="C4739" s="5" t="s">
        <v>533</v>
      </c>
    </row>
    <row r="4740" spans="2:3">
      <c r="B4740" s="5">
        <v>484</v>
      </c>
      <c r="C4740" s="5" t="s">
        <v>533</v>
      </c>
    </row>
    <row r="4741" spans="2:3">
      <c r="B4741" s="5">
        <v>104</v>
      </c>
      <c r="C4741" s="5" t="s">
        <v>533</v>
      </c>
    </row>
    <row r="4742" spans="2:3">
      <c r="B4742" s="5">
        <v>954</v>
      </c>
      <c r="C4742" s="5" t="s">
        <v>532</v>
      </c>
    </row>
    <row r="4743" spans="2:3">
      <c r="B4743" s="5">
        <v>992</v>
      </c>
      <c r="C4743" s="5" t="s">
        <v>532</v>
      </c>
    </row>
    <row r="4744" spans="2:3">
      <c r="B4744" s="5">
        <v>475</v>
      </c>
      <c r="C4744" s="5" t="s">
        <v>533</v>
      </c>
    </row>
    <row r="4745" spans="2:3">
      <c r="B4745" s="5">
        <v>562</v>
      </c>
      <c r="C4745" s="5" t="s">
        <v>533</v>
      </c>
    </row>
    <row r="4746" spans="2:3">
      <c r="B4746" s="5">
        <v>807</v>
      </c>
      <c r="C4746" s="5" t="s">
        <v>532</v>
      </c>
    </row>
    <row r="4747" spans="2:3">
      <c r="B4747" s="5">
        <v>730</v>
      </c>
      <c r="C4747" s="5" t="s">
        <v>532</v>
      </c>
    </row>
    <row r="4748" spans="2:3">
      <c r="B4748" s="5">
        <v>876</v>
      </c>
      <c r="C4748" s="5" t="s">
        <v>532</v>
      </c>
    </row>
    <row r="4749" spans="2:3">
      <c r="B4749" s="5">
        <v>545</v>
      </c>
      <c r="C4749" s="5" t="s">
        <v>533</v>
      </c>
    </row>
    <row r="4750" spans="2:3">
      <c r="B4750" s="5">
        <v>990</v>
      </c>
      <c r="C4750" s="5" t="s">
        <v>533</v>
      </c>
    </row>
    <row r="4751" spans="2:3">
      <c r="B4751" s="5">
        <v>474</v>
      </c>
      <c r="C4751" s="5" t="s">
        <v>532</v>
      </c>
    </row>
    <row r="4752" spans="2:3">
      <c r="B4752" s="5">
        <v>233</v>
      </c>
      <c r="C4752" s="5" t="s">
        <v>532</v>
      </c>
    </row>
    <row r="4753" spans="2:3">
      <c r="B4753" s="5">
        <v>500</v>
      </c>
      <c r="C4753" s="5" t="s">
        <v>532</v>
      </c>
    </row>
    <row r="4754" spans="2:3">
      <c r="B4754" s="5">
        <v>442</v>
      </c>
      <c r="C4754" s="5" t="s">
        <v>532</v>
      </c>
    </row>
    <row r="4755" spans="2:3">
      <c r="B4755" s="5">
        <v>210</v>
      </c>
      <c r="C4755" s="5" t="s">
        <v>533</v>
      </c>
    </row>
    <row r="4756" spans="2:3">
      <c r="B4756" s="5">
        <v>73</v>
      </c>
      <c r="C4756" s="5" t="s">
        <v>532</v>
      </c>
    </row>
    <row r="4757" spans="2:3">
      <c r="B4757" s="5">
        <v>339</v>
      </c>
      <c r="C4757" s="5" t="s">
        <v>533</v>
      </c>
    </row>
    <row r="4758" spans="2:3">
      <c r="B4758" s="5">
        <v>828</v>
      </c>
      <c r="C4758" s="5" t="s">
        <v>532</v>
      </c>
    </row>
    <row r="4759" spans="2:3">
      <c r="B4759" s="5">
        <v>476</v>
      </c>
      <c r="C4759" s="5" t="s">
        <v>532</v>
      </c>
    </row>
    <row r="4760" spans="2:3">
      <c r="B4760" s="5">
        <v>525</v>
      </c>
      <c r="C4760" s="5" t="s">
        <v>533</v>
      </c>
    </row>
    <row r="4761" spans="2:3">
      <c r="B4761" s="5">
        <v>172</v>
      </c>
      <c r="C4761" s="5" t="s">
        <v>532</v>
      </c>
    </row>
    <row r="4762" spans="2:3">
      <c r="B4762" s="5">
        <v>796</v>
      </c>
      <c r="C4762" s="5" t="s">
        <v>532</v>
      </c>
    </row>
    <row r="4763" spans="2:3">
      <c r="B4763" s="5">
        <v>664</v>
      </c>
      <c r="C4763" s="5" t="s">
        <v>533</v>
      </c>
    </row>
    <row r="4764" spans="2:3">
      <c r="B4764" s="5">
        <v>762</v>
      </c>
      <c r="C4764" s="5" t="s">
        <v>533</v>
      </c>
    </row>
    <row r="4765" spans="2:3">
      <c r="B4765" s="5">
        <v>674</v>
      </c>
      <c r="C4765" s="5" t="s">
        <v>532</v>
      </c>
    </row>
    <row r="4766" spans="2:3">
      <c r="B4766" s="5">
        <v>206</v>
      </c>
      <c r="C4766" s="5" t="s">
        <v>533</v>
      </c>
    </row>
    <row r="4767" spans="2:3">
      <c r="B4767" s="5">
        <v>957</v>
      </c>
      <c r="C4767" s="5" t="s">
        <v>532</v>
      </c>
    </row>
    <row r="4768" spans="2:3">
      <c r="B4768" s="5">
        <v>314</v>
      </c>
      <c r="C4768" s="5" t="s">
        <v>533</v>
      </c>
    </row>
    <row r="4769" spans="2:3">
      <c r="B4769" s="5">
        <v>515</v>
      </c>
      <c r="C4769" s="5" t="s">
        <v>533</v>
      </c>
    </row>
    <row r="4770" spans="2:3">
      <c r="B4770" s="5">
        <v>178</v>
      </c>
      <c r="C4770" s="5" t="s">
        <v>532</v>
      </c>
    </row>
    <row r="4771" spans="2:3">
      <c r="B4771" s="5">
        <v>506</v>
      </c>
      <c r="C4771" s="5" t="s">
        <v>532</v>
      </c>
    </row>
    <row r="4772" spans="2:3">
      <c r="B4772" s="5">
        <v>580</v>
      </c>
      <c r="C4772" s="5" t="s">
        <v>533</v>
      </c>
    </row>
    <row r="4773" spans="2:3">
      <c r="B4773" s="5">
        <v>341</v>
      </c>
      <c r="C4773" s="5" t="s">
        <v>533</v>
      </c>
    </row>
    <row r="4774" spans="2:3">
      <c r="B4774" s="5">
        <v>470</v>
      </c>
      <c r="C4774" s="5" t="s">
        <v>532</v>
      </c>
    </row>
    <row r="4775" spans="2:3">
      <c r="B4775" s="5">
        <v>205</v>
      </c>
      <c r="C4775" s="5" t="s">
        <v>533</v>
      </c>
    </row>
    <row r="4776" spans="2:3">
      <c r="B4776" s="5">
        <v>230</v>
      </c>
      <c r="C4776" s="5" t="s">
        <v>533</v>
      </c>
    </row>
    <row r="4777" spans="2:3">
      <c r="B4777" s="5">
        <v>463</v>
      </c>
      <c r="C4777" s="5" t="s">
        <v>533</v>
      </c>
    </row>
    <row r="4778" spans="2:3">
      <c r="B4778" s="5">
        <v>534</v>
      </c>
      <c r="C4778" s="5" t="s">
        <v>532</v>
      </c>
    </row>
    <row r="4779" spans="2:3">
      <c r="B4779" s="5">
        <v>115</v>
      </c>
      <c r="C4779" s="5" t="s">
        <v>533</v>
      </c>
    </row>
    <row r="4780" spans="2:3">
      <c r="B4780" s="5">
        <v>616</v>
      </c>
      <c r="C4780" s="5" t="s">
        <v>532</v>
      </c>
    </row>
    <row r="4781" spans="2:3">
      <c r="B4781" s="5">
        <v>191</v>
      </c>
      <c r="C4781" s="5" t="s">
        <v>532</v>
      </c>
    </row>
    <row r="4782" spans="2:3">
      <c r="B4782" s="5">
        <v>882</v>
      </c>
      <c r="C4782" s="5" t="s">
        <v>533</v>
      </c>
    </row>
    <row r="4783" spans="2:3">
      <c r="B4783" s="5">
        <v>263</v>
      </c>
      <c r="C4783" s="5" t="s">
        <v>532</v>
      </c>
    </row>
    <row r="4784" spans="2:3">
      <c r="B4784" s="5">
        <v>580</v>
      </c>
      <c r="C4784" s="5" t="s">
        <v>533</v>
      </c>
    </row>
    <row r="4785" spans="2:3">
      <c r="B4785" s="5">
        <v>974</v>
      </c>
      <c r="C4785" s="5" t="s">
        <v>532</v>
      </c>
    </row>
    <row r="4786" spans="2:3">
      <c r="B4786" s="5">
        <v>716</v>
      </c>
      <c r="C4786" s="5" t="s">
        <v>533</v>
      </c>
    </row>
    <row r="4787" spans="2:3">
      <c r="B4787" s="5">
        <v>33</v>
      </c>
      <c r="C4787" s="5" t="s">
        <v>532</v>
      </c>
    </row>
    <row r="4788" spans="2:3">
      <c r="B4788" s="5">
        <v>541</v>
      </c>
      <c r="C4788" s="5" t="s">
        <v>532</v>
      </c>
    </row>
    <row r="4789" spans="2:3">
      <c r="B4789" s="5">
        <v>979</v>
      </c>
      <c r="C4789" s="5" t="s">
        <v>532</v>
      </c>
    </row>
    <row r="4790" spans="2:3">
      <c r="B4790" s="5">
        <v>265</v>
      </c>
      <c r="C4790" s="5" t="s">
        <v>533</v>
      </c>
    </row>
    <row r="4791" spans="2:3">
      <c r="B4791" s="5">
        <v>862</v>
      </c>
      <c r="C4791" s="5" t="s">
        <v>533</v>
      </c>
    </row>
    <row r="4792" spans="2:3">
      <c r="B4792" s="5">
        <v>229</v>
      </c>
      <c r="C4792" s="5" t="s">
        <v>533</v>
      </c>
    </row>
    <row r="4793" spans="2:3">
      <c r="B4793" s="5">
        <v>418</v>
      </c>
      <c r="C4793" s="5" t="s">
        <v>533</v>
      </c>
    </row>
    <row r="4794" spans="2:3">
      <c r="B4794" s="5">
        <v>1</v>
      </c>
      <c r="C4794" s="5" t="s">
        <v>533</v>
      </c>
    </row>
    <row r="4795" spans="2:3">
      <c r="B4795" s="5">
        <v>49</v>
      </c>
      <c r="C4795" s="5" t="s">
        <v>532</v>
      </c>
    </row>
    <row r="4796" spans="2:3">
      <c r="B4796" s="5">
        <v>81</v>
      </c>
      <c r="C4796" s="5" t="s">
        <v>533</v>
      </c>
    </row>
    <row r="4797" spans="2:3">
      <c r="B4797" s="5">
        <v>560</v>
      </c>
      <c r="C4797" s="5" t="s">
        <v>533</v>
      </c>
    </row>
    <row r="4798" spans="2:3">
      <c r="B4798" s="5">
        <v>774</v>
      </c>
      <c r="C4798" s="5" t="s">
        <v>532</v>
      </c>
    </row>
    <row r="4799" spans="2:3">
      <c r="B4799" s="5">
        <v>328</v>
      </c>
      <c r="C4799" s="5" t="s">
        <v>533</v>
      </c>
    </row>
    <row r="4800" spans="2:3">
      <c r="B4800" s="5">
        <v>565</v>
      </c>
      <c r="C4800" s="5" t="s">
        <v>533</v>
      </c>
    </row>
    <row r="4801" spans="2:3">
      <c r="B4801" s="5">
        <v>48</v>
      </c>
      <c r="C4801" s="5" t="s">
        <v>533</v>
      </c>
    </row>
    <row r="4802" spans="2:3">
      <c r="B4802" s="5">
        <v>421</v>
      </c>
      <c r="C4802" s="5" t="s">
        <v>533</v>
      </c>
    </row>
    <row r="4803" spans="2:3">
      <c r="B4803" s="5">
        <v>333</v>
      </c>
      <c r="C4803" s="5" t="s">
        <v>533</v>
      </c>
    </row>
    <row r="4804" spans="2:3">
      <c r="B4804" s="5">
        <v>171</v>
      </c>
      <c r="C4804" s="5" t="s">
        <v>532</v>
      </c>
    </row>
    <row r="4805" spans="2:3">
      <c r="B4805" s="5">
        <v>499</v>
      </c>
      <c r="C4805" s="5" t="s">
        <v>533</v>
      </c>
    </row>
    <row r="4806" spans="2:3">
      <c r="B4806" s="5">
        <v>529</v>
      </c>
      <c r="C4806" s="5" t="s">
        <v>533</v>
      </c>
    </row>
    <row r="4807" spans="2:3">
      <c r="B4807" s="5">
        <v>414</v>
      </c>
      <c r="C4807" s="5" t="s">
        <v>533</v>
      </c>
    </row>
    <row r="4808" spans="2:3">
      <c r="B4808" s="5">
        <v>878</v>
      </c>
      <c r="C4808" s="5" t="s">
        <v>532</v>
      </c>
    </row>
    <row r="4809" spans="2:3">
      <c r="B4809" s="5">
        <v>398</v>
      </c>
      <c r="C4809" s="5" t="s">
        <v>533</v>
      </c>
    </row>
    <row r="4810" spans="2:3">
      <c r="B4810" s="5">
        <v>611</v>
      </c>
      <c r="C4810" s="5" t="s">
        <v>533</v>
      </c>
    </row>
    <row r="4811" spans="2:3">
      <c r="B4811" s="5">
        <v>775</v>
      </c>
      <c r="C4811" s="5" t="s">
        <v>532</v>
      </c>
    </row>
    <row r="4812" spans="2:3">
      <c r="B4812" s="5">
        <v>620</v>
      </c>
      <c r="C4812" s="5" t="s">
        <v>533</v>
      </c>
    </row>
    <row r="4813" spans="2:3">
      <c r="B4813" s="5">
        <v>952</v>
      </c>
      <c r="C4813" s="5" t="s">
        <v>532</v>
      </c>
    </row>
    <row r="4814" spans="2:3">
      <c r="B4814" s="5">
        <v>624</v>
      </c>
      <c r="C4814" s="5" t="s">
        <v>533</v>
      </c>
    </row>
    <row r="4815" spans="2:3">
      <c r="B4815" s="5">
        <v>194</v>
      </c>
      <c r="C4815" s="5" t="s">
        <v>532</v>
      </c>
    </row>
    <row r="4816" spans="2:3">
      <c r="B4816" s="5">
        <v>369</v>
      </c>
      <c r="C4816" s="5" t="s">
        <v>532</v>
      </c>
    </row>
    <row r="4817" spans="2:3">
      <c r="B4817" s="5">
        <v>172</v>
      </c>
      <c r="C4817" s="5" t="s">
        <v>533</v>
      </c>
    </row>
    <row r="4818" spans="2:3">
      <c r="B4818" s="5">
        <v>379</v>
      </c>
      <c r="C4818" s="5" t="s">
        <v>533</v>
      </c>
    </row>
    <row r="4819" spans="2:3">
      <c r="B4819" s="5">
        <v>909</v>
      </c>
      <c r="C4819" s="5" t="s">
        <v>532</v>
      </c>
    </row>
    <row r="4820" spans="2:3">
      <c r="B4820" s="5">
        <v>527</v>
      </c>
      <c r="C4820" s="5" t="s">
        <v>533</v>
      </c>
    </row>
    <row r="4821" spans="2:3">
      <c r="B4821" s="5">
        <v>838</v>
      </c>
      <c r="C4821" s="5" t="s">
        <v>533</v>
      </c>
    </row>
    <row r="4822" spans="2:3">
      <c r="B4822" s="5">
        <v>417</v>
      </c>
      <c r="C4822" s="5" t="s">
        <v>533</v>
      </c>
    </row>
    <row r="4823" spans="2:3">
      <c r="B4823" s="5">
        <v>639</v>
      </c>
      <c r="C4823" s="5" t="s">
        <v>533</v>
      </c>
    </row>
    <row r="4824" spans="2:3">
      <c r="B4824" s="5">
        <v>822</v>
      </c>
      <c r="C4824" s="5" t="s">
        <v>532</v>
      </c>
    </row>
    <row r="4825" spans="2:3">
      <c r="B4825" s="5">
        <v>14</v>
      </c>
      <c r="C4825" s="5" t="s">
        <v>533</v>
      </c>
    </row>
    <row r="4826" spans="2:3">
      <c r="B4826" s="5">
        <v>185</v>
      </c>
      <c r="C4826" s="5" t="s">
        <v>532</v>
      </c>
    </row>
    <row r="4827" spans="2:3">
      <c r="B4827" s="5">
        <v>945</v>
      </c>
      <c r="C4827" s="5" t="s">
        <v>532</v>
      </c>
    </row>
    <row r="4828" spans="2:3">
      <c r="B4828" s="5">
        <v>669</v>
      </c>
      <c r="C4828" s="5" t="s">
        <v>533</v>
      </c>
    </row>
    <row r="4829" spans="2:3">
      <c r="B4829" s="5">
        <v>566</v>
      </c>
      <c r="C4829" s="5" t="s">
        <v>533</v>
      </c>
    </row>
    <row r="4830" spans="2:3">
      <c r="B4830" s="5">
        <v>493</v>
      </c>
      <c r="C4830" s="5" t="s">
        <v>533</v>
      </c>
    </row>
    <row r="4831" spans="2:3">
      <c r="B4831" s="5">
        <v>133</v>
      </c>
      <c r="C4831" s="5" t="s">
        <v>533</v>
      </c>
    </row>
    <row r="4832" spans="2:3">
      <c r="B4832" s="5">
        <v>732</v>
      </c>
      <c r="C4832" s="5" t="s">
        <v>533</v>
      </c>
    </row>
    <row r="4833" spans="2:3">
      <c r="B4833" s="5">
        <v>551</v>
      </c>
      <c r="C4833" s="5" t="s">
        <v>533</v>
      </c>
    </row>
    <row r="4834" spans="2:3">
      <c r="B4834" s="5">
        <v>696</v>
      </c>
      <c r="C4834" s="5" t="s">
        <v>533</v>
      </c>
    </row>
    <row r="4835" spans="2:3">
      <c r="B4835" s="5">
        <v>465</v>
      </c>
      <c r="C4835" s="5" t="s">
        <v>532</v>
      </c>
    </row>
    <row r="4836" spans="2:3">
      <c r="B4836" s="5">
        <v>396</v>
      </c>
      <c r="C4836" s="5" t="s">
        <v>532</v>
      </c>
    </row>
    <row r="4837" spans="2:3">
      <c r="B4837" s="5">
        <v>205</v>
      </c>
      <c r="C4837" s="5" t="s">
        <v>533</v>
      </c>
    </row>
    <row r="4838" spans="2:3">
      <c r="B4838" s="5">
        <v>612</v>
      </c>
      <c r="C4838" s="5" t="s">
        <v>533</v>
      </c>
    </row>
    <row r="4839" spans="2:3">
      <c r="B4839" s="5">
        <v>855</v>
      </c>
      <c r="C4839" s="5" t="s">
        <v>532</v>
      </c>
    </row>
    <row r="4840" spans="2:3">
      <c r="B4840" s="5">
        <v>277</v>
      </c>
      <c r="C4840" s="5" t="s">
        <v>533</v>
      </c>
    </row>
    <row r="4841" spans="2:3">
      <c r="B4841" s="5">
        <v>165</v>
      </c>
      <c r="C4841" s="5" t="s">
        <v>532</v>
      </c>
    </row>
    <row r="4842" spans="2:3">
      <c r="B4842" s="5">
        <v>575</v>
      </c>
      <c r="C4842" s="5" t="s">
        <v>533</v>
      </c>
    </row>
    <row r="4843" spans="2:3">
      <c r="B4843" s="5">
        <v>736</v>
      </c>
      <c r="C4843" s="5" t="s">
        <v>533</v>
      </c>
    </row>
    <row r="4844" spans="2:3">
      <c r="B4844" s="5">
        <v>100</v>
      </c>
      <c r="C4844" s="5" t="s">
        <v>533</v>
      </c>
    </row>
    <row r="4845" spans="2:3">
      <c r="B4845" s="5">
        <v>375</v>
      </c>
      <c r="C4845" s="5" t="s">
        <v>533</v>
      </c>
    </row>
    <row r="4846" spans="2:3">
      <c r="B4846" s="5">
        <v>588</v>
      </c>
      <c r="C4846" s="5" t="s">
        <v>533</v>
      </c>
    </row>
    <row r="4847" spans="2:3">
      <c r="B4847" s="5">
        <v>496</v>
      </c>
      <c r="C4847" s="5" t="s">
        <v>533</v>
      </c>
    </row>
    <row r="4848" spans="2:3">
      <c r="B4848" s="5">
        <v>635</v>
      </c>
      <c r="C4848" s="5" t="s">
        <v>532</v>
      </c>
    </row>
    <row r="4849" spans="2:3">
      <c r="B4849" s="5">
        <v>573</v>
      </c>
      <c r="C4849" s="5" t="s">
        <v>533</v>
      </c>
    </row>
    <row r="4850" spans="2:3">
      <c r="B4850" s="5">
        <v>187</v>
      </c>
      <c r="C4850" s="5" t="s">
        <v>532</v>
      </c>
    </row>
    <row r="4851" spans="2:3">
      <c r="B4851" s="5">
        <v>271</v>
      </c>
      <c r="C4851" s="5" t="s">
        <v>533</v>
      </c>
    </row>
    <row r="4852" spans="2:3">
      <c r="B4852" s="5">
        <v>562</v>
      </c>
      <c r="C4852" s="5" t="s">
        <v>532</v>
      </c>
    </row>
    <row r="4853" spans="2:3">
      <c r="B4853" s="5">
        <v>547</v>
      </c>
      <c r="C4853" s="5" t="s">
        <v>533</v>
      </c>
    </row>
    <row r="4854" spans="2:3">
      <c r="B4854" s="5">
        <v>796</v>
      </c>
      <c r="C4854" s="5" t="s">
        <v>532</v>
      </c>
    </row>
    <row r="4855" spans="2:3">
      <c r="B4855" s="5">
        <v>642</v>
      </c>
      <c r="C4855" s="5" t="s">
        <v>532</v>
      </c>
    </row>
    <row r="4856" spans="2:3">
      <c r="B4856" s="5">
        <v>349</v>
      </c>
      <c r="C4856" s="5" t="s">
        <v>533</v>
      </c>
    </row>
    <row r="4857" spans="2:3">
      <c r="B4857" s="5">
        <v>600</v>
      </c>
      <c r="C4857" s="5" t="s">
        <v>532</v>
      </c>
    </row>
    <row r="4858" spans="2:3">
      <c r="B4858" s="5">
        <v>31</v>
      </c>
      <c r="C4858" s="5" t="s">
        <v>532</v>
      </c>
    </row>
    <row r="4859" spans="2:3">
      <c r="B4859" s="5">
        <v>59</v>
      </c>
      <c r="C4859" s="5" t="s">
        <v>532</v>
      </c>
    </row>
    <row r="4860" spans="2:3">
      <c r="B4860" s="5">
        <v>190</v>
      </c>
      <c r="C4860" s="5" t="s">
        <v>532</v>
      </c>
    </row>
    <row r="4861" spans="2:3">
      <c r="B4861" s="5">
        <v>112</v>
      </c>
      <c r="C4861" s="5" t="s">
        <v>532</v>
      </c>
    </row>
    <row r="4862" spans="2:3">
      <c r="B4862" s="5">
        <v>888</v>
      </c>
      <c r="C4862" s="5" t="s">
        <v>532</v>
      </c>
    </row>
    <row r="4863" spans="2:3">
      <c r="B4863" s="5">
        <v>841</v>
      </c>
      <c r="C4863" s="5" t="s">
        <v>532</v>
      </c>
    </row>
    <row r="4864" spans="2:3">
      <c r="B4864" s="5">
        <v>191</v>
      </c>
      <c r="C4864" s="5" t="s">
        <v>533</v>
      </c>
    </row>
    <row r="4865" spans="2:3">
      <c r="B4865" s="5">
        <v>81</v>
      </c>
      <c r="C4865" s="5" t="s">
        <v>533</v>
      </c>
    </row>
    <row r="4866" spans="2:3">
      <c r="B4866" s="5">
        <v>946</v>
      </c>
      <c r="C4866" s="5" t="s">
        <v>533</v>
      </c>
    </row>
    <row r="4867" spans="2:3">
      <c r="B4867" s="5">
        <v>601</v>
      </c>
      <c r="C4867" s="5" t="s">
        <v>533</v>
      </c>
    </row>
    <row r="4868" spans="2:3">
      <c r="B4868" s="5">
        <v>467</v>
      </c>
      <c r="C4868" s="5" t="s">
        <v>532</v>
      </c>
    </row>
    <row r="4869" spans="2:3">
      <c r="B4869" s="5">
        <v>779</v>
      </c>
      <c r="C4869" s="5" t="s">
        <v>532</v>
      </c>
    </row>
    <row r="4870" spans="2:3">
      <c r="B4870" s="5">
        <v>555</v>
      </c>
      <c r="C4870" s="5" t="s">
        <v>533</v>
      </c>
    </row>
    <row r="4871" spans="2:3">
      <c r="B4871" s="5">
        <v>256</v>
      </c>
      <c r="C4871" s="5" t="s">
        <v>533</v>
      </c>
    </row>
    <row r="4872" spans="2:3">
      <c r="B4872" s="5">
        <v>750</v>
      </c>
      <c r="C4872" s="5" t="s">
        <v>532</v>
      </c>
    </row>
    <row r="4873" spans="2:3">
      <c r="B4873" s="5">
        <v>372</v>
      </c>
      <c r="C4873" s="5" t="s">
        <v>533</v>
      </c>
    </row>
    <row r="4874" spans="2:3">
      <c r="B4874" s="5">
        <v>920</v>
      </c>
      <c r="C4874" s="5" t="s">
        <v>532</v>
      </c>
    </row>
    <row r="4875" spans="2:3">
      <c r="B4875" s="5">
        <v>428</v>
      </c>
      <c r="C4875" s="5" t="s">
        <v>533</v>
      </c>
    </row>
    <row r="4876" spans="2:3">
      <c r="B4876" s="5">
        <v>729</v>
      </c>
      <c r="C4876" s="5" t="s">
        <v>533</v>
      </c>
    </row>
    <row r="4877" spans="2:3">
      <c r="B4877" s="5">
        <v>419</v>
      </c>
      <c r="C4877" s="5" t="s">
        <v>533</v>
      </c>
    </row>
    <row r="4878" spans="2:3">
      <c r="B4878" s="5">
        <v>850</v>
      </c>
      <c r="C4878" s="5" t="s">
        <v>532</v>
      </c>
    </row>
    <row r="4879" spans="2:3">
      <c r="B4879" s="5">
        <v>693</v>
      </c>
      <c r="C4879" s="5" t="s">
        <v>533</v>
      </c>
    </row>
    <row r="4880" spans="2:3">
      <c r="B4880" s="5">
        <v>339</v>
      </c>
      <c r="C4880" s="5" t="s">
        <v>532</v>
      </c>
    </row>
    <row r="4881" spans="2:3">
      <c r="B4881" s="5">
        <v>541</v>
      </c>
      <c r="C4881" s="5" t="s">
        <v>532</v>
      </c>
    </row>
    <row r="4882" spans="2:3">
      <c r="B4882" s="5">
        <v>885</v>
      </c>
      <c r="C4882" s="5" t="s">
        <v>533</v>
      </c>
    </row>
    <row r="4883" spans="2:3">
      <c r="B4883" s="5">
        <v>279</v>
      </c>
      <c r="C4883" s="5" t="s">
        <v>533</v>
      </c>
    </row>
    <row r="4884" spans="2:3">
      <c r="B4884" s="5">
        <v>90</v>
      </c>
      <c r="C4884" s="5" t="s">
        <v>533</v>
      </c>
    </row>
    <row r="4885" spans="2:3">
      <c r="B4885" s="5">
        <v>557</v>
      </c>
      <c r="C4885" s="5" t="s">
        <v>532</v>
      </c>
    </row>
    <row r="4886" spans="2:3">
      <c r="B4886" s="5">
        <v>916</v>
      </c>
      <c r="C4886" s="5" t="s">
        <v>532</v>
      </c>
    </row>
    <row r="4887" spans="2:3">
      <c r="B4887" s="5">
        <v>237</v>
      </c>
      <c r="C4887" s="5" t="s">
        <v>532</v>
      </c>
    </row>
    <row r="4888" spans="2:3">
      <c r="B4888" s="5">
        <v>111</v>
      </c>
      <c r="C4888" s="5" t="s">
        <v>533</v>
      </c>
    </row>
    <row r="4889" spans="2:3">
      <c r="B4889" s="5">
        <v>388</v>
      </c>
      <c r="C4889" s="5" t="s">
        <v>533</v>
      </c>
    </row>
    <row r="4890" spans="2:3">
      <c r="B4890" s="5">
        <v>251</v>
      </c>
      <c r="C4890" s="5" t="s">
        <v>532</v>
      </c>
    </row>
    <row r="4891" spans="2:3">
      <c r="B4891" s="5">
        <v>273</v>
      </c>
      <c r="C4891" s="5" t="s">
        <v>533</v>
      </c>
    </row>
    <row r="4892" spans="2:3">
      <c r="B4892" s="5">
        <v>127</v>
      </c>
      <c r="C4892" s="5" t="s">
        <v>533</v>
      </c>
    </row>
    <row r="4893" spans="2:3">
      <c r="B4893" s="5">
        <v>27</v>
      </c>
      <c r="C4893" s="5" t="s">
        <v>533</v>
      </c>
    </row>
    <row r="4894" spans="2:3">
      <c r="B4894" s="5">
        <v>917</v>
      </c>
      <c r="C4894" s="5" t="s">
        <v>532</v>
      </c>
    </row>
    <row r="4895" spans="2:3">
      <c r="B4895" s="5">
        <v>885</v>
      </c>
      <c r="C4895" s="5" t="s">
        <v>532</v>
      </c>
    </row>
    <row r="4896" spans="2:3">
      <c r="B4896" s="5">
        <v>252</v>
      </c>
      <c r="C4896" s="5" t="s">
        <v>533</v>
      </c>
    </row>
    <row r="4897" spans="2:3">
      <c r="B4897" s="5">
        <v>107</v>
      </c>
      <c r="C4897" s="5" t="s">
        <v>533</v>
      </c>
    </row>
    <row r="4898" spans="2:3">
      <c r="B4898" s="5">
        <v>188</v>
      </c>
      <c r="C4898" s="5" t="s">
        <v>532</v>
      </c>
    </row>
    <row r="4899" spans="2:3">
      <c r="B4899" s="5">
        <v>257</v>
      </c>
      <c r="C4899" s="5" t="s">
        <v>533</v>
      </c>
    </row>
    <row r="4900" spans="2:3">
      <c r="B4900" s="5">
        <v>52</v>
      </c>
      <c r="C4900" s="5" t="s">
        <v>533</v>
      </c>
    </row>
    <row r="4901" spans="2:3">
      <c r="B4901" s="5">
        <v>531</v>
      </c>
      <c r="C4901" s="5" t="s">
        <v>533</v>
      </c>
    </row>
    <row r="4902" spans="2:3">
      <c r="B4902" s="5">
        <v>753</v>
      </c>
      <c r="C4902" s="5" t="s">
        <v>532</v>
      </c>
    </row>
    <row r="4903" spans="2:3">
      <c r="B4903" s="5">
        <v>270</v>
      </c>
      <c r="C4903" s="5" t="s">
        <v>533</v>
      </c>
    </row>
    <row r="4904" spans="2:3">
      <c r="B4904" s="5">
        <v>626</v>
      </c>
      <c r="C4904" s="5" t="s">
        <v>533</v>
      </c>
    </row>
    <row r="4905" spans="2:3">
      <c r="B4905" s="5">
        <v>41</v>
      </c>
      <c r="C4905" s="5" t="s">
        <v>533</v>
      </c>
    </row>
    <row r="4906" spans="2:3">
      <c r="B4906" s="5">
        <v>373</v>
      </c>
      <c r="C4906" s="5" t="s">
        <v>533</v>
      </c>
    </row>
    <row r="4907" spans="2:3">
      <c r="B4907" s="5">
        <v>802</v>
      </c>
      <c r="C4907" s="5" t="s">
        <v>532</v>
      </c>
    </row>
    <row r="4908" spans="2:3">
      <c r="B4908" s="5">
        <v>805</v>
      </c>
      <c r="C4908" s="5" t="s">
        <v>533</v>
      </c>
    </row>
    <row r="4909" spans="2:3">
      <c r="B4909" s="5">
        <v>778</v>
      </c>
      <c r="C4909" s="5" t="s">
        <v>532</v>
      </c>
    </row>
    <row r="4910" spans="2:3">
      <c r="B4910" s="5">
        <v>320</v>
      </c>
      <c r="C4910" s="5" t="s">
        <v>533</v>
      </c>
    </row>
    <row r="4911" spans="2:3">
      <c r="B4911" s="5">
        <v>43</v>
      </c>
      <c r="C4911" s="5" t="s">
        <v>533</v>
      </c>
    </row>
    <row r="4912" spans="2:3">
      <c r="B4912" s="5">
        <v>220</v>
      </c>
      <c r="C4912" s="5" t="s">
        <v>533</v>
      </c>
    </row>
    <row r="4913" spans="2:3">
      <c r="B4913" s="5">
        <v>205</v>
      </c>
      <c r="C4913" s="5" t="s">
        <v>533</v>
      </c>
    </row>
    <row r="4914" spans="2:3">
      <c r="B4914" s="5">
        <v>903</v>
      </c>
      <c r="C4914" s="5" t="s">
        <v>533</v>
      </c>
    </row>
    <row r="4915" spans="2:3">
      <c r="B4915" s="5">
        <v>596</v>
      </c>
      <c r="C4915" s="5" t="s">
        <v>533</v>
      </c>
    </row>
    <row r="4916" spans="2:3">
      <c r="B4916" s="5">
        <v>111</v>
      </c>
      <c r="C4916" s="5" t="s">
        <v>532</v>
      </c>
    </row>
    <row r="4917" spans="2:3">
      <c r="B4917" s="5">
        <v>716</v>
      </c>
      <c r="C4917" s="5" t="s">
        <v>533</v>
      </c>
    </row>
    <row r="4918" spans="2:3">
      <c r="B4918" s="5">
        <v>924</v>
      </c>
      <c r="C4918" s="5" t="s">
        <v>532</v>
      </c>
    </row>
    <row r="4919" spans="2:3">
      <c r="B4919" s="5">
        <v>634</v>
      </c>
      <c r="C4919" s="5" t="s">
        <v>533</v>
      </c>
    </row>
    <row r="4920" spans="2:3">
      <c r="B4920" s="5">
        <v>417</v>
      </c>
      <c r="C4920" s="5" t="s">
        <v>533</v>
      </c>
    </row>
    <row r="4921" spans="2:3">
      <c r="B4921" s="5">
        <v>394</v>
      </c>
      <c r="C4921" s="5" t="s">
        <v>533</v>
      </c>
    </row>
    <row r="4922" spans="2:3">
      <c r="B4922" s="5">
        <v>553</v>
      </c>
      <c r="C4922" s="5" t="s">
        <v>533</v>
      </c>
    </row>
    <row r="4923" spans="2:3">
      <c r="B4923" s="5">
        <v>504</v>
      </c>
      <c r="C4923" s="5" t="s">
        <v>533</v>
      </c>
    </row>
    <row r="4924" spans="2:3">
      <c r="B4924" s="5">
        <v>978</v>
      </c>
      <c r="C4924" s="5" t="s">
        <v>532</v>
      </c>
    </row>
    <row r="4925" spans="2:3">
      <c r="B4925" s="5">
        <v>207</v>
      </c>
      <c r="C4925" s="5" t="s">
        <v>532</v>
      </c>
    </row>
    <row r="4926" spans="2:3">
      <c r="B4926" s="5">
        <v>234</v>
      </c>
      <c r="C4926" s="5" t="s">
        <v>532</v>
      </c>
    </row>
    <row r="4927" spans="2:3">
      <c r="B4927" s="5">
        <v>627</v>
      </c>
      <c r="C4927" s="5" t="s">
        <v>533</v>
      </c>
    </row>
    <row r="4928" spans="2:3">
      <c r="B4928" s="5">
        <v>257</v>
      </c>
      <c r="C4928" s="5" t="s">
        <v>533</v>
      </c>
    </row>
    <row r="4929" spans="2:3">
      <c r="B4929" s="5">
        <v>840</v>
      </c>
      <c r="C4929" s="5" t="s">
        <v>533</v>
      </c>
    </row>
    <row r="4930" spans="2:3">
      <c r="B4930" s="5">
        <v>926</v>
      </c>
      <c r="C4930" s="5" t="s">
        <v>533</v>
      </c>
    </row>
    <row r="4931" spans="2:3">
      <c r="B4931" s="5">
        <v>984</v>
      </c>
      <c r="C4931" s="5" t="s">
        <v>533</v>
      </c>
    </row>
    <row r="4932" spans="2:3">
      <c r="B4932" s="5">
        <v>536</v>
      </c>
      <c r="C4932" s="5" t="s">
        <v>533</v>
      </c>
    </row>
    <row r="4933" spans="2:3">
      <c r="B4933" s="5">
        <v>733</v>
      </c>
      <c r="C4933" s="5" t="s">
        <v>532</v>
      </c>
    </row>
    <row r="4934" spans="2:3">
      <c r="B4934" s="5">
        <v>605</v>
      </c>
      <c r="C4934" s="5" t="s">
        <v>533</v>
      </c>
    </row>
    <row r="4935" spans="2:3">
      <c r="B4935" s="5">
        <v>310</v>
      </c>
      <c r="C4935" s="5" t="s">
        <v>532</v>
      </c>
    </row>
    <row r="4936" spans="2:3">
      <c r="B4936" s="5">
        <v>551</v>
      </c>
      <c r="C4936" s="5" t="s">
        <v>533</v>
      </c>
    </row>
    <row r="4937" spans="2:3">
      <c r="B4937" s="5">
        <v>296</v>
      </c>
      <c r="C4937" s="5" t="s">
        <v>532</v>
      </c>
    </row>
    <row r="4938" spans="2:3">
      <c r="B4938" s="5">
        <v>559</v>
      </c>
      <c r="C4938" s="5" t="s">
        <v>533</v>
      </c>
    </row>
    <row r="4939" spans="2:3">
      <c r="B4939" s="5">
        <v>394</v>
      </c>
      <c r="C4939" s="5" t="s">
        <v>533</v>
      </c>
    </row>
    <row r="4940" spans="2:3">
      <c r="B4940" s="5">
        <v>327</v>
      </c>
      <c r="C4940" s="5" t="s">
        <v>532</v>
      </c>
    </row>
    <row r="4941" spans="2:3">
      <c r="B4941" s="5">
        <v>675</v>
      </c>
      <c r="C4941" s="5" t="s">
        <v>533</v>
      </c>
    </row>
    <row r="4942" spans="2:3">
      <c r="B4942" s="5">
        <v>558</v>
      </c>
      <c r="C4942" s="5" t="s">
        <v>533</v>
      </c>
    </row>
    <row r="4943" spans="2:3">
      <c r="B4943" s="5">
        <v>532</v>
      </c>
      <c r="C4943" s="5" t="s">
        <v>532</v>
      </c>
    </row>
    <row r="4944" spans="2:3">
      <c r="B4944" s="5">
        <v>485</v>
      </c>
      <c r="C4944" s="5" t="s">
        <v>533</v>
      </c>
    </row>
    <row r="4945" spans="2:3">
      <c r="B4945" s="5">
        <v>202</v>
      </c>
      <c r="C4945" s="5" t="s">
        <v>533</v>
      </c>
    </row>
    <row r="4946" spans="2:3">
      <c r="B4946" s="5">
        <v>589</v>
      </c>
      <c r="C4946" s="5" t="s">
        <v>532</v>
      </c>
    </row>
    <row r="4947" spans="2:3">
      <c r="B4947" s="5">
        <v>477</v>
      </c>
      <c r="C4947" s="5" t="s">
        <v>533</v>
      </c>
    </row>
    <row r="4948" spans="2:3">
      <c r="B4948" s="5">
        <v>806</v>
      </c>
      <c r="C4948" s="5" t="s">
        <v>532</v>
      </c>
    </row>
    <row r="4949" spans="2:3">
      <c r="B4949" s="5">
        <v>960</v>
      </c>
      <c r="C4949" s="5" t="s">
        <v>533</v>
      </c>
    </row>
    <row r="4950" spans="2:3">
      <c r="B4950" s="5">
        <v>556</v>
      </c>
      <c r="C4950" s="5" t="s">
        <v>532</v>
      </c>
    </row>
    <row r="4951" spans="2:3">
      <c r="B4951" s="5">
        <v>843</v>
      </c>
      <c r="C4951" s="5" t="s">
        <v>533</v>
      </c>
    </row>
    <row r="4952" spans="2:3">
      <c r="B4952" s="5">
        <v>938</v>
      </c>
      <c r="C4952" s="5" t="s">
        <v>532</v>
      </c>
    </row>
    <row r="4953" spans="2:3">
      <c r="B4953" s="5">
        <v>183</v>
      </c>
      <c r="C4953" s="5" t="s">
        <v>532</v>
      </c>
    </row>
    <row r="4954" spans="2:3">
      <c r="B4954" s="5">
        <v>839</v>
      </c>
      <c r="C4954" s="5" t="s">
        <v>532</v>
      </c>
    </row>
    <row r="4955" spans="2:3">
      <c r="B4955" s="5">
        <v>23</v>
      </c>
      <c r="C4955" s="5" t="s">
        <v>532</v>
      </c>
    </row>
    <row r="4956" spans="2:3">
      <c r="B4956" s="5">
        <v>833</v>
      </c>
      <c r="C4956" s="5" t="s">
        <v>532</v>
      </c>
    </row>
    <row r="4957" spans="2:3">
      <c r="B4957" s="5">
        <v>984</v>
      </c>
      <c r="C4957" s="5" t="s">
        <v>533</v>
      </c>
    </row>
    <row r="4958" spans="2:3">
      <c r="B4958" s="5">
        <v>672</v>
      </c>
      <c r="C4958" s="5" t="s">
        <v>532</v>
      </c>
    </row>
    <row r="4959" spans="2:3">
      <c r="B4959" s="5">
        <v>346</v>
      </c>
      <c r="C4959" s="5" t="s">
        <v>533</v>
      </c>
    </row>
    <row r="4960" spans="2:3">
      <c r="B4960" s="5">
        <v>285</v>
      </c>
      <c r="C4960" s="5" t="s">
        <v>532</v>
      </c>
    </row>
    <row r="4961" spans="2:3">
      <c r="B4961" s="5">
        <v>121</v>
      </c>
      <c r="C4961" s="5" t="s">
        <v>533</v>
      </c>
    </row>
    <row r="4962" spans="2:3">
      <c r="B4962" s="5">
        <v>203</v>
      </c>
      <c r="C4962" s="5" t="s">
        <v>533</v>
      </c>
    </row>
    <row r="4963" spans="2:3">
      <c r="B4963" s="5">
        <v>230</v>
      </c>
      <c r="C4963" s="5" t="s">
        <v>533</v>
      </c>
    </row>
    <row r="4964" spans="2:3">
      <c r="B4964" s="5">
        <v>764</v>
      </c>
      <c r="C4964" s="5" t="s">
        <v>532</v>
      </c>
    </row>
    <row r="4965" spans="2:3">
      <c r="B4965" s="5">
        <v>182</v>
      </c>
      <c r="C4965" s="5" t="s">
        <v>532</v>
      </c>
    </row>
    <row r="4966" spans="2:3">
      <c r="B4966" s="5">
        <v>417</v>
      </c>
      <c r="C4966" s="5" t="s">
        <v>533</v>
      </c>
    </row>
    <row r="4967" spans="2:3">
      <c r="B4967" s="5">
        <v>333</v>
      </c>
      <c r="C4967" s="5" t="s">
        <v>532</v>
      </c>
    </row>
    <row r="4968" spans="2:3">
      <c r="B4968" s="5">
        <v>553</v>
      </c>
      <c r="C4968" s="5" t="s">
        <v>533</v>
      </c>
    </row>
    <row r="4969" spans="2:3">
      <c r="B4969" s="5">
        <v>52</v>
      </c>
      <c r="C4969" s="5" t="s">
        <v>533</v>
      </c>
    </row>
    <row r="4970" spans="2:3">
      <c r="B4970" s="5">
        <v>464</v>
      </c>
      <c r="C4970" s="5" t="s">
        <v>533</v>
      </c>
    </row>
    <row r="4971" spans="2:3">
      <c r="B4971" s="5">
        <v>370</v>
      </c>
      <c r="C4971" s="5" t="s">
        <v>533</v>
      </c>
    </row>
    <row r="4972" spans="2:3">
      <c r="B4972" s="5">
        <v>198</v>
      </c>
      <c r="C4972" s="5" t="s">
        <v>532</v>
      </c>
    </row>
    <row r="4973" spans="2:3">
      <c r="B4973" s="5">
        <v>307</v>
      </c>
      <c r="C4973" s="5" t="s">
        <v>532</v>
      </c>
    </row>
    <row r="4974" spans="2:3">
      <c r="B4974" s="5">
        <v>346</v>
      </c>
      <c r="C4974" s="5" t="s">
        <v>532</v>
      </c>
    </row>
    <row r="4975" spans="2:3">
      <c r="B4975" s="5">
        <v>689</v>
      </c>
      <c r="C4975" s="5" t="s">
        <v>532</v>
      </c>
    </row>
    <row r="4976" spans="2:3">
      <c r="B4976" s="5">
        <v>76</v>
      </c>
      <c r="C4976" s="5" t="s">
        <v>533</v>
      </c>
    </row>
    <row r="4977" spans="2:3">
      <c r="B4977" s="5">
        <v>115</v>
      </c>
      <c r="C4977" s="5" t="s">
        <v>532</v>
      </c>
    </row>
    <row r="4978" spans="2:3">
      <c r="B4978" s="5">
        <v>744</v>
      </c>
      <c r="C4978" s="5" t="s">
        <v>533</v>
      </c>
    </row>
    <row r="4979" spans="2:3">
      <c r="B4979" s="5">
        <v>489</v>
      </c>
      <c r="C4979" s="5" t="s">
        <v>532</v>
      </c>
    </row>
    <row r="4980" spans="2:3">
      <c r="B4980" s="5">
        <v>558</v>
      </c>
      <c r="C4980" s="5" t="s">
        <v>532</v>
      </c>
    </row>
    <row r="4981" spans="2:3">
      <c r="B4981" s="5">
        <v>211</v>
      </c>
      <c r="C4981" s="5" t="s">
        <v>533</v>
      </c>
    </row>
    <row r="4982" spans="2:3">
      <c r="B4982" s="5">
        <v>500</v>
      </c>
      <c r="C4982" s="5" t="s">
        <v>533</v>
      </c>
    </row>
    <row r="4983" spans="2:3">
      <c r="B4983" s="5">
        <v>918</v>
      </c>
      <c r="C4983" s="5" t="s">
        <v>532</v>
      </c>
    </row>
    <row r="4984" spans="2:3">
      <c r="B4984" s="5">
        <v>946</v>
      </c>
      <c r="C4984" s="5" t="s">
        <v>533</v>
      </c>
    </row>
    <row r="4985" spans="2:3">
      <c r="B4985" s="5">
        <v>91</v>
      </c>
      <c r="C4985" s="5" t="s">
        <v>532</v>
      </c>
    </row>
    <row r="4986" spans="2:3">
      <c r="B4986" s="5">
        <v>255</v>
      </c>
      <c r="C4986" s="5" t="s">
        <v>532</v>
      </c>
    </row>
    <row r="4987" spans="2:3">
      <c r="B4987" s="5">
        <v>222</v>
      </c>
      <c r="C4987" s="5" t="s">
        <v>533</v>
      </c>
    </row>
    <row r="4988" spans="2:3">
      <c r="B4988" s="5">
        <v>543</v>
      </c>
      <c r="C4988" s="5" t="s">
        <v>533</v>
      </c>
    </row>
    <row r="4989" spans="2:3">
      <c r="B4989" s="5">
        <v>15</v>
      </c>
      <c r="C4989" s="5" t="s">
        <v>532</v>
      </c>
    </row>
    <row r="4990" spans="2:3">
      <c r="B4990" s="5">
        <v>538</v>
      </c>
      <c r="C4990" s="5" t="s">
        <v>532</v>
      </c>
    </row>
    <row r="4991" spans="2:3">
      <c r="B4991" s="5">
        <v>950</v>
      </c>
      <c r="C4991" s="5" t="s">
        <v>532</v>
      </c>
    </row>
    <row r="4992" spans="2:3">
      <c r="B4992" s="5">
        <v>782</v>
      </c>
      <c r="C4992" s="5" t="s">
        <v>533</v>
      </c>
    </row>
    <row r="4993" spans="2:3">
      <c r="B4993" s="5">
        <v>56</v>
      </c>
      <c r="C4993" s="5" t="s">
        <v>532</v>
      </c>
    </row>
    <row r="4994" spans="2:3">
      <c r="B4994" s="5">
        <v>806</v>
      </c>
      <c r="C4994" s="5" t="s">
        <v>532</v>
      </c>
    </row>
    <row r="4995" spans="2:3">
      <c r="B4995" s="5">
        <v>895</v>
      </c>
      <c r="C4995" s="5" t="s">
        <v>532</v>
      </c>
    </row>
    <row r="4996" spans="2:3">
      <c r="B4996" s="5">
        <v>10</v>
      </c>
      <c r="C4996" s="5" t="s">
        <v>533</v>
      </c>
    </row>
    <row r="4997" spans="2:3">
      <c r="B4997" s="5">
        <v>947</v>
      </c>
      <c r="C4997" s="5" t="s">
        <v>532</v>
      </c>
    </row>
    <row r="4998" spans="2:3">
      <c r="B4998" s="5">
        <v>97</v>
      </c>
      <c r="C4998" s="5" t="s">
        <v>533</v>
      </c>
    </row>
    <row r="4999" spans="2:3">
      <c r="B4999" s="5">
        <v>873</v>
      </c>
      <c r="C4999" s="5" t="s">
        <v>532</v>
      </c>
    </row>
    <row r="5000" spans="2:3">
      <c r="B5000" s="5">
        <v>132</v>
      </c>
      <c r="C5000" s="5" t="s">
        <v>533</v>
      </c>
    </row>
    <row r="5001" spans="2:3">
      <c r="B5001" s="5">
        <v>503</v>
      </c>
      <c r="C5001" s="5" t="s">
        <v>533</v>
      </c>
    </row>
    <row r="5002" spans="2:3">
      <c r="B5002" s="5">
        <v>578</v>
      </c>
      <c r="C5002" s="5" t="s">
        <v>533</v>
      </c>
    </row>
    <row r="5003" spans="2:3">
      <c r="B5003" s="5">
        <v>631</v>
      </c>
      <c r="C5003" s="5" t="s">
        <v>532</v>
      </c>
    </row>
    <row r="5004" spans="2:3">
      <c r="B5004" s="5">
        <v>653</v>
      </c>
      <c r="C5004" s="5" t="s">
        <v>533</v>
      </c>
    </row>
    <row r="5005" spans="2:3">
      <c r="B5005" s="5">
        <v>344</v>
      </c>
      <c r="C5005" s="5" t="s">
        <v>532</v>
      </c>
    </row>
    <row r="5006" spans="2:3">
      <c r="B5006" s="5">
        <v>690</v>
      </c>
      <c r="C5006" s="5" t="s">
        <v>532</v>
      </c>
    </row>
    <row r="5007" spans="2:3">
      <c r="B5007" s="5">
        <v>993</v>
      </c>
      <c r="C5007" s="5" t="s">
        <v>532</v>
      </c>
    </row>
    <row r="5008" spans="2:3">
      <c r="B5008" s="5">
        <v>589</v>
      </c>
      <c r="C5008" s="5" t="s">
        <v>533</v>
      </c>
    </row>
    <row r="5009" spans="2:3">
      <c r="B5009" s="5">
        <v>405</v>
      </c>
      <c r="C5009" s="5" t="s">
        <v>533</v>
      </c>
    </row>
    <row r="5010" spans="2:3">
      <c r="B5010" s="5">
        <v>956</v>
      </c>
      <c r="C5010" s="5" t="s">
        <v>532</v>
      </c>
    </row>
    <row r="5011" spans="2:3">
      <c r="B5011" s="5">
        <v>128</v>
      </c>
      <c r="C5011" s="5" t="s">
        <v>533</v>
      </c>
    </row>
    <row r="5012" spans="2:3">
      <c r="B5012" s="5">
        <v>96</v>
      </c>
      <c r="C5012" s="5" t="s">
        <v>532</v>
      </c>
    </row>
    <row r="5013" spans="2:3">
      <c r="B5013" s="5">
        <v>792</v>
      </c>
      <c r="C5013" s="5" t="s">
        <v>532</v>
      </c>
    </row>
    <row r="5014" spans="2:3">
      <c r="B5014" s="5">
        <v>497</v>
      </c>
      <c r="C5014" s="5" t="s">
        <v>533</v>
      </c>
    </row>
    <row r="5015" spans="2:3">
      <c r="B5015" s="5">
        <v>682</v>
      </c>
      <c r="C5015" s="5" t="s">
        <v>533</v>
      </c>
    </row>
    <row r="5016" spans="2:3">
      <c r="B5016" s="5">
        <v>446</v>
      </c>
      <c r="C5016" s="5" t="s">
        <v>533</v>
      </c>
    </row>
    <row r="5017" spans="2:3">
      <c r="B5017" s="5">
        <v>857</v>
      </c>
      <c r="C5017" s="5" t="s">
        <v>532</v>
      </c>
    </row>
    <row r="5018" spans="2:3">
      <c r="B5018" s="5">
        <v>832</v>
      </c>
      <c r="C5018" s="5" t="s">
        <v>533</v>
      </c>
    </row>
    <row r="5019" spans="2:3">
      <c r="B5019" s="5">
        <v>399</v>
      </c>
      <c r="C5019" s="5" t="s">
        <v>533</v>
      </c>
    </row>
    <row r="5020" spans="2:3">
      <c r="B5020" s="5">
        <v>214</v>
      </c>
      <c r="C5020" s="5" t="s">
        <v>532</v>
      </c>
    </row>
    <row r="5021" spans="2:3">
      <c r="B5021" s="5">
        <v>201</v>
      </c>
      <c r="C5021" s="5" t="s">
        <v>533</v>
      </c>
    </row>
    <row r="5022" spans="2:3">
      <c r="B5022" s="5">
        <v>654</v>
      </c>
      <c r="C5022" s="5" t="s">
        <v>533</v>
      </c>
    </row>
    <row r="5023" spans="2:3">
      <c r="B5023" s="5">
        <v>166</v>
      </c>
      <c r="C5023" s="5" t="s">
        <v>533</v>
      </c>
    </row>
    <row r="5024" spans="2:3">
      <c r="B5024" s="5">
        <v>618</v>
      </c>
      <c r="C5024" s="5" t="s">
        <v>533</v>
      </c>
    </row>
    <row r="5025" spans="2:3">
      <c r="B5025" s="5">
        <v>544</v>
      </c>
      <c r="C5025" s="5" t="s">
        <v>533</v>
      </c>
    </row>
    <row r="5026" spans="2:3">
      <c r="B5026" s="5">
        <v>305</v>
      </c>
      <c r="C5026" s="5" t="s">
        <v>532</v>
      </c>
    </row>
    <row r="5027" spans="2:3">
      <c r="B5027" s="5">
        <v>644</v>
      </c>
      <c r="C5027" s="5" t="s">
        <v>533</v>
      </c>
    </row>
    <row r="5028" spans="2:3">
      <c r="B5028" s="5">
        <v>528</v>
      </c>
      <c r="C5028" s="5" t="s">
        <v>532</v>
      </c>
    </row>
    <row r="5029" spans="2:3">
      <c r="B5029" s="5">
        <v>509</v>
      </c>
      <c r="C5029" s="5" t="s">
        <v>532</v>
      </c>
    </row>
    <row r="5030" spans="2:3">
      <c r="B5030" s="5">
        <v>569</v>
      </c>
      <c r="C5030" s="5" t="s">
        <v>532</v>
      </c>
    </row>
    <row r="5031" spans="2:3">
      <c r="B5031" s="5">
        <v>73</v>
      </c>
      <c r="C5031" s="5" t="s">
        <v>533</v>
      </c>
    </row>
    <row r="5032" spans="2:3">
      <c r="B5032" s="5">
        <v>963</v>
      </c>
      <c r="C5032" s="5" t="s">
        <v>533</v>
      </c>
    </row>
    <row r="5033" spans="2:3">
      <c r="B5033" s="5">
        <v>446</v>
      </c>
      <c r="C5033" s="5" t="s">
        <v>532</v>
      </c>
    </row>
    <row r="5034" spans="2:3">
      <c r="B5034" s="5">
        <v>947</v>
      </c>
      <c r="C5034" s="5" t="s">
        <v>532</v>
      </c>
    </row>
    <row r="5035" spans="2:3">
      <c r="B5035" s="5">
        <v>520</v>
      </c>
      <c r="C5035" s="5" t="s">
        <v>533</v>
      </c>
    </row>
    <row r="5036" spans="2:3">
      <c r="B5036" s="5">
        <v>213</v>
      </c>
      <c r="C5036" s="5" t="s">
        <v>533</v>
      </c>
    </row>
    <row r="5037" spans="2:3">
      <c r="B5037" s="5">
        <v>294</v>
      </c>
      <c r="C5037" s="5" t="s">
        <v>533</v>
      </c>
    </row>
    <row r="5038" spans="2:3">
      <c r="B5038" s="5">
        <v>349</v>
      </c>
      <c r="C5038" s="5" t="s">
        <v>533</v>
      </c>
    </row>
    <row r="5039" spans="2:3">
      <c r="B5039" s="5">
        <v>7</v>
      </c>
      <c r="C5039" s="5" t="s">
        <v>533</v>
      </c>
    </row>
    <row r="5040" spans="2:3">
      <c r="B5040" s="5">
        <v>8</v>
      </c>
      <c r="C5040" s="5" t="s">
        <v>533</v>
      </c>
    </row>
    <row r="5041" spans="2:3">
      <c r="B5041" s="5">
        <v>557</v>
      </c>
      <c r="C5041" s="5" t="s">
        <v>533</v>
      </c>
    </row>
    <row r="5042" spans="2:3">
      <c r="B5042" s="5">
        <v>995</v>
      </c>
      <c r="C5042" s="5" t="s">
        <v>533</v>
      </c>
    </row>
    <row r="5043" spans="2:3">
      <c r="B5043" s="5">
        <v>374</v>
      </c>
      <c r="C5043" s="5" t="s">
        <v>533</v>
      </c>
    </row>
    <row r="5044" spans="2:3">
      <c r="B5044" s="5">
        <v>420</v>
      </c>
      <c r="C5044" s="5" t="s">
        <v>532</v>
      </c>
    </row>
    <row r="5045" spans="2:3">
      <c r="B5045" s="5">
        <v>451</v>
      </c>
      <c r="C5045" s="5" t="s">
        <v>533</v>
      </c>
    </row>
    <row r="5046" spans="2:3">
      <c r="B5046" s="5">
        <v>980</v>
      </c>
      <c r="C5046" s="5" t="s">
        <v>533</v>
      </c>
    </row>
    <row r="5047" spans="2:3">
      <c r="B5047" s="5">
        <v>555</v>
      </c>
      <c r="C5047" s="5" t="s">
        <v>533</v>
      </c>
    </row>
    <row r="5048" spans="2:3">
      <c r="B5048" s="5">
        <v>255</v>
      </c>
      <c r="C5048" s="5" t="s">
        <v>532</v>
      </c>
    </row>
    <row r="5049" spans="2:3">
      <c r="B5049" s="5">
        <v>272</v>
      </c>
      <c r="C5049" s="5" t="s">
        <v>532</v>
      </c>
    </row>
    <row r="5050" spans="2:3">
      <c r="B5050" s="5">
        <v>219</v>
      </c>
      <c r="C5050" s="5" t="s">
        <v>532</v>
      </c>
    </row>
    <row r="5051" spans="2:3">
      <c r="B5051" s="5">
        <v>379</v>
      </c>
      <c r="C5051" s="5" t="s">
        <v>533</v>
      </c>
    </row>
    <row r="5052" spans="2:3">
      <c r="B5052" s="5">
        <v>473</v>
      </c>
      <c r="C5052" s="5" t="s">
        <v>532</v>
      </c>
    </row>
    <row r="5053" spans="2:3">
      <c r="B5053" s="5">
        <v>610</v>
      </c>
      <c r="C5053" s="5" t="s">
        <v>533</v>
      </c>
    </row>
    <row r="5054" spans="2:3">
      <c r="B5054" s="5">
        <v>451</v>
      </c>
      <c r="C5054" s="5" t="s">
        <v>533</v>
      </c>
    </row>
    <row r="5055" spans="2:3">
      <c r="B5055" s="5">
        <v>47</v>
      </c>
      <c r="C5055" s="5" t="s">
        <v>533</v>
      </c>
    </row>
    <row r="5056" spans="2:3">
      <c r="B5056" s="5">
        <v>981</v>
      </c>
      <c r="C5056" s="5" t="s">
        <v>532</v>
      </c>
    </row>
    <row r="5057" spans="2:3">
      <c r="B5057" s="5">
        <v>232</v>
      </c>
      <c r="C5057" s="5" t="s">
        <v>533</v>
      </c>
    </row>
    <row r="5058" spans="2:3">
      <c r="B5058" s="5">
        <v>810</v>
      </c>
      <c r="C5058" s="5" t="s">
        <v>532</v>
      </c>
    </row>
    <row r="5059" spans="2:3">
      <c r="B5059" s="5">
        <v>328</v>
      </c>
      <c r="C5059" s="5" t="s">
        <v>533</v>
      </c>
    </row>
    <row r="5060" spans="2:3">
      <c r="B5060" s="5">
        <v>141</v>
      </c>
      <c r="C5060" s="5" t="s">
        <v>532</v>
      </c>
    </row>
    <row r="5061" spans="2:3">
      <c r="B5061" s="5">
        <v>619</v>
      </c>
      <c r="C5061" s="5" t="s">
        <v>532</v>
      </c>
    </row>
    <row r="5062" spans="2:3">
      <c r="B5062" s="5">
        <v>463</v>
      </c>
      <c r="C5062" s="5" t="s">
        <v>533</v>
      </c>
    </row>
    <row r="5063" spans="2:3">
      <c r="B5063" s="5">
        <v>825</v>
      </c>
      <c r="C5063" s="5" t="s">
        <v>532</v>
      </c>
    </row>
    <row r="5064" spans="2:3">
      <c r="B5064" s="5">
        <v>881</v>
      </c>
      <c r="C5064" s="5" t="s">
        <v>533</v>
      </c>
    </row>
    <row r="5065" spans="2:3">
      <c r="B5065" s="5">
        <v>878</v>
      </c>
      <c r="C5065" s="5" t="s">
        <v>533</v>
      </c>
    </row>
    <row r="5066" spans="2:3">
      <c r="B5066" s="5">
        <v>541</v>
      </c>
      <c r="C5066" s="5" t="s">
        <v>533</v>
      </c>
    </row>
    <row r="5067" spans="2:3">
      <c r="B5067" s="5">
        <v>499</v>
      </c>
      <c r="C5067" s="5" t="s">
        <v>533</v>
      </c>
    </row>
    <row r="5068" spans="2:3">
      <c r="B5068" s="5">
        <v>901</v>
      </c>
      <c r="C5068" s="5" t="s">
        <v>532</v>
      </c>
    </row>
    <row r="5069" spans="2:3">
      <c r="B5069" s="5">
        <v>346</v>
      </c>
      <c r="C5069" s="5" t="s">
        <v>533</v>
      </c>
    </row>
    <row r="5070" spans="2:3">
      <c r="B5070" s="5">
        <v>819</v>
      </c>
      <c r="C5070" s="5" t="s">
        <v>532</v>
      </c>
    </row>
    <row r="5071" spans="2:3">
      <c r="B5071" s="5">
        <v>673</v>
      </c>
      <c r="C5071" s="5" t="s">
        <v>532</v>
      </c>
    </row>
    <row r="5072" spans="2:3">
      <c r="B5072" s="5">
        <v>930</v>
      </c>
      <c r="C5072" s="5" t="s">
        <v>532</v>
      </c>
    </row>
    <row r="5073" spans="2:3">
      <c r="B5073" s="5">
        <v>620</v>
      </c>
      <c r="C5073" s="5" t="s">
        <v>532</v>
      </c>
    </row>
    <row r="5074" spans="2:3">
      <c r="B5074" s="5">
        <v>540</v>
      </c>
      <c r="C5074" s="5" t="s">
        <v>533</v>
      </c>
    </row>
    <row r="5075" spans="2:3">
      <c r="B5075" s="5">
        <v>849</v>
      </c>
      <c r="C5075" s="5" t="s">
        <v>532</v>
      </c>
    </row>
    <row r="5076" spans="2:3">
      <c r="B5076" s="5">
        <v>806</v>
      </c>
      <c r="C5076" s="5" t="s">
        <v>532</v>
      </c>
    </row>
    <row r="5077" spans="2:3">
      <c r="B5077" s="5">
        <v>613</v>
      </c>
      <c r="C5077" s="5" t="s">
        <v>532</v>
      </c>
    </row>
    <row r="5078" spans="2:3">
      <c r="B5078" s="5">
        <v>359</v>
      </c>
      <c r="C5078" s="5" t="s">
        <v>532</v>
      </c>
    </row>
    <row r="5079" spans="2:3">
      <c r="B5079" s="5">
        <v>942</v>
      </c>
      <c r="C5079" s="5" t="s">
        <v>532</v>
      </c>
    </row>
    <row r="5080" spans="2:3">
      <c r="B5080" s="5">
        <v>602</v>
      </c>
      <c r="C5080" s="5" t="s">
        <v>532</v>
      </c>
    </row>
    <row r="5081" spans="2:3">
      <c r="B5081" s="5">
        <v>83</v>
      </c>
      <c r="C5081" s="5" t="s">
        <v>533</v>
      </c>
    </row>
    <row r="5082" spans="2:3">
      <c r="B5082" s="5">
        <v>952</v>
      </c>
      <c r="C5082" s="5" t="s">
        <v>533</v>
      </c>
    </row>
    <row r="5083" spans="2:3">
      <c r="B5083" s="5">
        <v>239</v>
      </c>
      <c r="C5083" s="5" t="s">
        <v>533</v>
      </c>
    </row>
    <row r="5084" spans="2:3">
      <c r="B5084" s="5">
        <v>229</v>
      </c>
      <c r="C5084" s="5" t="s">
        <v>533</v>
      </c>
    </row>
    <row r="5085" spans="2:3">
      <c r="B5085" s="5">
        <v>815</v>
      </c>
      <c r="C5085" s="5" t="s">
        <v>532</v>
      </c>
    </row>
    <row r="5086" spans="2:3">
      <c r="B5086" s="5">
        <v>912</v>
      </c>
      <c r="C5086" s="5" t="s">
        <v>532</v>
      </c>
    </row>
    <row r="5087" spans="2:3">
      <c r="B5087" s="5">
        <v>947</v>
      </c>
      <c r="C5087" s="5" t="s">
        <v>532</v>
      </c>
    </row>
    <row r="5088" spans="2:3">
      <c r="B5088" s="5">
        <v>210</v>
      </c>
      <c r="C5088" s="5" t="s">
        <v>533</v>
      </c>
    </row>
    <row r="5089" spans="2:3">
      <c r="B5089" s="5">
        <v>325</v>
      </c>
      <c r="C5089" s="5" t="s">
        <v>533</v>
      </c>
    </row>
    <row r="5090" spans="2:3">
      <c r="B5090" s="5">
        <v>988</v>
      </c>
      <c r="C5090" s="5" t="s">
        <v>533</v>
      </c>
    </row>
    <row r="5091" spans="2:3">
      <c r="B5091" s="5">
        <v>902</v>
      </c>
      <c r="C5091" s="5" t="s">
        <v>533</v>
      </c>
    </row>
    <row r="5092" spans="2:3">
      <c r="B5092" s="5">
        <v>976</v>
      </c>
      <c r="C5092" s="5" t="s">
        <v>533</v>
      </c>
    </row>
    <row r="5093" spans="2:3">
      <c r="B5093" s="5">
        <v>34</v>
      </c>
      <c r="C5093" s="5" t="s">
        <v>532</v>
      </c>
    </row>
    <row r="5094" spans="2:3">
      <c r="B5094" s="5">
        <v>891</v>
      </c>
      <c r="C5094" s="5" t="s">
        <v>532</v>
      </c>
    </row>
    <row r="5095" spans="2:3">
      <c r="B5095" s="5">
        <v>581</v>
      </c>
      <c r="C5095" s="5" t="s">
        <v>533</v>
      </c>
    </row>
    <row r="5096" spans="2:3">
      <c r="B5096" s="5">
        <v>598</v>
      </c>
      <c r="C5096" s="5" t="s">
        <v>533</v>
      </c>
    </row>
    <row r="5097" spans="2:3">
      <c r="B5097" s="5">
        <v>234</v>
      </c>
      <c r="C5097" s="5" t="s">
        <v>532</v>
      </c>
    </row>
    <row r="5098" spans="2:3">
      <c r="B5098" s="5">
        <v>391</v>
      </c>
      <c r="C5098" s="5" t="s">
        <v>533</v>
      </c>
    </row>
    <row r="5099" spans="2:3">
      <c r="B5099" s="5">
        <v>48</v>
      </c>
      <c r="C5099" s="5" t="s">
        <v>533</v>
      </c>
    </row>
    <row r="5100" spans="2:3">
      <c r="B5100" s="5">
        <v>780</v>
      </c>
      <c r="C5100" s="5" t="s">
        <v>532</v>
      </c>
    </row>
    <row r="5101" spans="2:3">
      <c r="B5101" s="5">
        <v>802</v>
      </c>
      <c r="C5101" s="5" t="s">
        <v>533</v>
      </c>
    </row>
    <row r="5102" spans="2:3">
      <c r="B5102" s="5">
        <v>372</v>
      </c>
      <c r="C5102" s="5" t="s">
        <v>533</v>
      </c>
    </row>
    <row r="5103" spans="2:3">
      <c r="B5103" s="5">
        <v>736</v>
      </c>
      <c r="C5103" s="5" t="s">
        <v>533</v>
      </c>
    </row>
    <row r="5104" spans="2:3">
      <c r="B5104" s="5">
        <v>751</v>
      </c>
      <c r="C5104" s="5" t="s">
        <v>533</v>
      </c>
    </row>
    <row r="5105" spans="2:3">
      <c r="B5105" s="5">
        <v>750</v>
      </c>
      <c r="C5105" s="5" t="s">
        <v>532</v>
      </c>
    </row>
    <row r="5106" spans="2:3">
      <c r="B5106" s="5">
        <v>541</v>
      </c>
      <c r="C5106" s="5" t="s">
        <v>533</v>
      </c>
    </row>
    <row r="5107" spans="2:3">
      <c r="B5107" s="5">
        <v>793</v>
      </c>
      <c r="C5107" s="5" t="s">
        <v>532</v>
      </c>
    </row>
    <row r="5108" spans="2:3">
      <c r="B5108" s="5">
        <v>888</v>
      </c>
      <c r="C5108" s="5" t="s">
        <v>533</v>
      </c>
    </row>
    <row r="5109" spans="2:3">
      <c r="B5109" s="5">
        <v>427</v>
      </c>
      <c r="C5109" s="5" t="s">
        <v>533</v>
      </c>
    </row>
    <row r="5110" spans="2:3">
      <c r="B5110" s="5">
        <v>364</v>
      </c>
      <c r="C5110" s="5" t="s">
        <v>533</v>
      </c>
    </row>
    <row r="5111" spans="2:3">
      <c r="B5111" s="5">
        <v>94</v>
      </c>
      <c r="C5111" s="5" t="s">
        <v>532</v>
      </c>
    </row>
    <row r="5112" spans="2:3">
      <c r="B5112" s="5">
        <v>179</v>
      </c>
      <c r="C5112" s="5" t="s">
        <v>532</v>
      </c>
    </row>
    <row r="5113" spans="2:3">
      <c r="B5113" s="5">
        <v>299</v>
      </c>
      <c r="C5113" s="5" t="s">
        <v>533</v>
      </c>
    </row>
    <row r="5114" spans="2:3">
      <c r="B5114" s="5">
        <v>753</v>
      </c>
      <c r="C5114" s="5" t="s">
        <v>532</v>
      </c>
    </row>
    <row r="5115" spans="2:3">
      <c r="B5115" s="5">
        <v>417</v>
      </c>
      <c r="C5115" s="5" t="s">
        <v>533</v>
      </c>
    </row>
    <row r="5116" spans="2:3">
      <c r="B5116" s="5">
        <v>906</v>
      </c>
      <c r="C5116" s="5" t="s">
        <v>532</v>
      </c>
    </row>
    <row r="5117" spans="2:3">
      <c r="B5117" s="5">
        <v>896</v>
      </c>
      <c r="C5117" s="5" t="s">
        <v>532</v>
      </c>
    </row>
    <row r="5118" spans="2:3">
      <c r="B5118" s="5">
        <v>802</v>
      </c>
      <c r="C5118" s="5" t="s">
        <v>532</v>
      </c>
    </row>
    <row r="5119" spans="2:3">
      <c r="B5119" s="5">
        <v>387</v>
      </c>
      <c r="C5119" s="5" t="s">
        <v>533</v>
      </c>
    </row>
    <row r="5120" spans="2:3">
      <c r="B5120" s="5">
        <v>157</v>
      </c>
      <c r="C5120" s="5" t="s">
        <v>533</v>
      </c>
    </row>
    <row r="5121" spans="2:3">
      <c r="B5121" s="5">
        <v>465</v>
      </c>
      <c r="C5121" s="5" t="s">
        <v>533</v>
      </c>
    </row>
    <row r="5122" spans="2:3">
      <c r="B5122" s="5">
        <v>496</v>
      </c>
      <c r="C5122" s="5" t="s">
        <v>533</v>
      </c>
    </row>
    <row r="5123" spans="2:3">
      <c r="B5123" s="5">
        <v>314</v>
      </c>
      <c r="C5123" s="5" t="s">
        <v>533</v>
      </c>
    </row>
    <row r="5124" spans="2:3">
      <c r="B5124" s="5">
        <v>703</v>
      </c>
      <c r="C5124" s="5" t="s">
        <v>532</v>
      </c>
    </row>
    <row r="5125" spans="2:3">
      <c r="B5125" s="5">
        <v>562</v>
      </c>
      <c r="C5125" s="5" t="s">
        <v>532</v>
      </c>
    </row>
    <row r="5126" spans="2:3">
      <c r="B5126" s="5">
        <v>569</v>
      </c>
      <c r="C5126" s="5" t="s">
        <v>533</v>
      </c>
    </row>
    <row r="5127" spans="2:3">
      <c r="B5127" s="5">
        <v>707</v>
      </c>
      <c r="C5127" s="5" t="s">
        <v>533</v>
      </c>
    </row>
    <row r="5128" spans="2:3">
      <c r="B5128" s="5">
        <v>397</v>
      </c>
      <c r="C5128" s="5" t="s">
        <v>533</v>
      </c>
    </row>
    <row r="5129" spans="2:3">
      <c r="B5129" s="5">
        <v>220</v>
      </c>
      <c r="C5129" s="5" t="s">
        <v>533</v>
      </c>
    </row>
    <row r="5130" spans="2:3">
      <c r="B5130" s="5">
        <v>528</v>
      </c>
      <c r="C5130" s="5" t="s">
        <v>533</v>
      </c>
    </row>
    <row r="5131" spans="2:3">
      <c r="B5131" s="5">
        <v>470</v>
      </c>
      <c r="C5131" s="5" t="s">
        <v>533</v>
      </c>
    </row>
    <row r="5132" spans="2:3">
      <c r="B5132" s="5">
        <v>988</v>
      </c>
      <c r="C5132" s="5" t="s">
        <v>532</v>
      </c>
    </row>
    <row r="5133" spans="2:3">
      <c r="B5133" s="5">
        <v>12</v>
      </c>
      <c r="C5133" s="5" t="s">
        <v>532</v>
      </c>
    </row>
    <row r="5134" spans="2:3">
      <c r="B5134" s="5">
        <v>5</v>
      </c>
      <c r="C5134" s="5" t="s">
        <v>533</v>
      </c>
    </row>
    <row r="5135" spans="2:3">
      <c r="B5135" s="5">
        <v>84</v>
      </c>
      <c r="C5135" s="5" t="s">
        <v>533</v>
      </c>
    </row>
    <row r="5136" spans="2:3">
      <c r="B5136" s="5">
        <v>596</v>
      </c>
      <c r="C5136" s="5" t="s">
        <v>533</v>
      </c>
    </row>
    <row r="5137" spans="2:3">
      <c r="B5137" s="5">
        <v>813</v>
      </c>
      <c r="C5137" s="5" t="s">
        <v>532</v>
      </c>
    </row>
    <row r="5138" spans="2:3">
      <c r="B5138" s="5">
        <v>411</v>
      </c>
      <c r="C5138" s="5" t="s">
        <v>533</v>
      </c>
    </row>
    <row r="5139" spans="2:3">
      <c r="B5139" s="5">
        <v>442</v>
      </c>
      <c r="C5139" s="5" t="s">
        <v>533</v>
      </c>
    </row>
    <row r="5140" spans="2:3">
      <c r="B5140" s="5">
        <v>385</v>
      </c>
      <c r="C5140" s="5" t="s">
        <v>533</v>
      </c>
    </row>
    <row r="5141" spans="2:3">
      <c r="B5141" s="5">
        <v>782</v>
      </c>
      <c r="C5141" s="5" t="s">
        <v>533</v>
      </c>
    </row>
    <row r="5142" spans="2:3">
      <c r="B5142" s="5">
        <v>488</v>
      </c>
      <c r="C5142" s="5" t="s">
        <v>532</v>
      </c>
    </row>
    <row r="5143" spans="2:3">
      <c r="B5143" s="5">
        <v>421</v>
      </c>
      <c r="C5143" s="5" t="s">
        <v>533</v>
      </c>
    </row>
    <row r="5144" spans="2:3">
      <c r="B5144" s="5">
        <v>387</v>
      </c>
      <c r="C5144" s="5" t="s">
        <v>533</v>
      </c>
    </row>
    <row r="5145" spans="2:3">
      <c r="B5145" s="5">
        <v>13</v>
      </c>
      <c r="C5145" s="5" t="s">
        <v>533</v>
      </c>
    </row>
    <row r="5146" spans="2:3">
      <c r="B5146" s="5">
        <v>768</v>
      </c>
      <c r="C5146" s="5" t="s">
        <v>532</v>
      </c>
    </row>
    <row r="5147" spans="2:3">
      <c r="B5147" s="5">
        <v>243</v>
      </c>
      <c r="C5147" s="5" t="s">
        <v>533</v>
      </c>
    </row>
    <row r="5148" spans="2:3">
      <c r="B5148" s="5">
        <v>177</v>
      </c>
      <c r="C5148" s="5" t="s">
        <v>533</v>
      </c>
    </row>
    <row r="5149" spans="2:3">
      <c r="B5149" s="5">
        <v>697</v>
      </c>
      <c r="C5149" s="5" t="s">
        <v>533</v>
      </c>
    </row>
    <row r="5150" spans="2:3">
      <c r="B5150" s="5">
        <v>432</v>
      </c>
      <c r="C5150" s="5" t="s">
        <v>533</v>
      </c>
    </row>
    <row r="5151" spans="2:3">
      <c r="B5151" s="5">
        <v>243</v>
      </c>
      <c r="C5151" s="5" t="s">
        <v>533</v>
      </c>
    </row>
    <row r="5152" spans="2:3">
      <c r="B5152" s="5">
        <v>771</v>
      </c>
      <c r="C5152" s="5" t="s">
        <v>533</v>
      </c>
    </row>
    <row r="5153" spans="2:3">
      <c r="B5153" s="5">
        <v>875</v>
      </c>
      <c r="C5153" s="5" t="s">
        <v>532</v>
      </c>
    </row>
    <row r="5154" spans="2:3">
      <c r="B5154" s="5">
        <v>365</v>
      </c>
      <c r="C5154" s="5" t="s">
        <v>533</v>
      </c>
    </row>
    <row r="5155" spans="2:3">
      <c r="B5155" s="5">
        <v>878</v>
      </c>
      <c r="C5155" s="5" t="s">
        <v>533</v>
      </c>
    </row>
    <row r="5156" spans="2:3">
      <c r="B5156" s="5">
        <v>650</v>
      </c>
      <c r="C5156" s="5" t="s">
        <v>533</v>
      </c>
    </row>
    <row r="5157" spans="2:3">
      <c r="B5157" s="5">
        <v>794</v>
      </c>
      <c r="C5157" s="5" t="s">
        <v>532</v>
      </c>
    </row>
    <row r="5158" spans="2:3">
      <c r="B5158" s="5">
        <v>372</v>
      </c>
      <c r="C5158" s="5" t="s">
        <v>533</v>
      </c>
    </row>
    <row r="5159" spans="2:3">
      <c r="B5159" s="5">
        <v>845</v>
      </c>
      <c r="C5159" s="5" t="s">
        <v>532</v>
      </c>
    </row>
    <row r="5160" spans="2:3">
      <c r="B5160" s="5">
        <v>144</v>
      </c>
      <c r="C5160" s="5" t="s">
        <v>533</v>
      </c>
    </row>
    <row r="5161" spans="2:3">
      <c r="B5161" s="5">
        <v>671</v>
      </c>
      <c r="C5161" s="5" t="s">
        <v>533</v>
      </c>
    </row>
    <row r="5162" spans="2:3">
      <c r="B5162" s="5">
        <v>777</v>
      </c>
      <c r="C5162" s="5" t="s">
        <v>532</v>
      </c>
    </row>
    <row r="5163" spans="2:3">
      <c r="B5163" s="5">
        <v>276</v>
      </c>
      <c r="C5163" s="5" t="s">
        <v>533</v>
      </c>
    </row>
    <row r="5164" spans="2:3">
      <c r="B5164" s="5">
        <v>493</v>
      </c>
      <c r="C5164" s="5" t="s">
        <v>532</v>
      </c>
    </row>
    <row r="5165" spans="2:3">
      <c r="B5165" s="5">
        <v>884</v>
      </c>
      <c r="C5165" s="5" t="s">
        <v>532</v>
      </c>
    </row>
    <row r="5166" spans="2:3">
      <c r="B5166" s="5">
        <v>430</v>
      </c>
      <c r="C5166" s="5" t="s">
        <v>533</v>
      </c>
    </row>
    <row r="5167" spans="2:3">
      <c r="B5167" s="5">
        <v>523</v>
      </c>
      <c r="C5167" s="5" t="s">
        <v>533</v>
      </c>
    </row>
    <row r="5168" spans="2:3">
      <c r="B5168" s="5">
        <v>483</v>
      </c>
      <c r="C5168" s="5" t="s">
        <v>532</v>
      </c>
    </row>
    <row r="5169" spans="2:3">
      <c r="B5169" s="5">
        <v>844</v>
      </c>
      <c r="C5169" s="5" t="s">
        <v>532</v>
      </c>
    </row>
    <row r="5170" spans="2:3">
      <c r="B5170" s="5">
        <v>779</v>
      </c>
      <c r="C5170" s="5" t="s">
        <v>532</v>
      </c>
    </row>
    <row r="5171" spans="2:3">
      <c r="B5171" s="5">
        <v>742</v>
      </c>
      <c r="C5171" s="5" t="s">
        <v>533</v>
      </c>
    </row>
    <row r="5172" spans="2:3">
      <c r="B5172" s="5">
        <v>666</v>
      </c>
      <c r="C5172" s="5" t="s">
        <v>532</v>
      </c>
    </row>
    <row r="5173" spans="2:3">
      <c r="B5173" s="5">
        <v>145</v>
      </c>
      <c r="C5173" s="5" t="s">
        <v>532</v>
      </c>
    </row>
    <row r="5174" spans="2:3">
      <c r="B5174" s="5">
        <v>153</v>
      </c>
      <c r="C5174" s="5" t="s">
        <v>533</v>
      </c>
    </row>
    <row r="5175" spans="2:3">
      <c r="B5175" s="5">
        <v>510</v>
      </c>
      <c r="C5175" s="5" t="s">
        <v>533</v>
      </c>
    </row>
    <row r="5176" spans="2:3">
      <c r="B5176" s="5">
        <v>972</v>
      </c>
      <c r="C5176" s="5" t="s">
        <v>533</v>
      </c>
    </row>
    <row r="5177" spans="2:3">
      <c r="B5177" s="5">
        <v>102</v>
      </c>
      <c r="C5177" s="5" t="s">
        <v>533</v>
      </c>
    </row>
    <row r="5178" spans="2:3">
      <c r="B5178" s="5">
        <v>902</v>
      </c>
      <c r="C5178" s="5" t="s">
        <v>532</v>
      </c>
    </row>
    <row r="5179" spans="2:3">
      <c r="B5179" s="5">
        <v>442</v>
      </c>
      <c r="C5179" s="5" t="s">
        <v>533</v>
      </c>
    </row>
    <row r="5180" spans="2:3">
      <c r="B5180" s="5">
        <v>434</v>
      </c>
      <c r="C5180" s="5" t="s">
        <v>533</v>
      </c>
    </row>
    <row r="5181" spans="2:3">
      <c r="B5181" s="5">
        <v>174</v>
      </c>
      <c r="C5181" s="5" t="s">
        <v>533</v>
      </c>
    </row>
    <row r="5182" spans="2:3">
      <c r="B5182" s="5">
        <v>214</v>
      </c>
      <c r="C5182" s="5" t="s">
        <v>533</v>
      </c>
    </row>
    <row r="5183" spans="2:3">
      <c r="B5183" s="5">
        <v>632</v>
      </c>
      <c r="C5183" s="5" t="s">
        <v>533</v>
      </c>
    </row>
    <row r="5184" spans="2:3">
      <c r="B5184" s="5">
        <v>255</v>
      </c>
      <c r="C5184" s="5" t="s">
        <v>533</v>
      </c>
    </row>
    <row r="5185" spans="2:3">
      <c r="B5185" s="5">
        <v>957</v>
      </c>
      <c r="C5185" s="5" t="s">
        <v>533</v>
      </c>
    </row>
    <row r="5186" spans="2:3">
      <c r="B5186" s="5">
        <v>463</v>
      </c>
      <c r="C5186" s="5" t="s">
        <v>532</v>
      </c>
    </row>
    <row r="5187" spans="2:3">
      <c r="B5187" s="5">
        <v>661</v>
      </c>
      <c r="C5187" s="5" t="s">
        <v>533</v>
      </c>
    </row>
    <row r="5188" spans="2:3">
      <c r="B5188" s="5">
        <v>440</v>
      </c>
      <c r="C5188" s="5" t="s">
        <v>533</v>
      </c>
    </row>
    <row r="5189" spans="2:3">
      <c r="B5189" s="5">
        <v>425</v>
      </c>
      <c r="C5189" s="5" t="s">
        <v>532</v>
      </c>
    </row>
    <row r="5190" spans="2:3">
      <c r="B5190" s="5">
        <v>440</v>
      </c>
      <c r="C5190" s="5" t="s">
        <v>533</v>
      </c>
    </row>
    <row r="5191" spans="2:3">
      <c r="B5191" s="5">
        <v>413</v>
      </c>
      <c r="C5191" s="5" t="s">
        <v>533</v>
      </c>
    </row>
    <row r="5192" spans="2:3">
      <c r="B5192" s="5">
        <v>348</v>
      </c>
      <c r="C5192" s="5" t="s">
        <v>533</v>
      </c>
    </row>
    <row r="5193" spans="2:3">
      <c r="B5193" s="5">
        <v>888</v>
      </c>
      <c r="C5193" s="5" t="s">
        <v>533</v>
      </c>
    </row>
    <row r="5194" spans="2:3">
      <c r="B5194" s="5">
        <v>412</v>
      </c>
      <c r="C5194" s="5" t="s">
        <v>533</v>
      </c>
    </row>
    <row r="5195" spans="2:3">
      <c r="B5195" s="5">
        <v>986</v>
      </c>
      <c r="C5195" s="5" t="s">
        <v>533</v>
      </c>
    </row>
    <row r="5196" spans="2:3">
      <c r="B5196" s="5">
        <v>623</v>
      </c>
      <c r="C5196" s="5" t="s">
        <v>533</v>
      </c>
    </row>
    <row r="5197" spans="2:3">
      <c r="B5197" s="5">
        <v>0</v>
      </c>
      <c r="C5197" s="5" t="s">
        <v>533</v>
      </c>
    </row>
    <row r="5198" spans="2:3">
      <c r="B5198" s="5">
        <v>987</v>
      </c>
      <c r="C5198" s="5" t="s">
        <v>532</v>
      </c>
    </row>
    <row r="5199" spans="2:3">
      <c r="B5199" s="5">
        <v>479</v>
      </c>
      <c r="C5199" s="5" t="s">
        <v>533</v>
      </c>
    </row>
    <row r="5200" spans="2:3">
      <c r="B5200" s="5">
        <v>48</v>
      </c>
      <c r="C5200" s="5" t="s">
        <v>532</v>
      </c>
    </row>
    <row r="5201" spans="2:3">
      <c r="B5201" s="5">
        <v>886</v>
      </c>
      <c r="C5201" s="5" t="s">
        <v>532</v>
      </c>
    </row>
    <row r="5202" spans="2:3">
      <c r="B5202" s="5">
        <v>996</v>
      </c>
      <c r="C5202" s="5" t="s">
        <v>533</v>
      </c>
    </row>
    <row r="5203" spans="2:3">
      <c r="B5203" s="5">
        <v>531</v>
      </c>
      <c r="C5203" s="5" t="s">
        <v>532</v>
      </c>
    </row>
    <row r="5204" spans="2:3">
      <c r="B5204" s="5">
        <v>975</v>
      </c>
      <c r="C5204" s="5" t="s">
        <v>532</v>
      </c>
    </row>
    <row r="5205" spans="2:3">
      <c r="B5205" s="5">
        <v>183</v>
      </c>
      <c r="C5205" s="5" t="s">
        <v>533</v>
      </c>
    </row>
    <row r="5206" spans="2:3">
      <c r="B5206" s="5">
        <v>994</v>
      </c>
      <c r="C5206" s="5" t="s">
        <v>533</v>
      </c>
    </row>
    <row r="5207" spans="2:3">
      <c r="B5207" s="5">
        <v>45</v>
      </c>
      <c r="C5207" s="5" t="s">
        <v>533</v>
      </c>
    </row>
    <row r="5208" spans="2:3">
      <c r="B5208" s="5">
        <v>50</v>
      </c>
      <c r="C5208" s="5" t="s">
        <v>533</v>
      </c>
    </row>
    <row r="5209" spans="2:3">
      <c r="B5209" s="5">
        <v>230</v>
      </c>
      <c r="C5209" s="5" t="s">
        <v>532</v>
      </c>
    </row>
    <row r="5210" spans="2:3">
      <c r="B5210" s="5">
        <v>878</v>
      </c>
      <c r="C5210" s="5" t="s">
        <v>533</v>
      </c>
    </row>
    <row r="5211" spans="2:3">
      <c r="B5211" s="5">
        <v>870</v>
      </c>
      <c r="C5211" s="5" t="s">
        <v>532</v>
      </c>
    </row>
    <row r="5212" spans="2:3">
      <c r="B5212" s="5">
        <v>460</v>
      </c>
      <c r="C5212" s="5" t="s">
        <v>532</v>
      </c>
    </row>
    <row r="5213" spans="2:3">
      <c r="B5213" s="5">
        <v>350</v>
      </c>
      <c r="C5213" s="5" t="s">
        <v>533</v>
      </c>
    </row>
    <row r="5214" spans="2:3">
      <c r="B5214" s="5">
        <v>676</v>
      </c>
      <c r="C5214" s="5" t="s">
        <v>532</v>
      </c>
    </row>
    <row r="5215" spans="2:3">
      <c r="B5215" s="5">
        <v>422</v>
      </c>
      <c r="C5215" s="5" t="s">
        <v>532</v>
      </c>
    </row>
    <row r="5216" spans="2:3">
      <c r="B5216" s="5">
        <v>537</v>
      </c>
      <c r="C5216" s="5" t="s">
        <v>532</v>
      </c>
    </row>
    <row r="5217" spans="2:3">
      <c r="B5217" s="5">
        <v>907</v>
      </c>
      <c r="C5217" s="5" t="s">
        <v>532</v>
      </c>
    </row>
    <row r="5218" spans="2:3">
      <c r="B5218" s="5">
        <v>697</v>
      </c>
      <c r="C5218" s="5" t="s">
        <v>533</v>
      </c>
    </row>
    <row r="5219" spans="2:3">
      <c r="B5219" s="5">
        <v>515</v>
      </c>
      <c r="C5219" s="5" t="s">
        <v>533</v>
      </c>
    </row>
    <row r="5220" spans="2:3">
      <c r="B5220" s="5">
        <v>40</v>
      </c>
      <c r="C5220" s="5" t="s">
        <v>533</v>
      </c>
    </row>
    <row r="5221" spans="2:3">
      <c r="B5221" s="5">
        <v>899</v>
      </c>
      <c r="C5221" s="5" t="s">
        <v>532</v>
      </c>
    </row>
    <row r="5222" spans="2:3">
      <c r="B5222" s="5">
        <v>983</v>
      </c>
      <c r="C5222" s="5" t="s">
        <v>533</v>
      </c>
    </row>
    <row r="5223" spans="2:3">
      <c r="B5223" s="5">
        <v>517</v>
      </c>
      <c r="C5223" s="5" t="s">
        <v>533</v>
      </c>
    </row>
    <row r="5224" spans="2:3">
      <c r="B5224" s="5">
        <v>406</v>
      </c>
      <c r="C5224" s="5" t="s">
        <v>533</v>
      </c>
    </row>
    <row r="5225" spans="2:3">
      <c r="B5225" s="5">
        <v>305</v>
      </c>
      <c r="C5225" s="5" t="s">
        <v>533</v>
      </c>
    </row>
    <row r="5226" spans="2:3">
      <c r="B5226" s="5">
        <v>76</v>
      </c>
      <c r="C5226" s="5" t="s">
        <v>533</v>
      </c>
    </row>
    <row r="5227" spans="2:3">
      <c r="B5227" s="5">
        <v>726</v>
      </c>
      <c r="C5227" s="5" t="s">
        <v>533</v>
      </c>
    </row>
    <row r="5228" spans="2:3">
      <c r="B5228" s="5">
        <v>990</v>
      </c>
      <c r="C5228" s="5" t="s">
        <v>532</v>
      </c>
    </row>
    <row r="5229" spans="2:3">
      <c r="B5229" s="5">
        <v>845</v>
      </c>
      <c r="C5229" s="5" t="s">
        <v>532</v>
      </c>
    </row>
    <row r="5230" spans="2:3">
      <c r="B5230" s="5">
        <v>469</v>
      </c>
      <c r="C5230" s="5" t="s">
        <v>533</v>
      </c>
    </row>
    <row r="5231" spans="2:3">
      <c r="B5231" s="5">
        <v>313</v>
      </c>
      <c r="C5231" s="5" t="s">
        <v>533</v>
      </c>
    </row>
    <row r="5232" spans="2:3">
      <c r="B5232" s="5">
        <v>385</v>
      </c>
      <c r="C5232" s="5" t="s">
        <v>533</v>
      </c>
    </row>
    <row r="5233" spans="2:3">
      <c r="B5233" s="5">
        <v>543</v>
      </c>
      <c r="C5233" s="5" t="s">
        <v>532</v>
      </c>
    </row>
    <row r="5234" spans="2:3">
      <c r="B5234" s="5">
        <v>361</v>
      </c>
      <c r="C5234" s="5" t="s">
        <v>532</v>
      </c>
    </row>
    <row r="5235" spans="2:3">
      <c r="B5235" s="5">
        <v>211</v>
      </c>
      <c r="C5235" s="5" t="s">
        <v>532</v>
      </c>
    </row>
    <row r="5236" spans="2:3">
      <c r="B5236" s="5">
        <v>656</v>
      </c>
      <c r="C5236" s="5" t="s">
        <v>533</v>
      </c>
    </row>
    <row r="5237" spans="2:3">
      <c r="B5237" s="5">
        <v>981</v>
      </c>
      <c r="C5237" s="5" t="s">
        <v>532</v>
      </c>
    </row>
    <row r="5238" spans="2:3">
      <c r="B5238" s="5">
        <v>451</v>
      </c>
      <c r="C5238" s="5" t="s">
        <v>533</v>
      </c>
    </row>
    <row r="5239" spans="2:3">
      <c r="B5239" s="5">
        <v>875</v>
      </c>
      <c r="C5239" s="5" t="s">
        <v>533</v>
      </c>
    </row>
    <row r="5240" spans="2:3">
      <c r="B5240" s="5">
        <v>325</v>
      </c>
      <c r="C5240" s="5" t="s">
        <v>533</v>
      </c>
    </row>
    <row r="5241" spans="2:3">
      <c r="B5241" s="5">
        <v>53</v>
      </c>
      <c r="C5241" s="5" t="s">
        <v>533</v>
      </c>
    </row>
    <row r="5242" spans="2:3">
      <c r="B5242" s="5">
        <v>694</v>
      </c>
      <c r="C5242" s="5" t="s">
        <v>533</v>
      </c>
    </row>
    <row r="5243" spans="2:3">
      <c r="B5243" s="5">
        <v>868</v>
      </c>
      <c r="C5243" s="5" t="s">
        <v>532</v>
      </c>
    </row>
    <row r="5244" spans="2:3">
      <c r="B5244" s="5">
        <v>955</v>
      </c>
      <c r="C5244" s="5" t="s">
        <v>532</v>
      </c>
    </row>
    <row r="5245" spans="2:3">
      <c r="B5245" s="5">
        <v>945</v>
      </c>
      <c r="C5245" s="5" t="s">
        <v>532</v>
      </c>
    </row>
    <row r="5246" spans="2:3">
      <c r="B5246" s="5">
        <v>614</v>
      </c>
      <c r="C5246" s="5" t="s">
        <v>533</v>
      </c>
    </row>
    <row r="5247" spans="2:3">
      <c r="B5247" s="5">
        <v>755</v>
      </c>
      <c r="C5247" s="5" t="s">
        <v>532</v>
      </c>
    </row>
    <row r="5248" spans="2:3">
      <c r="B5248" s="5">
        <v>233</v>
      </c>
      <c r="C5248" s="5" t="s">
        <v>533</v>
      </c>
    </row>
    <row r="5249" spans="2:3">
      <c r="B5249" s="5">
        <v>575</v>
      </c>
      <c r="C5249" s="5" t="s">
        <v>533</v>
      </c>
    </row>
    <row r="5250" spans="2:3">
      <c r="B5250" s="5">
        <v>473</v>
      </c>
      <c r="C5250" s="5" t="s">
        <v>532</v>
      </c>
    </row>
    <row r="5251" spans="2:3">
      <c r="B5251" s="5">
        <v>17</v>
      </c>
      <c r="C5251" s="5" t="s">
        <v>532</v>
      </c>
    </row>
    <row r="5252" spans="2:3">
      <c r="B5252" s="5">
        <v>805</v>
      </c>
      <c r="C5252" s="5" t="s">
        <v>533</v>
      </c>
    </row>
    <row r="5253" spans="2:3">
      <c r="B5253" s="5">
        <v>27</v>
      </c>
      <c r="C5253" s="5" t="s">
        <v>533</v>
      </c>
    </row>
    <row r="5254" spans="2:3">
      <c r="B5254" s="5">
        <v>11</v>
      </c>
      <c r="C5254" s="5" t="s">
        <v>533</v>
      </c>
    </row>
    <row r="5255" spans="2:3">
      <c r="B5255" s="5">
        <v>487</v>
      </c>
      <c r="C5255" s="5" t="s">
        <v>533</v>
      </c>
    </row>
    <row r="5256" spans="2:3">
      <c r="B5256" s="5">
        <v>808</v>
      </c>
      <c r="C5256" s="5" t="s">
        <v>532</v>
      </c>
    </row>
    <row r="5257" spans="2:3">
      <c r="B5257" s="5">
        <v>110</v>
      </c>
      <c r="C5257" s="5" t="s">
        <v>533</v>
      </c>
    </row>
    <row r="5258" spans="2:3">
      <c r="B5258" s="5">
        <v>682</v>
      </c>
      <c r="C5258" s="5" t="s">
        <v>532</v>
      </c>
    </row>
    <row r="5259" spans="2:3">
      <c r="B5259" s="5">
        <v>225</v>
      </c>
      <c r="C5259" s="5" t="s">
        <v>533</v>
      </c>
    </row>
    <row r="5260" spans="2:3">
      <c r="B5260" s="5">
        <v>153</v>
      </c>
      <c r="C5260" s="5" t="s">
        <v>532</v>
      </c>
    </row>
    <row r="5261" spans="2:3">
      <c r="B5261" s="5">
        <v>108</v>
      </c>
      <c r="C5261" s="5" t="s">
        <v>533</v>
      </c>
    </row>
    <row r="5262" spans="2:3">
      <c r="B5262" s="5">
        <v>708</v>
      </c>
      <c r="C5262" s="5" t="s">
        <v>533</v>
      </c>
    </row>
    <row r="5263" spans="2:3">
      <c r="B5263" s="5">
        <v>818</v>
      </c>
      <c r="C5263" s="5" t="s">
        <v>532</v>
      </c>
    </row>
    <row r="5264" spans="2:3">
      <c r="B5264" s="5">
        <v>590</v>
      </c>
      <c r="C5264" s="5" t="s">
        <v>532</v>
      </c>
    </row>
    <row r="5265" spans="2:3">
      <c r="B5265" s="5">
        <v>475</v>
      </c>
      <c r="C5265" s="5" t="s">
        <v>533</v>
      </c>
    </row>
    <row r="5266" spans="2:3">
      <c r="B5266" s="5">
        <v>879</v>
      </c>
      <c r="C5266" s="5" t="s">
        <v>532</v>
      </c>
    </row>
    <row r="5267" spans="2:3">
      <c r="B5267" s="5">
        <v>659</v>
      </c>
      <c r="C5267" s="5" t="s">
        <v>533</v>
      </c>
    </row>
    <row r="5268" spans="2:3">
      <c r="B5268" s="5">
        <v>32</v>
      </c>
      <c r="C5268" s="5" t="s">
        <v>532</v>
      </c>
    </row>
    <row r="5269" spans="2:3">
      <c r="B5269" s="5">
        <v>300</v>
      </c>
      <c r="C5269" s="5" t="s">
        <v>533</v>
      </c>
    </row>
    <row r="5270" spans="2:3">
      <c r="B5270" s="5">
        <v>554</v>
      </c>
      <c r="C5270" s="5" t="s">
        <v>533</v>
      </c>
    </row>
    <row r="5271" spans="2:3">
      <c r="B5271" s="5">
        <v>984</v>
      </c>
      <c r="C5271" s="5" t="s">
        <v>532</v>
      </c>
    </row>
    <row r="5272" spans="2:3">
      <c r="B5272" s="5">
        <v>492</v>
      </c>
      <c r="C5272" s="5" t="s">
        <v>532</v>
      </c>
    </row>
    <row r="5273" spans="2:3">
      <c r="B5273" s="5">
        <v>161</v>
      </c>
      <c r="C5273" s="5" t="s">
        <v>533</v>
      </c>
    </row>
    <row r="5274" spans="2:3">
      <c r="B5274" s="5">
        <v>750</v>
      </c>
      <c r="C5274" s="5" t="s">
        <v>532</v>
      </c>
    </row>
    <row r="5275" spans="2:3">
      <c r="B5275" s="5">
        <v>519</v>
      </c>
      <c r="C5275" s="5" t="s">
        <v>532</v>
      </c>
    </row>
    <row r="5276" spans="2:3">
      <c r="B5276" s="5">
        <v>945</v>
      </c>
      <c r="C5276" s="5" t="s">
        <v>532</v>
      </c>
    </row>
    <row r="5277" spans="2:3">
      <c r="B5277" s="5">
        <v>150</v>
      </c>
      <c r="C5277" s="5" t="s">
        <v>533</v>
      </c>
    </row>
    <row r="5278" spans="2:3">
      <c r="B5278" s="5">
        <v>573</v>
      </c>
      <c r="C5278" s="5" t="s">
        <v>533</v>
      </c>
    </row>
    <row r="5279" spans="2:3">
      <c r="B5279" s="5">
        <v>962</v>
      </c>
      <c r="C5279" s="5" t="s">
        <v>532</v>
      </c>
    </row>
    <row r="5280" spans="2:3">
      <c r="B5280" s="5">
        <v>393</v>
      </c>
      <c r="C5280" s="5" t="s">
        <v>533</v>
      </c>
    </row>
    <row r="5281" spans="2:3">
      <c r="B5281" s="5">
        <v>191</v>
      </c>
      <c r="C5281" s="5" t="s">
        <v>533</v>
      </c>
    </row>
    <row r="5282" spans="2:3">
      <c r="B5282" s="5">
        <v>409</v>
      </c>
      <c r="C5282" s="5" t="s">
        <v>532</v>
      </c>
    </row>
    <row r="5283" spans="2:3">
      <c r="B5283" s="5">
        <v>270</v>
      </c>
      <c r="C5283" s="5" t="s">
        <v>533</v>
      </c>
    </row>
    <row r="5284" spans="2:3">
      <c r="B5284" s="5">
        <v>478</v>
      </c>
      <c r="C5284" s="5" t="s">
        <v>533</v>
      </c>
    </row>
    <row r="5285" spans="2:3">
      <c r="B5285" s="5">
        <v>798</v>
      </c>
      <c r="C5285" s="5" t="s">
        <v>532</v>
      </c>
    </row>
    <row r="5286" spans="2:3">
      <c r="B5286" s="5">
        <v>860</v>
      </c>
      <c r="C5286" s="5" t="s">
        <v>532</v>
      </c>
    </row>
    <row r="5287" spans="2:3">
      <c r="B5287" s="5">
        <v>269</v>
      </c>
      <c r="C5287" s="5" t="s">
        <v>533</v>
      </c>
    </row>
    <row r="5288" spans="2:3">
      <c r="B5288" s="5">
        <v>854</v>
      </c>
      <c r="C5288" s="5" t="s">
        <v>532</v>
      </c>
    </row>
    <row r="5289" spans="2:3">
      <c r="B5289" s="5">
        <v>398</v>
      </c>
      <c r="C5289" s="5" t="s">
        <v>532</v>
      </c>
    </row>
    <row r="5290" spans="2:3">
      <c r="B5290" s="5">
        <v>694</v>
      </c>
      <c r="C5290" s="5" t="s">
        <v>533</v>
      </c>
    </row>
    <row r="5291" spans="2:3">
      <c r="B5291" s="5">
        <v>320</v>
      </c>
      <c r="C5291" s="5" t="s">
        <v>532</v>
      </c>
    </row>
    <row r="5292" spans="2:3">
      <c r="B5292" s="5">
        <v>366</v>
      </c>
      <c r="C5292" s="5" t="s">
        <v>533</v>
      </c>
    </row>
    <row r="5293" spans="2:3">
      <c r="B5293" s="5">
        <v>953</v>
      </c>
      <c r="C5293" s="5" t="s">
        <v>532</v>
      </c>
    </row>
    <row r="5294" spans="2:3">
      <c r="B5294" s="5">
        <v>746</v>
      </c>
      <c r="C5294" s="5" t="s">
        <v>533</v>
      </c>
    </row>
    <row r="5295" spans="2:3">
      <c r="B5295" s="5">
        <v>203</v>
      </c>
      <c r="C5295" s="5" t="s">
        <v>533</v>
      </c>
    </row>
    <row r="5296" spans="2:3">
      <c r="B5296" s="5">
        <v>900</v>
      </c>
      <c r="C5296" s="5" t="s">
        <v>533</v>
      </c>
    </row>
    <row r="5297" spans="2:3">
      <c r="B5297" s="5">
        <v>580</v>
      </c>
      <c r="C5297" s="5" t="s">
        <v>532</v>
      </c>
    </row>
    <row r="5298" spans="2:3">
      <c r="B5298" s="5">
        <v>69</v>
      </c>
      <c r="C5298" s="5" t="s">
        <v>533</v>
      </c>
    </row>
    <row r="5299" spans="2:3">
      <c r="B5299" s="5">
        <v>996</v>
      </c>
      <c r="C5299" s="5" t="s">
        <v>533</v>
      </c>
    </row>
    <row r="5300" spans="2:3">
      <c r="B5300" s="5">
        <v>151</v>
      </c>
      <c r="C5300" s="5" t="s">
        <v>533</v>
      </c>
    </row>
    <row r="5301" spans="2:3">
      <c r="B5301" s="5">
        <v>798</v>
      </c>
      <c r="C5301" s="5" t="s">
        <v>533</v>
      </c>
    </row>
    <row r="5302" spans="2:3">
      <c r="B5302" s="5">
        <v>882</v>
      </c>
      <c r="C5302" s="5" t="s">
        <v>532</v>
      </c>
    </row>
    <row r="5303" spans="2:3">
      <c r="B5303" s="5">
        <v>764</v>
      </c>
      <c r="C5303" s="5" t="s">
        <v>532</v>
      </c>
    </row>
    <row r="5304" spans="2:3">
      <c r="B5304" s="5">
        <v>429</v>
      </c>
      <c r="C5304" s="5" t="s">
        <v>533</v>
      </c>
    </row>
    <row r="5305" spans="2:3">
      <c r="B5305" s="5">
        <v>36</v>
      </c>
      <c r="C5305" s="5" t="s">
        <v>533</v>
      </c>
    </row>
    <row r="5306" spans="2:3">
      <c r="B5306" s="5">
        <v>878</v>
      </c>
      <c r="C5306" s="5" t="s">
        <v>533</v>
      </c>
    </row>
    <row r="5307" spans="2:3">
      <c r="B5307" s="5">
        <v>319</v>
      </c>
      <c r="C5307" s="5" t="s">
        <v>532</v>
      </c>
    </row>
    <row r="5308" spans="2:3">
      <c r="B5308" s="5">
        <v>851</v>
      </c>
      <c r="C5308" s="5" t="s">
        <v>532</v>
      </c>
    </row>
    <row r="5309" spans="2:3">
      <c r="B5309" s="5">
        <v>301</v>
      </c>
      <c r="C5309" s="5" t="s">
        <v>532</v>
      </c>
    </row>
    <row r="5310" spans="2:3">
      <c r="B5310" s="5">
        <v>375</v>
      </c>
      <c r="C5310" s="5" t="s">
        <v>532</v>
      </c>
    </row>
    <row r="5311" spans="2:3">
      <c r="B5311" s="5">
        <v>736</v>
      </c>
      <c r="C5311" s="5" t="s">
        <v>533</v>
      </c>
    </row>
    <row r="5312" spans="2:3">
      <c r="B5312" s="5">
        <v>314</v>
      </c>
      <c r="C5312" s="5" t="s">
        <v>533</v>
      </c>
    </row>
    <row r="5313" spans="2:3">
      <c r="B5313" s="5">
        <v>575</v>
      </c>
      <c r="C5313" s="5" t="s">
        <v>533</v>
      </c>
    </row>
    <row r="5314" spans="2:3">
      <c r="B5314" s="5">
        <v>843</v>
      </c>
      <c r="C5314" s="5" t="s">
        <v>533</v>
      </c>
    </row>
    <row r="5315" spans="2:3">
      <c r="B5315" s="5">
        <v>89</v>
      </c>
      <c r="C5315" s="5" t="s">
        <v>532</v>
      </c>
    </row>
    <row r="5316" spans="2:3">
      <c r="B5316" s="5">
        <v>806</v>
      </c>
      <c r="C5316" s="5" t="s">
        <v>532</v>
      </c>
    </row>
    <row r="5317" spans="2:3">
      <c r="B5317" s="5">
        <v>8</v>
      </c>
      <c r="C5317" s="5" t="s">
        <v>532</v>
      </c>
    </row>
    <row r="5318" spans="2:3">
      <c r="B5318" s="5">
        <v>314</v>
      </c>
      <c r="C5318" s="5" t="s">
        <v>533</v>
      </c>
    </row>
    <row r="5319" spans="2:3">
      <c r="B5319" s="5">
        <v>523</v>
      </c>
      <c r="C5319" s="5" t="s">
        <v>533</v>
      </c>
    </row>
    <row r="5320" spans="2:3">
      <c r="B5320" s="5">
        <v>488</v>
      </c>
      <c r="C5320" s="5" t="s">
        <v>533</v>
      </c>
    </row>
    <row r="5321" spans="2:3">
      <c r="B5321" s="5">
        <v>202</v>
      </c>
      <c r="C5321" s="5" t="s">
        <v>533</v>
      </c>
    </row>
    <row r="5322" spans="2:3">
      <c r="B5322" s="5">
        <v>354</v>
      </c>
      <c r="C5322" s="5" t="s">
        <v>533</v>
      </c>
    </row>
    <row r="5323" spans="2:3">
      <c r="B5323" s="5">
        <v>639</v>
      </c>
      <c r="C5323" s="5" t="s">
        <v>533</v>
      </c>
    </row>
    <row r="5324" spans="2:3">
      <c r="B5324" s="5">
        <v>350</v>
      </c>
      <c r="C5324" s="5" t="s">
        <v>533</v>
      </c>
    </row>
    <row r="5325" spans="2:3">
      <c r="B5325" s="5">
        <v>869</v>
      </c>
      <c r="C5325" s="5" t="s">
        <v>532</v>
      </c>
    </row>
    <row r="5326" spans="2:3">
      <c r="B5326" s="5">
        <v>157</v>
      </c>
      <c r="C5326" s="5" t="s">
        <v>533</v>
      </c>
    </row>
    <row r="5327" spans="2:3">
      <c r="B5327" s="5">
        <v>115</v>
      </c>
      <c r="C5327" s="5" t="s">
        <v>532</v>
      </c>
    </row>
    <row r="5328" spans="2:3">
      <c r="B5328" s="5">
        <v>111</v>
      </c>
      <c r="C5328" s="5" t="s">
        <v>532</v>
      </c>
    </row>
    <row r="5329" spans="2:3">
      <c r="B5329" s="5">
        <v>508</v>
      </c>
      <c r="C5329" s="5" t="s">
        <v>533</v>
      </c>
    </row>
    <row r="5330" spans="2:3">
      <c r="B5330" s="5">
        <v>740</v>
      </c>
      <c r="C5330" s="5" t="s">
        <v>533</v>
      </c>
    </row>
    <row r="5331" spans="2:3">
      <c r="B5331" s="5">
        <v>556</v>
      </c>
      <c r="C5331" s="5" t="s">
        <v>533</v>
      </c>
    </row>
    <row r="5332" spans="2:3">
      <c r="B5332" s="5">
        <v>79</v>
      </c>
      <c r="C5332" s="5" t="s">
        <v>533</v>
      </c>
    </row>
    <row r="5333" spans="2:3">
      <c r="B5333" s="5">
        <v>67</v>
      </c>
      <c r="C5333" s="5" t="s">
        <v>533</v>
      </c>
    </row>
    <row r="5334" spans="2:3">
      <c r="B5334" s="5">
        <v>549</v>
      </c>
      <c r="C5334" s="5" t="s">
        <v>532</v>
      </c>
    </row>
    <row r="5335" spans="2:3">
      <c r="B5335" s="5">
        <v>181</v>
      </c>
      <c r="C5335" s="5" t="s">
        <v>533</v>
      </c>
    </row>
    <row r="5336" spans="2:3">
      <c r="B5336" s="5">
        <v>995</v>
      </c>
      <c r="C5336" s="5" t="s">
        <v>532</v>
      </c>
    </row>
    <row r="5337" spans="2:3">
      <c r="B5337" s="5">
        <v>322</v>
      </c>
      <c r="C5337" s="5" t="s">
        <v>533</v>
      </c>
    </row>
    <row r="5338" spans="2:3">
      <c r="B5338" s="5">
        <v>630</v>
      </c>
      <c r="C5338" s="5" t="s">
        <v>533</v>
      </c>
    </row>
    <row r="5339" spans="2:3">
      <c r="B5339" s="5">
        <v>68</v>
      </c>
      <c r="C5339" s="5" t="s">
        <v>533</v>
      </c>
    </row>
    <row r="5340" spans="2:3">
      <c r="B5340" s="5">
        <v>872</v>
      </c>
      <c r="C5340" s="5" t="s">
        <v>533</v>
      </c>
    </row>
    <row r="5341" spans="2:3">
      <c r="B5341" s="5">
        <v>238</v>
      </c>
      <c r="C5341" s="5" t="s">
        <v>533</v>
      </c>
    </row>
    <row r="5342" spans="2:3">
      <c r="B5342" s="5">
        <v>523</v>
      </c>
      <c r="C5342" s="5" t="s">
        <v>533</v>
      </c>
    </row>
    <row r="5343" spans="2:3">
      <c r="B5343" s="5">
        <v>451</v>
      </c>
      <c r="C5343" s="5" t="s">
        <v>533</v>
      </c>
    </row>
    <row r="5344" spans="2:3">
      <c r="B5344" s="5">
        <v>760</v>
      </c>
      <c r="C5344" s="5" t="s">
        <v>532</v>
      </c>
    </row>
    <row r="5345" spans="2:3">
      <c r="B5345" s="5">
        <v>914</v>
      </c>
      <c r="C5345" s="5" t="s">
        <v>533</v>
      </c>
    </row>
    <row r="5346" spans="2:3">
      <c r="B5346" s="5">
        <v>422</v>
      </c>
      <c r="C5346" s="5" t="s">
        <v>532</v>
      </c>
    </row>
    <row r="5347" spans="2:3">
      <c r="B5347" s="5">
        <v>248</v>
      </c>
      <c r="C5347" s="5" t="s">
        <v>533</v>
      </c>
    </row>
    <row r="5348" spans="2:3">
      <c r="B5348" s="5">
        <v>682</v>
      </c>
      <c r="C5348" s="5" t="s">
        <v>533</v>
      </c>
    </row>
    <row r="5349" spans="2:3">
      <c r="B5349" s="5">
        <v>117</v>
      </c>
      <c r="C5349" s="5" t="s">
        <v>533</v>
      </c>
    </row>
    <row r="5350" spans="2:3">
      <c r="B5350" s="5">
        <v>696</v>
      </c>
      <c r="C5350" s="5" t="s">
        <v>533</v>
      </c>
    </row>
    <row r="5351" spans="2:3">
      <c r="B5351" s="5">
        <v>239</v>
      </c>
      <c r="C5351" s="5" t="s">
        <v>533</v>
      </c>
    </row>
    <row r="5352" spans="2:3">
      <c r="B5352" s="5">
        <v>607</v>
      </c>
      <c r="C5352" s="5" t="s">
        <v>532</v>
      </c>
    </row>
    <row r="5353" spans="2:3">
      <c r="B5353" s="5">
        <v>236</v>
      </c>
      <c r="C5353" s="5" t="s">
        <v>533</v>
      </c>
    </row>
    <row r="5354" spans="2:3">
      <c r="B5354" s="5">
        <v>711</v>
      </c>
      <c r="C5354" s="5" t="s">
        <v>533</v>
      </c>
    </row>
    <row r="5355" spans="2:3">
      <c r="B5355" s="5">
        <v>586</v>
      </c>
      <c r="C5355" s="5" t="s">
        <v>533</v>
      </c>
    </row>
    <row r="5356" spans="2:3">
      <c r="B5356" s="5">
        <v>996</v>
      </c>
      <c r="C5356" s="5" t="s">
        <v>532</v>
      </c>
    </row>
    <row r="5357" spans="2:3">
      <c r="B5357" s="5">
        <v>131</v>
      </c>
      <c r="C5357" s="5" t="s">
        <v>533</v>
      </c>
    </row>
    <row r="5358" spans="2:3">
      <c r="B5358" s="5">
        <v>191</v>
      </c>
      <c r="C5358" s="5" t="s">
        <v>532</v>
      </c>
    </row>
    <row r="5359" spans="2:3">
      <c r="B5359" s="5">
        <v>454</v>
      </c>
      <c r="C5359" s="5" t="s">
        <v>533</v>
      </c>
    </row>
    <row r="5360" spans="2:3">
      <c r="B5360" s="5">
        <v>305</v>
      </c>
      <c r="C5360" s="5" t="s">
        <v>533</v>
      </c>
    </row>
    <row r="5361" spans="2:3">
      <c r="B5361" s="5">
        <v>572</v>
      </c>
      <c r="C5361" s="5" t="s">
        <v>533</v>
      </c>
    </row>
    <row r="5362" spans="2:3">
      <c r="B5362" s="5">
        <v>956</v>
      </c>
      <c r="C5362" s="5" t="s">
        <v>532</v>
      </c>
    </row>
    <row r="5363" spans="2:3">
      <c r="B5363" s="5">
        <v>621</v>
      </c>
      <c r="C5363" s="5" t="s">
        <v>533</v>
      </c>
    </row>
    <row r="5364" spans="2:3">
      <c r="B5364" s="5">
        <v>721</v>
      </c>
      <c r="C5364" s="5" t="s">
        <v>533</v>
      </c>
    </row>
    <row r="5365" spans="2:3">
      <c r="B5365" s="5">
        <v>564</v>
      </c>
      <c r="C5365" s="5" t="s">
        <v>533</v>
      </c>
    </row>
    <row r="5366" spans="2:3">
      <c r="B5366" s="5">
        <v>783</v>
      </c>
      <c r="C5366" s="5" t="s">
        <v>532</v>
      </c>
    </row>
    <row r="5367" spans="2:3">
      <c r="B5367" s="5">
        <v>0</v>
      </c>
      <c r="C5367" s="5" t="s">
        <v>533</v>
      </c>
    </row>
    <row r="5368" spans="2:3">
      <c r="B5368" s="5">
        <v>381</v>
      </c>
      <c r="C5368" s="5" t="s">
        <v>532</v>
      </c>
    </row>
    <row r="5369" spans="2:3">
      <c r="B5369" s="5">
        <v>764</v>
      </c>
      <c r="C5369" s="5" t="s">
        <v>533</v>
      </c>
    </row>
    <row r="5370" spans="2:3">
      <c r="B5370" s="5">
        <v>288</v>
      </c>
      <c r="C5370" s="5" t="s">
        <v>533</v>
      </c>
    </row>
    <row r="5371" spans="2:3">
      <c r="B5371" s="5">
        <v>272</v>
      </c>
      <c r="C5371" s="5" t="s">
        <v>533</v>
      </c>
    </row>
    <row r="5372" spans="2:3">
      <c r="B5372" s="5">
        <v>334</v>
      </c>
      <c r="C5372" s="5" t="s">
        <v>532</v>
      </c>
    </row>
    <row r="5373" spans="2:3">
      <c r="B5373" s="5">
        <v>692</v>
      </c>
      <c r="C5373" s="5" t="s">
        <v>533</v>
      </c>
    </row>
    <row r="5374" spans="2:3">
      <c r="B5374" s="5">
        <v>352</v>
      </c>
      <c r="C5374" s="5" t="s">
        <v>532</v>
      </c>
    </row>
    <row r="5375" spans="2:3">
      <c r="B5375" s="5">
        <v>328</v>
      </c>
      <c r="C5375" s="5" t="s">
        <v>532</v>
      </c>
    </row>
    <row r="5376" spans="2:3">
      <c r="B5376" s="5">
        <v>768</v>
      </c>
      <c r="C5376" s="5" t="s">
        <v>533</v>
      </c>
    </row>
    <row r="5377" spans="2:3">
      <c r="B5377" s="5">
        <v>135</v>
      </c>
      <c r="C5377" s="5" t="s">
        <v>533</v>
      </c>
    </row>
    <row r="5378" spans="2:3">
      <c r="B5378" s="5">
        <v>666</v>
      </c>
      <c r="C5378" s="5" t="s">
        <v>532</v>
      </c>
    </row>
    <row r="5379" spans="2:3">
      <c r="B5379" s="5">
        <v>779</v>
      </c>
      <c r="C5379" s="5" t="s">
        <v>532</v>
      </c>
    </row>
    <row r="5380" spans="2:3">
      <c r="B5380" s="5">
        <v>26</v>
      </c>
      <c r="C5380" s="5" t="s">
        <v>532</v>
      </c>
    </row>
    <row r="5381" spans="2:3">
      <c r="B5381" s="5">
        <v>539</v>
      </c>
      <c r="C5381" s="5" t="s">
        <v>533</v>
      </c>
    </row>
    <row r="5382" spans="2:3">
      <c r="B5382" s="5">
        <v>286</v>
      </c>
      <c r="C5382" s="5" t="s">
        <v>533</v>
      </c>
    </row>
    <row r="5383" spans="2:3">
      <c r="B5383" s="5">
        <v>810</v>
      </c>
      <c r="C5383" s="5" t="s">
        <v>532</v>
      </c>
    </row>
    <row r="5384" spans="2:3">
      <c r="B5384" s="5">
        <v>589</v>
      </c>
      <c r="C5384" s="5" t="s">
        <v>533</v>
      </c>
    </row>
    <row r="5385" spans="2:3">
      <c r="B5385" s="5">
        <v>142</v>
      </c>
      <c r="C5385" s="5" t="s">
        <v>533</v>
      </c>
    </row>
    <row r="5386" spans="2:3">
      <c r="B5386" s="5">
        <v>841</v>
      </c>
      <c r="C5386" s="5" t="s">
        <v>533</v>
      </c>
    </row>
    <row r="5387" spans="2:3">
      <c r="B5387" s="5">
        <v>413</v>
      </c>
      <c r="C5387" s="5" t="s">
        <v>532</v>
      </c>
    </row>
    <row r="5388" spans="2:3">
      <c r="B5388" s="5">
        <v>275</v>
      </c>
      <c r="C5388" s="5" t="s">
        <v>532</v>
      </c>
    </row>
    <row r="5389" spans="2:3">
      <c r="B5389" s="5">
        <v>347</v>
      </c>
      <c r="C5389" s="5" t="s">
        <v>533</v>
      </c>
    </row>
    <row r="5390" spans="2:3">
      <c r="B5390" s="5">
        <v>459</v>
      </c>
      <c r="C5390" s="5" t="s">
        <v>533</v>
      </c>
    </row>
    <row r="5391" spans="2:3">
      <c r="B5391" s="5">
        <v>717</v>
      </c>
      <c r="C5391" s="5" t="s">
        <v>532</v>
      </c>
    </row>
    <row r="5392" spans="2:3">
      <c r="B5392" s="5">
        <v>158</v>
      </c>
      <c r="C5392" s="5" t="s">
        <v>532</v>
      </c>
    </row>
    <row r="5393" spans="2:3">
      <c r="B5393" s="5">
        <v>958</v>
      </c>
      <c r="C5393" s="5" t="s">
        <v>532</v>
      </c>
    </row>
    <row r="5394" spans="2:3">
      <c r="B5394" s="5">
        <v>306</v>
      </c>
      <c r="C5394" s="5" t="s">
        <v>533</v>
      </c>
    </row>
    <row r="5395" spans="2:3">
      <c r="B5395" s="5">
        <v>371</v>
      </c>
      <c r="C5395" s="5" t="s">
        <v>533</v>
      </c>
    </row>
    <row r="5396" spans="2:3">
      <c r="B5396" s="5">
        <v>180</v>
      </c>
      <c r="C5396" s="5" t="s">
        <v>533</v>
      </c>
    </row>
    <row r="5397" spans="2:3">
      <c r="B5397" s="5">
        <v>661</v>
      </c>
      <c r="C5397" s="5" t="s">
        <v>532</v>
      </c>
    </row>
    <row r="5398" spans="2:3">
      <c r="B5398" s="5">
        <v>594</v>
      </c>
      <c r="C5398" s="5" t="s">
        <v>533</v>
      </c>
    </row>
    <row r="5399" spans="2:3">
      <c r="B5399" s="5">
        <v>800</v>
      </c>
      <c r="C5399" s="5" t="s">
        <v>532</v>
      </c>
    </row>
    <row r="5400" spans="2:3">
      <c r="B5400" s="5">
        <v>367</v>
      </c>
      <c r="C5400" s="5" t="s">
        <v>533</v>
      </c>
    </row>
    <row r="5401" spans="2:3">
      <c r="B5401" s="5">
        <v>667</v>
      </c>
      <c r="C5401" s="5" t="s">
        <v>533</v>
      </c>
    </row>
    <row r="5402" spans="2:3">
      <c r="B5402" s="5">
        <v>296</v>
      </c>
      <c r="C5402" s="5" t="s">
        <v>532</v>
      </c>
    </row>
    <row r="5403" spans="2:3">
      <c r="B5403" s="5">
        <v>336</v>
      </c>
      <c r="C5403" s="5" t="s">
        <v>533</v>
      </c>
    </row>
    <row r="5404" spans="2:3">
      <c r="B5404" s="5">
        <v>193</v>
      </c>
      <c r="C5404" s="5" t="s">
        <v>532</v>
      </c>
    </row>
    <row r="5405" spans="2:3">
      <c r="B5405" s="5">
        <v>10</v>
      </c>
      <c r="C5405" s="5" t="s">
        <v>533</v>
      </c>
    </row>
    <row r="5406" spans="2:3">
      <c r="B5406" s="5">
        <v>166</v>
      </c>
      <c r="C5406" s="5" t="s">
        <v>533</v>
      </c>
    </row>
    <row r="5407" spans="2:3">
      <c r="B5407" s="5">
        <v>445</v>
      </c>
      <c r="C5407" s="5" t="s">
        <v>533</v>
      </c>
    </row>
    <row r="5408" spans="2:3">
      <c r="B5408" s="5">
        <v>141</v>
      </c>
      <c r="C5408" s="5" t="s">
        <v>533</v>
      </c>
    </row>
    <row r="5409" spans="2:3">
      <c r="B5409" s="5">
        <v>849</v>
      </c>
      <c r="C5409" s="5" t="s">
        <v>532</v>
      </c>
    </row>
    <row r="5410" spans="2:3">
      <c r="B5410" s="5">
        <v>500</v>
      </c>
      <c r="C5410" s="5" t="s">
        <v>533</v>
      </c>
    </row>
    <row r="5411" spans="2:3">
      <c r="B5411" s="5">
        <v>906</v>
      </c>
      <c r="C5411" s="5" t="s">
        <v>532</v>
      </c>
    </row>
    <row r="5412" spans="2:3">
      <c r="B5412" s="5">
        <v>370</v>
      </c>
      <c r="C5412" s="5" t="s">
        <v>532</v>
      </c>
    </row>
    <row r="5413" spans="2:3">
      <c r="B5413" s="5">
        <v>965</v>
      </c>
      <c r="C5413" s="5" t="s">
        <v>532</v>
      </c>
    </row>
    <row r="5414" spans="2:3">
      <c r="B5414" s="5">
        <v>585</v>
      </c>
      <c r="C5414" s="5" t="s">
        <v>533</v>
      </c>
    </row>
    <row r="5415" spans="2:3">
      <c r="B5415" s="5">
        <v>104</v>
      </c>
      <c r="C5415" s="5" t="s">
        <v>533</v>
      </c>
    </row>
    <row r="5416" spans="2:3">
      <c r="B5416" s="5">
        <v>396</v>
      </c>
      <c r="C5416" s="5" t="s">
        <v>533</v>
      </c>
    </row>
    <row r="5417" spans="2:3">
      <c r="B5417" s="5">
        <v>366</v>
      </c>
      <c r="C5417" s="5" t="s">
        <v>533</v>
      </c>
    </row>
    <row r="5418" spans="2:3">
      <c r="B5418" s="5">
        <v>37</v>
      </c>
      <c r="C5418" s="5" t="s">
        <v>533</v>
      </c>
    </row>
    <row r="5419" spans="2:3">
      <c r="B5419" s="5">
        <v>77</v>
      </c>
      <c r="C5419" s="5" t="s">
        <v>532</v>
      </c>
    </row>
    <row r="5420" spans="2:3">
      <c r="B5420" s="5">
        <v>566</v>
      </c>
      <c r="C5420" s="5" t="s">
        <v>533</v>
      </c>
    </row>
    <row r="5421" spans="2:3">
      <c r="B5421" s="5">
        <v>712</v>
      </c>
      <c r="C5421" s="5" t="s">
        <v>533</v>
      </c>
    </row>
    <row r="5422" spans="2:3">
      <c r="B5422" s="5">
        <v>820</v>
      </c>
      <c r="C5422" s="5" t="s">
        <v>533</v>
      </c>
    </row>
    <row r="5423" spans="2:3">
      <c r="B5423" s="5">
        <v>910</v>
      </c>
      <c r="C5423" s="5" t="s">
        <v>532</v>
      </c>
    </row>
    <row r="5424" spans="2:3">
      <c r="B5424" s="5">
        <v>804</v>
      </c>
      <c r="C5424" s="5" t="s">
        <v>532</v>
      </c>
    </row>
    <row r="5425" spans="2:3">
      <c r="B5425" s="5">
        <v>445</v>
      </c>
      <c r="C5425" s="5" t="s">
        <v>533</v>
      </c>
    </row>
    <row r="5426" spans="2:3">
      <c r="B5426" s="5">
        <v>531</v>
      </c>
      <c r="C5426" s="5" t="s">
        <v>533</v>
      </c>
    </row>
    <row r="5427" spans="2:3">
      <c r="B5427" s="5">
        <v>213</v>
      </c>
      <c r="C5427" s="5" t="s">
        <v>533</v>
      </c>
    </row>
    <row r="5428" spans="2:3">
      <c r="B5428" s="5">
        <v>591</v>
      </c>
      <c r="C5428" s="5" t="s">
        <v>533</v>
      </c>
    </row>
    <row r="5429" spans="2:3">
      <c r="B5429" s="5">
        <v>216</v>
      </c>
      <c r="C5429" s="5" t="s">
        <v>533</v>
      </c>
    </row>
    <row r="5430" spans="2:3">
      <c r="B5430" s="5">
        <v>971</v>
      </c>
      <c r="C5430" s="5" t="s">
        <v>533</v>
      </c>
    </row>
    <row r="5431" spans="2:3">
      <c r="B5431" s="5">
        <v>829</v>
      </c>
      <c r="C5431" s="5" t="s">
        <v>533</v>
      </c>
    </row>
    <row r="5432" spans="2:3">
      <c r="B5432" s="5">
        <v>690</v>
      </c>
      <c r="C5432" s="5" t="s">
        <v>533</v>
      </c>
    </row>
    <row r="5433" spans="2:3">
      <c r="B5433" s="5">
        <v>310</v>
      </c>
      <c r="C5433" s="5" t="s">
        <v>533</v>
      </c>
    </row>
    <row r="5434" spans="2:3">
      <c r="B5434" s="5">
        <v>156</v>
      </c>
      <c r="C5434" s="5" t="s">
        <v>533</v>
      </c>
    </row>
    <row r="5435" spans="2:3">
      <c r="B5435" s="5">
        <v>919</v>
      </c>
      <c r="C5435" s="5" t="s">
        <v>532</v>
      </c>
    </row>
    <row r="5436" spans="2:3">
      <c r="B5436" s="5">
        <v>331</v>
      </c>
      <c r="C5436" s="5" t="s">
        <v>533</v>
      </c>
    </row>
    <row r="5437" spans="2:3">
      <c r="B5437" s="5">
        <v>363</v>
      </c>
      <c r="C5437" s="5" t="s">
        <v>533</v>
      </c>
    </row>
    <row r="5438" spans="2:3">
      <c r="B5438" s="5">
        <v>601</v>
      </c>
      <c r="C5438" s="5" t="s">
        <v>532</v>
      </c>
    </row>
    <row r="5439" spans="2:3">
      <c r="B5439" s="5">
        <v>891</v>
      </c>
      <c r="C5439" s="5" t="s">
        <v>532</v>
      </c>
    </row>
    <row r="5440" spans="2:3">
      <c r="B5440" s="5">
        <v>201</v>
      </c>
      <c r="C5440" s="5" t="s">
        <v>533</v>
      </c>
    </row>
    <row r="5441" spans="2:3">
      <c r="B5441" s="5">
        <v>366</v>
      </c>
      <c r="C5441" s="5" t="s">
        <v>532</v>
      </c>
    </row>
    <row r="5442" spans="2:3">
      <c r="B5442" s="5">
        <v>107</v>
      </c>
      <c r="C5442" s="5" t="s">
        <v>532</v>
      </c>
    </row>
    <row r="5443" spans="2:3">
      <c r="B5443" s="5">
        <v>612</v>
      </c>
      <c r="C5443" s="5" t="s">
        <v>532</v>
      </c>
    </row>
    <row r="5444" spans="2:3">
      <c r="B5444" s="5">
        <v>936</v>
      </c>
      <c r="C5444" s="5" t="s">
        <v>532</v>
      </c>
    </row>
    <row r="5445" spans="2:3">
      <c r="B5445" s="5">
        <v>64</v>
      </c>
      <c r="C5445" s="5" t="s">
        <v>533</v>
      </c>
    </row>
    <row r="5446" spans="2:3">
      <c r="B5446" s="5">
        <v>130</v>
      </c>
      <c r="C5446" s="5" t="s">
        <v>533</v>
      </c>
    </row>
    <row r="5447" spans="2:3">
      <c r="B5447" s="5">
        <v>735</v>
      </c>
      <c r="C5447" s="5" t="s">
        <v>532</v>
      </c>
    </row>
    <row r="5448" spans="2:3">
      <c r="B5448" s="5">
        <v>32</v>
      </c>
      <c r="C5448" s="5" t="s">
        <v>533</v>
      </c>
    </row>
    <row r="5449" spans="2:3">
      <c r="B5449" s="5">
        <v>801</v>
      </c>
      <c r="C5449" s="5" t="s">
        <v>533</v>
      </c>
    </row>
    <row r="5450" spans="2:3">
      <c r="B5450" s="5">
        <v>3</v>
      </c>
      <c r="C5450" s="5" t="s">
        <v>533</v>
      </c>
    </row>
    <row r="5451" spans="2:3">
      <c r="B5451" s="5">
        <v>560</v>
      </c>
      <c r="C5451" s="5" t="s">
        <v>532</v>
      </c>
    </row>
    <row r="5452" spans="2:3">
      <c r="B5452" s="5">
        <v>638</v>
      </c>
      <c r="C5452" s="5" t="s">
        <v>533</v>
      </c>
    </row>
    <row r="5453" spans="2:3">
      <c r="B5453" s="5">
        <v>618</v>
      </c>
      <c r="C5453" s="5" t="s">
        <v>532</v>
      </c>
    </row>
    <row r="5454" spans="2:3">
      <c r="B5454" s="5">
        <v>624</v>
      </c>
      <c r="C5454" s="5" t="s">
        <v>533</v>
      </c>
    </row>
    <row r="5455" spans="2:3">
      <c r="B5455" s="5">
        <v>510</v>
      </c>
      <c r="C5455" s="5" t="s">
        <v>533</v>
      </c>
    </row>
    <row r="5456" spans="2:3">
      <c r="B5456" s="5">
        <v>159</v>
      </c>
      <c r="C5456" s="5" t="s">
        <v>532</v>
      </c>
    </row>
    <row r="5457" spans="2:3">
      <c r="B5457" s="5">
        <v>604</v>
      </c>
      <c r="C5457" s="5" t="s">
        <v>533</v>
      </c>
    </row>
    <row r="5458" spans="2:3">
      <c r="B5458" s="5">
        <v>715</v>
      </c>
      <c r="C5458" s="5" t="s">
        <v>532</v>
      </c>
    </row>
    <row r="5459" spans="2:3">
      <c r="B5459" s="5">
        <v>407</v>
      </c>
      <c r="C5459" s="5" t="s">
        <v>532</v>
      </c>
    </row>
    <row r="5460" spans="2:3">
      <c r="B5460" s="5">
        <v>173</v>
      </c>
      <c r="C5460" s="5" t="s">
        <v>533</v>
      </c>
    </row>
    <row r="5461" spans="2:3">
      <c r="B5461" s="5">
        <v>637</v>
      </c>
      <c r="C5461" s="5" t="s">
        <v>533</v>
      </c>
    </row>
    <row r="5462" spans="2:3">
      <c r="B5462" s="5">
        <v>846</v>
      </c>
      <c r="C5462" s="5" t="s">
        <v>532</v>
      </c>
    </row>
    <row r="5463" spans="2:3">
      <c r="B5463" s="5">
        <v>37</v>
      </c>
      <c r="C5463" s="5" t="s">
        <v>533</v>
      </c>
    </row>
    <row r="5464" spans="2:3">
      <c r="B5464" s="5">
        <v>591</v>
      </c>
      <c r="C5464" s="5" t="s">
        <v>532</v>
      </c>
    </row>
    <row r="5465" spans="2:3">
      <c r="B5465" s="5">
        <v>197</v>
      </c>
      <c r="C5465" s="5" t="s">
        <v>533</v>
      </c>
    </row>
    <row r="5466" spans="2:3">
      <c r="B5466" s="5">
        <v>169</v>
      </c>
      <c r="C5466" s="5" t="s">
        <v>533</v>
      </c>
    </row>
    <row r="5467" spans="2:3">
      <c r="B5467" s="5">
        <v>716</v>
      </c>
      <c r="C5467" s="5" t="s">
        <v>532</v>
      </c>
    </row>
    <row r="5468" spans="2:3">
      <c r="B5468" s="5">
        <v>940</v>
      </c>
      <c r="C5468" s="5" t="s">
        <v>533</v>
      </c>
    </row>
    <row r="5469" spans="2:3">
      <c r="B5469" s="5">
        <v>172</v>
      </c>
      <c r="C5469" s="5" t="s">
        <v>533</v>
      </c>
    </row>
    <row r="5470" spans="2:3">
      <c r="B5470" s="5">
        <v>251</v>
      </c>
      <c r="C5470" s="5" t="s">
        <v>533</v>
      </c>
    </row>
    <row r="5471" spans="2:3">
      <c r="B5471" s="5">
        <v>189</v>
      </c>
      <c r="C5471" s="5" t="s">
        <v>532</v>
      </c>
    </row>
    <row r="5472" spans="2:3">
      <c r="B5472" s="5">
        <v>352</v>
      </c>
      <c r="C5472" s="5" t="s">
        <v>532</v>
      </c>
    </row>
    <row r="5473" spans="2:3">
      <c r="B5473" s="5">
        <v>593</v>
      </c>
      <c r="C5473" s="5" t="s">
        <v>533</v>
      </c>
    </row>
    <row r="5474" spans="2:3">
      <c r="B5474" s="5">
        <v>36</v>
      </c>
      <c r="C5474" s="5" t="s">
        <v>533</v>
      </c>
    </row>
    <row r="5475" spans="2:3">
      <c r="B5475" s="5">
        <v>907</v>
      </c>
      <c r="C5475" s="5" t="s">
        <v>533</v>
      </c>
    </row>
    <row r="5476" spans="2:3">
      <c r="B5476" s="5">
        <v>373</v>
      </c>
      <c r="C5476" s="5" t="s">
        <v>533</v>
      </c>
    </row>
    <row r="5477" spans="2:3">
      <c r="B5477" s="5">
        <v>217</v>
      </c>
      <c r="C5477" s="5" t="s">
        <v>533</v>
      </c>
    </row>
    <row r="5478" spans="2:3">
      <c r="B5478" s="5">
        <v>173</v>
      </c>
      <c r="C5478" s="5" t="s">
        <v>532</v>
      </c>
    </row>
    <row r="5479" spans="2:3">
      <c r="B5479" s="5">
        <v>216</v>
      </c>
      <c r="C5479" s="5" t="s">
        <v>533</v>
      </c>
    </row>
    <row r="5480" spans="2:3">
      <c r="B5480" s="5">
        <v>661</v>
      </c>
      <c r="C5480" s="5" t="s">
        <v>532</v>
      </c>
    </row>
    <row r="5481" spans="2:3">
      <c r="B5481" s="5">
        <v>37</v>
      </c>
      <c r="C5481" s="5" t="s">
        <v>532</v>
      </c>
    </row>
    <row r="5482" spans="2:3">
      <c r="B5482" s="5">
        <v>418</v>
      </c>
      <c r="C5482" s="5" t="s">
        <v>533</v>
      </c>
    </row>
    <row r="5483" spans="2:3">
      <c r="B5483" s="5">
        <v>107</v>
      </c>
      <c r="C5483" s="5" t="s">
        <v>532</v>
      </c>
    </row>
    <row r="5484" spans="2:3">
      <c r="B5484" s="5">
        <v>708</v>
      </c>
      <c r="C5484" s="5" t="s">
        <v>532</v>
      </c>
    </row>
    <row r="5485" spans="2:3">
      <c r="B5485" s="5">
        <v>422</v>
      </c>
      <c r="C5485" s="5" t="s">
        <v>533</v>
      </c>
    </row>
    <row r="5486" spans="2:3">
      <c r="B5486" s="5">
        <v>312</v>
      </c>
      <c r="C5486" s="5" t="s">
        <v>533</v>
      </c>
    </row>
    <row r="5487" spans="2:3">
      <c r="B5487" s="5">
        <v>436</v>
      </c>
      <c r="C5487" s="5" t="s">
        <v>532</v>
      </c>
    </row>
    <row r="5488" spans="2:3">
      <c r="B5488" s="5">
        <v>600</v>
      </c>
      <c r="C5488" s="5" t="s">
        <v>533</v>
      </c>
    </row>
    <row r="5489" spans="2:3">
      <c r="B5489" s="5">
        <v>396</v>
      </c>
      <c r="C5489" s="5" t="s">
        <v>532</v>
      </c>
    </row>
    <row r="5490" spans="2:3">
      <c r="B5490" s="5">
        <v>715</v>
      </c>
      <c r="C5490" s="5" t="s">
        <v>533</v>
      </c>
    </row>
    <row r="5491" spans="2:3">
      <c r="B5491" s="5">
        <v>360</v>
      </c>
      <c r="C5491" s="5" t="s">
        <v>533</v>
      </c>
    </row>
    <row r="5492" spans="2:3">
      <c r="B5492" s="5">
        <v>787</v>
      </c>
      <c r="C5492" s="5" t="s">
        <v>532</v>
      </c>
    </row>
    <row r="5493" spans="2:3">
      <c r="B5493" s="5">
        <v>930</v>
      </c>
      <c r="C5493" s="5" t="s">
        <v>533</v>
      </c>
    </row>
    <row r="5494" spans="2:3">
      <c r="B5494" s="5">
        <v>657</v>
      </c>
      <c r="C5494" s="5" t="s">
        <v>533</v>
      </c>
    </row>
    <row r="5495" spans="2:3">
      <c r="B5495" s="5">
        <v>907</v>
      </c>
      <c r="C5495" s="5" t="s">
        <v>533</v>
      </c>
    </row>
    <row r="5496" spans="2:3">
      <c r="B5496" s="5">
        <v>80</v>
      </c>
      <c r="C5496" s="5" t="s">
        <v>533</v>
      </c>
    </row>
    <row r="5497" spans="2:3">
      <c r="B5497" s="5">
        <v>769</v>
      </c>
      <c r="C5497" s="5" t="s">
        <v>532</v>
      </c>
    </row>
    <row r="5498" spans="2:3">
      <c r="B5498" s="5">
        <v>852</v>
      </c>
      <c r="C5498" s="5" t="s">
        <v>532</v>
      </c>
    </row>
    <row r="5499" spans="2:3">
      <c r="B5499" s="5">
        <v>76</v>
      </c>
      <c r="C5499" s="5" t="s">
        <v>533</v>
      </c>
    </row>
    <row r="5500" spans="2:3">
      <c r="B5500" s="5">
        <v>43</v>
      </c>
      <c r="C5500" s="5" t="s">
        <v>532</v>
      </c>
    </row>
    <row r="5501" spans="2:3">
      <c r="B5501" s="5">
        <v>457</v>
      </c>
      <c r="C5501" s="5" t="s">
        <v>532</v>
      </c>
    </row>
    <row r="5502" spans="2:3">
      <c r="B5502" s="5">
        <v>7</v>
      </c>
      <c r="C5502" s="5" t="s">
        <v>533</v>
      </c>
    </row>
    <row r="5503" spans="2:3">
      <c r="B5503" s="5">
        <v>942</v>
      </c>
      <c r="C5503" s="5" t="s">
        <v>533</v>
      </c>
    </row>
    <row r="5504" spans="2:3">
      <c r="B5504" s="5">
        <v>101</v>
      </c>
      <c r="C5504" s="5" t="s">
        <v>533</v>
      </c>
    </row>
    <row r="5505" spans="2:3">
      <c r="B5505" s="5">
        <v>835</v>
      </c>
      <c r="C5505" s="5" t="s">
        <v>532</v>
      </c>
    </row>
    <row r="5506" spans="2:3">
      <c r="B5506" s="5">
        <v>16</v>
      </c>
      <c r="C5506" s="5" t="s">
        <v>533</v>
      </c>
    </row>
    <row r="5507" spans="2:3">
      <c r="B5507" s="5">
        <v>604</v>
      </c>
      <c r="C5507" s="5" t="s">
        <v>532</v>
      </c>
    </row>
    <row r="5508" spans="2:3">
      <c r="B5508" s="5">
        <v>31</v>
      </c>
      <c r="C5508" s="5" t="s">
        <v>533</v>
      </c>
    </row>
    <row r="5509" spans="2:3">
      <c r="B5509" s="5">
        <v>58</v>
      </c>
      <c r="C5509" s="5" t="s">
        <v>533</v>
      </c>
    </row>
    <row r="5510" spans="2:3">
      <c r="B5510" s="5">
        <v>700</v>
      </c>
      <c r="C5510" s="5" t="s">
        <v>533</v>
      </c>
    </row>
    <row r="5511" spans="2:3">
      <c r="B5511" s="5">
        <v>214</v>
      </c>
      <c r="C5511" s="5" t="s">
        <v>533</v>
      </c>
    </row>
    <row r="5512" spans="2:3">
      <c r="B5512" s="5">
        <v>614</v>
      </c>
      <c r="C5512" s="5" t="s">
        <v>533</v>
      </c>
    </row>
    <row r="5513" spans="2:3">
      <c r="B5513" s="5">
        <v>151</v>
      </c>
      <c r="C5513" s="5" t="s">
        <v>532</v>
      </c>
    </row>
    <row r="5514" spans="2:3">
      <c r="B5514" s="5">
        <v>567</v>
      </c>
      <c r="C5514" s="5" t="s">
        <v>533</v>
      </c>
    </row>
    <row r="5515" spans="2:3">
      <c r="B5515" s="5">
        <v>588</v>
      </c>
      <c r="C5515" s="5" t="s">
        <v>532</v>
      </c>
    </row>
    <row r="5516" spans="2:3">
      <c r="B5516" s="5">
        <v>886</v>
      </c>
      <c r="C5516" s="5" t="s">
        <v>532</v>
      </c>
    </row>
    <row r="5517" spans="2:3">
      <c r="B5517" s="5">
        <v>691</v>
      </c>
      <c r="C5517" s="5" t="s">
        <v>532</v>
      </c>
    </row>
    <row r="5518" spans="2:3">
      <c r="B5518" s="5">
        <v>386</v>
      </c>
      <c r="C5518" s="5" t="s">
        <v>533</v>
      </c>
    </row>
    <row r="5519" spans="2:3">
      <c r="B5519" s="5">
        <v>182</v>
      </c>
      <c r="C5519" s="5" t="s">
        <v>533</v>
      </c>
    </row>
    <row r="5520" spans="2:3">
      <c r="B5520" s="5">
        <v>146</v>
      </c>
      <c r="C5520" s="5" t="s">
        <v>533</v>
      </c>
    </row>
    <row r="5521" spans="2:3">
      <c r="B5521" s="5">
        <v>207</v>
      </c>
      <c r="C5521" s="5" t="s">
        <v>533</v>
      </c>
    </row>
    <row r="5522" spans="2:3">
      <c r="B5522" s="5">
        <v>530</v>
      </c>
      <c r="C5522" s="5" t="s">
        <v>533</v>
      </c>
    </row>
    <row r="5523" spans="2:3">
      <c r="B5523" s="5">
        <v>185</v>
      </c>
      <c r="C5523" s="5" t="s">
        <v>532</v>
      </c>
    </row>
    <row r="5524" spans="2:3">
      <c r="B5524" s="5">
        <v>520</v>
      </c>
      <c r="C5524" s="5" t="s">
        <v>532</v>
      </c>
    </row>
    <row r="5525" spans="2:3">
      <c r="B5525" s="5">
        <v>522</v>
      </c>
      <c r="C5525" s="5" t="s">
        <v>533</v>
      </c>
    </row>
    <row r="5526" spans="2:3">
      <c r="B5526" s="5">
        <v>856</v>
      </c>
      <c r="C5526" s="5" t="s">
        <v>532</v>
      </c>
    </row>
    <row r="5527" spans="2:3">
      <c r="B5527" s="5">
        <v>333</v>
      </c>
      <c r="C5527" s="5" t="s">
        <v>533</v>
      </c>
    </row>
    <row r="5528" spans="2:3">
      <c r="B5528" s="5">
        <v>591</v>
      </c>
      <c r="C5528" s="5" t="s">
        <v>533</v>
      </c>
    </row>
    <row r="5529" spans="2:3">
      <c r="B5529" s="5">
        <v>63</v>
      </c>
      <c r="C5529" s="5" t="s">
        <v>532</v>
      </c>
    </row>
    <row r="5530" spans="2:3">
      <c r="B5530" s="5">
        <v>78</v>
      </c>
      <c r="C5530" s="5" t="s">
        <v>533</v>
      </c>
    </row>
    <row r="5531" spans="2:3">
      <c r="B5531" s="5">
        <v>443</v>
      </c>
      <c r="C5531" s="5" t="s">
        <v>533</v>
      </c>
    </row>
    <row r="5532" spans="2:3">
      <c r="B5532" s="5">
        <v>663</v>
      </c>
      <c r="C5532" s="5" t="s">
        <v>533</v>
      </c>
    </row>
    <row r="5533" spans="2:3">
      <c r="B5533" s="5">
        <v>621</v>
      </c>
      <c r="C5533" s="5" t="s">
        <v>533</v>
      </c>
    </row>
    <row r="5534" spans="2:3">
      <c r="B5534" s="5">
        <v>940</v>
      </c>
      <c r="C5534" s="5" t="s">
        <v>533</v>
      </c>
    </row>
    <row r="5535" spans="2:3">
      <c r="B5535" s="5">
        <v>45</v>
      </c>
      <c r="C5535" s="5" t="s">
        <v>533</v>
      </c>
    </row>
    <row r="5536" spans="2:3">
      <c r="B5536" s="5">
        <v>771</v>
      </c>
      <c r="C5536" s="5" t="s">
        <v>532</v>
      </c>
    </row>
    <row r="5537" spans="2:3">
      <c r="B5537" s="5">
        <v>557</v>
      </c>
      <c r="C5537" s="5" t="s">
        <v>533</v>
      </c>
    </row>
    <row r="5538" spans="2:3">
      <c r="B5538" s="5">
        <v>46</v>
      </c>
      <c r="C5538" s="5" t="s">
        <v>533</v>
      </c>
    </row>
    <row r="5539" spans="2:3">
      <c r="B5539" s="5">
        <v>455</v>
      </c>
      <c r="C5539" s="5" t="s">
        <v>532</v>
      </c>
    </row>
    <row r="5540" spans="2:3">
      <c r="B5540" s="5">
        <v>422</v>
      </c>
      <c r="C5540" s="5" t="s">
        <v>532</v>
      </c>
    </row>
    <row r="5541" spans="2:3">
      <c r="B5541" s="5">
        <v>946</v>
      </c>
      <c r="C5541" s="5" t="s">
        <v>532</v>
      </c>
    </row>
    <row r="5542" spans="2:3">
      <c r="B5542" s="5">
        <v>862</v>
      </c>
      <c r="C5542" s="5" t="s">
        <v>533</v>
      </c>
    </row>
    <row r="5543" spans="2:3">
      <c r="B5543" s="5">
        <v>559</v>
      </c>
      <c r="C5543" s="5" t="s">
        <v>533</v>
      </c>
    </row>
    <row r="5544" spans="2:3">
      <c r="B5544" s="5">
        <v>144</v>
      </c>
      <c r="C5544" s="5" t="s">
        <v>533</v>
      </c>
    </row>
    <row r="5545" spans="2:3">
      <c r="B5545" s="5">
        <v>893</v>
      </c>
      <c r="C5545" s="5" t="s">
        <v>532</v>
      </c>
    </row>
    <row r="5546" spans="2:3">
      <c r="B5546" s="5">
        <v>391</v>
      </c>
      <c r="C5546" s="5" t="s">
        <v>532</v>
      </c>
    </row>
    <row r="5547" spans="2:3">
      <c r="B5547" s="5">
        <v>104</v>
      </c>
      <c r="C5547" s="5" t="s">
        <v>533</v>
      </c>
    </row>
    <row r="5548" spans="2:3">
      <c r="B5548" s="5">
        <v>803</v>
      </c>
      <c r="C5548" s="5" t="s">
        <v>533</v>
      </c>
    </row>
    <row r="5549" spans="2:3">
      <c r="B5549" s="5">
        <v>991</v>
      </c>
      <c r="C5549" s="5" t="s">
        <v>532</v>
      </c>
    </row>
    <row r="5550" spans="2:3">
      <c r="B5550" s="5">
        <v>703</v>
      </c>
      <c r="C5550" s="5" t="s">
        <v>533</v>
      </c>
    </row>
    <row r="5551" spans="2:3">
      <c r="B5551" s="5">
        <v>588</v>
      </c>
      <c r="C5551" s="5" t="s">
        <v>533</v>
      </c>
    </row>
    <row r="5552" spans="2:3">
      <c r="B5552" s="5">
        <v>57</v>
      </c>
      <c r="C5552" s="5" t="s">
        <v>532</v>
      </c>
    </row>
    <row r="5553" spans="2:3">
      <c r="B5553" s="5">
        <v>115</v>
      </c>
      <c r="C5553" s="5" t="s">
        <v>533</v>
      </c>
    </row>
    <row r="5554" spans="2:3">
      <c r="B5554" s="5">
        <v>332</v>
      </c>
      <c r="C5554" s="5" t="s">
        <v>533</v>
      </c>
    </row>
    <row r="5555" spans="2:3">
      <c r="B5555" s="5">
        <v>151</v>
      </c>
      <c r="C5555" s="5" t="s">
        <v>532</v>
      </c>
    </row>
    <row r="5556" spans="2:3">
      <c r="B5556" s="5">
        <v>211</v>
      </c>
      <c r="C5556" s="5" t="s">
        <v>532</v>
      </c>
    </row>
    <row r="5557" spans="2:3">
      <c r="B5557" s="5">
        <v>120</v>
      </c>
      <c r="C5557" s="5" t="s">
        <v>533</v>
      </c>
    </row>
    <row r="5558" spans="2:3">
      <c r="B5558" s="5">
        <v>284</v>
      </c>
      <c r="C5558" s="5" t="s">
        <v>532</v>
      </c>
    </row>
    <row r="5559" spans="2:3">
      <c r="B5559" s="5">
        <v>701</v>
      </c>
      <c r="C5559" s="5" t="s">
        <v>533</v>
      </c>
    </row>
    <row r="5560" spans="2:3">
      <c r="B5560" s="5">
        <v>775</v>
      </c>
      <c r="C5560" s="5" t="s">
        <v>532</v>
      </c>
    </row>
    <row r="5561" spans="2:3">
      <c r="B5561" s="5">
        <v>172</v>
      </c>
      <c r="C5561" s="5" t="s">
        <v>532</v>
      </c>
    </row>
    <row r="5562" spans="2:3">
      <c r="B5562" s="5">
        <v>981</v>
      </c>
      <c r="C5562" s="5" t="s">
        <v>532</v>
      </c>
    </row>
    <row r="5563" spans="2:3">
      <c r="B5563" s="5">
        <v>953</v>
      </c>
      <c r="C5563" s="5" t="s">
        <v>532</v>
      </c>
    </row>
    <row r="5564" spans="2:3">
      <c r="B5564" s="5">
        <v>635</v>
      </c>
      <c r="C5564" s="5" t="s">
        <v>533</v>
      </c>
    </row>
    <row r="5565" spans="2:3">
      <c r="B5565" s="5">
        <v>266</v>
      </c>
      <c r="C5565" s="5" t="s">
        <v>532</v>
      </c>
    </row>
    <row r="5566" spans="2:3">
      <c r="B5566" s="5">
        <v>371</v>
      </c>
      <c r="C5566" s="5" t="s">
        <v>533</v>
      </c>
    </row>
    <row r="5567" spans="2:3">
      <c r="B5567" s="5">
        <v>712</v>
      </c>
      <c r="C5567" s="5" t="s">
        <v>532</v>
      </c>
    </row>
    <row r="5568" spans="2:3">
      <c r="B5568" s="5">
        <v>244</v>
      </c>
      <c r="C5568" s="5" t="s">
        <v>533</v>
      </c>
    </row>
    <row r="5569" spans="2:3">
      <c r="B5569" s="5">
        <v>346</v>
      </c>
      <c r="C5569" s="5" t="s">
        <v>533</v>
      </c>
    </row>
    <row r="5570" spans="2:3">
      <c r="B5570" s="5">
        <v>931</v>
      </c>
      <c r="C5570" s="5" t="s">
        <v>532</v>
      </c>
    </row>
    <row r="5571" spans="2:3">
      <c r="B5571" s="5">
        <v>965</v>
      </c>
      <c r="C5571" s="5" t="s">
        <v>532</v>
      </c>
    </row>
    <row r="5572" spans="2:3">
      <c r="B5572" s="5">
        <v>596</v>
      </c>
      <c r="C5572" s="5" t="s">
        <v>533</v>
      </c>
    </row>
    <row r="5573" spans="2:3">
      <c r="B5573" s="5">
        <v>220</v>
      </c>
      <c r="C5573" s="5" t="s">
        <v>532</v>
      </c>
    </row>
    <row r="5574" spans="2:3">
      <c r="B5574" s="5">
        <v>654</v>
      </c>
      <c r="C5574" s="5" t="s">
        <v>533</v>
      </c>
    </row>
    <row r="5575" spans="2:3">
      <c r="B5575" s="5">
        <v>292</v>
      </c>
      <c r="C5575" s="5" t="s">
        <v>533</v>
      </c>
    </row>
    <row r="5576" spans="2:3">
      <c r="B5576" s="5">
        <v>46</v>
      </c>
      <c r="C5576" s="5" t="s">
        <v>533</v>
      </c>
    </row>
    <row r="5577" spans="2:3">
      <c r="B5577" s="5">
        <v>547</v>
      </c>
      <c r="C5577" s="5" t="s">
        <v>533</v>
      </c>
    </row>
    <row r="5578" spans="2:3">
      <c r="B5578" s="5">
        <v>548</v>
      </c>
      <c r="C5578" s="5" t="s">
        <v>533</v>
      </c>
    </row>
    <row r="5579" spans="2:3">
      <c r="B5579" s="5">
        <v>417</v>
      </c>
      <c r="C5579" s="5" t="s">
        <v>532</v>
      </c>
    </row>
    <row r="5580" spans="2:3">
      <c r="B5580" s="5">
        <v>482</v>
      </c>
      <c r="C5580" s="5" t="s">
        <v>532</v>
      </c>
    </row>
    <row r="5581" spans="2:3">
      <c r="B5581" s="5">
        <v>640</v>
      </c>
      <c r="C5581" s="5" t="s">
        <v>533</v>
      </c>
    </row>
    <row r="5582" spans="2:3">
      <c r="B5582" s="5">
        <v>173</v>
      </c>
      <c r="C5582" s="5" t="s">
        <v>533</v>
      </c>
    </row>
    <row r="5583" spans="2:3">
      <c r="B5583" s="5">
        <v>564</v>
      </c>
      <c r="C5583" s="5" t="s">
        <v>532</v>
      </c>
    </row>
    <row r="5584" spans="2:3">
      <c r="B5584" s="5">
        <v>260</v>
      </c>
      <c r="C5584" s="5" t="s">
        <v>532</v>
      </c>
    </row>
    <row r="5585" spans="2:3">
      <c r="B5585" s="5">
        <v>897</v>
      </c>
      <c r="C5585" s="5" t="s">
        <v>532</v>
      </c>
    </row>
    <row r="5586" spans="2:3">
      <c r="B5586" s="5">
        <v>579</v>
      </c>
      <c r="C5586" s="5" t="s">
        <v>533</v>
      </c>
    </row>
    <row r="5587" spans="2:3">
      <c r="B5587" s="5">
        <v>697</v>
      </c>
      <c r="C5587" s="5" t="s">
        <v>533</v>
      </c>
    </row>
    <row r="5588" spans="2:3">
      <c r="B5588" s="5">
        <v>389</v>
      </c>
      <c r="C5588" s="5" t="s">
        <v>533</v>
      </c>
    </row>
    <row r="5589" spans="2:3">
      <c r="B5589" s="5">
        <v>623</v>
      </c>
      <c r="C5589" s="5" t="s">
        <v>533</v>
      </c>
    </row>
    <row r="5590" spans="2:3">
      <c r="B5590" s="5">
        <v>10</v>
      </c>
      <c r="C5590" s="5" t="s">
        <v>533</v>
      </c>
    </row>
    <row r="5591" spans="2:3">
      <c r="B5591" s="5">
        <v>168</v>
      </c>
      <c r="C5591" s="5" t="s">
        <v>533</v>
      </c>
    </row>
    <row r="5592" spans="2:3">
      <c r="B5592" s="5">
        <v>495</v>
      </c>
      <c r="C5592" s="5" t="s">
        <v>533</v>
      </c>
    </row>
    <row r="5593" spans="2:3">
      <c r="B5593" s="5">
        <v>846</v>
      </c>
      <c r="C5593" s="5" t="s">
        <v>533</v>
      </c>
    </row>
    <row r="5594" spans="2:3">
      <c r="B5594" s="5">
        <v>737</v>
      </c>
      <c r="C5594" s="5" t="s">
        <v>533</v>
      </c>
    </row>
    <row r="5595" spans="2:3">
      <c r="B5595" s="5">
        <v>386</v>
      </c>
      <c r="C5595" s="5" t="s">
        <v>532</v>
      </c>
    </row>
    <row r="5596" spans="2:3">
      <c r="B5596" s="5">
        <v>37</v>
      </c>
      <c r="C5596" s="5" t="s">
        <v>533</v>
      </c>
    </row>
    <row r="5597" spans="2:3">
      <c r="B5597" s="5">
        <v>185</v>
      </c>
      <c r="C5597" s="5" t="s">
        <v>532</v>
      </c>
    </row>
    <row r="5598" spans="2:3">
      <c r="B5598" s="5">
        <v>46</v>
      </c>
      <c r="C5598" s="5" t="s">
        <v>533</v>
      </c>
    </row>
    <row r="5599" spans="2:3">
      <c r="B5599" s="5">
        <v>473</v>
      </c>
      <c r="C5599" s="5" t="s">
        <v>533</v>
      </c>
    </row>
    <row r="5600" spans="2:3">
      <c r="B5600" s="5">
        <v>215</v>
      </c>
      <c r="C5600" s="5" t="s">
        <v>533</v>
      </c>
    </row>
    <row r="5601" spans="2:3">
      <c r="B5601" s="5">
        <v>658</v>
      </c>
      <c r="C5601" s="5" t="s">
        <v>532</v>
      </c>
    </row>
    <row r="5602" spans="2:3">
      <c r="B5602" s="5">
        <v>75</v>
      </c>
      <c r="C5602" s="5" t="s">
        <v>533</v>
      </c>
    </row>
    <row r="5603" spans="2:3">
      <c r="B5603" s="5">
        <v>640</v>
      </c>
      <c r="C5603" s="5" t="s">
        <v>533</v>
      </c>
    </row>
    <row r="5604" spans="2:3">
      <c r="B5604" s="5">
        <v>581</v>
      </c>
      <c r="C5604" s="5" t="s">
        <v>533</v>
      </c>
    </row>
    <row r="5605" spans="2:3">
      <c r="B5605" s="5">
        <v>538</v>
      </c>
      <c r="C5605" s="5" t="s">
        <v>533</v>
      </c>
    </row>
    <row r="5606" spans="2:3">
      <c r="B5606" s="5">
        <v>334</v>
      </c>
      <c r="C5606" s="5" t="s">
        <v>532</v>
      </c>
    </row>
    <row r="5607" spans="2:3">
      <c r="B5607" s="5">
        <v>701</v>
      </c>
      <c r="C5607" s="5" t="s">
        <v>533</v>
      </c>
    </row>
    <row r="5608" spans="2:3">
      <c r="B5608" s="5">
        <v>762</v>
      </c>
      <c r="C5608" s="5" t="s">
        <v>532</v>
      </c>
    </row>
    <row r="5609" spans="2:3">
      <c r="B5609" s="5">
        <v>317</v>
      </c>
      <c r="C5609" s="5" t="s">
        <v>532</v>
      </c>
    </row>
    <row r="5610" spans="2:3">
      <c r="B5610" s="5">
        <v>536</v>
      </c>
      <c r="C5610" s="5" t="s">
        <v>532</v>
      </c>
    </row>
    <row r="5611" spans="2:3">
      <c r="B5611" s="5">
        <v>1000</v>
      </c>
      <c r="C5611" s="5" t="s">
        <v>532</v>
      </c>
    </row>
    <row r="5612" spans="2:3">
      <c r="B5612" s="5">
        <v>506</v>
      </c>
      <c r="C5612" s="5" t="s">
        <v>533</v>
      </c>
    </row>
    <row r="5613" spans="2:3">
      <c r="B5613" s="5">
        <v>325</v>
      </c>
      <c r="C5613" s="5" t="s">
        <v>532</v>
      </c>
    </row>
    <row r="5614" spans="2:3">
      <c r="B5614" s="5">
        <v>640</v>
      </c>
      <c r="C5614" s="5" t="s">
        <v>533</v>
      </c>
    </row>
    <row r="5615" spans="2:3">
      <c r="B5615" s="5">
        <v>397</v>
      </c>
      <c r="C5615" s="5" t="s">
        <v>533</v>
      </c>
    </row>
    <row r="5616" spans="2:3">
      <c r="B5616" s="5">
        <v>855</v>
      </c>
      <c r="C5616" s="5" t="s">
        <v>533</v>
      </c>
    </row>
    <row r="5617" spans="2:3">
      <c r="B5617" s="5">
        <v>468</v>
      </c>
      <c r="C5617" s="5" t="s">
        <v>533</v>
      </c>
    </row>
    <row r="5618" spans="2:3">
      <c r="B5618" s="5">
        <v>187</v>
      </c>
      <c r="C5618" s="5" t="s">
        <v>533</v>
      </c>
    </row>
    <row r="5619" spans="2:3">
      <c r="B5619" s="5">
        <v>476</v>
      </c>
      <c r="C5619" s="5" t="s">
        <v>533</v>
      </c>
    </row>
    <row r="5620" spans="2:3">
      <c r="B5620" s="5">
        <v>878</v>
      </c>
      <c r="C5620" s="5" t="s">
        <v>532</v>
      </c>
    </row>
    <row r="5621" spans="2:3">
      <c r="B5621" s="5">
        <v>576</v>
      </c>
      <c r="C5621" s="5" t="s">
        <v>533</v>
      </c>
    </row>
    <row r="5622" spans="2:3">
      <c r="B5622" s="5">
        <v>548</v>
      </c>
      <c r="C5622" s="5" t="s">
        <v>532</v>
      </c>
    </row>
    <row r="5623" spans="2:3">
      <c r="B5623" s="5">
        <v>802</v>
      </c>
      <c r="C5623" s="5" t="s">
        <v>533</v>
      </c>
    </row>
    <row r="5624" spans="2:3">
      <c r="B5624" s="5">
        <v>473</v>
      </c>
      <c r="C5624" s="5" t="s">
        <v>532</v>
      </c>
    </row>
    <row r="5625" spans="2:3">
      <c r="B5625" s="5">
        <v>592</v>
      </c>
      <c r="C5625" s="5" t="s">
        <v>533</v>
      </c>
    </row>
    <row r="5626" spans="2:3">
      <c r="B5626" s="5">
        <v>782</v>
      </c>
      <c r="C5626" s="5" t="s">
        <v>532</v>
      </c>
    </row>
    <row r="5627" spans="2:3">
      <c r="B5627" s="5">
        <v>962</v>
      </c>
      <c r="C5627" s="5" t="s">
        <v>533</v>
      </c>
    </row>
    <row r="5628" spans="2:3">
      <c r="B5628" s="5">
        <v>74</v>
      </c>
      <c r="C5628" s="5" t="s">
        <v>532</v>
      </c>
    </row>
    <row r="5629" spans="2:3">
      <c r="B5629" s="5">
        <v>622</v>
      </c>
      <c r="C5629" s="5" t="s">
        <v>533</v>
      </c>
    </row>
    <row r="5630" spans="2:3">
      <c r="B5630" s="5">
        <v>852</v>
      </c>
      <c r="C5630" s="5" t="s">
        <v>532</v>
      </c>
    </row>
    <row r="5631" spans="2:3">
      <c r="B5631" s="5">
        <v>506</v>
      </c>
      <c r="C5631" s="5" t="s">
        <v>533</v>
      </c>
    </row>
    <row r="5632" spans="2:3">
      <c r="B5632" s="5">
        <v>264</v>
      </c>
      <c r="C5632" s="5" t="s">
        <v>533</v>
      </c>
    </row>
    <row r="5633" spans="2:3">
      <c r="B5633" s="5">
        <v>482</v>
      </c>
      <c r="C5633" s="5" t="s">
        <v>533</v>
      </c>
    </row>
    <row r="5634" spans="2:3">
      <c r="B5634" s="5">
        <v>803</v>
      </c>
      <c r="C5634" s="5" t="s">
        <v>532</v>
      </c>
    </row>
    <row r="5635" spans="2:3">
      <c r="B5635" s="5">
        <v>619</v>
      </c>
      <c r="C5635" s="5" t="s">
        <v>533</v>
      </c>
    </row>
    <row r="5636" spans="2:3">
      <c r="B5636" s="5">
        <v>48</v>
      </c>
      <c r="C5636" s="5" t="s">
        <v>532</v>
      </c>
    </row>
    <row r="5637" spans="2:3">
      <c r="B5637" s="5">
        <v>688</v>
      </c>
      <c r="C5637" s="5" t="s">
        <v>532</v>
      </c>
    </row>
    <row r="5638" spans="2:3">
      <c r="B5638" s="5">
        <v>285</v>
      </c>
      <c r="C5638" s="5" t="s">
        <v>532</v>
      </c>
    </row>
    <row r="5639" spans="2:3">
      <c r="B5639" s="5">
        <v>598</v>
      </c>
      <c r="C5639" s="5" t="s">
        <v>532</v>
      </c>
    </row>
    <row r="5640" spans="2:3">
      <c r="B5640" s="5">
        <v>236</v>
      </c>
      <c r="C5640" s="5" t="s">
        <v>533</v>
      </c>
    </row>
    <row r="5641" spans="2:3">
      <c r="B5641" s="5">
        <v>67</v>
      </c>
      <c r="C5641" s="5" t="s">
        <v>533</v>
      </c>
    </row>
    <row r="5642" spans="2:3">
      <c r="B5642" s="5">
        <v>777</v>
      </c>
      <c r="C5642" s="5" t="s">
        <v>533</v>
      </c>
    </row>
    <row r="5643" spans="2:3">
      <c r="B5643" s="5">
        <v>805</v>
      </c>
      <c r="C5643" s="5" t="s">
        <v>532</v>
      </c>
    </row>
    <row r="5644" spans="2:3">
      <c r="B5644" s="5">
        <v>473</v>
      </c>
      <c r="C5644" s="5" t="s">
        <v>532</v>
      </c>
    </row>
    <row r="5645" spans="2:3">
      <c r="B5645" s="5">
        <v>564</v>
      </c>
      <c r="C5645" s="5" t="s">
        <v>533</v>
      </c>
    </row>
    <row r="5646" spans="2:3">
      <c r="B5646" s="5">
        <v>861</v>
      </c>
      <c r="C5646" s="5" t="s">
        <v>533</v>
      </c>
    </row>
    <row r="5647" spans="2:3">
      <c r="B5647" s="5">
        <v>493</v>
      </c>
      <c r="C5647" s="5" t="s">
        <v>533</v>
      </c>
    </row>
    <row r="5648" spans="2:3">
      <c r="B5648" s="5">
        <v>60</v>
      </c>
      <c r="C5648" s="5" t="s">
        <v>533</v>
      </c>
    </row>
    <row r="5649" spans="2:3">
      <c r="B5649" s="5">
        <v>950</v>
      </c>
      <c r="C5649" s="5" t="s">
        <v>532</v>
      </c>
    </row>
    <row r="5650" spans="2:3">
      <c r="B5650" s="5">
        <v>648</v>
      </c>
      <c r="C5650" s="5" t="s">
        <v>533</v>
      </c>
    </row>
    <row r="5651" spans="2:3">
      <c r="B5651" s="5">
        <v>977</v>
      </c>
      <c r="C5651" s="5" t="s">
        <v>533</v>
      </c>
    </row>
    <row r="5652" spans="2:3">
      <c r="B5652" s="5">
        <v>281</v>
      </c>
      <c r="C5652" s="5" t="s">
        <v>533</v>
      </c>
    </row>
    <row r="5653" spans="2:3">
      <c r="B5653" s="5">
        <v>22</v>
      </c>
      <c r="C5653" s="5" t="s">
        <v>533</v>
      </c>
    </row>
    <row r="5654" spans="2:3">
      <c r="B5654" s="5">
        <v>365</v>
      </c>
      <c r="C5654" s="5" t="s">
        <v>532</v>
      </c>
    </row>
    <row r="5655" spans="2:3">
      <c r="B5655" s="5">
        <v>358</v>
      </c>
      <c r="C5655" s="5" t="s">
        <v>533</v>
      </c>
    </row>
    <row r="5656" spans="2:3">
      <c r="B5656" s="5">
        <v>707</v>
      </c>
      <c r="C5656" s="5" t="s">
        <v>533</v>
      </c>
    </row>
    <row r="5657" spans="2:3">
      <c r="B5657" s="5">
        <v>794</v>
      </c>
      <c r="C5657" s="5" t="s">
        <v>532</v>
      </c>
    </row>
    <row r="5658" spans="2:3">
      <c r="B5658" s="5">
        <v>16</v>
      </c>
      <c r="C5658" s="5" t="s">
        <v>532</v>
      </c>
    </row>
    <row r="5659" spans="2:3">
      <c r="B5659" s="5">
        <v>55</v>
      </c>
      <c r="C5659" s="5" t="s">
        <v>533</v>
      </c>
    </row>
    <row r="5660" spans="2:3">
      <c r="B5660" s="5">
        <v>400</v>
      </c>
      <c r="C5660" s="5" t="s">
        <v>532</v>
      </c>
    </row>
    <row r="5661" spans="2:3">
      <c r="B5661" s="5">
        <v>190</v>
      </c>
      <c r="C5661" s="5" t="s">
        <v>532</v>
      </c>
    </row>
    <row r="5662" spans="2:3">
      <c r="B5662" s="5">
        <v>760</v>
      </c>
      <c r="C5662" s="5" t="s">
        <v>532</v>
      </c>
    </row>
    <row r="5663" spans="2:3">
      <c r="B5663" s="5">
        <v>945</v>
      </c>
      <c r="C5663" s="5" t="s">
        <v>533</v>
      </c>
    </row>
    <row r="5664" spans="2:3">
      <c r="B5664" s="5">
        <v>20</v>
      </c>
      <c r="C5664" s="5" t="s">
        <v>532</v>
      </c>
    </row>
    <row r="5665" spans="2:3">
      <c r="B5665" s="5">
        <v>842</v>
      </c>
      <c r="C5665" s="5" t="s">
        <v>533</v>
      </c>
    </row>
    <row r="5666" spans="2:3">
      <c r="B5666" s="5">
        <v>664</v>
      </c>
      <c r="C5666" s="5" t="s">
        <v>533</v>
      </c>
    </row>
    <row r="5667" spans="2:3">
      <c r="B5667" s="5">
        <v>413</v>
      </c>
      <c r="C5667" s="5" t="s">
        <v>533</v>
      </c>
    </row>
    <row r="5668" spans="2:3">
      <c r="B5668" s="5">
        <v>799</v>
      </c>
      <c r="C5668" s="5" t="s">
        <v>532</v>
      </c>
    </row>
    <row r="5669" spans="2:3">
      <c r="B5669" s="5">
        <v>682</v>
      </c>
      <c r="C5669" s="5" t="s">
        <v>533</v>
      </c>
    </row>
    <row r="5670" spans="2:3">
      <c r="B5670" s="5">
        <v>441</v>
      </c>
      <c r="C5670" s="5" t="s">
        <v>533</v>
      </c>
    </row>
    <row r="5671" spans="2:3">
      <c r="B5671" s="5">
        <v>703</v>
      </c>
      <c r="C5671" s="5" t="s">
        <v>532</v>
      </c>
    </row>
    <row r="5672" spans="2:3">
      <c r="B5672" s="5">
        <v>218</v>
      </c>
      <c r="C5672" s="5" t="s">
        <v>533</v>
      </c>
    </row>
    <row r="5673" spans="2:3">
      <c r="B5673" s="5">
        <v>385</v>
      </c>
      <c r="C5673" s="5" t="s">
        <v>533</v>
      </c>
    </row>
    <row r="5674" spans="2:3">
      <c r="B5674" s="5">
        <v>704</v>
      </c>
      <c r="C5674" s="5" t="s">
        <v>533</v>
      </c>
    </row>
    <row r="5675" spans="2:3">
      <c r="B5675" s="5">
        <v>154</v>
      </c>
      <c r="C5675" s="5" t="s">
        <v>532</v>
      </c>
    </row>
    <row r="5676" spans="2:3">
      <c r="B5676" s="5">
        <v>743</v>
      </c>
      <c r="C5676" s="5" t="s">
        <v>533</v>
      </c>
    </row>
    <row r="5677" spans="2:3">
      <c r="B5677" s="5">
        <v>501</v>
      </c>
      <c r="C5677" s="5" t="s">
        <v>533</v>
      </c>
    </row>
    <row r="5678" spans="2:3">
      <c r="B5678" s="5">
        <v>550</v>
      </c>
      <c r="C5678" s="5" t="s">
        <v>533</v>
      </c>
    </row>
    <row r="5679" spans="2:3">
      <c r="B5679" s="5">
        <v>282</v>
      </c>
      <c r="C5679" s="5" t="s">
        <v>533</v>
      </c>
    </row>
    <row r="5680" spans="2:3">
      <c r="B5680" s="5">
        <v>241</v>
      </c>
      <c r="C5680" s="5" t="s">
        <v>533</v>
      </c>
    </row>
    <row r="5681" spans="2:3">
      <c r="B5681" s="5">
        <v>865</v>
      </c>
      <c r="C5681" s="5" t="s">
        <v>533</v>
      </c>
    </row>
    <row r="5682" spans="2:3">
      <c r="B5682" s="5">
        <v>71</v>
      </c>
      <c r="C5682" s="5" t="s">
        <v>533</v>
      </c>
    </row>
    <row r="5683" spans="2:3">
      <c r="B5683" s="5">
        <v>153</v>
      </c>
      <c r="C5683" s="5" t="s">
        <v>532</v>
      </c>
    </row>
    <row r="5684" spans="2:3">
      <c r="B5684" s="5">
        <v>530</v>
      </c>
      <c r="C5684" s="5" t="s">
        <v>533</v>
      </c>
    </row>
    <row r="5685" spans="2:3">
      <c r="B5685" s="5">
        <v>756</v>
      </c>
      <c r="C5685" s="5" t="s">
        <v>533</v>
      </c>
    </row>
    <row r="5686" spans="2:3">
      <c r="B5686" s="5">
        <v>387</v>
      </c>
      <c r="C5686" s="5" t="s">
        <v>533</v>
      </c>
    </row>
    <row r="5687" spans="2:3">
      <c r="B5687" s="5">
        <v>371</v>
      </c>
      <c r="C5687" s="5" t="s">
        <v>532</v>
      </c>
    </row>
    <row r="5688" spans="2:3">
      <c r="B5688" s="5">
        <v>707</v>
      </c>
      <c r="C5688" s="5" t="s">
        <v>532</v>
      </c>
    </row>
    <row r="5689" spans="2:3">
      <c r="B5689" s="5">
        <v>328</v>
      </c>
      <c r="C5689" s="5" t="s">
        <v>533</v>
      </c>
    </row>
    <row r="5690" spans="2:3">
      <c r="B5690" s="5">
        <v>443</v>
      </c>
      <c r="C5690" s="5" t="s">
        <v>533</v>
      </c>
    </row>
    <row r="5691" spans="2:3">
      <c r="B5691" s="5">
        <v>543</v>
      </c>
      <c r="C5691" s="5" t="s">
        <v>532</v>
      </c>
    </row>
    <row r="5692" spans="2:3">
      <c r="B5692" s="5">
        <v>367</v>
      </c>
      <c r="C5692" s="5" t="s">
        <v>533</v>
      </c>
    </row>
    <row r="5693" spans="2:3">
      <c r="B5693" s="5">
        <v>912</v>
      </c>
      <c r="C5693" s="5" t="s">
        <v>533</v>
      </c>
    </row>
    <row r="5694" spans="2:3">
      <c r="B5694" s="5">
        <v>258</v>
      </c>
      <c r="C5694" s="5" t="s">
        <v>533</v>
      </c>
    </row>
    <row r="5695" spans="2:3">
      <c r="B5695" s="5">
        <v>812</v>
      </c>
      <c r="C5695" s="5" t="s">
        <v>533</v>
      </c>
    </row>
    <row r="5696" spans="2:3">
      <c r="B5696" s="5">
        <v>70</v>
      </c>
      <c r="C5696" s="5" t="s">
        <v>533</v>
      </c>
    </row>
    <row r="5697" spans="2:3">
      <c r="B5697" s="5">
        <v>980</v>
      </c>
      <c r="C5697" s="5" t="s">
        <v>533</v>
      </c>
    </row>
    <row r="5698" spans="2:3">
      <c r="B5698" s="5">
        <v>283</v>
      </c>
      <c r="C5698" s="5" t="s">
        <v>532</v>
      </c>
    </row>
    <row r="5699" spans="2:3">
      <c r="B5699" s="5">
        <v>488</v>
      </c>
      <c r="C5699" s="5" t="s">
        <v>533</v>
      </c>
    </row>
    <row r="5700" spans="2:3">
      <c r="B5700" s="5">
        <v>844</v>
      </c>
      <c r="C5700" s="5" t="s">
        <v>533</v>
      </c>
    </row>
    <row r="5701" spans="2:3">
      <c r="B5701" s="5">
        <v>588</v>
      </c>
      <c r="C5701" s="5" t="s">
        <v>532</v>
      </c>
    </row>
    <row r="5702" spans="2:3">
      <c r="B5702" s="5">
        <v>932</v>
      </c>
      <c r="C5702" s="5" t="s">
        <v>532</v>
      </c>
    </row>
    <row r="5703" spans="2:3">
      <c r="B5703" s="5">
        <v>485</v>
      </c>
      <c r="C5703" s="5" t="s">
        <v>533</v>
      </c>
    </row>
    <row r="5704" spans="2:3">
      <c r="B5704" s="5">
        <v>1</v>
      </c>
      <c r="C5704" s="5" t="s">
        <v>533</v>
      </c>
    </row>
    <row r="5705" spans="2:3">
      <c r="B5705" s="5">
        <v>214</v>
      </c>
      <c r="C5705" s="5" t="s">
        <v>533</v>
      </c>
    </row>
    <row r="5706" spans="2:3">
      <c r="B5706" s="5">
        <v>916</v>
      </c>
      <c r="C5706" s="5" t="s">
        <v>533</v>
      </c>
    </row>
    <row r="5707" spans="2:3">
      <c r="B5707" s="5">
        <v>678</v>
      </c>
      <c r="C5707" s="5" t="s">
        <v>532</v>
      </c>
    </row>
    <row r="5708" spans="2:3">
      <c r="B5708" s="5">
        <v>426</v>
      </c>
      <c r="C5708" s="5" t="s">
        <v>533</v>
      </c>
    </row>
    <row r="5709" spans="2:3">
      <c r="B5709" s="5">
        <v>295</v>
      </c>
      <c r="C5709" s="5" t="s">
        <v>533</v>
      </c>
    </row>
    <row r="5710" spans="2:3">
      <c r="B5710" s="5">
        <v>431</v>
      </c>
      <c r="C5710" s="5" t="s">
        <v>533</v>
      </c>
    </row>
    <row r="5711" spans="2:3">
      <c r="B5711" s="5">
        <v>791</v>
      </c>
      <c r="C5711" s="5" t="s">
        <v>533</v>
      </c>
    </row>
    <row r="5712" spans="2:3">
      <c r="B5712" s="5">
        <v>877</v>
      </c>
      <c r="C5712" s="5" t="s">
        <v>532</v>
      </c>
    </row>
    <row r="5713" spans="2:3">
      <c r="B5713" s="5">
        <v>229</v>
      </c>
      <c r="C5713" s="5" t="s">
        <v>533</v>
      </c>
    </row>
    <row r="5714" spans="2:3">
      <c r="B5714" s="5">
        <v>953</v>
      </c>
      <c r="C5714" s="5" t="s">
        <v>533</v>
      </c>
    </row>
    <row r="5715" spans="2:3">
      <c r="B5715" s="5">
        <v>609</v>
      </c>
      <c r="C5715" s="5" t="s">
        <v>533</v>
      </c>
    </row>
    <row r="5716" spans="2:3">
      <c r="B5716" s="5">
        <v>623</v>
      </c>
      <c r="C5716" s="5" t="s">
        <v>533</v>
      </c>
    </row>
    <row r="5717" spans="2:3">
      <c r="B5717" s="5">
        <v>375</v>
      </c>
      <c r="C5717" s="5" t="s">
        <v>533</v>
      </c>
    </row>
    <row r="5718" spans="2:3">
      <c r="B5718" s="5">
        <v>486</v>
      </c>
      <c r="C5718" s="5" t="s">
        <v>532</v>
      </c>
    </row>
    <row r="5719" spans="2:3">
      <c r="B5719" s="5">
        <v>752</v>
      </c>
      <c r="C5719" s="5" t="s">
        <v>532</v>
      </c>
    </row>
    <row r="5720" spans="2:3">
      <c r="B5720" s="5">
        <v>51</v>
      </c>
      <c r="C5720" s="5" t="s">
        <v>533</v>
      </c>
    </row>
    <row r="5721" spans="2:3">
      <c r="B5721" s="5">
        <v>632</v>
      </c>
      <c r="C5721" s="5" t="s">
        <v>533</v>
      </c>
    </row>
    <row r="5722" spans="2:3">
      <c r="B5722" s="5">
        <v>658</v>
      </c>
      <c r="C5722" s="5" t="s">
        <v>532</v>
      </c>
    </row>
    <row r="5723" spans="2:3">
      <c r="B5723" s="5">
        <v>66</v>
      </c>
      <c r="C5723" s="5" t="s">
        <v>533</v>
      </c>
    </row>
    <row r="5724" spans="2:3">
      <c r="B5724" s="5">
        <v>112</v>
      </c>
      <c r="C5724" s="5" t="s">
        <v>532</v>
      </c>
    </row>
    <row r="5725" spans="2:3">
      <c r="B5725" s="5">
        <v>846</v>
      </c>
      <c r="C5725" s="5" t="s">
        <v>533</v>
      </c>
    </row>
    <row r="5726" spans="2:3">
      <c r="B5726" s="5">
        <v>947</v>
      </c>
      <c r="C5726" s="5" t="s">
        <v>532</v>
      </c>
    </row>
    <row r="5727" spans="2:3">
      <c r="B5727" s="5">
        <v>210</v>
      </c>
      <c r="C5727" s="5" t="s">
        <v>533</v>
      </c>
    </row>
    <row r="5728" spans="2:3">
      <c r="B5728" s="5">
        <v>372</v>
      </c>
      <c r="C5728" s="5" t="s">
        <v>533</v>
      </c>
    </row>
    <row r="5729" spans="2:3">
      <c r="B5729" s="5">
        <v>783</v>
      </c>
      <c r="C5729" s="5" t="s">
        <v>533</v>
      </c>
    </row>
    <row r="5730" spans="2:3">
      <c r="B5730" s="5">
        <v>135</v>
      </c>
      <c r="C5730" s="5" t="s">
        <v>533</v>
      </c>
    </row>
    <row r="5731" spans="2:3">
      <c r="B5731" s="5">
        <v>921</v>
      </c>
      <c r="C5731" s="5" t="s">
        <v>532</v>
      </c>
    </row>
    <row r="5732" spans="2:3">
      <c r="B5732" s="5">
        <v>471</v>
      </c>
      <c r="C5732" s="5" t="s">
        <v>533</v>
      </c>
    </row>
    <row r="5733" spans="2:3">
      <c r="B5733" s="5">
        <v>571</v>
      </c>
      <c r="C5733" s="5" t="s">
        <v>532</v>
      </c>
    </row>
    <row r="5734" spans="2:3">
      <c r="B5734" s="5">
        <v>447</v>
      </c>
      <c r="C5734" s="5" t="s">
        <v>533</v>
      </c>
    </row>
    <row r="5735" spans="2:3">
      <c r="B5735" s="5">
        <v>812</v>
      </c>
      <c r="C5735" s="5" t="s">
        <v>532</v>
      </c>
    </row>
    <row r="5736" spans="2:3">
      <c r="B5736" s="5">
        <v>585</v>
      </c>
      <c r="C5736" s="5" t="s">
        <v>533</v>
      </c>
    </row>
    <row r="5737" spans="2:3">
      <c r="B5737" s="5">
        <v>756</v>
      </c>
      <c r="C5737" s="5" t="s">
        <v>533</v>
      </c>
    </row>
    <row r="5738" spans="2:3">
      <c r="B5738" s="5">
        <v>728</v>
      </c>
      <c r="C5738" s="5" t="s">
        <v>533</v>
      </c>
    </row>
    <row r="5739" spans="2:3">
      <c r="B5739" s="5">
        <v>195</v>
      </c>
      <c r="C5739" s="5" t="s">
        <v>533</v>
      </c>
    </row>
    <row r="5740" spans="2:3">
      <c r="B5740" s="5">
        <v>218</v>
      </c>
      <c r="C5740" s="5" t="s">
        <v>533</v>
      </c>
    </row>
    <row r="5741" spans="2:3">
      <c r="B5741" s="5">
        <v>276</v>
      </c>
      <c r="C5741" s="5" t="s">
        <v>533</v>
      </c>
    </row>
    <row r="5742" spans="2:3">
      <c r="B5742" s="5">
        <v>128</v>
      </c>
      <c r="C5742" s="5" t="s">
        <v>532</v>
      </c>
    </row>
    <row r="5743" spans="2:3">
      <c r="B5743" s="5">
        <v>51</v>
      </c>
      <c r="C5743" s="5" t="s">
        <v>532</v>
      </c>
    </row>
    <row r="5744" spans="2:3">
      <c r="B5744" s="5">
        <v>327</v>
      </c>
      <c r="C5744" s="5" t="s">
        <v>532</v>
      </c>
    </row>
    <row r="5745" spans="2:3">
      <c r="B5745" s="5">
        <v>286</v>
      </c>
      <c r="C5745" s="5" t="s">
        <v>533</v>
      </c>
    </row>
    <row r="5746" spans="2:3">
      <c r="B5746" s="5">
        <v>231</v>
      </c>
      <c r="C5746" s="5" t="s">
        <v>532</v>
      </c>
    </row>
    <row r="5747" spans="2:3">
      <c r="B5747" s="5">
        <v>585</v>
      </c>
      <c r="C5747" s="5" t="s">
        <v>533</v>
      </c>
    </row>
    <row r="5748" spans="2:3">
      <c r="B5748" s="5">
        <v>99</v>
      </c>
      <c r="C5748" s="5" t="s">
        <v>533</v>
      </c>
    </row>
    <row r="5749" spans="2:3">
      <c r="B5749" s="5">
        <v>494</v>
      </c>
      <c r="C5749" s="5" t="s">
        <v>533</v>
      </c>
    </row>
    <row r="5750" spans="2:3">
      <c r="B5750" s="5">
        <v>424</v>
      </c>
      <c r="C5750" s="5" t="s">
        <v>533</v>
      </c>
    </row>
    <row r="5751" spans="2:3">
      <c r="B5751" s="5">
        <v>193</v>
      </c>
      <c r="C5751" s="5" t="s">
        <v>533</v>
      </c>
    </row>
    <row r="5752" spans="2:3">
      <c r="B5752" s="5">
        <v>22</v>
      </c>
      <c r="C5752" s="5" t="s">
        <v>533</v>
      </c>
    </row>
    <row r="5753" spans="2:3">
      <c r="B5753" s="5">
        <v>468</v>
      </c>
      <c r="C5753" s="5" t="s">
        <v>533</v>
      </c>
    </row>
    <row r="5754" spans="2:3">
      <c r="B5754" s="5">
        <v>680</v>
      </c>
      <c r="C5754" s="5" t="s">
        <v>532</v>
      </c>
    </row>
    <row r="5755" spans="2:3">
      <c r="B5755" s="5">
        <v>556</v>
      </c>
      <c r="C5755" s="5" t="s">
        <v>533</v>
      </c>
    </row>
    <row r="5756" spans="2:3">
      <c r="B5756" s="5">
        <v>492</v>
      </c>
      <c r="C5756" s="5" t="s">
        <v>532</v>
      </c>
    </row>
    <row r="5757" spans="2:3">
      <c r="B5757" s="5">
        <v>32</v>
      </c>
      <c r="C5757" s="5" t="s">
        <v>532</v>
      </c>
    </row>
    <row r="5758" spans="2:3">
      <c r="B5758" s="5">
        <v>486</v>
      </c>
      <c r="C5758" s="5" t="s">
        <v>533</v>
      </c>
    </row>
    <row r="5759" spans="2:3">
      <c r="B5759" s="5">
        <v>440</v>
      </c>
      <c r="C5759" s="5" t="s">
        <v>533</v>
      </c>
    </row>
    <row r="5760" spans="2:3">
      <c r="B5760" s="5">
        <v>335</v>
      </c>
      <c r="C5760" s="5" t="s">
        <v>533</v>
      </c>
    </row>
    <row r="5761" spans="2:3">
      <c r="B5761" s="5">
        <v>347</v>
      </c>
      <c r="C5761" s="5" t="s">
        <v>533</v>
      </c>
    </row>
    <row r="5762" spans="2:3">
      <c r="B5762" s="5">
        <v>432</v>
      </c>
      <c r="C5762" s="5" t="s">
        <v>533</v>
      </c>
    </row>
    <row r="5763" spans="2:3">
      <c r="B5763" s="5">
        <v>979</v>
      </c>
      <c r="C5763" s="5" t="s">
        <v>533</v>
      </c>
    </row>
    <row r="5764" spans="2:3">
      <c r="B5764" s="5">
        <v>286</v>
      </c>
      <c r="C5764" s="5" t="s">
        <v>533</v>
      </c>
    </row>
    <row r="5765" spans="2:3">
      <c r="B5765" s="5">
        <v>173</v>
      </c>
      <c r="C5765" s="5" t="s">
        <v>533</v>
      </c>
    </row>
    <row r="5766" spans="2:3">
      <c r="B5766" s="5">
        <v>235</v>
      </c>
      <c r="C5766" s="5" t="s">
        <v>532</v>
      </c>
    </row>
    <row r="5767" spans="2:3">
      <c r="B5767" s="5">
        <v>226</v>
      </c>
      <c r="C5767" s="5" t="s">
        <v>533</v>
      </c>
    </row>
    <row r="5768" spans="2:3">
      <c r="B5768" s="5">
        <v>252</v>
      </c>
      <c r="C5768" s="5" t="s">
        <v>533</v>
      </c>
    </row>
    <row r="5769" spans="2:3">
      <c r="B5769" s="5">
        <v>560</v>
      </c>
      <c r="C5769" s="5" t="s">
        <v>533</v>
      </c>
    </row>
    <row r="5770" spans="2:3">
      <c r="B5770" s="5">
        <v>577</v>
      </c>
      <c r="C5770" s="5" t="s">
        <v>533</v>
      </c>
    </row>
    <row r="5771" spans="2:3">
      <c r="B5771" s="5">
        <v>881</v>
      </c>
      <c r="C5771" s="5" t="s">
        <v>533</v>
      </c>
    </row>
    <row r="5772" spans="2:3">
      <c r="B5772" s="5">
        <v>485</v>
      </c>
      <c r="C5772" s="5" t="s">
        <v>532</v>
      </c>
    </row>
    <row r="5773" spans="2:3">
      <c r="B5773" s="5">
        <v>232</v>
      </c>
      <c r="C5773" s="5" t="s">
        <v>533</v>
      </c>
    </row>
    <row r="5774" spans="2:3">
      <c r="B5774" s="5">
        <v>57</v>
      </c>
      <c r="C5774" s="5" t="s">
        <v>533</v>
      </c>
    </row>
    <row r="5775" spans="2:3">
      <c r="B5775" s="5">
        <v>539</v>
      </c>
      <c r="C5775" s="5" t="s">
        <v>532</v>
      </c>
    </row>
    <row r="5776" spans="2:3">
      <c r="B5776" s="5">
        <v>559</v>
      </c>
      <c r="C5776" s="5" t="s">
        <v>533</v>
      </c>
    </row>
    <row r="5777" spans="2:3">
      <c r="B5777" s="5">
        <v>321</v>
      </c>
      <c r="C5777" s="5" t="s">
        <v>532</v>
      </c>
    </row>
    <row r="5778" spans="2:3">
      <c r="B5778" s="5">
        <v>231</v>
      </c>
      <c r="C5778" s="5" t="s">
        <v>533</v>
      </c>
    </row>
    <row r="5779" spans="2:3">
      <c r="B5779" s="5">
        <v>209</v>
      </c>
      <c r="C5779" s="5" t="s">
        <v>533</v>
      </c>
    </row>
    <row r="5780" spans="2:3">
      <c r="B5780" s="5">
        <v>297</v>
      </c>
      <c r="C5780" s="5" t="s">
        <v>533</v>
      </c>
    </row>
    <row r="5781" spans="2:3">
      <c r="B5781" s="5">
        <v>686</v>
      </c>
      <c r="C5781" s="5" t="s">
        <v>533</v>
      </c>
    </row>
    <row r="5782" spans="2:3">
      <c r="B5782" s="5">
        <v>787</v>
      </c>
      <c r="C5782" s="5" t="s">
        <v>532</v>
      </c>
    </row>
    <row r="5783" spans="2:3">
      <c r="B5783" s="5">
        <v>49</v>
      </c>
      <c r="C5783" s="5" t="s">
        <v>533</v>
      </c>
    </row>
    <row r="5784" spans="2:3">
      <c r="B5784" s="5">
        <v>360</v>
      </c>
      <c r="C5784" s="5" t="s">
        <v>533</v>
      </c>
    </row>
    <row r="5785" spans="2:3">
      <c r="B5785" s="5">
        <v>806</v>
      </c>
      <c r="C5785" s="5" t="s">
        <v>533</v>
      </c>
    </row>
    <row r="5786" spans="2:3">
      <c r="B5786" s="5">
        <v>606</v>
      </c>
      <c r="C5786" s="5" t="s">
        <v>532</v>
      </c>
    </row>
    <row r="5787" spans="2:3">
      <c r="B5787" s="5">
        <v>675</v>
      </c>
      <c r="C5787" s="5" t="s">
        <v>532</v>
      </c>
    </row>
    <row r="5788" spans="2:3">
      <c r="B5788" s="5">
        <v>634</v>
      </c>
      <c r="C5788" s="5" t="s">
        <v>533</v>
      </c>
    </row>
    <row r="5789" spans="2:3">
      <c r="B5789" s="5">
        <v>151</v>
      </c>
      <c r="C5789" s="5" t="s">
        <v>532</v>
      </c>
    </row>
    <row r="5790" spans="2:3">
      <c r="B5790" s="5">
        <v>942</v>
      </c>
      <c r="C5790" s="5" t="s">
        <v>532</v>
      </c>
    </row>
    <row r="5791" spans="2:3">
      <c r="B5791" s="5">
        <v>555</v>
      </c>
      <c r="C5791" s="5" t="s">
        <v>532</v>
      </c>
    </row>
    <row r="5792" spans="2:3">
      <c r="B5792" s="5">
        <v>410</v>
      </c>
      <c r="C5792" s="5" t="s">
        <v>533</v>
      </c>
    </row>
    <row r="5793" spans="2:3">
      <c r="B5793" s="5">
        <v>164</v>
      </c>
      <c r="C5793" s="5" t="s">
        <v>533</v>
      </c>
    </row>
    <row r="5794" spans="2:3">
      <c r="B5794" s="5">
        <v>574</v>
      </c>
      <c r="C5794" s="5" t="s">
        <v>533</v>
      </c>
    </row>
    <row r="5795" spans="2:3">
      <c r="B5795" s="5">
        <v>134</v>
      </c>
      <c r="C5795" s="5" t="s">
        <v>533</v>
      </c>
    </row>
    <row r="5796" spans="2:3">
      <c r="B5796" s="5">
        <v>184</v>
      </c>
      <c r="C5796" s="5" t="s">
        <v>533</v>
      </c>
    </row>
    <row r="5797" spans="2:3">
      <c r="B5797" s="5">
        <v>706</v>
      </c>
      <c r="C5797" s="5" t="s">
        <v>533</v>
      </c>
    </row>
    <row r="5798" spans="2:3">
      <c r="B5798" s="5">
        <v>548</v>
      </c>
      <c r="C5798" s="5" t="s">
        <v>533</v>
      </c>
    </row>
    <row r="5799" spans="2:3">
      <c r="B5799" s="5">
        <v>619</v>
      </c>
      <c r="C5799" s="5" t="s">
        <v>532</v>
      </c>
    </row>
    <row r="5800" spans="2:3">
      <c r="B5800" s="5">
        <v>426</v>
      </c>
      <c r="C5800" s="5" t="s">
        <v>533</v>
      </c>
    </row>
    <row r="5801" spans="2:3">
      <c r="B5801" s="5">
        <v>633</v>
      </c>
      <c r="C5801" s="5" t="s">
        <v>532</v>
      </c>
    </row>
    <row r="5802" spans="2:3">
      <c r="B5802" s="5">
        <v>985</v>
      </c>
      <c r="C5802" s="5" t="s">
        <v>532</v>
      </c>
    </row>
    <row r="5803" spans="2:3">
      <c r="B5803" s="5">
        <v>559</v>
      </c>
      <c r="C5803" s="5" t="s">
        <v>532</v>
      </c>
    </row>
    <row r="5804" spans="2:3">
      <c r="B5804" s="5">
        <v>244</v>
      </c>
      <c r="C5804" s="5" t="s">
        <v>533</v>
      </c>
    </row>
    <row r="5805" spans="2:3">
      <c r="B5805" s="5">
        <v>475</v>
      </c>
      <c r="C5805" s="5" t="s">
        <v>532</v>
      </c>
    </row>
    <row r="5806" spans="2:3">
      <c r="B5806" s="5">
        <v>911</v>
      </c>
      <c r="C5806" s="5" t="s">
        <v>532</v>
      </c>
    </row>
    <row r="5807" spans="2:3">
      <c r="B5807" s="5">
        <v>991</v>
      </c>
      <c r="C5807" s="5" t="s">
        <v>533</v>
      </c>
    </row>
    <row r="5808" spans="2:3">
      <c r="B5808" s="5">
        <v>882</v>
      </c>
      <c r="C5808" s="5" t="s">
        <v>533</v>
      </c>
    </row>
    <row r="5809" spans="2:3">
      <c r="B5809" s="5">
        <v>557</v>
      </c>
      <c r="C5809" s="5" t="s">
        <v>533</v>
      </c>
    </row>
    <row r="5810" spans="2:3">
      <c r="B5810" s="5">
        <v>511</v>
      </c>
      <c r="C5810" s="5" t="s">
        <v>532</v>
      </c>
    </row>
    <row r="5811" spans="2:3">
      <c r="B5811" s="5">
        <v>765</v>
      </c>
      <c r="C5811" s="5" t="s">
        <v>533</v>
      </c>
    </row>
    <row r="5812" spans="2:3">
      <c r="B5812" s="5">
        <v>844</v>
      </c>
      <c r="C5812" s="5" t="s">
        <v>532</v>
      </c>
    </row>
    <row r="5813" spans="2:3">
      <c r="B5813" s="5">
        <v>465</v>
      </c>
      <c r="C5813" s="5" t="s">
        <v>533</v>
      </c>
    </row>
    <row r="5814" spans="2:3">
      <c r="B5814" s="5">
        <v>606</v>
      </c>
      <c r="C5814" s="5" t="s">
        <v>532</v>
      </c>
    </row>
    <row r="5815" spans="2:3">
      <c r="B5815" s="5">
        <v>99</v>
      </c>
      <c r="C5815" s="5" t="s">
        <v>533</v>
      </c>
    </row>
    <row r="5816" spans="2:3">
      <c r="B5816" s="5">
        <v>201</v>
      </c>
      <c r="C5816" s="5" t="s">
        <v>533</v>
      </c>
    </row>
    <row r="5817" spans="2:3">
      <c r="B5817" s="5">
        <v>333</v>
      </c>
      <c r="C5817" s="5" t="s">
        <v>533</v>
      </c>
    </row>
    <row r="5818" spans="2:3">
      <c r="B5818" s="5">
        <v>92</v>
      </c>
      <c r="C5818" s="5" t="s">
        <v>533</v>
      </c>
    </row>
    <row r="5819" spans="2:3">
      <c r="B5819" s="5">
        <v>615</v>
      </c>
      <c r="C5819" s="5" t="s">
        <v>533</v>
      </c>
    </row>
    <row r="5820" spans="2:3">
      <c r="B5820" s="5">
        <v>892</v>
      </c>
      <c r="C5820" s="5" t="s">
        <v>532</v>
      </c>
    </row>
    <row r="5821" spans="2:3">
      <c r="B5821" s="5">
        <v>871</v>
      </c>
      <c r="C5821" s="5" t="s">
        <v>532</v>
      </c>
    </row>
    <row r="5822" spans="2:3">
      <c r="B5822" s="5">
        <v>614</v>
      </c>
      <c r="C5822" s="5" t="s">
        <v>533</v>
      </c>
    </row>
    <row r="5823" spans="2:3">
      <c r="B5823" s="5">
        <v>42</v>
      </c>
      <c r="C5823" s="5" t="s">
        <v>533</v>
      </c>
    </row>
    <row r="5824" spans="2:3">
      <c r="B5824" s="5">
        <v>120</v>
      </c>
      <c r="C5824" s="5" t="s">
        <v>532</v>
      </c>
    </row>
    <row r="5825" spans="2:3">
      <c r="B5825" s="5">
        <v>768</v>
      </c>
      <c r="C5825" s="5" t="s">
        <v>532</v>
      </c>
    </row>
    <row r="5826" spans="2:3">
      <c r="B5826" s="5">
        <v>821</v>
      </c>
      <c r="C5826" s="5" t="s">
        <v>533</v>
      </c>
    </row>
    <row r="5827" spans="2:3">
      <c r="B5827" s="5">
        <v>786</v>
      </c>
      <c r="C5827" s="5" t="s">
        <v>533</v>
      </c>
    </row>
    <row r="5828" spans="2:3">
      <c r="B5828" s="5">
        <v>781</v>
      </c>
      <c r="C5828" s="5" t="s">
        <v>532</v>
      </c>
    </row>
    <row r="5829" spans="2:3">
      <c r="B5829" s="5">
        <v>666</v>
      </c>
      <c r="C5829" s="5" t="s">
        <v>533</v>
      </c>
    </row>
    <row r="5830" spans="2:3">
      <c r="B5830" s="5">
        <v>481</v>
      </c>
      <c r="C5830" s="5" t="s">
        <v>532</v>
      </c>
    </row>
    <row r="5831" spans="2:3">
      <c r="B5831" s="5">
        <v>225</v>
      </c>
      <c r="C5831" s="5" t="s">
        <v>532</v>
      </c>
    </row>
    <row r="5832" spans="2:3">
      <c r="B5832" s="5">
        <v>92</v>
      </c>
      <c r="C5832" s="5" t="s">
        <v>532</v>
      </c>
    </row>
    <row r="5833" spans="2:3">
      <c r="B5833" s="5">
        <v>704</v>
      </c>
      <c r="C5833" s="5" t="s">
        <v>533</v>
      </c>
    </row>
    <row r="5834" spans="2:3">
      <c r="B5834" s="5">
        <v>973</v>
      </c>
      <c r="C5834" s="5" t="s">
        <v>532</v>
      </c>
    </row>
    <row r="5835" spans="2:3">
      <c r="B5835" s="5">
        <v>50</v>
      </c>
      <c r="C5835" s="5" t="s">
        <v>533</v>
      </c>
    </row>
    <row r="5836" spans="2:3">
      <c r="B5836" s="5">
        <v>917</v>
      </c>
      <c r="C5836" s="5" t="s">
        <v>533</v>
      </c>
    </row>
    <row r="5837" spans="2:3">
      <c r="B5837" s="5">
        <v>283</v>
      </c>
      <c r="C5837" s="5" t="s">
        <v>533</v>
      </c>
    </row>
    <row r="5838" spans="2:3">
      <c r="B5838" s="5">
        <v>311</v>
      </c>
      <c r="C5838" s="5" t="s">
        <v>533</v>
      </c>
    </row>
    <row r="5839" spans="2:3">
      <c r="B5839" s="5">
        <v>63</v>
      </c>
      <c r="C5839" s="5" t="s">
        <v>533</v>
      </c>
    </row>
    <row r="5840" spans="2:3">
      <c r="B5840" s="5">
        <v>608</v>
      </c>
      <c r="C5840" s="5" t="s">
        <v>533</v>
      </c>
    </row>
    <row r="5841" spans="2:3">
      <c r="B5841" s="5">
        <v>814</v>
      </c>
      <c r="C5841" s="5" t="s">
        <v>533</v>
      </c>
    </row>
    <row r="5842" spans="2:3">
      <c r="B5842" s="5">
        <v>380</v>
      </c>
      <c r="C5842" s="5" t="s">
        <v>533</v>
      </c>
    </row>
    <row r="5843" spans="2:3">
      <c r="B5843" s="5">
        <v>810</v>
      </c>
      <c r="C5843" s="5" t="s">
        <v>532</v>
      </c>
    </row>
    <row r="5844" spans="2:3">
      <c r="B5844" s="5">
        <v>275</v>
      </c>
      <c r="C5844" s="5" t="s">
        <v>533</v>
      </c>
    </row>
    <row r="5845" spans="2:3">
      <c r="B5845" s="5">
        <v>158</v>
      </c>
      <c r="C5845" s="5" t="s">
        <v>532</v>
      </c>
    </row>
    <row r="5846" spans="2:3">
      <c r="B5846" s="5">
        <v>396</v>
      </c>
      <c r="C5846" s="5" t="s">
        <v>533</v>
      </c>
    </row>
    <row r="5847" spans="2:3">
      <c r="B5847" s="5">
        <v>941</v>
      </c>
      <c r="C5847" s="5" t="s">
        <v>532</v>
      </c>
    </row>
    <row r="5848" spans="2:3">
      <c r="B5848" s="5">
        <v>480</v>
      </c>
      <c r="C5848" s="5" t="s">
        <v>533</v>
      </c>
    </row>
    <row r="5849" spans="2:3">
      <c r="B5849" s="5">
        <v>333</v>
      </c>
      <c r="C5849" s="5" t="s">
        <v>532</v>
      </c>
    </row>
    <row r="5850" spans="2:3">
      <c r="B5850" s="5">
        <v>716</v>
      </c>
      <c r="C5850" s="5" t="s">
        <v>532</v>
      </c>
    </row>
    <row r="5851" spans="2:3">
      <c r="B5851" s="5">
        <v>831</v>
      </c>
      <c r="C5851" s="5" t="s">
        <v>533</v>
      </c>
    </row>
    <row r="5852" spans="2:3">
      <c r="B5852" s="5">
        <v>849</v>
      </c>
      <c r="C5852" s="5" t="s">
        <v>532</v>
      </c>
    </row>
    <row r="5853" spans="2:3">
      <c r="B5853" s="5">
        <v>437</v>
      </c>
      <c r="C5853" s="5" t="s">
        <v>533</v>
      </c>
    </row>
    <row r="5854" spans="2:3">
      <c r="B5854" s="5">
        <v>618</v>
      </c>
      <c r="C5854" s="5" t="s">
        <v>533</v>
      </c>
    </row>
    <row r="5855" spans="2:3">
      <c r="B5855" s="5">
        <v>897</v>
      </c>
      <c r="C5855" s="5" t="s">
        <v>532</v>
      </c>
    </row>
    <row r="5856" spans="2:3">
      <c r="B5856" s="5">
        <v>9</v>
      </c>
      <c r="C5856" s="5" t="s">
        <v>533</v>
      </c>
    </row>
    <row r="5857" spans="2:3">
      <c r="B5857" s="5">
        <v>686</v>
      </c>
      <c r="C5857" s="5" t="s">
        <v>533</v>
      </c>
    </row>
    <row r="5858" spans="2:3">
      <c r="B5858" s="5">
        <v>374</v>
      </c>
      <c r="C5858" s="5" t="s">
        <v>533</v>
      </c>
    </row>
    <row r="5859" spans="2:3">
      <c r="B5859" s="5">
        <v>756</v>
      </c>
      <c r="C5859" s="5" t="s">
        <v>532</v>
      </c>
    </row>
    <row r="5860" spans="2:3">
      <c r="B5860" s="5">
        <v>842</v>
      </c>
      <c r="C5860" s="5" t="s">
        <v>532</v>
      </c>
    </row>
    <row r="5861" spans="2:3">
      <c r="B5861" s="5">
        <v>170</v>
      </c>
      <c r="C5861" s="5" t="s">
        <v>533</v>
      </c>
    </row>
    <row r="5862" spans="2:3">
      <c r="B5862" s="5">
        <v>694</v>
      </c>
      <c r="C5862" s="5" t="s">
        <v>533</v>
      </c>
    </row>
    <row r="5863" spans="2:3">
      <c r="B5863" s="5">
        <v>921</v>
      </c>
      <c r="C5863" s="5" t="s">
        <v>532</v>
      </c>
    </row>
    <row r="5864" spans="2:3">
      <c r="B5864" s="5">
        <v>361</v>
      </c>
      <c r="C5864" s="5" t="s">
        <v>533</v>
      </c>
    </row>
    <row r="5865" spans="2:3">
      <c r="B5865" s="5">
        <v>520</v>
      </c>
      <c r="C5865" s="5" t="s">
        <v>533</v>
      </c>
    </row>
    <row r="5866" spans="2:3">
      <c r="B5866" s="5">
        <v>525</v>
      </c>
      <c r="C5866" s="5" t="s">
        <v>532</v>
      </c>
    </row>
    <row r="5867" spans="2:3">
      <c r="B5867" s="5">
        <v>277</v>
      </c>
      <c r="C5867" s="5" t="s">
        <v>533</v>
      </c>
    </row>
    <row r="5868" spans="2:3">
      <c r="B5868" s="5">
        <v>961</v>
      </c>
      <c r="C5868" s="5" t="s">
        <v>533</v>
      </c>
    </row>
    <row r="5869" spans="2:3">
      <c r="B5869" s="5">
        <v>554</v>
      </c>
      <c r="C5869" s="5" t="s">
        <v>533</v>
      </c>
    </row>
    <row r="5870" spans="2:3">
      <c r="B5870" s="5">
        <v>503</v>
      </c>
      <c r="C5870" s="5" t="s">
        <v>532</v>
      </c>
    </row>
    <row r="5871" spans="2:3">
      <c r="B5871" s="5">
        <v>597</v>
      </c>
      <c r="C5871" s="5" t="s">
        <v>532</v>
      </c>
    </row>
    <row r="5872" spans="2:3">
      <c r="B5872" s="5">
        <v>93</v>
      </c>
      <c r="C5872" s="5" t="s">
        <v>533</v>
      </c>
    </row>
    <row r="5873" spans="2:3">
      <c r="B5873" s="5">
        <v>83</v>
      </c>
      <c r="C5873" s="5" t="s">
        <v>532</v>
      </c>
    </row>
    <row r="5874" spans="2:3">
      <c r="B5874" s="5">
        <v>283</v>
      </c>
      <c r="C5874" s="5" t="s">
        <v>533</v>
      </c>
    </row>
    <row r="5875" spans="2:3">
      <c r="B5875" s="5">
        <v>202</v>
      </c>
      <c r="C5875" s="5" t="s">
        <v>533</v>
      </c>
    </row>
    <row r="5876" spans="2:3">
      <c r="B5876" s="5">
        <v>551</v>
      </c>
      <c r="C5876" s="5" t="s">
        <v>533</v>
      </c>
    </row>
    <row r="5877" spans="2:3">
      <c r="B5877" s="5">
        <v>935</v>
      </c>
      <c r="C5877" s="5" t="s">
        <v>533</v>
      </c>
    </row>
    <row r="5878" spans="2:3">
      <c r="B5878" s="5">
        <v>324</v>
      </c>
      <c r="C5878" s="5" t="s">
        <v>533</v>
      </c>
    </row>
    <row r="5879" spans="2:3">
      <c r="B5879" s="5">
        <v>113</v>
      </c>
      <c r="C5879" s="5" t="s">
        <v>532</v>
      </c>
    </row>
    <row r="5880" spans="2:3">
      <c r="B5880" s="5">
        <v>360</v>
      </c>
      <c r="C5880" s="5" t="s">
        <v>533</v>
      </c>
    </row>
    <row r="5881" spans="2:3">
      <c r="B5881" s="5">
        <v>87</v>
      </c>
      <c r="C5881" s="5" t="s">
        <v>533</v>
      </c>
    </row>
    <row r="5882" spans="2:3">
      <c r="B5882" s="5">
        <v>801</v>
      </c>
      <c r="C5882" s="5" t="s">
        <v>532</v>
      </c>
    </row>
    <row r="5883" spans="2:3">
      <c r="B5883" s="5">
        <v>289</v>
      </c>
      <c r="C5883" s="5" t="s">
        <v>533</v>
      </c>
    </row>
    <row r="5884" spans="2:3">
      <c r="B5884" s="5">
        <v>263</v>
      </c>
      <c r="C5884" s="5" t="s">
        <v>532</v>
      </c>
    </row>
    <row r="5885" spans="2:3">
      <c r="B5885" s="5">
        <v>239</v>
      </c>
      <c r="C5885" s="5" t="s">
        <v>533</v>
      </c>
    </row>
    <row r="5886" spans="2:3">
      <c r="B5886" s="5">
        <v>852</v>
      </c>
      <c r="C5886" s="5" t="s">
        <v>532</v>
      </c>
    </row>
    <row r="5887" spans="2:3">
      <c r="B5887" s="5">
        <v>69</v>
      </c>
      <c r="C5887" s="5" t="s">
        <v>532</v>
      </c>
    </row>
    <row r="5888" spans="2:3">
      <c r="B5888" s="5">
        <v>380</v>
      </c>
      <c r="C5888" s="5" t="s">
        <v>533</v>
      </c>
    </row>
    <row r="5889" spans="2:3">
      <c r="B5889" s="5">
        <v>266</v>
      </c>
      <c r="C5889" s="5" t="s">
        <v>533</v>
      </c>
    </row>
    <row r="5890" spans="2:3">
      <c r="B5890" s="5">
        <v>520</v>
      </c>
      <c r="C5890" s="5" t="s">
        <v>532</v>
      </c>
    </row>
    <row r="5891" spans="2:3">
      <c r="B5891" s="5">
        <v>138</v>
      </c>
      <c r="C5891" s="5" t="s">
        <v>533</v>
      </c>
    </row>
    <row r="5892" spans="2:3">
      <c r="B5892" s="5">
        <v>779</v>
      </c>
      <c r="C5892" s="5" t="s">
        <v>533</v>
      </c>
    </row>
    <row r="5893" spans="2:3">
      <c r="B5893" s="5">
        <v>715</v>
      </c>
      <c r="C5893" s="5" t="s">
        <v>533</v>
      </c>
    </row>
    <row r="5894" spans="2:3">
      <c r="B5894" s="5">
        <v>562</v>
      </c>
      <c r="C5894" s="5" t="s">
        <v>533</v>
      </c>
    </row>
    <row r="5895" spans="2:3">
      <c r="B5895" s="5">
        <v>120</v>
      </c>
      <c r="C5895" s="5" t="s">
        <v>533</v>
      </c>
    </row>
    <row r="5896" spans="2:3">
      <c r="B5896" s="5">
        <v>263</v>
      </c>
      <c r="C5896" s="5" t="s">
        <v>533</v>
      </c>
    </row>
    <row r="5897" spans="2:3">
      <c r="B5897" s="5">
        <v>619</v>
      </c>
      <c r="C5897" s="5" t="s">
        <v>533</v>
      </c>
    </row>
    <row r="5898" spans="2:3">
      <c r="B5898" s="5">
        <v>569</v>
      </c>
      <c r="C5898" s="5" t="s">
        <v>532</v>
      </c>
    </row>
    <row r="5899" spans="2:3">
      <c r="B5899" s="5">
        <v>588</v>
      </c>
      <c r="C5899" s="5" t="s">
        <v>532</v>
      </c>
    </row>
    <row r="5900" spans="2:3">
      <c r="B5900" s="5">
        <v>993</v>
      </c>
      <c r="C5900" s="5" t="s">
        <v>532</v>
      </c>
    </row>
    <row r="5901" spans="2:3">
      <c r="B5901" s="5">
        <v>123</v>
      </c>
      <c r="C5901" s="5" t="s">
        <v>533</v>
      </c>
    </row>
    <row r="5902" spans="2:3">
      <c r="B5902" s="5">
        <v>276</v>
      </c>
      <c r="C5902" s="5" t="s">
        <v>532</v>
      </c>
    </row>
    <row r="5903" spans="2:3">
      <c r="B5903" s="5">
        <v>118</v>
      </c>
      <c r="C5903" s="5" t="s">
        <v>533</v>
      </c>
    </row>
    <row r="5904" spans="2:3">
      <c r="B5904" s="5">
        <v>362</v>
      </c>
      <c r="C5904" s="5" t="s">
        <v>532</v>
      </c>
    </row>
    <row r="5905" spans="2:3">
      <c r="B5905" s="5">
        <v>967</v>
      </c>
      <c r="C5905" s="5" t="s">
        <v>533</v>
      </c>
    </row>
    <row r="5906" spans="2:3">
      <c r="B5906" s="5">
        <v>635</v>
      </c>
      <c r="C5906" s="5" t="s">
        <v>532</v>
      </c>
    </row>
    <row r="5907" spans="2:3">
      <c r="B5907" s="5">
        <v>535</v>
      </c>
      <c r="C5907" s="5" t="s">
        <v>533</v>
      </c>
    </row>
    <row r="5908" spans="2:3">
      <c r="B5908" s="5">
        <v>635</v>
      </c>
      <c r="C5908" s="5" t="s">
        <v>532</v>
      </c>
    </row>
    <row r="5909" spans="2:3">
      <c r="B5909" s="5">
        <v>862</v>
      </c>
      <c r="C5909" s="5" t="s">
        <v>533</v>
      </c>
    </row>
    <row r="5910" spans="2:3">
      <c r="B5910" s="5">
        <v>195</v>
      </c>
      <c r="C5910" s="5" t="s">
        <v>533</v>
      </c>
    </row>
    <row r="5911" spans="2:3">
      <c r="B5911" s="5">
        <v>449</v>
      </c>
      <c r="C5911" s="5" t="s">
        <v>533</v>
      </c>
    </row>
    <row r="5912" spans="2:3">
      <c r="B5912" s="5">
        <v>512</v>
      </c>
      <c r="C5912" s="5" t="s">
        <v>533</v>
      </c>
    </row>
    <row r="5913" spans="2:3">
      <c r="B5913" s="5">
        <v>491</v>
      </c>
      <c r="C5913" s="5" t="s">
        <v>532</v>
      </c>
    </row>
    <row r="5914" spans="2:3">
      <c r="B5914" s="5">
        <v>458</v>
      </c>
      <c r="C5914" s="5" t="s">
        <v>533</v>
      </c>
    </row>
    <row r="5915" spans="2:3">
      <c r="B5915" s="5">
        <v>604</v>
      </c>
      <c r="C5915" s="5" t="s">
        <v>533</v>
      </c>
    </row>
    <row r="5916" spans="2:3">
      <c r="B5916" s="5">
        <v>44</v>
      </c>
      <c r="C5916" s="5" t="s">
        <v>533</v>
      </c>
    </row>
    <row r="5917" spans="2:3">
      <c r="B5917" s="5">
        <v>424</v>
      </c>
      <c r="C5917" s="5" t="s">
        <v>532</v>
      </c>
    </row>
    <row r="5918" spans="2:3">
      <c r="B5918" s="5">
        <v>513</v>
      </c>
      <c r="C5918" s="5" t="s">
        <v>533</v>
      </c>
    </row>
    <row r="5919" spans="2:3">
      <c r="B5919" s="5">
        <v>751</v>
      </c>
      <c r="C5919" s="5" t="s">
        <v>532</v>
      </c>
    </row>
    <row r="5920" spans="2:3">
      <c r="B5920" s="5">
        <v>492</v>
      </c>
      <c r="C5920" s="5" t="s">
        <v>533</v>
      </c>
    </row>
    <row r="5921" spans="2:3">
      <c r="B5921" s="5">
        <v>617</v>
      </c>
      <c r="C5921" s="5" t="s">
        <v>533</v>
      </c>
    </row>
    <row r="5922" spans="2:3">
      <c r="B5922" s="5">
        <v>631</v>
      </c>
      <c r="C5922" s="5" t="s">
        <v>532</v>
      </c>
    </row>
    <row r="5923" spans="2:3">
      <c r="B5923" s="5">
        <v>368</v>
      </c>
      <c r="C5923" s="5" t="s">
        <v>533</v>
      </c>
    </row>
    <row r="5924" spans="2:3">
      <c r="B5924" s="5">
        <v>811</v>
      </c>
      <c r="C5924" s="5" t="s">
        <v>532</v>
      </c>
    </row>
    <row r="5925" spans="2:3">
      <c r="B5925" s="5">
        <v>94</v>
      </c>
      <c r="C5925" s="5" t="s">
        <v>533</v>
      </c>
    </row>
    <row r="5926" spans="2:3">
      <c r="B5926" s="5">
        <v>967</v>
      </c>
      <c r="C5926" s="5" t="s">
        <v>532</v>
      </c>
    </row>
    <row r="5927" spans="2:3">
      <c r="B5927" s="5">
        <v>163</v>
      </c>
      <c r="C5927" s="5" t="s">
        <v>533</v>
      </c>
    </row>
    <row r="5928" spans="2:3">
      <c r="B5928" s="5">
        <v>389</v>
      </c>
      <c r="C5928" s="5" t="s">
        <v>533</v>
      </c>
    </row>
    <row r="5929" spans="2:3">
      <c r="B5929" s="5">
        <v>544</v>
      </c>
      <c r="C5929" s="5" t="s">
        <v>533</v>
      </c>
    </row>
    <row r="5930" spans="2:3">
      <c r="B5930" s="5">
        <v>521</v>
      </c>
      <c r="C5930" s="5" t="s">
        <v>533</v>
      </c>
    </row>
    <row r="5931" spans="2:3">
      <c r="B5931" s="5">
        <v>939</v>
      </c>
      <c r="C5931" s="5" t="s">
        <v>533</v>
      </c>
    </row>
    <row r="5932" spans="2:3">
      <c r="B5932" s="5">
        <v>521</v>
      </c>
      <c r="C5932" s="5" t="s">
        <v>533</v>
      </c>
    </row>
    <row r="5933" spans="2:3">
      <c r="B5933" s="5">
        <v>813</v>
      </c>
      <c r="C5933" s="5" t="s">
        <v>532</v>
      </c>
    </row>
    <row r="5934" spans="2:3">
      <c r="B5934" s="5">
        <v>532</v>
      </c>
      <c r="C5934" s="5" t="s">
        <v>532</v>
      </c>
    </row>
    <row r="5935" spans="2:3">
      <c r="B5935" s="5">
        <v>901</v>
      </c>
      <c r="C5935" s="5" t="s">
        <v>533</v>
      </c>
    </row>
    <row r="5936" spans="2:3">
      <c r="B5936" s="5">
        <v>417</v>
      </c>
      <c r="C5936" s="5" t="s">
        <v>533</v>
      </c>
    </row>
    <row r="5937" spans="2:3">
      <c r="B5937" s="5">
        <v>113</v>
      </c>
      <c r="C5937" s="5" t="s">
        <v>533</v>
      </c>
    </row>
    <row r="5938" spans="2:3">
      <c r="B5938" s="5">
        <v>941</v>
      </c>
      <c r="C5938" s="5" t="s">
        <v>532</v>
      </c>
    </row>
    <row r="5939" spans="2:3">
      <c r="B5939" s="5">
        <v>497</v>
      </c>
      <c r="C5939" s="5" t="s">
        <v>533</v>
      </c>
    </row>
    <row r="5940" spans="2:3">
      <c r="B5940" s="5">
        <v>691</v>
      </c>
      <c r="C5940" s="5" t="s">
        <v>533</v>
      </c>
    </row>
    <row r="5941" spans="2:3">
      <c r="B5941" s="5">
        <v>460</v>
      </c>
      <c r="C5941" s="5" t="s">
        <v>533</v>
      </c>
    </row>
    <row r="5942" spans="2:3">
      <c r="B5942" s="5">
        <v>606</v>
      </c>
      <c r="C5942" s="5" t="s">
        <v>532</v>
      </c>
    </row>
    <row r="5943" spans="2:3">
      <c r="B5943" s="5">
        <v>665</v>
      </c>
      <c r="C5943" s="5" t="s">
        <v>532</v>
      </c>
    </row>
    <row r="5944" spans="2:3">
      <c r="B5944" s="5">
        <v>909</v>
      </c>
      <c r="C5944" s="5" t="s">
        <v>533</v>
      </c>
    </row>
    <row r="5945" spans="2:3">
      <c r="B5945" s="5">
        <v>91</v>
      </c>
      <c r="C5945" s="5" t="s">
        <v>532</v>
      </c>
    </row>
    <row r="5946" spans="2:3">
      <c r="B5946" s="5">
        <v>606</v>
      </c>
      <c r="C5946" s="5" t="s">
        <v>533</v>
      </c>
    </row>
    <row r="5947" spans="2:3">
      <c r="B5947" s="5">
        <v>738</v>
      </c>
      <c r="C5947" s="5" t="s">
        <v>532</v>
      </c>
    </row>
    <row r="5948" spans="2:3">
      <c r="B5948" s="5">
        <v>996</v>
      </c>
      <c r="C5948" s="5" t="s">
        <v>533</v>
      </c>
    </row>
    <row r="5949" spans="2:3">
      <c r="B5949" s="5">
        <v>1</v>
      </c>
      <c r="C5949" s="5" t="s">
        <v>533</v>
      </c>
    </row>
    <row r="5950" spans="2:3">
      <c r="B5950" s="5">
        <v>660</v>
      </c>
      <c r="C5950" s="5" t="s">
        <v>533</v>
      </c>
    </row>
    <row r="5951" spans="2:3">
      <c r="B5951" s="5">
        <v>946</v>
      </c>
      <c r="C5951" s="5" t="s">
        <v>533</v>
      </c>
    </row>
    <row r="5952" spans="2:3">
      <c r="B5952" s="5">
        <v>819</v>
      </c>
      <c r="C5952" s="5" t="s">
        <v>532</v>
      </c>
    </row>
    <row r="5953" spans="2:3">
      <c r="B5953" s="5">
        <v>396</v>
      </c>
      <c r="C5953" s="5" t="s">
        <v>533</v>
      </c>
    </row>
    <row r="5954" spans="2:3">
      <c r="B5954" s="5">
        <v>172</v>
      </c>
      <c r="C5954" s="5" t="s">
        <v>533</v>
      </c>
    </row>
    <row r="5955" spans="2:3">
      <c r="B5955" s="5">
        <v>284</v>
      </c>
      <c r="C5955" s="5" t="s">
        <v>532</v>
      </c>
    </row>
    <row r="5956" spans="2:3">
      <c r="B5956" s="5">
        <v>683</v>
      </c>
      <c r="C5956" s="5" t="s">
        <v>533</v>
      </c>
    </row>
    <row r="5957" spans="2:3">
      <c r="B5957" s="5">
        <v>552</v>
      </c>
      <c r="C5957" s="5" t="s">
        <v>533</v>
      </c>
    </row>
    <row r="5958" spans="2:3">
      <c r="B5958" s="5">
        <v>684</v>
      </c>
      <c r="C5958" s="5" t="s">
        <v>532</v>
      </c>
    </row>
    <row r="5959" spans="2:3">
      <c r="B5959" s="5">
        <v>357</v>
      </c>
      <c r="C5959" s="5" t="s">
        <v>532</v>
      </c>
    </row>
    <row r="5960" spans="2:3">
      <c r="B5960" s="5">
        <v>352</v>
      </c>
      <c r="C5960" s="5" t="s">
        <v>532</v>
      </c>
    </row>
    <row r="5961" spans="2:3">
      <c r="B5961" s="5">
        <v>633</v>
      </c>
      <c r="C5961" s="5" t="s">
        <v>533</v>
      </c>
    </row>
    <row r="5962" spans="2:3">
      <c r="B5962" s="5">
        <v>164</v>
      </c>
      <c r="C5962" s="5" t="s">
        <v>533</v>
      </c>
    </row>
    <row r="5963" spans="2:3">
      <c r="B5963" s="5">
        <v>930</v>
      </c>
      <c r="C5963" s="5" t="s">
        <v>532</v>
      </c>
    </row>
    <row r="5964" spans="2:3">
      <c r="B5964" s="5">
        <v>938</v>
      </c>
      <c r="C5964" s="5" t="s">
        <v>532</v>
      </c>
    </row>
    <row r="5965" spans="2:3">
      <c r="B5965" s="5">
        <v>959</v>
      </c>
      <c r="C5965" s="5" t="s">
        <v>532</v>
      </c>
    </row>
    <row r="5966" spans="2:3">
      <c r="B5966" s="5">
        <v>217</v>
      </c>
      <c r="C5966" s="5" t="s">
        <v>533</v>
      </c>
    </row>
    <row r="5967" spans="2:3">
      <c r="B5967" s="5">
        <v>117</v>
      </c>
      <c r="C5967" s="5" t="s">
        <v>533</v>
      </c>
    </row>
    <row r="5968" spans="2:3">
      <c r="B5968" s="5">
        <v>754</v>
      </c>
      <c r="C5968" s="5" t="s">
        <v>532</v>
      </c>
    </row>
    <row r="5969" spans="2:3">
      <c r="B5969" s="5">
        <v>231</v>
      </c>
      <c r="C5969" s="5" t="s">
        <v>533</v>
      </c>
    </row>
    <row r="5970" spans="2:3">
      <c r="B5970" s="5">
        <v>86</v>
      </c>
      <c r="C5970" s="5" t="s">
        <v>533</v>
      </c>
    </row>
    <row r="5971" spans="2:3">
      <c r="B5971" s="5">
        <v>415</v>
      </c>
      <c r="C5971" s="5" t="s">
        <v>532</v>
      </c>
    </row>
    <row r="5972" spans="2:3">
      <c r="B5972" s="5">
        <v>74</v>
      </c>
      <c r="C5972" s="5" t="s">
        <v>533</v>
      </c>
    </row>
    <row r="5973" spans="2:3">
      <c r="B5973" s="5">
        <v>392</v>
      </c>
      <c r="C5973" s="5" t="s">
        <v>533</v>
      </c>
    </row>
    <row r="5974" spans="2:3">
      <c r="B5974" s="5">
        <v>120</v>
      </c>
      <c r="C5974" s="5" t="s">
        <v>533</v>
      </c>
    </row>
    <row r="5975" spans="2:3">
      <c r="B5975" s="5">
        <v>793</v>
      </c>
      <c r="C5975" s="5" t="s">
        <v>532</v>
      </c>
    </row>
    <row r="5976" spans="2:3">
      <c r="B5976" s="5">
        <v>146</v>
      </c>
      <c r="C5976" s="5" t="s">
        <v>532</v>
      </c>
    </row>
    <row r="5977" spans="2:3">
      <c r="B5977" s="5">
        <v>169</v>
      </c>
      <c r="C5977" s="5" t="s">
        <v>532</v>
      </c>
    </row>
    <row r="5978" spans="2:3">
      <c r="B5978" s="5">
        <v>503</v>
      </c>
      <c r="C5978" s="5" t="s">
        <v>532</v>
      </c>
    </row>
    <row r="5979" spans="2:3">
      <c r="B5979" s="5">
        <v>782</v>
      </c>
      <c r="C5979" s="5" t="s">
        <v>533</v>
      </c>
    </row>
    <row r="5980" spans="2:3">
      <c r="B5980" s="5">
        <v>448</v>
      </c>
      <c r="C5980" s="5" t="s">
        <v>533</v>
      </c>
    </row>
    <row r="5981" spans="2:3">
      <c r="B5981" s="5">
        <v>316</v>
      </c>
      <c r="C5981" s="5" t="s">
        <v>533</v>
      </c>
    </row>
    <row r="5982" spans="2:3">
      <c r="B5982" s="5">
        <v>253</v>
      </c>
      <c r="C5982" s="5" t="s">
        <v>533</v>
      </c>
    </row>
    <row r="5983" spans="2:3">
      <c r="B5983" s="5">
        <v>863</v>
      </c>
      <c r="C5983" s="5" t="s">
        <v>533</v>
      </c>
    </row>
    <row r="5984" spans="2:3">
      <c r="B5984" s="5">
        <v>685</v>
      </c>
      <c r="C5984" s="5" t="s">
        <v>533</v>
      </c>
    </row>
    <row r="5985" spans="2:3">
      <c r="B5985" s="5">
        <v>46</v>
      </c>
      <c r="C5985" s="5" t="s">
        <v>533</v>
      </c>
    </row>
    <row r="5986" spans="2:3">
      <c r="B5986" s="5">
        <v>968</v>
      </c>
      <c r="C5986" s="5" t="s">
        <v>532</v>
      </c>
    </row>
    <row r="5987" spans="2:3">
      <c r="B5987" s="5">
        <v>863</v>
      </c>
      <c r="C5987" s="5" t="s">
        <v>532</v>
      </c>
    </row>
    <row r="5988" spans="2:3">
      <c r="B5988" s="5">
        <v>927</v>
      </c>
      <c r="C5988" s="5" t="s">
        <v>532</v>
      </c>
    </row>
    <row r="5989" spans="2:3">
      <c r="B5989" s="5">
        <v>630</v>
      </c>
      <c r="C5989" s="5" t="s">
        <v>533</v>
      </c>
    </row>
    <row r="5990" spans="2:3">
      <c r="B5990" s="5">
        <v>28</v>
      </c>
      <c r="C5990" s="5" t="s">
        <v>532</v>
      </c>
    </row>
    <row r="5991" spans="2:3">
      <c r="B5991" s="5">
        <v>926</v>
      </c>
      <c r="C5991" s="5" t="s">
        <v>532</v>
      </c>
    </row>
    <row r="5992" spans="2:3">
      <c r="B5992" s="5">
        <v>59</v>
      </c>
      <c r="C5992" s="5" t="s">
        <v>532</v>
      </c>
    </row>
    <row r="5993" spans="2:3">
      <c r="B5993" s="5">
        <v>5</v>
      </c>
      <c r="C5993" s="5" t="s">
        <v>533</v>
      </c>
    </row>
    <row r="5994" spans="2:3">
      <c r="B5994" s="5">
        <v>881</v>
      </c>
      <c r="C5994" s="5" t="s">
        <v>533</v>
      </c>
    </row>
    <row r="5995" spans="2:3">
      <c r="B5995" s="5">
        <v>741</v>
      </c>
      <c r="C5995" s="5" t="s">
        <v>532</v>
      </c>
    </row>
    <row r="5996" spans="2:3">
      <c r="B5996" s="5">
        <v>762</v>
      </c>
      <c r="C5996" s="5" t="s">
        <v>532</v>
      </c>
    </row>
    <row r="5997" spans="2:3">
      <c r="B5997" s="5">
        <v>604</v>
      </c>
      <c r="C5997" s="5" t="s">
        <v>533</v>
      </c>
    </row>
    <row r="5998" spans="2:3">
      <c r="B5998" s="5">
        <v>912</v>
      </c>
      <c r="C5998" s="5" t="s">
        <v>533</v>
      </c>
    </row>
    <row r="5999" spans="2:3">
      <c r="B5999" s="5">
        <v>501</v>
      </c>
      <c r="C5999" s="5" t="s">
        <v>533</v>
      </c>
    </row>
    <row r="6000" spans="2:3">
      <c r="B6000" s="5">
        <v>935</v>
      </c>
      <c r="C6000" s="5" t="s">
        <v>532</v>
      </c>
    </row>
    <row r="6001" spans="2:3">
      <c r="B6001" s="5">
        <v>644</v>
      </c>
      <c r="C6001" s="5" t="s">
        <v>533</v>
      </c>
    </row>
    <row r="6002" spans="2:3">
      <c r="B6002" s="5">
        <v>520</v>
      </c>
      <c r="C6002" s="5" t="s">
        <v>532</v>
      </c>
    </row>
    <row r="6003" spans="2:3">
      <c r="B6003" s="5">
        <v>143</v>
      </c>
      <c r="C6003" s="5" t="s">
        <v>533</v>
      </c>
    </row>
    <row r="6004" spans="2:3">
      <c r="B6004" s="5">
        <v>898</v>
      </c>
      <c r="C6004" s="5" t="s">
        <v>532</v>
      </c>
    </row>
    <row r="6005" spans="2:3">
      <c r="B6005" s="5">
        <v>132</v>
      </c>
      <c r="C6005" s="5" t="s">
        <v>533</v>
      </c>
    </row>
    <row r="6006" spans="2:3">
      <c r="B6006" s="5">
        <v>862</v>
      </c>
      <c r="C6006" s="5" t="s">
        <v>532</v>
      </c>
    </row>
    <row r="6007" spans="2:3">
      <c r="B6007" s="5">
        <v>975</v>
      </c>
      <c r="C6007" s="5" t="s">
        <v>532</v>
      </c>
    </row>
    <row r="6008" spans="2:3">
      <c r="B6008" s="5">
        <v>681</v>
      </c>
      <c r="C6008" s="5" t="s">
        <v>533</v>
      </c>
    </row>
    <row r="6009" spans="2:3">
      <c r="B6009" s="5">
        <v>740</v>
      </c>
      <c r="C6009" s="5" t="s">
        <v>533</v>
      </c>
    </row>
    <row r="6010" spans="2:3">
      <c r="B6010" s="5">
        <v>302</v>
      </c>
      <c r="C6010" s="5" t="s">
        <v>533</v>
      </c>
    </row>
    <row r="6011" spans="2:3">
      <c r="B6011" s="5">
        <v>748</v>
      </c>
      <c r="C6011" s="5" t="s">
        <v>532</v>
      </c>
    </row>
    <row r="6012" spans="2:3">
      <c r="B6012" s="5">
        <v>870</v>
      </c>
      <c r="C6012" s="5" t="s">
        <v>532</v>
      </c>
    </row>
    <row r="6013" spans="2:3">
      <c r="B6013" s="5">
        <v>208</v>
      </c>
      <c r="C6013" s="5" t="s">
        <v>532</v>
      </c>
    </row>
    <row r="6014" spans="2:3">
      <c r="B6014" s="5">
        <v>996</v>
      </c>
      <c r="C6014" s="5" t="s">
        <v>533</v>
      </c>
    </row>
    <row r="6015" spans="2:3">
      <c r="B6015" s="5">
        <v>263</v>
      </c>
      <c r="C6015" s="5" t="s">
        <v>533</v>
      </c>
    </row>
    <row r="6016" spans="2:3">
      <c r="B6016" s="5">
        <v>313</v>
      </c>
      <c r="C6016" s="5" t="s">
        <v>533</v>
      </c>
    </row>
    <row r="6017" spans="2:3">
      <c r="B6017" s="5">
        <v>13</v>
      </c>
      <c r="C6017" s="5" t="s">
        <v>533</v>
      </c>
    </row>
    <row r="6018" spans="2:3">
      <c r="B6018" s="5">
        <v>937</v>
      </c>
      <c r="C6018" s="5" t="s">
        <v>533</v>
      </c>
    </row>
    <row r="6019" spans="2:3">
      <c r="B6019" s="5">
        <v>927</v>
      </c>
      <c r="C6019" s="5" t="s">
        <v>532</v>
      </c>
    </row>
    <row r="6020" spans="2:3">
      <c r="B6020" s="5">
        <v>118</v>
      </c>
      <c r="C6020" s="5" t="s">
        <v>532</v>
      </c>
    </row>
    <row r="6021" spans="2:3">
      <c r="B6021" s="5">
        <v>305</v>
      </c>
      <c r="C6021" s="5" t="s">
        <v>533</v>
      </c>
    </row>
    <row r="6022" spans="2:3">
      <c r="B6022" s="5">
        <v>996</v>
      </c>
      <c r="C6022" s="5" t="s">
        <v>532</v>
      </c>
    </row>
    <row r="6023" spans="2:3">
      <c r="B6023" s="5">
        <v>59</v>
      </c>
      <c r="C6023" s="5" t="s">
        <v>533</v>
      </c>
    </row>
    <row r="6024" spans="2:3">
      <c r="B6024" s="5">
        <v>810</v>
      </c>
      <c r="C6024" s="5" t="s">
        <v>533</v>
      </c>
    </row>
    <row r="6025" spans="2:3">
      <c r="B6025" s="5">
        <v>450</v>
      </c>
      <c r="C6025" s="5" t="s">
        <v>532</v>
      </c>
    </row>
    <row r="6026" spans="2:3">
      <c r="B6026" s="5">
        <v>587</v>
      </c>
      <c r="C6026" s="5" t="s">
        <v>533</v>
      </c>
    </row>
    <row r="6027" spans="2:3">
      <c r="B6027" s="5">
        <v>599</v>
      </c>
      <c r="C6027" s="5" t="s">
        <v>533</v>
      </c>
    </row>
    <row r="6028" spans="2:3">
      <c r="B6028" s="5">
        <v>29</v>
      </c>
      <c r="C6028" s="5" t="s">
        <v>533</v>
      </c>
    </row>
    <row r="6029" spans="2:3">
      <c r="B6029" s="5">
        <v>658</v>
      </c>
      <c r="C6029" s="5" t="s">
        <v>533</v>
      </c>
    </row>
    <row r="6030" spans="2:3">
      <c r="B6030" s="5">
        <v>380</v>
      </c>
      <c r="C6030" s="5" t="s">
        <v>532</v>
      </c>
    </row>
    <row r="6031" spans="2:3">
      <c r="B6031" s="5">
        <v>376</v>
      </c>
      <c r="C6031" s="5" t="s">
        <v>533</v>
      </c>
    </row>
    <row r="6032" spans="2:3">
      <c r="B6032" s="5">
        <v>173</v>
      </c>
      <c r="C6032" s="5" t="s">
        <v>533</v>
      </c>
    </row>
    <row r="6033" spans="2:3">
      <c r="B6033" s="5">
        <v>986</v>
      </c>
      <c r="C6033" s="5" t="s">
        <v>532</v>
      </c>
    </row>
    <row r="6034" spans="2:3">
      <c r="B6034" s="5">
        <v>332</v>
      </c>
      <c r="C6034" s="5" t="s">
        <v>533</v>
      </c>
    </row>
    <row r="6035" spans="2:3">
      <c r="B6035" s="5">
        <v>360</v>
      </c>
      <c r="C6035" s="5" t="s">
        <v>533</v>
      </c>
    </row>
    <row r="6036" spans="2:3">
      <c r="B6036" s="5">
        <v>393</v>
      </c>
      <c r="C6036" s="5" t="s">
        <v>533</v>
      </c>
    </row>
    <row r="6037" spans="2:3">
      <c r="B6037" s="5">
        <v>769</v>
      </c>
      <c r="C6037" s="5" t="s">
        <v>532</v>
      </c>
    </row>
    <row r="6038" spans="2:3">
      <c r="B6038" s="5">
        <v>801</v>
      </c>
      <c r="C6038" s="5" t="s">
        <v>533</v>
      </c>
    </row>
    <row r="6039" spans="2:3">
      <c r="B6039" s="5">
        <v>606</v>
      </c>
      <c r="C6039" s="5" t="s">
        <v>533</v>
      </c>
    </row>
    <row r="6040" spans="2:3">
      <c r="B6040" s="5">
        <v>194</v>
      </c>
      <c r="C6040" s="5" t="s">
        <v>533</v>
      </c>
    </row>
    <row r="6041" spans="2:3">
      <c r="B6041" s="5">
        <v>223</v>
      </c>
      <c r="C6041" s="5" t="s">
        <v>533</v>
      </c>
    </row>
    <row r="6042" spans="2:3">
      <c r="B6042" s="5">
        <v>45</v>
      </c>
      <c r="C6042" s="5" t="s">
        <v>532</v>
      </c>
    </row>
    <row r="6043" spans="2:3">
      <c r="B6043" s="5">
        <v>5</v>
      </c>
      <c r="C6043" s="5" t="s">
        <v>533</v>
      </c>
    </row>
    <row r="6044" spans="2:3">
      <c r="B6044" s="5">
        <v>431</v>
      </c>
      <c r="C6044" s="5" t="s">
        <v>532</v>
      </c>
    </row>
    <row r="6045" spans="2:3">
      <c r="B6045" s="5">
        <v>82</v>
      </c>
      <c r="C6045" s="5" t="s">
        <v>533</v>
      </c>
    </row>
    <row r="6046" spans="2:3">
      <c r="B6046" s="5">
        <v>149</v>
      </c>
      <c r="C6046" s="5" t="s">
        <v>533</v>
      </c>
    </row>
    <row r="6047" spans="2:3">
      <c r="B6047" s="5">
        <v>708</v>
      </c>
      <c r="C6047" s="5" t="s">
        <v>532</v>
      </c>
    </row>
    <row r="6048" spans="2:3">
      <c r="B6048" s="5">
        <v>797</v>
      </c>
      <c r="C6048" s="5" t="s">
        <v>533</v>
      </c>
    </row>
    <row r="6049" spans="2:3">
      <c r="B6049" s="5">
        <v>517</v>
      </c>
      <c r="C6049" s="5" t="s">
        <v>533</v>
      </c>
    </row>
    <row r="6050" spans="2:3">
      <c r="B6050" s="5">
        <v>812</v>
      </c>
      <c r="C6050" s="5" t="s">
        <v>532</v>
      </c>
    </row>
    <row r="6051" spans="2:3">
      <c r="B6051" s="5">
        <v>222</v>
      </c>
      <c r="C6051" s="5" t="s">
        <v>532</v>
      </c>
    </row>
    <row r="6052" spans="2:3">
      <c r="B6052" s="5">
        <v>208</v>
      </c>
      <c r="C6052" s="5" t="s">
        <v>533</v>
      </c>
    </row>
    <row r="6053" spans="2:3">
      <c r="B6053" s="5">
        <v>898</v>
      </c>
      <c r="C6053" s="5" t="s">
        <v>533</v>
      </c>
    </row>
    <row r="6054" spans="2:3">
      <c r="B6054" s="5">
        <v>121</v>
      </c>
      <c r="C6054" s="5" t="s">
        <v>533</v>
      </c>
    </row>
    <row r="6055" spans="2:3">
      <c r="B6055" s="5">
        <v>236</v>
      </c>
      <c r="C6055" s="5" t="s">
        <v>533</v>
      </c>
    </row>
    <row r="6056" spans="2:3">
      <c r="B6056" s="5">
        <v>697</v>
      </c>
      <c r="C6056" s="5" t="s">
        <v>533</v>
      </c>
    </row>
    <row r="6057" spans="2:3">
      <c r="B6057" s="5">
        <v>402</v>
      </c>
      <c r="C6057" s="5" t="s">
        <v>533</v>
      </c>
    </row>
    <row r="6058" spans="2:3">
      <c r="B6058" s="5">
        <v>313</v>
      </c>
      <c r="C6058" s="5" t="s">
        <v>533</v>
      </c>
    </row>
    <row r="6059" spans="2:3">
      <c r="B6059" s="5">
        <v>152</v>
      </c>
      <c r="C6059" s="5" t="s">
        <v>533</v>
      </c>
    </row>
    <row r="6060" spans="2:3">
      <c r="B6060" s="5">
        <v>157</v>
      </c>
      <c r="C6060" s="5" t="s">
        <v>533</v>
      </c>
    </row>
    <row r="6061" spans="2:3">
      <c r="B6061" s="5">
        <v>951</v>
      </c>
      <c r="C6061" s="5" t="s">
        <v>532</v>
      </c>
    </row>
    <row r="6062" spans="2:3">
      <c r="B6062" s="5">
        <v>769</v>
      </c>
      <c r="C6062" s="5" t="s">
        <v>532</v>
      </c>
    </row>
    <row r="6063" spans="2:3">
      <c r="B6063" s="5">
        <v>432</v>
      </c>
      <c r="C6063" s="5" t="s">
        <v>533</v>
      </c>
    </row>
    <row r="6064" spans="2:3">
      <c r="B6064" s="5">
        <v>442</v>
      </c>
      <c r="C6064" s="5" t="s">
        <v>532</v>
      </c>
    </row>
    <row r="6065" spans="2:3">
      <c r="B6065" s="5">
        <v>237</v>
      </c>
      <c r="C6065" s="5" t="s">
        <v>532</v>
      </c>
    </row>
    <row r="6066" spans="2:3">
      <c r="B6066" s="5">
        <v>902</v>
      </c>
      <c r="C6066" s="5" t="s">
        <v>533</v>
      </c>
    </row>
    <row r="6067" spans="2:3">
      <c r="B6067" s="5">
        <v>433</v>
      </c>
      <c r="C6067" s="5" t="s">
        <v>533</v>
      </c>
    </row>
    <row r="6068" spans="2:3">
      <c r="B6068" s="5">
        <v>68</v>
      </c>
      <c r="C6068" s="5" t="s">
        <v>532</v>
      </c>
    </row>
    <row r="6069" spans="2:3">
      <c r="B6069" s="5">
        <v>438</v>
      </c>
      <c r="C6069" s="5" t="s">
        <v>532</v>
      </c>
    </row>
    <row r="6070" spans="2:3">
      <c r="B6070" s="5">
        <v>162</v>
      </c>
      <c r="C6070" s="5" t="s">
        <v>533</v>
      </c>
    </row>
    <row r="6071" spans="2:3">
      <c r="B6071" s="5">
        <v>822</v>
      </c>
      <c r="C6071" s="5" t="s">
        <v>532</v>
      </c>
    </row>
    <row r="6072" spans="2:3">
      <c r="B6072" s="5">
        <v>913</v>
      </c>
      <c r="C6072" s="5" t="s">
        <v>533</v>
      </c>
    </row>
    <row r="6073" spans="2:3">
      <c r="B6073" s="5">
        <v>760</v>
      </c>
      <c r="C6073" s="5" t="s">
        <v>532</v>
      </c>
    </row>
    <row r="6074" spans="2:3">
      <c r="B6074" s="5">
        <v>87</v>
      </c>
      <c r="C6074" s="5" t="s">
        <v>533</v>
      </c>
    </row>
    <row r="6075" spans="2:3">
      <c r="B6075" s="5">
        <v>494</v>
      </c>
      <c r="C6075" s="5" t="s">
        <v>532</v>
      </c>
    </row>
    <row r="6076" spans="2:3">
      <c r="B6076" s="5">
        <v>294</v>
      </c>
      <c r="C6076" s="5" t="s">
        <v>533</v>
      </c>
    </row>
    <row r="6077" spans="2:3">
      <c r="B6077" s="5">
        <v>440</v>
      </c>
      <c r="C6077" s="5" t="s">
        <v>532</v>
      </c>
    </row>
    <row r="6078" spans="2:3">
      <c r="B6078" s="5">
        <v>379</v>
      </c>
      <c r="C6078" s="5" t="s">
        <v>533</v>
      </c>
    </row>
    <row r="6079" spans="2:3">
      <c r="B6079" s="5">
        <v>242</v>
      </c>
      <c r="C6079" s="5" t="s">
        <v>533</v>
      </c>
    </row>
    <row r="6080" spans="2:3">
      <c r="B6080" s="5">
        <v>90</v>
      </c>
      <c r="C6080" s="5" t="s">
        <v>533</v>
      </c>
    </row>
    <row r="6081" spans="2:3">
      <c r="B6081" s="5">
        <v>473</v>
      </c>
      <c r="C6081" s="5" t="s">
        <v>532</v>
      </c>
    </row>
    <row r="6082" spans="2:3">
      <c r="B6082" s="5">
        <v>560</v>
      </c>
      <c r="C6082" s="5" t="s">
        <v>533</v>
      </c>
    </row>
    <row r="6083" spans="2:3">
      <c r="B6083" s="5">
        <v>341</v>
      </c>
      <c r="C6083" s="5" t="s">
        <v>533</v>
      </c>
    </row>
    <row r="6084" spans="2:3">
      <c r="B6084" s="5">
        <v>13</v>
      </c>
      <c r="C6084" s="5" t="s">
        <v>533</v>
      </c>
    </row>
    <row r="6085" spans="2:3">
      <c r="B6085" s="5">
        <v>956</v>
      </c>
      <c r="C6085" s="5" t="s">
        <v>532</v>
      </c>
    </row>
    <row r="6086" spans="2:3">
      <c r="B6086" s="5">
        <v>568</v>
      </c>
      <c r="C6086" s="5" t="s">
        <v>532</v>
      </c>
    </row>
    <row r="6087" spans="2:3">
      <c r="B6087" s="5">
        <v>720</v>
      </c>
      <c r="C6087" s="5" t="s">
        <v>532</v>
      </c>
    </row>
    <row r="6088" spans="2:3">
      <c r="B6088" s="5">
        <v>723</v>
      </c>
      <c r="C6088" s="5" t="s">
        <v>533</v>
      </c>
    </row>
    <row r="6089" spans="2:3">
      <c r="B6089" s="5">
        <v>474</v>
      </c>
      <c r="C6089" s="5" t="s">
        <v>532</v>
      </c>
    </row>
    <row r="6090" spans="2:3">
      <c r="B6090" s="5">
        <v>919</v>
      </c>
      <c r="C6090" s="5" t="s">
        <v>532</v>
      </c>
    </row>
    <row r="6091" spans="2:3">
      <c r="B6091" s="5">
        <v>856</v>
      </c>
      <c r="C6091" s="5" t="s">
        <v>533</v>
      </c>
    </row>
    <row r="6092" spans="2:3">
      <c r="B6092" s="5">
        <v>784</v>
      </c>
      <c r="C6092" s="5" t="s">
        <v>533</v>
      </c>
    </row>
    <row r="6093" spans="2:3">
      <c r="B6093" s="5">
        <v>462</v>
      </c>
      <c r="C6093" s="5" t="s">
        <v>532</v>
      </c>
    </row>
    <row r="6094" spans="2:3">
      <c r="B6094" s="5">
        <v>603</v>
      </c>
      <c r="C6094" s="5" t="s">
        <v>533</v>
      </c>
    </row>
    <row r="6095" spans="2:3">
      <c r="B6095" s="5">
        <v>528</v>
      </c>
      <c r="C6095" s="5" t="s">
        <v>532</v>
      </c>
    </row>
    <row r="6096" spans="2:3">
      <c r="B6096" s="5">
        <v>266</v>
      </c>
      <c r="C6096" s="5" t="s">
        <v>532</v>
      </c>
    </row>
    <row r="6097" spans="2:3">
      <c r="B6097" s="5">
        <v>549</v>
      </c>
      <c r="C6097" s="5" t="s">
        <v>532</v>
      </c>
    </row>
    <row r="6098" spans="2:3">
      <c r="B6098" s="5">
        <v>847</v>
      </c>
      <c r="C6098" s="5" t="s">
        <v>532</v>
      </c>
    </row>
    <row r="6099" spans="2:3">
      <c r="B6099" s="5">
        <v>393</v>
      </c>
      <c r="C6099" s="5" t="s">
        <v>533</v>
      </c>
    </row>
    <row r="6100" spans="2:3">
      <c r="B6100" s="5">
        <v>879</v>
      </c>
      <c r="C6100" s="5" t="s">
        <v>533</v>
      </c>
    </row>
    <row r="6101" spans="2:3">
      <c r="B6101" s="5">
        <v>31</v>
      </c>
      <c r="C6101" s="5" t="s">
        <v>533</v>
      </c>
    </row>
    <row r="6102" spans="2:3">
      <c r="B6102" s="5">
        <v>163</v>
      </c>
      <c r="C6102" s="5" t="s">
        <v>533</v>
      </c>
    </row>
    <row r="6103" spans="2:3">
      <c r="B6103" s="5">
        <v>5</v>
      </c>
      <c r="C6103" s="5" t="s">
        <v>533</v>
      </c>
    </row>
    <row r="6104" spans="2:3">
      <c r="B6104" s="5">
        <v>767</v>
      </c>
      <c r="C6104" s="5" t="s">
        <v>532</v>
      </c>
    </row>
    <row r="6105" spans="2:3">
      <c r="B6105" s="5">
        <v>548</v>
      </c>
      <c r="C6105" s="5" t="s">
        <v>532</v>
      </c>
    </row>
    <row r="6106" spans="2:3">
      <c r="B6106" s="5">
        <v>739</v>
      </c>
      <c r="C6106" s="5" t="s">
        <v>532</v>
      </c>
    </row>
    <row r="6107" spans="2:3">
      <c r="B6107" s="5">
        <v>37</v>
      </c>
      <c r="C6107" s="5" t="s">
        <v>533</v>
      </c>
    </row>
    <row r="6108" spans="2:3">
      <c r="B6108" s="5">
        <v>949</v>
      </c>
      <c r="C6108" s="5" t="s">
        <v>532</v>
      </c>
    </row>
    <row r="6109" spans="2:3">
      <c r="B6109" s="5">
        <v>772</v>
      </c>
      <c r="C6109" s="5" t="s">
        <v>533</v>
      </c>
    </row>
    <row r="6110" spans="2:3">
      <c r="B6110" s="5">
        <v>643</v>
      </c>
      <c r="C6110" s="5" t="s">
        <v>533</v>
      </c>
    </row>
    <row r="6111" spans="2:3">
      <c r="B6111" s="5">
        <v>358</v>
      </c>
      <c r="C6111" s="5" t="s">
        <v>533</v>
      </c>
    </row>
    <row r="6112" spans="2:3">
      <c r="B6112" s="5">
        <v>77</v>
      </c>
      <c r="C6112" s="5" t="s">
        <v>533</v>
      </c>
    </row>
    <row r="6113" spans="2:3">
      <c r="B6113" s="5">
        <v>140</v>
      </c>
      <c r="C6113" s="5" t="s">
        <v>533</v>
      </c>
    </row>
    <row r="6114" spans="2:3">
      <c r="B6114" s="5">
        <v>675</v>
      </c>
      <c r="C6114" s="5" t="s">
        <v>532</v>
      </c>
    </row>
    <row r="6115" spans="2:3">
      <c r="B6115" s="5">
        <v>336</v>
      </c>
      <c r="C6115" s="5" t="s">
        <v>532</v>
      </c>
    </row>
    <row r="6116" spans="2:3">
      <c r="B6116" s="5">
        <v>603</v>
      </c>
      <c r="C6116" s="5" t="s">
        <v>533</v>
      </c>
    </row>
    <row r="6117" spans="2:3">
      <c r="B6117" s="5">
        <v>986</v>
      </c>
      <c r="C6117" s="5" t="s">
        <v>533</v>
      </c>
    </row>
    <row r="6118" spans="2:3">
      <c r="B6118" s="5">
        <v>766</v>
      </c>
      <c r="C6118" s="5" t="s">
        <v>533</v>
      </c>
    </row>
    <row r="6119" spans="2:3">
      <c r="B6119" s="5">
        <v>475</v>
      </c>
      <c r="C6119" s="5" t="s">
        <v>533</v>
      </c>
    </row>
    <row r="6120" spans="2:3">
      <c r="B6120" s="5">
        <v>246</v>
      </c>
      <c r="C6120" s="5" t="s">
        <v>532</v>
      </c>
    </row>
    <row r="6121" spans="2:3">
      <c r="B6121" s="5">
        <v>618</v>
      </c>
      <c r="C6121" s="5" t="s">
        <v>532</v>
      </c>
    </row>
    <row r="6122" spans="2:3">
      <c r="B6122" s="5">
        <v>720</v>
      </c>
      <c r="C6122" s="5" t="s">
        <v>533</v>
      </c>
    </row>
    <row r="6123" spans="2:3">
      <c r="B6123" s="5">
        <v>295</v>
      </c>
      <c r="C6123" s="5" t="s">
        <v>532</v>
      </c>
    </row>
    <row r="6124" spans="2:3">
      <c r="B6124" s="5">
        <v>490</v>
      </c>
      <c r="C6124" s="5" t="s">
        <v>533</v>
      </c>
    </row>
    <row r="6125" spans="2:3">
      <c r="B6125" s="5">
        <v>425</v>
      </c>
      <c r="C6125" s="5" t="s">
        <v>533</v>
      </c>
    </row>
    <row r="6126" spans="2:3">
      <c r="B6126" s="5">
        <v>428</v>
      </c>
      <c r="C6126" s="5" t="s">
        <v>533</v>
      </c>
    </row>
    <row r="6127" spans="2:3">
      <c r="B6127" s="5">
        <v>879</v>
      </c>
      <c r="C6127" s="5" t="s">
        <v>533</v>
      </c>
    </row>
    <row r="6128" spans="2:3">
      <c r="B6128" s="5">
        <v>590</v>
      </c>
      <c r="C6128" s="5" t="s">
        <v>533</v>
      </c>
    </row>
    <row r="6129" spans="2:3">
      <c r="B6129" s="5">
        <v>428</v>
      </c>
      <c r="C6129" s="5" t="s">
        <v>533</v>
      </c>
    </row>
    <row r="6130" spans="2:3">
      <c r="B6130" s="5">
        <v>234</v>
      </c>
      <c r="C6130" s="5" t="s">
        <v>533</v>
      </c>
    </row>
    <row r="6131" spans="2:3">
      <c r="B6131" s="5">
        <v>42</v>
      </c>
      <c r="C6131" s="5" t="s">
        <v>533</v>
      </c>
    </row>
    <row r="6132" spans="2:3">
      <c r="B6132" s="5">
        <v>471</v>
      </c>
      <c r="C6132" s="5" t="s">
        <v>533</v>
      </c>
    </row>
    <row r="6133" spans="2:3">
      <c r="B6133" s="5">
        <v>307</v>
      </c>
      <c r="C6133" s="5" t="s">
        <v>533</v>
      </c>
    </row>
    <row r="6134" spans="2:3">
      <c r="B6134" s="5">
        <v>334</v>
      </c>
      <c r="C6134" s="5" t="s">
        <v>532</v>
      </c>
    </row>
    <row r="6135" spans="2:3">
      <c r="B6135" s="5">
        <v>68</v>
      </c>
      <c r="C6135" s="5" t="s">
        <v>533</v>
      </c>
    </row>
    <row r="6136" spans="2:3">
      <c r="B6136" s="5">
        <v>80</v>
      </c>
      <c r="C6136" s="5" t="s">
        <v>533</v>
      </c>
    </row>
    <row r="6137" spans="2:3">
      <c r="B6137" s="5">
        <v>806</v>
      </c>
      <c r="C6137" s="5" t="s">
        <v>532</v>
      </c>
    </row>
    <row r="6138" spans="2:3">
      <c r="B6138" s="5">
        <v>65</v>
      </c>
      <c r="C6138" s="5" t="s">
        <v>533</v>
      </c>
    </row>
    <row r="6139" spans="2:3">
      <c r="B6139" s="5">
        <v>124</v>
      </c>
      <c r="C6139" s="5" t="s">
        <v>533</v>
      </c>
    </row>
    <row r="6140" spans="2:3">
      <c r="B6140" s="5">
        <v>17</v>
      </c>
      <c r="C6140" s="5" t="s">
        <v>532</v>
      </c>
    </row>
    <row r="6141" spans="2:3">
      <c r="B6141" s="5">
        <v>783</v>
      </c>
      <c r="C6141" s="5" t="s">
        <v>532</v>
      </c>
    </row>
    <row r="6142" spans="2:3">
      <c r="B6142" s="5">
        <v>519</v>
      </c>
      <c r="C6142" s="5" t="s">
        <v>533</v>
      </c>
    </row>
    <row r="6143" spans="2:3">
      <c r="B6143" s="5">
        <v>385</v>
      </c>
      <c r="C6143" s="5" t="s">
        <v>533</v>
      </c>
    </row>
    <row r="6144" spans="2:3">
      <c r="B6144" s="5">
        <v>122</v>
      </c>
      <c r="C6144" s="5" t="s">
        <v>533</v>
      </c>
    </row>
    <row r="6145" spans="2:3">
      <c r="B6145" s="5">
        <v>953</v>
      </c>
      <c r="C6145" s="5" t="s">
        <v>532</v>
      </c>
    </row>
    <row r="6146" spans="2:3">
      <c r="B6146" s="5">
        <v>330</v>
      </c>
      <c r="C6146" s="5" t="s">
        <v>532</v>
      </c>
    </row>
    <row r="6147" spans="2:3">
      <c r="B6147" s="5">
        <v>265</v>
      </c>
      <c r="C6147" s="5" t="s">
        <v>533</v>
      </c>
    </row>
    <row r="6148" spans="2:3">
      <c r="B6148" s="5">
        <v>625</v>
      </c>
      <c r="C6148" s="5" t="s">
        <v>533</v>
      </c>
    </row>
    <row r="6149" spans="2:3">
      <c r="B6149" s="5">
        <v>648</v>
      </c>
      <c r="C6149" s="5" t="s">
        <v>532</v>
      </c>
    </row>
    <row r="6150" spans="2:3">
      <c r="B6150" s="5">
        <v>972</v>
      </c>
      <c r="C6150" s="5" t="s">
        <v>533</v>
      </c>
    </row>
    <row r="6151" spans="2:3">
      <c r="B6151" s="5">
        <v>607</v>
      </c>
      <c r="C6151" s="5" t="s">
        <v>533</v>
      </c>
    </row>
    <row r="6152" spans="2:3">
      <c r="B6152" s="5">
        <v>613</v>
      </c>
      <c r="C6152" s="5" t="s">
        <v>532</v>
      </c>
    </row>
    <row r="6153" spans="2:3">
      <c r="B6153" s="5">
        <v>14</v>
      </c>
      <c r="C6153" s="5" t="s">
        <v>532</v>
      </c>
    </row>
    <row r="6154" spans="2:3">
      <c r="B6154" s="5">
        <v>88</v>
      </c>
      <c r="C6154" s="5" t="s">
        <v>533</v>
      </c>
    </row>
    <row r="6155" spans="2:3">
      <c r="B6155" s="5">
        <v>628</v>
      </c>
      <c r="C6155" s="5" t="s">
        <v>532</v>
      </c>
    </row>
    <row r="6156" spans="2:3">
      <c r="B6156" s="5">
        <v>397</v>
      </c>
      <c r="C6156" s="5" t="s">
        <v>533</v>
      </c>
    </row>
    <row r="6157" spans="2:3">
      <c r="B6157" s="5">
        <v>951</v>
      </c>
      <c r="C6157" s="5" t="s">
        <v>533</v>
      </c>
    </row>
    <row r="6158" spans="2:3">
      <c r="B6158" s="5">
        <v>310</v>
      </c>
      <c r="C6158" s="5" t="s">
        <v>533</v>
      </c>
    </row>
    <row r="6159" spans="2:3">
      <c r="B6159" s="5">
        <v>769</v>
      </c>
      <c r="C6159" s="5" t="s">
        <v>532</v>
      </c>
    </row>
    <row r="6160" spans="2:3">
      <c r="B6160" s="5">
        <v>552</v>
      </c>
      <c r="C6160" s="5" t="s">
        <v>532</v>
      </c>
    </row>
    <row r="6161" spans="2:3">
      <c r="B6161" s="5">
        <v>628</v>
      </c>
      <c r="C6161" s="5" t="s">
        <v>533</v>
      </c>
    </row>
    <row r="6162" spans="2:3">
      <c r="B6162" s="5">
        <v>420</v>
      </c>
      <c r="C6162" s="5" t="s">
        <v>533</v>
      </c>
    </row>
    <row r="6163" spans="2:3">
      <c r="B6163" s="5">
        <v>597</v>
      </c>
      <c r="C6163" s="5" t="s">
        <v>533</v>
      </c>
    </row>
    <row r="6164" spans="2:3">
      <c r="B6164" s="5">
        <v>770</v>
      </c>
      <c r="C6164" s="5" t="s">
        <v>532</v>
      </c>
    </row>
    <row r="6165" spans="2:3">
      <c r="B6165" s="5">
        <v>415</v>
      </c>
      <c r="C6165" s="5" t="s">
        <v>532</v>
      </c>
    </row>
    <row r="6166" spans="2:3">
      <c r="B6166" s="5">
        <v>160</v>
      </c>
      <c r="C6166" s="5" t="s">
        <v>532</v>
      </c>
    </row>
    <row r="6167" spans="2:3">
      <c r="B6167" s="5">
        <v>516</v>
      </c>
      <c r="C6167" s="5" t="s">
        <v>533</v>
      </c>
    </row>
    <row r="6168" spans="2:3">
      <c r="B6168" s="5">
        <v>617</v>
      </c>
      <c r="C6168" s="5" t="s">
        <v>532</v>
      </c>
    </row>
    <row r="6169" spans="2:3">
      <c r="B6169" s="5">
        <v>563</v>
      </c>
      <c r="C6169" s="5" t="s">
        <v>532</v>
      </c>
    </row>
    <row r="6170" spans="2:3">
      <c r="B6170" s="5">
        <v>835</v>
      </c>
      <c r="C6170" s="5" t="s">
        <v>532</v>
      </c>
    </row>
    <row r="6171" spans="2:3">
      <c r="B6171" s="5">
        <v>806</v>
      </c>
      <c r="C6171" s="5" t="s">
        <v>533</v>
      </c>
    </row>
    <row r="6172" spans="2:3">
      <c r="B6172" s="5">
        <v>238</v>
      </c>
      <c r="C6172" s="5" t="s">
        <v>533</v>
      </c>
    </row>
    <row r="6173" spans="2:3">
      <c r="B6173" s="5">
        <v>98</v>
      </c>
      <c r="C6173" s="5" t="s">
        <v>532</v>
      </c>
    </row>
    <row r="6174" spans="2:3">
      <c r="B6174" s="5">
        <v>785</v>
      </c>
      <c r="C6174" s="5" t="s">
        <v>532</v>
      </c>
    </row>
    <row r="6175" spans="2:3">
      <c r="B6175" s="5">
        <v>754</v>
      </c>
      <c r="C6175" s="5" t="s">
        <v>532</v>
      </c>
    </row>
    <row r="6176" spans="2:3">
      <c r="B6176" s="5">
        <v>352</v>
      </c>
      <c r="C6176" s="5" t="s">
        <v>532</v>
      </c>
    </row>
    <row r="6177" spans="2:3">
      <c r="B6177" s="5">
        <v>693</v>
      </c>
      <c r="C6177" s="5" t="s">
        <v>532</v>
      </c>
    </row>
    <row r="6178" spans="2:3">
      <c r="B6178" s="5">
        <v>914</v>
      </c>
      <c r="C6178" s="5" t="s">
        <v>533</v>
      </c>
    </row>
    <row r="6179" spans="2:3">
      <c r="B6179" s="5">
        <v>350</v>
      </c>
      <c r="C6179" s="5" t="s">
        <v>533</v>
      </c>
    </row>
    <row r="6180" spans="2:3">
      <c r="B6180" s="5">
        <v>518</v>
      </c>
      <c r="C6180" s="5" t="s">
        <v>533</v>
      </c>
    </row>
    <row r="6181" spans="2:3">
      <c r="B6181" s="5">
        <v>525</v>
      </c>
      <c r="C6181" s="5" t="s">
        <v>532</v>
      </c>
    </row>
    <row r="6182" spans="2:3">
      <c r="B6182" s="5">
        <v>614</v>
      </c>
      <c r="C6182" s="5" t="s">
        <v>532</v>
      </c>
    </row>
    <row r="6183" spans="2:3">
      <c r="B6183" s="5">
        <v>490</v>
      </c>
      <c r="C6183" s="5" t="s">
        <v>533</v>
      </c>
    </row>
    <row r="6184" spans="2:3">
      <c r="B6184" s="5">
        <v>860</v>
      </c>
      <c r="C6184" s="5" t="s">
        <v>532</v>
      </c>
    </row>
    <row r="6185" spans="2:3">
      <c r="B6185" s="5">
        <v>861</v>
      </c>
      <c r="C6185" s="5" t="s">
        <v>532</v>
      </c>
    </row>
    <row r="6186" spans="2:3">
      <c r="B6186" s="5">
        <v>227</v>
      </c>
      <c r="C6186" s="5" t="s">
        <v>533</v>
      </c>
    </row>
    <row r="6187" spans="2:3">
      <c r="B6187" s="5">
        <v>580</v>
      </c>
      <c r="C6187" s="5" t="s">
        <v>533</v>
      </c>
    </row>
    <row r="6188" spans="2:3">
      <c r="B6188" s="5">
        <v>360</v>
      </c>
      <c r="C6188" s="5" t="s">
        <v>533</v>
      </c>
    </row>
    <row r="6189" spans="2:3">
      <c r="B6189" s="5">
        <v>991</v>
      </c>
      <c r="C6189" s="5" t="s">
        <v>532</v>
      </c>
    </row>
    <row r="6190" spans="2:3">
      <c r="B6190" s="5">
        <v>567</v>
      </c>
      <c r="C6190" s="5" t="s">
        <v>533</v>
      </c>
    </row>
    <row r="6191" spans="2:3">
      <c r="B6191" s="5">
        <v>375</v>
      </c>
      <c r="C6191" s="5" t="s">
        <v>532</v>
      </c>
    </row>
    <row r="6192" spans="2:3">
      <c r="B6192" s="5">
        <v>773</v>
      </c>
      <c r="C6192" s="5" t="s">
        <v>533</v>
      </c>
    </row>
    <row r="6193" spans="2:3">
      <c r="B6193" s="5">
        <v>61</v>
      </c>
      <c r="C6193" s="5" t="s">
        <v>532</v>
      </c>
    </row>
    <row r="6194" spans="2:3">
      <c r="B6194" s="5">
        <v>888</v>
      </c>
      <c r="C6194" s="5" t="s">
        <v>533</v>
      </c>
    </row>
    <row r="6195" spans="2:3">
      <c r="B6195" s="5">
        <v>849</v>
      </c>
      <c r="C6195" s="5" t="s">
        <v>533</v>
      </c>
    </row>
    <row r="6196" spans="2:3">
      <c r="B6196" s="5">
        <v>635</v>
      </c>
      <c r="C6196" s="5" t="s">
        <v>533</v>
      </c>
    </row>
    <row r="6197" spans="2:3">
      <c r="B6197" s="5">
        <v>679</v>
      </c>
      <c r="C6197" s="5" t="s">
        <v>532</v>
      </c>
    </row>
    <row r="6198" spans="2:3">
      <c r="B6198" s="5">
        <v>289</v>
      </c>
      <c r="C6198" s="5" t="s">
        <v>532</v>
      </c>
    </row>
    <row r="6199" spans="2:3">
      <c r="B6199" s="5">
        <v>925</v>
      </c>
      <c r="C6199" s="5" t="s">
        <v>532</v>
      </c>
    </row>
    <row r="6200" spans="2:3">
      <c r="B6200" s="5">
        <v>884</v>
      </c>
      <c r="C6200" s="5" t="s">
        <v>533</v>
      </c>
    </row>
    <row r="6201" spans="2:3">
      <c r="B6201" s="5">
        <v>520</v>
      </c>
      <c r="C6201" s="5" t="s">
        <v>533</v>
      </c>
    </row>
    <row r="6202" spans="2:3">
      <c r="B6202" s="5">
        <v>144</v>
      </c>
      <c r="C6202" s="5" t="s">
        <v>533</v>
      </c>
    </row>
    <row r="6203" spans="2:3">
      <c r="B6203" s="5">
        <v>349</v>
      </c>
      <c r="C6203" s="5" t="s">
        <v>533</v>
      </c>
    </row>
    <row r="6204" spans="2:3">
      <c r="B6204" s="5">
        <v>865</v>
      </c>
      <c r="C6204" s="5" t="s">
        <v>532</v>
      </c>
    </row>
    <row r="6205" spans="2:3">
      <c r="B6205" s="5">
        <v>350</v>
      </c>
      <c r="C6205" s="5" t="s">
        <v>533</v>
      </c>
    </row>
    <row r="6206" spans="2:3">
      <c r="B6206" s="5">
        <v>507</v>
      </c>
      <c r="C6206" s="5" t="s">
        <v>533</v>
      </c>
    </row>
    <row r="6207" spans="2:3">
      <c r="B6207" s="5">
        <v>276</v>
      </c>
      <c r="C6207" s="5" t="s">
        <v>533</v>
      </c>
    </row>
    <row r="6208" spans="2:3">
      <c r="B6208" s="5">
        <v>370</v>
      </c>
      <c r="C6208" s="5" t="s">
        <v>533</v>
      </c>
    </row>
    <row r="6209" spans="2:3">
      <c r="B6209" s="5">
        <v>94</v>
      </c>
      <c r="C6209" s="5" t="s">
        <v>532</v>
      </c>
    </row>
    <row r="6210" spans="2:3">
      <c r="B6210" s="5">
        <v>140</v>
      </c>
      <c r="C6210" s="5" t="s">
        <v>533</v>
      </c>
    </row>
    <row r="6211" spans="2:3">
      <c r="B6211" s="5">
        <v>728</v>
      </c>
      <c r="C6211" s="5" t="s">
        <v>532</v>
      </c>
    </row>
    <row r="6212" spans="2:3">
      <c r="B6212" s="5">
        <v>615</v>
      </c>
      <c r="C6212" s="5" t="s">
        <v>533</v>
      </c>
    </row>
    <row r="6213" spans="2:3">
      <c r="B6213" s="5">
        <v>822</v>
      </c>
      <c r="C6213" s="5" t="s">
        <v>532</v>
      </c>
    </row>
    <row r="6214" spans="2:3">
      <c r="B6214" s="5">
        <v>737</v>
      </c>
      <c r="C6214" s="5" t="s">
        <v>533</v>
      </c>
    </row>
    <row r="6215" spans="2:3">
      <c r="B6215" s="5">
        <v>333</v>
      </c>
      <c r="C6215" s="5" t="s">
        <v>533</v>
      </c>
    </row>
    <row r="6216" spans="2:3">
      <c r="B6216" s="5">
        <v>764</v>
      </c>
      <c r="C6216" s="5" t="s">
        <v>532</v>
      </c>
    </row>
    <row r="6217" spans="2:3">
      <c r="B6217" s="5">
        <v>663</v>
      </c>
      <c r="C6217" s="5" t="s">
        <v>532</v>
      </c>
    </row>
    <row r="6218" spans="2:3">
      <c r="B6218" s="5">
        <v>446</v>
      </c>
      <c r="C6218" s="5" t="s">
        <v>533</v>
      </c>
    </row>
    <row r="6219" spans="2:3">
      <c r="B6219" s="5">
        <v>262</v>
      </c>
      <c r="C6219" s="5" t="s">
        <v>533</v>
      </c>
    </row>
    <row r="6220" spans="2:3">
      <c r="B6220" s="5">
        <v>659</v>
      </c>
      <c r="C6220" s="5" t="s">
        <v>533</v>
      </c>
    </row>
    <row r="6221" spans="2:3">
      <c r="B6221" s="5">
        <v>644</v>
      </c>
      <c r="C6221" s="5" t="s">
        <v>532</v>
      </c>
    </row>
    <row r="6222" spans="2:3">
      <c r="B6222" s="5">
        <v>860</v>
      </c>
      <c r="C6222" s="5" t="s">
        <v>532</v>
      </c>
    </row>
    <row r="6223" spans="2:3">
      <c r="B6223" s="5">
        <v>474</v>
      </c>
      <c r="C6223" s="5" t="s">
        <v>533</v>
      </c>
    </row>
    <row r="6224" spans="2:3">
      <c r="B6224" s="5">
        <v>438</v>
      </c>
      <c r="C6224" s="5" t="s">
        <v>533</v>
      </c>
    </row>
    <row r="6225" spans="2:3">
      <c r="B6225" s="5">
        <v>463</v>
      </c>
      <c r="C6225" s="5" t="s">
        <v>533</v>
      </c>
    </row>
    <row r="6226" spans="2:3">
      <c r="B6226" s="5">
        <v>572</v>
      </c>
      <c r="C6226" s="5" t="s">
        <v>533</v>
      </c>
    </row>
    <row r="6227" spans="2:3">
      <c r="B6227" s="5">
        <v>543</v>
      </c>
      <c r="C6227" s="5" t="s">
        <v>532</v>
      </c>
    </row>
    <row r="6228" spans="2:3">
      <c r="B6228" s="5">
        <v>894</v>
      </c>
      <c r="C6228" s="5" t="s">
        <v>533</v>
      </c>
    </row>
    <row r="6229" spans="2:3">
      <c r="B6229" s="5">
        <v>484</v>
      </c>
      <c r="C6229" s="5" t="s">
        <v>533</v>
      </c>
    </row>
    <row r="6230" spans="2:3">
      <c r="B6230" s="5">
        <v>153</v>
      </c>
      <c r="C6230" s="5" t="s">
        <v>532</v>
      </c>
    </row>
    <row r="6231" spans="2:3">
      <c r="B6231" s="5">
        <v>360</v>
      </c>
      <c r="C6231" s="5" t="s">
        <v>533</v>
      </c>
    </row>
    <row r="6232" spans="2:3">
      <c r="B6232" s="5">
        <v>759</v>
      </c>
      <c r="C6232" s="5" t="s">
        <v>532</v>
      </c>
    </row>
    <row r="6233" spans="2:3">
      <c r="B6233" s="5">
        <v>53</v>
      </c>
      <c r="C6233" s="5" t="s">
        <v>532</v>
      </c>
    </row>
    <row r="6234" spans="2:3">
      <c r="B6234" s="5">
        <v>511</v>
      </c>
      <c r="C6234" s="5" t="s">
        <v>533</v>
      </c>
    </row>
    <row r="6235" spans="2:3">
      <c r="B6235" s="5">
        <v>986</v>
      </c>
      <c r="C6235" s="5" t="s">
        <v>532</v>
      </c>
    </row>
    <row r="6236" spans="2:3">
      <c r="B6236" s="5">
        <v>333</v>
      </c>
      <c r="C6236" s="5" t="s">
        <v>533</v>
      </c>
    </row>
    <row r="6237" spans="2:3">
      <c r="B6237" s="5">
        <v>332</v>
      </c>
      <c r="C6237" s="5" t="s">
        <v>533</v>
      </c>
    </row>
    <row r="6238" spans="2:3">
      <c r="B6238" s="5">
        <v>98</v>
      </c>
      <c r="C6238" s="5" t="s">
        <v>532</v>
      </c>
    </row>
    <row r="6239" spans="2:3">
      <c r="B6239" s="5">
        <v>839</v>
      </c>
      <c r="C6239" s="5" t="s">
        <v>532</v>
      </c>
    </row>
    <row r="6240" spans="2:3">
      <c r="B6240" s="5">
        <v>601</v>
      </c>
      <c r="C6240" s="5" t="s">
        <v>533</v>
      </c>
    </row>
    <row r="6241" spans="2:3">
      <c r="B6241" s="5">
        <v>153</v>
      </c>
      <c r="C6241" s="5" t="s">
        <v>532</v>
      </c>
    </row>
    <row r="6242" spans="2:3">
      <c r="B6242" s="5">
        <v>131</v>
      </c>
      <c r="C6242" s="5" t="s">
        <v>533</v>
      </c>
    </row>
    <row r="6243" spans="2:3">
      <c r="B6243" s="5">
        <v>726</v>
      </c>
      <c r="C6243" s="5" t="s">
        <v>532</v>
      </c>
    </row>
    <row r="6244" spans="2:3">
      <c r="B6244" s="5">
        <v>863</v>
      </c>
      <c r="C6244" s="5" t="s">
        <v>532</v>
      </c>
    </row>
    <row r="6245" spans="2:3">
      <c r="B6245" s="5">
        <v>418</v>
      </c>
      <c r="C6245" s="5" t="s">
        <v>532</v>
      </c>
    </row>
    <row r="6246" spans="2:3">
      <c r="B6246" s="5">
        <v>171</v>
      </c>
      <c r="C6246" s="5" t="s">
        <v>533</v>
      </c>
    </row>
    <row r="6247" spans="2:3">
      <c r="B6247" s="5">
        <v>439</v>
      </c>
      <c r="C6247" s="5" t="s">
        <v>533</v>
      </c>
    </row>
    <row r="6248" spans="2:3">
      <c r="B6248" s="5">
        <v>709</v>
      </c>
      <c r="C6248" s="5" t="s">
        <v>533</v>
      </c>
    </row>
    <row r="6249" spans="2:3">
      <c r="B6249" s="5">
        <v>39</v>
      </c>
      <c r="C6249" s="5" t="s">
        <v>533</v>
      </c>
    </row>
    <row r="6250" spans="2:3">
      <c r="B6250" s="5">
        <v>112</v>
      </c>
      <c r="C6250" s="5" t="s">
        <v>532</v>
      </c>
    </row>
    <row r="6251" spans="2:3">
      <c r="B6251" s="5">
        <v>129</v>
      </c>
      <c r="C6251" s="5" t="s">
        <v>533</v>
      </c>
    </row>
    <row r="6252" spans="2:3">
      <c r="B6252" s="5">
        <v>903</v>
      </c>
      <c r="C6252" s="5" t="s">
        <v>532</v>
      </c>
    </row>
    <row r="6253" spans="2:3">
      <c r="B6253" s="5">
        <v>22</v>
      </c>
      <c r="C6253" s="5" t="s">
        <v>533</v>
      </c>
    </row>
    <row r="6254" spans="2:3">
      <c r="B6254" s="5">
        <v>809</v>
      </c>
      <c r="C6254" s="5" t="s">
        <v>532</v>
      </c>
    </row>
    <row r="6255" spans="2:3">
      <c r="B6255" s="5">
        <v>725</v>
      </c>
      <c r="C6255" s="5" t="s">
        <v>533</v>
      </c>
    </row>
    <row r="6256" spans="2:3">
      <c r="B6256" s="5">
        <v>628</v>
      </c>
      <c r="C6256" s="5" t="s">
        <v>532</v>
      </c>
    </row>
    <row r="6257" spans="2:3">
      <c r="B6257" s="5">
        <v>597</v>
      </c>
      <c r="C6257" s="5" t="s">
        <v>533</v>
      </c>
    </row>
    <row r="6258" spans="2:3">
      <c r="B6258" s="5">
        <v>837</v>
      </c>
      <c r="C6258" s="5" t="s">
        <v>532</v>
      </c>
    </row>
    <row r="6259" spans="2:3">
      <c r="B6259" s="5">
        <v>941</v>
      </c>
      <c r="C6259" s="5" t="s">
        <v>532</v>
      </c>
    </row>
    <row r="6260" spans="2:3">
      <c r="B6260" s="5">
        <v>403</v>
      </c>
      <c r="C6260" s="5" t="s">
        <v>532</v>
      </c>
    </row>
    <row r="6261" spans="2:3">
      <c r="B6261" s="5">
        <v>90</v>
      </c>
      <c r="C6261" s="5" t="s">
        <v>533</v>
      </c>
    </row>
    <row r="6262" spans="2:3">
      <c r="B6262" s="5">
        <v>810</v>
      </c>
      <c r="C6262" s="5" t="s">
        <v>533</v>
      </c>
    </row>
    <row r="6263" spans="2:3">
      <c r="B6263" s="5">
        <v>120</v>
      </c>
      <c r="C6263" s="5" t="s">
        <v>532</v>
      </c>
    </row>
    <row r="6264" spans="2:3">
      <c r="B6264" s="5">
        <v>271</v>
      </c>
      <c r="C6264" s="5" t="s">
        <v>533</v>
      </c>
    </row>
    <row r="6265" spans="2:3">
      <c r="B6265" s="5">
        <v>307</v>
      </c>
      <c r="C6265" s="5" t="s">
        <v>533</v>
      </c>
    </row>
    <row r="6266" spans="2:3">
      <c r="B6266" s="5">
        <v>408</v>
      </c>
      <c r="C6266" s="5" t="s">
        <v>533</v>
      </c>
    </row>
    <row r="6267" spans="2:3">
      <c r="B6267" s="5">
        <v>385</v>
      </c>
      <c r="C6267" s="5" t="s">
        <v>532</v>
      </c>
    </row>
    <row r="6268" spans="2:3">
      <c r="B6268" s="5">
        <v>127</v>
      </c>
      <c r="C6268" s="5" t="s">
        <v>533</v>
      </c>
    </row>
    <row r="6269" spans="2:3">
      <c r="B6269" s="5">
        <v>413</v>
      </c>
      <c r="C6269" s="5" t="s">
        <v>532</v>
      </c>
    </row>
    <row r="6270" spans="2:3">
      <c r="B6270" s="5">
        <v>487</v>
      </c>
      <c r="C6270" s="5" t="s">
        <v>533</v>
      </c>
    </row>
    <row r="6271" spans="2:3">
      <c r="B6271" s="5">
        <v>412</v>
      </c>
      <c r="C6271" s="5" t="s">
        <v>533</v>
      </c>
    </row>
    <row r="6272" spans="2:3">
      <c r="B6272" s="5">
        <v>100</v>
      </c>
      <c r="C6272" s="5" t="s">
        <v>533</v>
      </c>
    </row>
    <row r="6273" spans="2:3">
      <c r="B6273" s="5">
        <v>794</v>
      </c>
      <c r="C6273" s="5" t="s">
        <v>532</v>
      </c>
    </row>
    <row r="6274" spans="2:3">
      <c r="B6274" s="5">
        <v>689</v>
      </c>
      <c r="C6274" s="5" t="s">
        <v>533</v>
      </c>
    </row>
    <row r="6275" spans="2:3">
      <c r="B6275" s="5">
        <v>281</v>
      </c>
      <c r="C6275" s="5" t="s">
        <v>533</v>
      </c>
    </row>
    <row r="6276" spans="2:3">
      <c r="B6276" s="5">
        <v>362</v>
      </c>
      <c r="C6276" s="5" t="s">
        <v>533</v>
      </c>
    </row>
    <row r="6277" spans="2:3">
      <c r="B6277" s="5">
        <v>217</v>
      </c>
      <c r="C6277" s="5" t="s">
        <v>533</v>
      </c>
    </row>
    <row r="6278" spans="2:3">
      <c r="B6278" s="5">
        <v>886</v>
      </c>
      <c r="C6278" s="5" t="s">
        <v>532</v>
      </c>
    </row>
    <row r="6279" spans="2:3">
      <c r="B6279" s="5">
        <v>188</v>
      </c>
      <c r="C6279" s="5" t="s">
        <v>532</v>
      </c>
    </row>
    <row r="6280" spans="2:3">
      <c r="B6280" s="5">
        <v>687</v>
      </c>
      <c r="C6280" s="5" t="s">
        <v>533</v>
      </c>
    </row>
    <row r="6281" spans="2:3">
      <c r="B6281" s="5">
        <v>721</v>
      </c>
      <c r="C6281" s="5" t="s">
        <v>532</v>
      </c>
    </row>
    <row r="6282" spans="2:3">
      <c r="B6282" s="5">
        <v>251</v>
      </c>
      <c r="C6282" s="5" t="s">
        <v>533</v>
      </c>
    </row>
    <row r="6283" spans="2:3">
      <c r="B6283" s="5">
        <v>204</v>
      </c>
      <c r="C6283" s="5" t="s">
        <v>533</v>
      </c>
    </row>
    <row r="6284" spans="2:3">
      <c r="B6284" s="5">
        <v>84</v>
      </c>
      <c r="C6284" s="5" t="s">
        <v>532</v>
      </c>
    </row>
    <row r="6285" spans="2:3">
      <c r="B6285" s="5">
        <v>995</v>
      </c>
      <c r="C6285" s="5" t="s">
        <v>533</v>
      </c>
    </row>
    <row r="6286" spans="2:3">
      <c r="B6286" s="5">
        <v>349</v>
      </c>
      <c r="C6286" s="5" t="s">
        <v>533</v>
      </c>
    </row>
    <row r="6287" spans="2:3">
      <c r="B6287" s="5">
        <v>652</v>
      </c>
      <c r="C6287" s="5" t="s">
        <v>533</v>
      </c>
    </row>
    <row r="6288" spans="2:3">
      <c r="B6288" s="5">
        <v>89</v>
      </c>
      <c r="C6288" s="5" t="s">
        <v>533</v>
      </c>
    </row>
    <row r="6289" spans="2:3">
      <c r="B6289" s="5">
        <v>582</v>
      </c>
      <c r="C6289" s="5" t="s">
        <v>532</v>
      </c>
    </row>
    <row r="6290" spans="2:3">
      <c r="B6290" s="5">
        <v>797</v>
      </c>
      <c r="C6290" s="5" t="s">
        <v>533</v>
      </c>
    </row>
    <row r="6291" spans="2:3">
      <c r="B6291" s="5">
        <v>362</v>
      </c>
      <c r="C6291" s="5" t="s">
        <v>533</v>
      </c>
    </row>
    <row r="6292" spans="2:3">
      <c r="B6292" s="5">
        <v>210</v>
      </c>
      <c r="C6292" s="5" t="s">
        <v>532</v>
      </c>
    </row>
    <row r="6293" spans="2:3">
      <c r="B6293" s="5">
        <v>645</v>
      </c>
      <c r="C6293" s="5" t="s">
        <v>532</v>
      </c>
    </row>
    <row r="6294" spans="2:3">
      <c r="B6294" s="5">
        <v>967</v>
      </c>
      <c r="C6294" s="5" t="s">
        <v>532</v>
      </c>
    </row>
    <row r="6295" spans="2:3">
      <c r="B6295" s="5">
        <v>539</v>
      </c>
      <c r="C6295" s="5" t="s">
        <v>533</v>
      </c>
    </row>
    <row r="6296" spans="2:3">
      <c r="B6296" s="5">
        <v>330</v>
      </c>
      <c r="C6296" s="5" t="s">
        <v>533</v>
      </c>
    </row>
    <row r="6297" spans="2:3">
      <c r="B6297" s="5">
        <v>647</v>
      </c>
      <c r="C6297" s="5" t="s">
        <v>533</v>
      </c>
    </row>
    <row r="6298" spans="2:3">
      <c r="B6298" s="5">
        <v>846</v>
      </c>
      <c r="C6298" s="5" t="s">
        <v>532</v>
      </c>
    </row>
    <row r="6299" spans="2:3">
      <c r="B6299" s="5">
        <v>150</v>
      </c>
      <c r="C6299" s="5" t="s">
        <v>533</v>
      </c>
    </row>
    <row r="6300" spans="2:3">
      <c r="B6300" s="5">
        <v>105</v>
      </c>
      <c r="C6300" s="5" t="s">
        <v>533</v>
      </c>
    </row>
    <row r="6301" spans="2:3">
      <c r="B6301" s="5">
        <v>898</v>
      </c>
      <c r="C6301" s="5" t="s">
        <v>533</v>
      </c>
    </row>
    <row r="6302" spans="2:3">
      <c r="B6302" s="5">
        <v>67</v>
      </c>
      <c r="C6302" s="5" t="s">
        <v>532</v>
      </c>
    </row>
    <row r="6303" spans="2:3">
      <c r="B6303" s="5">
        <v>273</v>
      </c>
      <c r="C6303" s="5" t="s">
        <v>532</v>
      </c>
    </row>
    <row r="6304" spans="2:3">
      <c r="B6304" s="5">
        <v>497</v>
      </c>
      <c r="C6304" s="5" t="s">
        <v>532</v>
      </c>
    </row>
    <row r="6305" spans="2:3">
      <c r="B6305" s="5">
        <v>873</v>
      </c>
      <c r="C6305" s="5" t="s">
        <v>533</v>
      </c>
    </row>
    <row r="6306" spans="2:3">
      <c r="B6306" s="5">
        <v>335</v>
      </c>
      <c r="C6306" s="5" t="s">
        <v>533</v>
      </c>
    </row>
    <row r="6307" spans="2:3">
      <c r="B6307" s="5">
        <v>815</v>
      </c>
      <c r="C6307" s="5" t="s">
        <v>533</v>
      </c>
    </row>
    <row r="6308" spans="2:3">
      <c r="B6308" s="5">
        <v>600</v>
      </c>
      <c r="C6308" s="5" t="s">
        <v>533</v>
      </c>
    </row>
    <row r="6309" spans="2:3">
      <c r="B6309" s="5">
        <v>804</v>
      </c>
      <c r="C6309" s="5" t="s">
        <v>532</v>
      </c>
    </row>
    <row r="6310" spans="2:3">
      <c r="B6310" s="5">
        <v>555</v>
      </c>
      <c r="C6310" s="5" t="s">
        <v>533</v>
      </c>
    </row>
    <row r="6311" spans="2:3">
      <c r="B6311" s="5">
        <v>6</v>
      </c>
      <c r="C6311" s="5" t="s">
        <v>533</v>
      </c>
    </row>
    <row r="6312" spans="2:3">
      <c r="B6312" s="5">
        <v>47</v>
      </c>
      <c r="C6312" s="5" t="s">
        <v>532</v>
      </c>
    </row>
    <row r="6313" spans="2:3">
      <c r="B6313" s="5">
        <v>983</v>
      </c>
      <c r="C6313" s="5" t="s">
        <v>533</v>
      </c>
    </row>
    <row r="6314" spans="2:3">
      <c r="B6314" s="5">
        <v>525</v>
      </c>
      <c r="C6314" s="5" t="s">
        <v>532</v>
      </c>
    </row>
    <row r="6315" spans="2:3">
      <c r="B6315" s="5">
        <v>198</v>
      </c>
      <c r="C6315" s="5" t="s">
        <v>533</v>
      </c>
    </row>
    <row r="6316" spans="2:3">
      <c r="B6316" s="5">
        <v>343</v>
      </c>
      <c r="C6316" s="5" t="s">
        <v>532</v>
      </c>
    </row>
    <row r="6317" spans="2:3">
      <c r="B6317" s="5">
        <v>317</v>
      </c>
      <c r="C6317" s="5" t="s">
        <v>533</v>
      </c>
    </row>
    <row r="6318" spans="2:3">
      <c r="B6318" s="5">
        <v>90</v>
      </c>
      <c r="C6318" s="5" t="s">
        <v>532</v>
      </c>
    </row>
    <row r="6319" spans="2:3">
      <c r="B6319" s="5">
        <v>730</v>
      </c>
      <c r="C6319" s="5" t="s">
        <v>532</v>
      </c>
    </row>
    <row r="6320" spans="2:3">
      <c r="B6320" s="5">
        <v>226</v>
      </c>
      <c r="C6320" s="5" t="s">
        <v>533</v>
      </c>
    </row>
    <row r="6321" spans="2:3">
      <c r="B6321" s="5">
        <v>723</v>
      </c>
      <c r="C6321" s="5" t="s">
        <v>532</v>
      </c>
    </row>
    <row r="6322" spans="2:3">
      <c r="B6322" s="5">
        <v>24</v>
      </c>
      <c r="C6322" s="5" t="s">
        <v>533</v>
      </c>
    </row>
    <row r="6323" spans="2:3">
      <c r="B6323" s="5">
        <v>245</v>
      </c>
      <c r="C6323" s="5" t="s">
        <v>533</v>
      </c>
    </row>
    <row r="6324" spans="2:3">
      <c r="B6324" s="5">
        <v>23</v>
      </c>
      <c r="C6324" s="5" t="s">
        <v>532</v>
      </c>
    </row>
    <row r="6325" spans="2:3">
      <c r="B6325" s="5">
        <v>981</v>
      </c>
      <c r="C6325" s="5" t="s">
        <v>533</v>
      </c>
    </row>
    <row r="6326" spans="2:3">
      <c r="B6326" s="5">
        <v>641</v>
      </c>
      <c r="C6326" s="5" t="s">
        <v>532</v>
      </c>
    </row>
    <row r="6327" spans="2:3">
      <c r="B6327" s="5">
        <v>616</v>
      </c>
      <c r="C6327" s="5" t="s">
        <v>532</v>
      </c>
    </row>
    <row r="6328" spans="2:3">
      <c r="B6328" s="5">
        <v>874</v>
      </c>
      <c r="C6328" s="5" t="s">
        <v>533</v>
      </c>
    </row>
    <row r="6329" spans="2:3">
      <c r="B6329" s="5">
        <v>280</v>
      </c>
      <c r="C6329" s="5" t="s">
        <v>533</v>
      </c>
    </row>
    <row r="6330" spans="2:3">
      <c r="B6330" s="5">
        <v>264</v>
      </c>
      <c r="C6330" s="5" t="s">
        <v>533</v>
      </c>
    </row>
    <row r="6331" spans="2:3">
      <c r="B6331" s="5">
        <v>465</v>
      </c>
      <c r="C6331" s="5" t="s">
        <v>533</v>
      </c>
    </row>
    <row r="6332" spans="2:3">
      <c r="B6332" s="5">
        <v>745</v>
      </c>
      <c r="C6332" s="5" t="s">
        <v>533</v>
      </c>
    </row>
    <row r="6333" spans="2:3">
      <c r="B6333" s="5">
        <v>32</v>
      </c>
      <c r="C6333" s="5" t="s">
        <v>533</v>
      </c>
    </row>
    <row r="6334" spans="2:3">
      <c r="B6334" s="5">
        <v>749</v>
      </c>
      <c r="C6334" s="5" t="s">
        <v>533</v>
      </c>
    </row>
    <row r="6335" spans="2:3">
      <c r="B6335" s="5">
        <v>161</v>
      </c>
      <c r="C6335" s="5" t="s">
        <v>533</v>
      </c>
    </row>
    <row r="6336" spans="2:3">
      <c r="B6336" s="5">
        <v>465</v>
      </c>
      <c r="C6336" s="5" t="s">
        <v>533</v>
      </c>
    </row>
    <row r="6337" spans="2:3">
      <c r="B6337" s="5">
        <v>854</v>
      </c>
      <c r="C6337" s="5" t="s">
        <v>532</v>
      </c>
    </row>
    <row r="6338" spans="2:3">
      <c r="B6338" s="5">
        <v>690</v>
      </c>
      <c r="C6338" s="5" t="s">
        <v>533</v>
      </c>
    </row>
    <row r="6339" spans="2:3">
      <c r="B6339" s="5">
        <v>712</v>
      </c>
      <c r="C6339" s="5" t="s">
        <v>533</v>
      </c>
    </row>
    <row r="6340" spans="2:3">
      <c r="B6340" s="5">
        <v>764</v>
      </c>
      <c r="C6340" s="5" t="s">
        <v>533</v>
      </c>
    </row>
    <row r="6341" spans="2:3">
      <c r="B6341" s="5">
        <v>958</v>
      </c>
      <c r="C6341" s="5" t="s">
        <v>532</v>
      </c>
    </row>
    <row r="6342" spans="2:3">
      <c r="B6342" s="5">
        <v>155</v>
      </c>
      <c r="C6342" s="5" t="s">
        <v>533</v>
      </c>
    </row>
    <row r="6343" spans="2:3">
      <c r="B6343" s="5">
        <v>115</v>
      </c>
      <c r="C6343" s="5" t="s">
        <v>532</v>
      </c>
    </row>
    <row r="6344" spans="2:3">
      <c r="B6344" s="5">
        <v>446</v>
      </c>
      <c r="C6344" s="5" t="s">
        <v>533</v>
      </c>
    </row>
    <row r="6345" spans="2:3">
      <c r="B6345" s="5">
        <v>110</v>
      </c>
      <c r="C6345" s="5" t="s">
        <v>533</v>
      </c>
    </row>
    <row r="6346" spans="2:3">
      <c r="B6346" s="5">
        <v>980</v>
      </c>
      <c r="C6346" s="5" t="s">
        <v>532</v>
      </c>
    </row>
    <row r="6347" spans="2:3">
      <c r="B6347" s="5">
        <v>257</v>
      </c>
      <c r="C6347" s="5" t="s">
        <v>532</v>
      </c>
    </row>
    <row r="6348" spans="2:3">
      <c r="B6348" s="5">
        <v>580</v>
      </c>
      <c r="C6348" s="5" t="s">
        <v>533</v>
      </c>
    </row>
    <row r="6349" spans="2:3">
      <c r="B6349" s="5">
        <v>631</v>
      </c>
      <c r="C6349" s="5" t="s">
        <v>533</v>
      </c>
    </row>
    <row r="6350" spans="2:3">
      <c r="B6350" s="5">
        <v>591</v>
      </c>
      <c r="C6350" s="5" t="s">
        <v>532</v>
      </c>
    </row>
    <row r="6351" spans="2:3">
      <c r="B6351" s="5">
        <v>385</v>
      </c>
      <c r="C6351" s="5" t="s">
        <v>532</v>
      </c>
    </row>
    <row r="6352" spans="2:3">
      <c r="B6352" s="5">
        <v>429</v>
      </c>
      <c r="C6352" s="5" t="s">
        <v>533</v>
      </c>
    </row>
    <row r="6353" spans="2:3">
      <c r="B6353" s="5">
        <v>513</v>
      </c>
      <c r="C6353" s="5" t="s">
        <v>533</v>
      </c>
    </row>
    <row r="6354" spans="2:3">
      <c r="B6354" s="5">
        <v>40</v>
      </c>
      <c r="C6354" s="5" t="s">
        <v>533</v>
      </c>
    </row>
    <row r="6355" spans="2:3">
      <c r="B6355" s="5">
        <v>675</v>
      </c>
      <c r="C6355" s="5" t="s">
        <v>533</v>
      </c>
    </row>
    <row r="6356" spans="2:3">
      <c r="B6356" s="5">
        <v>541</v>
      </c>
      <c r="C6356" s="5" t="s">
        <v>532</v>
      </c>
    </row>
    <row r="6357" spans="2:3">
      <c r="B6357" s="5">
        <v>750</v>
      </c>
      <c r="C6357" s="5" t="s">
        <v>532</v>
      </c>
    </row>
    <row r="6358" spans="2:3">
      <c r="B6358" s="5">
        <v>190</v>
      </c>
      <c r="C6358" s="5" t="s">
        <v>533</v>
      </c>
    </row>
    <row r="6359" spans="2:3">
      <c r="B6359" s="5">
        <v>721</v>
      </c>
      <c r="C6359" s="5" t="s">
        <v>533</v>
      </c>
    </row>
    <row r="6360" spans="2:3">
      <c r="B6360" s="5">
        <v>431</v>
      </c>
      <c r="C6360" s="5" t="s">
        <v>533</v>
      </c>
    </row>
    <row r="6361" spans="2:3">
      <c r="B6361" s="5">
        <v>751</v>
      </c>
      <c r="C6361" s="5" t="s">
        <v>532</v>
      </c>
    </row>
    <row r="6362" spans="2:3">
      <c r="B6362" s="5">
        <v>777</v>
      </c>
      <c r="C6362" s="5" t="s">
        <v>532</v>
      </c>
    </row>
    <row r="6363" spans="2:3">
      <c r="B6363" s="5">
        <v>910</v>
      </c>
      <c r="C6363" s="5" t="s">
        <v>533</v>
      </c>
    </row>
    <row r="6364" spans="2:3">
      <c r="B6364" s="5">
        <v>764</v>
      </c>
      <c r="C6364" s="5" t="s">
        <v>532</v>
      </c>
    </row>
    <row r="6365" spans="2:3">
      <c r="B6365" s="5">
        <v>354</v>
      </c>
      <c r="C6365" s="5" t="s">
        <v>533</v>
      </c>
    </row>
    <row r="6366" spans="2:3">
      <c r="B6366" s="5">
        <v>65</v>
      </c>
      <c r="C6366" s="5" t="s">
        <v>533</v>
      </c>
    </row>
    <row r="6367" spans="2:3">
      <c r="B6367" s="5">
        <v>346</v>
      </c>
      <c r="C6367" s="5" t="s">
        <v>532</v>
      </c>
    </row>
    <row r="6368" spans="2:3">
      <c r="B6368" s="5">
        <v>868</v>
      </c>
      <c r="C6368" s="5" t="s">
        <v>533</v>
      </c>
    </row>
    <row r="6369" spans="2:3">
      <c r="B6369" s="5">
        <v>95</v>
      </c>
      <c r="C6369" s="5" t="s">
        <v>533</v>
      </c>
    </row>
    <row r="6370" spans="2:3">
      <c r="B6370" s="5">
        <v>625</v>
      </c>
      <c r="C6370" s="5" t="s">
        <v>532</v>
      </c>
    </row>
    <row r="6371" spans="2:3">
      <c r="B6371" s="5">
        <v>912</v>
      </c>
      <c r="C6371" s="5" t="s">
        <v>533</v>
      </c>
    </row>
    <row r="6372" spans="2:3">
      <c r="B6372" s="5">
        <v>451</v>
      </c>
      <c r="C6372" s="5" t="s">
        <v>533</v>
      </c>
    </row>
    <row r="6373" spans="2:3">
      <c r="B6373" s="5">
        <v>560</v>
      </c>
      <c r="C6373" s="5" t="s">
        <v>533</v>
      </c>
    </row>
    <row r="6374" spans="2:3">
      <c r="B6374" s="5">
        <v>279</v>
      </c>
      <c r="C6374" s="5" t="s">
        <v>532</v>
      </c>
    </row>
    <row r="6375" spans="2:3">
      <c r="B6375" s="5">
        <v>151</v>
      </c>
      <c r="C6375" s="5" t="s">
        <v>533</v>
      </c>
    </row>
    <row r="6376" spans="2:3">
      <c r="B6376" s="5">
        <v>84</v>
      </c>
      <c r="C6376" s="5" t="s">
        <v>533</v>
      </c>
    </row>
    <row r="6377" spans="2:3">
      <c r="B6377" s="5">
        <v>217</v>
      </c>
      <c r="C6377" s="5" t="s">
        <v>532</v>
      </c>
    </row>
    <row r="6378" spans="2:3">
      <c r="B6378" s="5">
        <v>409</v>
      </c>
      <c r="C6378" s="5" t="s">
        <v>533</v>
      </c>
    </row>
    <row r="6379" spans="2:3">
      <c r="B6379" s="5">
        <v>611</v>
      </c>
      <c r="C6379" s="5" t="s">
        <v>532</v>
      </c>
    </row>
    <row r="6380" spans="2:3">
      <c r="B6380" s="5">
        <v>55</v>
      </c>
      <c r="C6380" s="5" t="s">
        <v>533</v>
      </c>
    </row>
    <row r="6381" spans="2:3">
      <c r="B6381" s="5">
        <v>391</v>
      </c>
      <c r="C6381" s="5" t="s">
        <v>533</v>
      </c>
    </row>
    <row r="6382" spans="2:3">
      <c r="B6382" s="5">
        <v>766</v>
      </c>
      <c r="C6382" s="5" t="s">
        <v>533</v>
      </c>
    </row>
    <row r="6383" spans="2:3">
      <c r="B6383" s="5">
        <v>461</v>
      </c>
      <c r="C6383" s="5" t="s">
        <v>533</v>
      </c>
    </row>
    <row r="6384" spans="2:3">
      <c r="B6384" s="5">
        <v>82</v>
      </c>
      <c r="C6384" s="5" t="s">
        <v>533</v>
      </c>
    </row>
    <row r="6385" spans="2:3">
      <c r="B6385" s="5">
        <v>964</v>
      </c>
      <c r="C6385" s="5" t="s">
        <v>533</v>
      </c>
    </row>
    <row r="6386" spans="2:3">
      <c r="B6386" s="5">
        <v>976</v>
      </c>
      <c r="C6386" s="5" t="s">
        <v>533</v>
      </c>
    </row>
    <row r="6387" spans="2:3">
      <c r="B6387" s="5">
        <v>339</v>
      </c>
      <c r="C6387" s="5" t="s">
        <v>532</v>
      </c>
    </row>
    <row r="6388" spans="2:3">
      <c r="B6388" s="5">
        <v>6</v>
      </c>
      <c r="C6388" s="5" t="s">
        <v>533</v>
      </c>
    </row>
    <row r="6389" spans="2:3">
      <c r="B6389" s="5">
        <v>738</v>
      </c>
      <c r="C6389" s="5" t="s">
        <v>533</v>
      </c>
    </row>
    <row r="6390" spans="2:3">
      <c r="B6390" s="5">
        <v>775</v>
      </c>
      <c r="C6390" s="5" t="s">
        <v>532</v>
      </c>
    </row>
    <row r="6391" spans="2:3">
      <c r="B6391" s="5">
        <v>376</v>
      </c>
      <c r="C6391" s="5" t="s">
        <v>532</v>
      </c>
    </row>
    <row r="6392" spans="2:3">
      <c r="B6392" s="5">
        <v>171</v>
      </c>
      <c r="C6392" s="5" t="s">
        <v>532</v>
      </c>
    </row>
    <row r="6393" spans="2:3">
      <c r="B6393" s="5">
        <v>877</v>
      </c>
      <c r="C6393" s="5" t="s">
        <v>532</v>
      </c>
    </row>
    <row r="6394" spans="2:3">
      <c r="B6394" s="5">
        <v>814</v>
      </c>
      <c r="C6394" s="5" t="s">
        <v>532</v>
      </c>
    </row>
    <row r="6395" spans="2:3">
      <c r="B6395" s="5">
        <v>368</v>
      </c>
      <c r="C6395" s="5" t="s">
        <v>533</v>
      </c>
    </row>
    <row r="6396" spans="2:3">
      <c r="B6396" s="5">
        <v>862</v>
      </c>
      <c r="C6396" s="5" t="s">
        <v>533</v>
      </c>
    </row>
    <row r="6397" spans="2:3">
      <c r="B6397" s="5">
        <v>135</v>
      </c>
      <c r="C6397" s="5" t="s">
        <v>532</v>
      </c>
    </row>
    <row r="6398" spans="2:3">
      <c r="B6398" s="5">
        <v>22</v>
      </c>
      <c r="C6398" s="5" t="s">
        <v>533</v>
      </c>
    </row>
    <row r="6399" spans="2:3">
      <c r="B6399" s="5">
        <v>834</v>
      </c>
      <c r="C6399" s="5" t="s">
        <v>532</v>
      </c>
    </row>
    <row r="6400" spans="2:3">
      <c r="B6400" s="5">
        <v>821</v>
      </c>
      <c r="C6400" s="5" t="s">
        <v>532</v>
      </c>
    </row>
    <row r="6401" spans="2:3">
      <c r="B6401" s="5">
        <v>898</v>
      </c>
      <c r="C6401" s="5" t="s">
        <v>532</v>
      </c>
    </row>
    <row r="6402" spans="2:3">
      <c r="B6402" s="5">
        <v>420</v>
      </c>
      <c r="C6402" s="5" t="s">
        <v>532</v>
      </c>
    </row>
    <row r="6403" spans="2:3">
      <c r="B6403" s="5">
        <v>662</v>
      </c>
      <c r="C6403" s="5" t="s">
        <v>533</v>
      </c>
    </row>
    <row r="6404" spans="2:3">
      <c r="B6404" s="5">
        <v>739</v>
      </c>
      <c r="C6404" s="5" t="s">
        <v>533</v>
      </c>
    </row>
    <row r="6405" spans="2:3">
      <c r="B6405" s="5">
        <v>370</v>
      </c>
      <c r="C6405" s="5" t="s">
        <v>533</v>
      </c>
    </row>
    <row r="6406" spans="2:3">
      <c r="B6406" s="5">
        <v>417</v>
      </c>
      <c r="C6406" s="5" t="s">
        <v>533</v>
      </c>
    </row>
    <row r="6407" spans="2:3">
      <c r="B6407" s="5">
        <v>907</v>
      </c>
      <c r="C6407" s="5" t="s">
        <v>532</v>
      </c>
    </row>
    <row r="6408" spans="2:3">
      <c r="B6408" s="5">
        <v>667</v>
      </c>
      <c r="C6408" s="5" t="s">
        <v>533</v>
      </c>
    </row>
    <row r="6409" spans="2:3">
      <c r="B6409" s="5">
        <v>421</v>
      </c>
      <c r="C6409" s="5" t="s">
        <v>533</v>
      </c>
    </row>
    <row r="6410" spans="2:3">
      <c r="B6410" s="5">
        <v>613</v>
      </c>
      <c r="C6410" s="5" t="s">
        <v>533</v>
      </c>
    </row>
    <row r="6411" spans="2:3">
      <c r="B6411" s="5">
        <v>295</v>
      </c>
      <c r="C6411" s="5" t="s">
        <v>532</v>
      </c>
    </row>
    <row r="6412" spans="2:3">
      <c r="B6412" s="5">
        <v>668</v>
      </c>
      <c r="C6412" s="5" t="s">
        <v>533</v>
      </c>
    </row>
    <row r="6413" spans="2:3">
      <c r="B6413" s="5">
        <v>482</v>
      </c>
      <c r="C6413" s="5" t="s">
        <v>532</v>
      </c>
    </row>
    <row r="6414" spans="2:3">
      <c r="B6414" s="5">
        <v>430</v>
      </c>
      <c r="C6414" s="5" t="s">
        <v>532</v>
      </c>
    </row>
    <row r="6415" spans="2:3">
      <c r="B6415" s="5">
        <v>320</v>
      </c>
      <c r="C6415" s="5" t="s">
        <v>533</v>
      </c>
    </row>
    <row r="6416" spans="2:3">
      <c r="B6416" s="5">
        <v>784</v>
      </c>
      <c r="C6416" s="5" t="s">
        <v>533</v>
      </c>
    </row>
    <row r="6417" spans="2:3">
      <c r="B6417" s="5">
        <v>793</v>
      </c>
      <c r="C6417" s="5" t="s">
        <v>532</v>
      </c>
    </row>
    <row r="6418" spans="2:3">
      <c r="B6418" s="5">
        <v>789</v>
      </c>
      <c r="C6418" s="5" t="s">
        <v>533</v>
      </c>
    </row>
    <row r="6419" spans="2:3">
      <c r="B6419" s="5">
        <v>237</v>
      </c>
      <c r="C6419" s="5" t="s">
        <v>532</v>
      </c>
    </row>
    <row r="6420" spans="2:3">
      <c r="B6420" s="5">
        <v>442</v>
      </c>
      <c r="C6420" s="5" t="s">
        <v>533</v>
      </c>
    </row>
    <row r="6421" spans="2:3">
      <c r="B6421" s="5">
        <v>268</v>
      </c>
      <c r="C6421" s="5" t="s">
        <v>533</v>
      </c>
    </row>
    <row r="6422" spans="2:3">
      <c r="B6422" s="5">
        <v>238</v>
      </c>
      <c r="C6422" s="5" t="s">
        <v>532</v>
      </c>
    </row>
    <row r="6423" spans="2:3">
      <c r="B6423" s="5">
        <v>636</v>
      </c>
      <c r="C6423" s="5" t="s">
        <v>532</v>
      </c>
    </row>
    <row r="6424" spans="2:3">
      <c r="B6424" s="5">
        <v>950</v>
      </c>
      <c r="C6424" s="5" t="s">
        <v>532</v>
      </c>
    </row>
    <row r="6425" spans="2:3">
      <c r="B6425" s="5">
        <v>365</v>
      </c>
      <c r="C6425" s="5" t="s">
        <v>533</v>
      </c>
    </row>
    <row r="6426" spans="2:3">
      <c r="B6426" s="5">
        <v>12</v>
      </c>
      <c r="C6426" s="5" t="s">
        <v>533</v>
      </c>
    </row>
    <row r="6427" spans="2:3">
      <c r="B6427" s="5">
        <v>900</v>
      </c>
      <c r="C6427" s="5" t="s">
        <v>532</v>
      </c>
    </row>
    <row r="6428" spans="2:3">
      <c r="B6428" s="5">
        <v>322</v>
      </c>
      <c r="C6428" s="5" t="s">
        <v>533</v>
      </c>
    </row>
    <row r="6429" spans="2:3">
      <c r="B6429" s="5">
        <v>137</v>
      </c>
      <c r="C6429" s="5" t="s">
        <v>533</v>
      </c>
    </row>
    <row r="6430" spans="2:3">
      <c r="B6430" s="5">
        <v>475</v>
      </c>
      <c r="C6430" s="5" t="s">
        <v>533</v>
      </c>
    </row>
    <row r="6431" spans="2:3">
      <c r="B6431" s="5">
        <v>472</v>
      </c>
      <c r="C6431" s="5" t="s">
        <v>532</v>
      </c>
    </row>
    <row r="6432" spans="2:3">
      <c r="B6432" s="5">
        <v>237</v>
      </c>
      <c r="C6432" s="5" t="s">
        <v>533</v>
      </c>
    </row>
    <row r="6433" spans="2:3">
      <c r="B6433" s="5">
        <v>506</v>
      </c>
      <c r="C6433" s="5" t="s">
        <v>533</v>
      </c>
    </row>
    <row r="6434" spans="2:3">
      <c r="B6434" s="5">
        <v>590</v>
      </c>
      <c r="C6434" s="5" t="s">
        <v>532</v>
      </c>
    </row>
    <row r="6435" spans="2:3">
      <c r="B6435" s="5">
        <v>728</v>
      </c>
      <c r="C6435" s="5" t="s">
        <v>533</v>
      </c>
    </row>
    <row r="6436" spans="2:3">
      <c r="B6436" s="5">
        <v>772</v>
      </c>
      <c r="C6436" s="5" t="s">
        <v>532</v>
      </c>
    </row>
    <row r="6437" spans="2:3">
      <c r="B6437" s="5">
        <v>462</v>
      </c>
      <c r="C6437" s="5" t="s">
        <v>533</v>
      </c>
    </row>
    <row r="6438" spans="2:3">
      <c r="B6438" s="5">
        <v>742</v>
      </c>
      <c r="C6438" s="5" t="s">
        <v>533</v>
      </c>
    </row>
    <row r="6439" spans="2:3">
      <c r="B6439" s="5">
        <v>137</v>
      </c>
      <c r="C6439" s="5" t="s">
        <v>533</v>
      </c>
    </row>
    <row r="6440" spans="2:3">
      <c r="B6440" s="5">
        <v>417</v>
      </c>
      <c r="C6440" s="5" t="s">
        <v>533</v>
      </c>
    </row>
    <row r="6441" spans="2:3">
      <c r="B6441" s="5">
        <v>609</v>
      </c>
      <c r="C6441" s="5" t="s">
        <v>533</v>
      </c>
    </row>
    <row r="6442" spans="2:3">
      <c r="B6442" s="5">
        <v>440</v>
      </c>
      <c r="C6442" s="5" t="s">
        <v>533</v>
      </c>
    </row>
    <row r="6443" spans="2:3">
      <c r="B6443" s="5">
        <v>279</v>
      </c>
      <c r="C6443" s="5" t="s">
        <v>533</v>
      </c>
    </row>
    <row r="6444" spans="2:3">
      <c r="B6444" s="5">
        <v>87</v>
      </c>
      <c r="C6444" s="5" t="s">
        <v>533</v>
      </c>
    </row>
    <row r="6445" spans="2:3">
      <c r="B6445" s="5">
        <v>780</v>
      </c>
      <c r="C6445" s="5" t="s">
        <v>533</v>
      </c>
    </row>
    <row r="6446" spans="2:3">
      <c r="B6446" s="5">
        <v>951</v>
      </c>
      <c r="C6446" s="5" t="s">
        <v>533</v>
      </c>
    </row>
    <row r="6447" spans="2:3">
      <c r="B6447" s="5">
        <v>773</v>
      </c>
      <c r="C6447" s="5" t="s">
        <v>533</v>
      </c>
    </row>
    <row r="6448" spans="2:3">
      <c r="B6448" s="5">
        <v>644</v>
      </c>
      <c r="C6448" s="5" t="s">
        <v>533</v>
      </c>
    </row>
    <row r="6449" spans="2:3">
      <c r="B6449" s="5">
        <v>721</v>
      </c>
      <c r="C6449" s="5" t="s">
        <v>533</v>
      </c>
    </row>
    <row r="6450" spans="2:3">
      <c r="B6450" s="5">
        <v>141</v>
      </c>
      <c r="C6450" s="5" t="s">
        <v>533</v>
      </c>
    </row>
    <row r="6451" spans="2:3">
      <c r="B6451" s="5">
        <v>986</v>
      </c>
      <c r="C6451" s="5" t="s">
        <v>532</v>
      </c>
    </row>
    <row r="6452" spans="2:3">
      <c r="B6452" s="5">
        <v>895</v>
      </c>
      <c r="C6452" s="5" t="s">
        <v>532</v>
      </c>
    </row>
    <row r="6453" spans="2:3">
      <c r="B6453" s="5">
        <v>334</v>
      </c>
      <c r="C6453" s="5" t="s">
        <v>533</v>
      </c>
    </row>
    <row r="6454" spans="2:3">
      <c r="B6454" s="5">
        <v>828</v>
      </c>
      <c r="C6454" s="5" t="s">
        <v>533</v>
      </c>
    </row>
    <row r="6455" spans="2:3">
      <c r="B6455" s="5">
        <v>658</v>
      </c>
      <c r="C6455" s="5" t="s">
        <v>533</v>
      </c>
    </row>
    <row r="6456" spans="2:3">
      <c r="B6456" s="5">
        <v>364</v>
      </c>
      <c r="C6456" s="5" t="s">
        <v>533</v>
      </c>
    </row>
    <row r="6457" spans="2:3">
      <c r="B6457" s="5">
        <v>649</v>
      </c>
      <c r="C6457" s="5" t="s">
        <v>533</v>
      </c>
    </row>
    <row r="6458" spans="2:3">
      <c r="B6458" s="5">
        <v>71</v>
      </c>
      <c r="C6458" s="5" t="s">
        <v>533</v>
      </c>
    </row>
    <row r="6459" spans="2:3">
      <c r="B6459" s="5">
        <v>642</v>
      </c>
      <c r="C6459" s="5" t="s">
        <v>533</v>
      </c>
    </row>
    <row r="6460" spans="2:3">
      <c r="B6460" s="5">
        <v>939</v>
      </c>
      <c r="C6460" s="5" t="s">
        <v>533</v>
      </c>
    </row>
    <row r="6461" spans="2:3">
      <c r="B6461" s="5">
        <v>958</v>
      </c>
      <c r="C6461" s="5" t="s">
        <v>533</v>
      </c>
    </row>
    <row r="6462" spans="2:3">
      <c r="B6462" s="5">
        <v>856</v>
      </c>
      <c r="C6462" s="5" t="s">
        <v>532</v>
      </c>
    </row>
    <row r="6463" spans="2:3">
      <c r="B6463" s="5">
        <v>495</v>
      </c>
      <c r="C6463" s="5" t="s">
        <v>533</v>
      </c>
    </row>
    <row r="6464" spans="2:3">
      <c r="B6464" s="5">
        <v>24</v>
      </c>
      <c r="C6464" s="5" t="s">
        <v>532</v>
      </c>
    </row>
    <row r="6465" spans="2:3">
      <c r="B6465" s="5">
        <v>409</v>
      </c>
      <c r="C6465" s="5" t="s">
        <v>532</v>
      </c>
    </row>
    <row r="6466" spans="2:3">
      <c r="B6466" s="5">
        <v>894</v>
      </c>
      <c r="C6466" s="5" t="s">
        <v>532</v>
      </c>
    </row>
    <row r="6467" spans="2:3">
      <c r="B6467" s="5">
        <v>584</v>
      </c>
      <c r="C6467" s="5" t="s">
        <v>532</v>
      </c>
    </row>
    <row r="6468" spans="2:3">
      <c r="B6468" s="5">
        <v>200</v>
      </c>
      <c r="C6468" s="5" t="s">
        <v>532</v>
      </c>
    </row>
    <row r="6469" spans="2:3">
      <c r="B6469" s="5">
        <v>729</v>
      </c>
      <c r="C6469" s="5" t="s">
        <v>532</v>
      </c>
    </row>
    <row r="6470" spans="2:3">
      <c r="B6470" s="5">
        <v>549</v>
      </c>
      <c r="C6470" s="5" t="s">
        <v>533</v>
      </c>
    </row>
    <row r="6471" spans="2:3">
      <c r="B6471" s="5">
        <v>979</v>
      </c>
      <c r="C6471" s="5" t="s">
        <v>532</v>
      </c>
    </row>
    <row r="6472" spans="2:3">
      <c r="B6472" s="5">
        <v>809</v>
      </c>
      <c r="C6472" s="5" t="s">
        <v>532</v>
      </c>
    </row>
    <row r="6473" spans="2:3">
      <c r="B6473" s="5">
        <v>483</v>
      </c>
      <c r="C6473" s="5" t="s">
        <v>532</v>
      </c>
    </row>
    <row r="6474" spans="2:3">
      <c r="B6474" s="5">
        <v>56</v>
      </c>
      <c r="C6474" s="5" t="s">
        <v>533</v>
      </c>
    </row>
    <row r="6475" spans="2:3">
      <c r="B6475" s="5">
        <v>108</v>
      </c>
      <c r="C6475" s="5" t="s">
        <v>532</v>
      </c>
    </row>
    <row r="6476" spans="2:3">
      <c r="B6476" s="5">
        <v>918</v>
      </c>
      <c r="C6476" s="5" t="s">
        <v>532</v>
      </c>
    </row>
    <row r="6477" spans="2:3">
      <c r="B6477" s="5">
        <v>707</v>
      </c>
      <c r="C6477" s="5" t="s">
        <v>533</v>
      </c>
    </row>
    <row r="6478" spans="2:3">
      <c r="B6478" s="5">
        <v>643</v>
      </c>
      <c r="C6478" s="5" t="s">
        <v>533</v>
      </c>
    </row>
    <row r="6479" spans="2:3">
      <c r="B6479" s="5">
        <v>600</v>
      </c>
      <c r="C6479" s="5" t="s">
        <v>533</v>
      </c>
    </row>
    <row r="6480" spans="2:3">
      <c r="B6480" s="5">
        <v>163</v>
      </c>
      <c r="C6480" s="5" t="s">
        <v>533</v>
      </c>
    </row>
    <row r="6481" spans="2:3">
      <c r="B6481" s="5">
        <v>562</v>
      </c>
      <c r="C6481" s="5" t="s">
        <v>533</v>
      </c>
    </row>
    <row r="6482" spans="2:3">
      <c r="B6482" s="5">
        <v>443</v>
      </c>
      <c r="C6482" s="5" t="s">
        <v>533</v>
      </c>
    </row>
    <row r="6483" spans="2:3">
      <c r="B6483" s="5">
        <v>983</v>
      </c>
      <c r="C6483" s="5" t="s">
        <v>532</v>
      </c>
    </row>
    <row r="6484" spans="2:3">
      <c r="B6484" s="5">
        <v>760</v>
      </c>
      <c r="C6484" s="5" t="s">
        <v>532</v>
      </c>
    </row>
    <row r="6485" spans="2:3">
      <c r="B6485" s="5">
        <v>336</v>
      </c>
      <c r="C6485" s="5" t="s">
        <v>533</v>
      </c>
    </row>
    <row r="6486" spans="2:3">
      <c r="B6486" s="5">
        <v>178</v>
      </c>
      <c r="C6486" s="5" t="s">
        <v>533</v>
      </c>
    </row>
    <row r="6487" spans="2:3">
      <c r="B6487" s="5">
        <v>382</v>
      </c>
      <c r="C6487" s="5" t="s">
        <v>532</v>
      </c>
    </row>
    <row r="6488" spans="2:3">
      <c r="B6488" s="5">
        <v>935</v>
      </c>
      <c r="C6488" s="5" t="s">
        <v>533</v>
      </c>
    </row>
    <row r="6489" spans="2:3">
      <c r="B6489" s="5">
        <v>462</v>
      </c>
      <c r="C6489" s="5" t="s">
        <v>532</v>
      </c>
    </row>
    <row r="6490" spans="2:3">
      <c r="B6490" s="5">
        <v>925</v>
      </c>
      <c r="C6490" s="5" t="s">
        <v>532</v>
      </c>
    </row>
    <row r="6491" spans="2:3">
      <c r="B6491" s="5">
        <v>29</v>
      </c>
      <c r="C6491" s="5" t="s">
        <v>532</v>
      </c>
    </row>
    <row r="6492" spans="2:3">
      <c r="B6492" s="5">
        <v>582</v>
      </c>
      <c r="C6492" s="5" t="s">
        <v>533</v>
      </c>
    </row>
    <row r="6493" spans="2:3">
      <c r="B6493" s="5">
        <v>251</v>
      </c>
      <c r="C6493" s="5" t="s">
        <v>533</v>
      </c>
    </row>
    <row r="6494" spans="2:3">
      <c r="B6494" s="5">
        <v>13</v>
      </c>
      <c r="C6494" s="5" t="s">
        <v>533</v>
      </c>
    </row>
    <row r="6495" spans="2:3">
      <c r="B6495" s="5">
        <v>423</v>
      </c>
      <c r="C6495" s="5" t="s">
        <v>533</v>
      </c>
    </row>
    <row r="6496" spans="2:3">
      <c r="B6496" s="5">
        <v>174</v>
      </c>
      <c r="C6496" s="5" t="s">
        <v>533</v>
      </c>
    </row>
    <row r="6497" spans="2:3">
      <c r="B6497" s="5">
        <v>544</v>
      </c>
      <c r="C6497" s="5" t="s">
        <v>533</v>
      </c>
    </row>
    <row r="6498" spans="2:3">
      <c r="B6498" s="5">
        <v>375</v>
      </c>
      <c r="C6498" s="5" t="s">
        <v>532</v>
      </c>
    </row>
    <row r="6499" spans="2:3">
      <c r="B6499" s="5">
        <v>559</v>
      </c>
      <c r="C6499" s="5" t="s">
        <v>533</v>
      </c>
    </row>
    <row r="6500" spans="2:3">
      <c r="B6500" s="5">
        <v>504</v>
      </c>
      <c r="C6500" s="5" t="s">
        <v>532</v>
      </c>
    </row>
    <row r="6501" spans="2:3">
      <c r="B6501" s="5">
        <v>449</v>
      </c>
      <c r="C6501" s="5" t="s">
        <v>532</v>
      </c>
    </row>
    <row r="6502" spans="2:3">
      <c r="B6502" s="5">
        <v>162</v>
      </c>
      <c r="C6502" s="5" t="s">
        <v>533</v>
      </c>
    </row>
    <row r="6503" spans="2:3">
      <c r="B6503" s="5">
        <v>553</v>
      </c>
      <c r="C6503" s="5" t="s">
        <v>533</v>
      </c>
    </row>
    <row r="6504" spans="2:3">
      <c r="B6504" s="5">
        <v>442</v>
      </c>
      <c r="C6504" s="5" t="s">
        <v>533</v>
      </c>
    </row>
    <row r="6505" spans="2:3">
      <c r="B6505" s="5">
        <v>810</v>
      </c>
      <c r="C6505" s="5" t="s">
        <v>533</v>
      </c>
    </row>
    <row r="6506" spans="2:3">
      <c r="B6506" s="5">
        <v>439</v>
      </c>
      <c r="C6506" s="5" t="s">
        <v>532</v>
      </c>
    </row>
    <row r="6507" spans="2:3">
      <c r="B6507" s="5">
        <v>43</v>
      </c>
      <c r="C6507" s="5" t="s">
        <v>533</v>
      </c>
    </row>
    <row r="6508" spans="2:3">
      <c r="B6508" s="5">
        <v>513</v>
      </c>
      <c r="C6508" s="5" t="s">
        <v>533</v>
      </c>
    </row>
    <row r="6509" spans="2:3">
      <c r="B6509" s="5">
        <v>7</v>
      </c>
      <c r="C6509" s="5" t="s">
        <v>532</v>
      </c>
    </row>
    <row r="6510" spans="2:3">
      <c r="B6510" s="5">
        <v>449</v>
      </c>
      <c r="C6510" s="5" t="s">
        <v>532</v>
      </c>
    </row>
    <row r="6511" spans="2:3">
      <c r="B6511" s="5">
        <v>431</v>
      </c>
      <c r="C6511" s="5" t="s">
        <v>532</v>
      </c>
    </row>
    <row r="6512" spans="2:3">
      <c r="B6512" s="5">
        <v>401</v>
      </c>
      <c r="C6512" s="5" t="s">
        <v>533</v>
      </c>
    </row>
    <row r="6513" spans="2:3">
      <c r="B6513" s="5">
        <v>47</v>
      </c>
      <c r="C6513" s="5" t="s">
        <v>533</v>
      </c>
    </row>
    <row r="6514" spans="2:3">
      <c r="B6514" s="5">
        <v>563</v>
      </c>
      <c r="C6514" s="5" t="s">
        <v>533</v>
      </c>
    </row>
    <row r="6515" spans="2:3">
      <c r="B6515" s="5">
        <v>518</v>
      </c>
      <c r="C6515" s="5" t="s">
        <v>533</v>
      </c>
    </row>
    <row r="6516" spans="2:3">
      <c r="B6516" s="5">
        <v>747</v>
      </c>
      <c r="C6516" s="5" t="s">
        <v>533</v>
      </c>
    </row>
    <row r="6517" spans="2:3">
      <c r="B6517" s="5">
        <v>264</v>
      </c>
      <c r="C6517" s="5" t="s">
        <v>533</v>
      </c>
    </row>
    <row r="6518" spans="2:3">
      <c r="B6518" s="5">
        <v>71</v>
      </c>
      <c r="C6518" s="5" t="s">
        <v>533</v>
      </c>
    </row>
    <row r="6519" spans="2:3">
      <c r="B6519" s="5">
        <v>435</v>
      </c>
      <c r="C6519" s="5" t="s">
        <v>533</v>
      </c>
    </row>
    <row r="6520" spans="2:3">
      <c r="B6520" s="5">
        <v>291</v>
      </c>
      <c r="C6520" s="5" t="s">
        <v>533</v>
      </c>
    </row>
    <row r="6521" spans="2:3">
      <c r="B6521" s="5">
        <v>599</v>
      </c>
      <c r="C6521" s="5" t="s">
        <v>533</v>
      </c>
    </row>
    <row r="6522" spans="2:3">
      <c r="B6522" s="5">
        <v>514</v>
      </c>
      <c r="C6522" s="5" t="s">
        <v>533</v>
      </c>
    </row>
    <row r="6523" spans="2:3">
      <c r="B6523" s="5">
        <v>987</v>
      </c>
      <c r="C6523" s="5" t="s">
        <v>532</v>
      </c>
    </row>
    <row r="6524" spans="2:3">
      <c r="B6524" s="5">
        <v>721</v>
      </c>
      <c r="C6524" s="5" t="s">
        <v>533</v>
      </c>
    </row>
    <row r="6525" spans="2:3">
      <c r="B6525" s="5">
        <v>136</v>
      </c>
      <c r="C6525" s="5" t="s">
        <v>533</v>
      </c>
    </row>
    <row r="6526" spans="2:3">
      <c r="B6526" s="5">
        <v>996</v>
      </c>
      <c r="C6526" s="5" t="s">
        <v>532</v>
      </c>
    </row>
    <row r="6527" spans="2:3">
      <c r="B6527" s="5">
        <v>87</v>
      </c>
      <c r="C6527" s="5" t="s">
        <v>533</v>
      </c>
    </row>
    <row r="6528" spans="2:3">
      <c r="B6528" s="5">
        <v>570</v>
      </c>
      <c r="C6528" s="5" t="s">
        <v>532</v>
      </c>
    </row>
    <row r="6529" spans="2:3">
      <c r="B6529" s="5">
        <v>967</v>
      </c>
      <c r="C6529" s="5" t="s">
        <v>533</v>
      </c>
    </row>
    <row r="6530" spans="2:3">
      <c r="B6530" s="5">
        <v>637</v>
      </c>
      <c r="C6530" s="5" t="s">
        <v>532</v>
      </c>
    </row>
    <row r="6531" spans="2:3">
      <c r="B6531" s="5">
        <v>669</v>
      </c>
      <c r="C6531" s="5" t="s">
        <v>533</v>
      </c>
    </row>
    <row r="6532" spans="2:3">
      <c r="B6532" s="5">
        <v>765</v>
      </c>
      <c r="C6532" s="5" t="s">
        <v>532</v>
      </c>
    </row>
    <row r="6533" spans="2:3">
      <c r="B6533" s="5">
        <v>757</v>
      </c>
      <c r="C6533" s="5" t="s">
        <v>532</v>
      </c>
    </row>
    <row r="6534" spans="2:3">
      <c r="B6534" s="5">
        <v>823</v>
      </c>
      <c r="C6534" s="5" t="s">
        <v>533</v>
      </c>
    </row>
    <row r="6535" spans="2:3">
      <c r="B6535" s="5">
        <v>225</v>
      </c>
      <c r="C6535" s="5" t="s">
        <v>533</v>
      </c>
    </row>
    <row r="6536" spans="2:3">
      <c r="B6536" s="5">
        <v>361</v>
      </c>
      <c r="C6536" s="5" t="s">
        <v>533</v>
      </c>
    </row>
    <row r="6537" spans="2:3">
      <c r="B6537" s="5">
        <v>426</v>
      </c>
      <c r="C6537" s="5" t="s">
        <v>532</v>
      </c>
    </row>
    <row r="6538" spans="2:3">
      <c r="B6538" s="5">
        <v>407</v>
      </c>
      <c r="C6538" s="5" t="s">
        <v>532</v>
      </c>
    </row>
    <row r="6539" spans="2:3">
      <c r="B6539" s="5">
        <v>725</v>
      </c>
      <c r="C6539" s="5" t="s">
        <v>533</v>
      </c>
    </row>
    <row r="6540" spans="2:3">
      <c r="B6540" s="5">
        <v>657</v>
      </c>
      <c r="C6540" s="5" t="s">
        <v>533</v>
      </c>
    </row>
    <row r="6541" spans="2:3">
      <c r="B6541" s="5">
        <v>148</v>
      </c>
      <c r="C6541" s="5" t="s">
        <v>533</v>
      </c>
    </row>
    <row r="6542" spans="2:3">
      <c r="B6542" s="5">
        <v>404</v>
      </c>
      <c r="C6542" s="5" t="s">
        <v>532</v>
      </c>
    </row>
    <row r="6543" spans="2:3">
      <c r="B6543" s="5">
        <v>528</v>
      </c>
      <c r="C6543" s="5" t="s">
        <v>533</v>
      </c>
    </row>
    <row r="6544" spans="2:3">
      <c r="B6544" s="5">
        <v>692</v>
      </c>
      <c r="C6544" s="5" t="s">
        <v>533</v>
      </c>
    </row>
    <row r="6545" spans="2:3">
      <c r="B6545" s="5">
        <v>672</v>
      </c>
      <c r="C6545" s="5" t="s">
        <v>533</v>
      </c>
    </row>
    <row r="6546" spans="2:3">
      <c r="B6546" s="5">
        <v>230</v>
      </c>
      <c r="C6546" s="5" t="s">
        <v>533</v>
      </c>
    </row>
    <row r="6547" spans="2:3">
      <c r="B6547" s="5">
        <v>712</v>
      </c>
      <c r="C6547" s="5" t="s">
        <v>533</v>
      </c>
    </row>
    <row r="6548" spans="2:3">
      <c r="B6548" s="5">
        <v>223</v>
      </c>
      <c r="C6548" s="5" t="s">
        <v>532</v>
      </c>
    </row>
    <row r="6549" spans="2:3">
      <c r="B6549" s="5">
        <v>317</v>
      </c>
      <c r="C6549" s="5" t="s">
        <v>533</v>
      </c>
    </row>
    <row r="6550" spans="2:3">
      <c r="B6550" s="5">
        <v>151</v>
      </c>
      <c r="C6550" s="5" t="s">
        <v>533</v>
      </c>
    </row>
    <row r="6551" spans="2:3">
      <c r="B6551" s="5">
        <v>399</v>
      </c>
      <c r="C6551" s="5" t="s">
        <v>532</v>
      </c>
    </row>
    <row r="6552" spans="2:3">
      <c r="B6552" s="5">
        <v>310</v>
      </c>
      <c r="C6552" s="5" t="s">
        <v>533</v>
      </c>
    </row>
    <row r="6553" spans="2:3">
      <c r="B6553" s="5">
        <v>645</v>
      </c>
      <c r="C6553" s="5" t="s">
        <v>532</v>
      </c>
    </row>
    <row r="6554" spans="2:3">
      <c r="B6554" s="5">
        <v>560</v>
      </c>
      <c r="C6554" s="5" t="s">
        <v>533</v>
      </c>
    </row>
    <row r="6555" spans="2:3">
      <c r="B6555" s="5">
        <v>147</v>
      </c>
      <c r="C6555" s="5" t="s">
        <v>533</v>
      </c>
    </row>
    <row r="6556" spans="2:3">
      <c r="B6556" s="5">
        <v>860</v>
      </c>
      <c r="C6556" s="5" t="s">
        <v>532</v>
      </c>
    </row>
    <row r="6557" spans="2:3">
      <c r="B6557" s="5">
        <v>827</v>
      </c>
      <c r="C6557" s="5" t="s">
        <v>533</v>
      </c>
    </row>
    <row r="6558" spans="2:3">
      <c r="B6558" s="5">
        <v>153</v>
      </c>
      <c r="C6558" s="5" t="s">
        <v>532</v>
      </c>
    </row>
    <row r="6559" spans="2:3">
      <c r="B6559" s="5">
        <v>521</v>
      </c>
      <c r="C6559" s="5" t="s">
        <v>533</v>
      </c>
    </row>
    <row r="6560" spans="2:3">
      <c r="B6560" s="5">
        <v>133</v>
      </c>
      <c r="C6560" s="5" t="s">
        <v>533</v>
      </c>
    </row>
    <row r="6561" spans="2:3">
      <c r="B6561" s="5">
        <v>325</v>
      </c>
      <c r="C6561" s="5" t="s">
        <v>533</v>
      </c>
    </row>
    <row r="6562" spans="2:3">
      <c r="B6562" s="5">
        <v>614</v>
      </c>
      <c r="C6562" s="5" t="s">
        <v>533</v>
      </c>
    </row>
    <row r="6563" spans="2:3">
      <c r="B6563" s="5">
        <v>621</v>
      </c>
      <c r="C6563" s="5" t="s">
        <v>533</v>
      </c>
    </row>
    <row r="6564" spans="2:3">
      <c r="B6564" s="5">
        <v>287</v>
      </c>
      <c r="C6564" s="5" t="s">
        <v>533</v>
      </c>
    </row>
    <row r="6565" spans="2:3">
      <c r="B6565" s="5">
        <v>729</v>
      </c>
      <c r="C6565" s="5" t="s">
        <v>533</v>
      </c>
    </row>
    <row r="6566" spans="2:3">
      <c r="B6566" s="5">
        <v>20</v>
      </c>
      <c r="C6566" s="5" t="s">
        <v>533</v>
      </c>
    </row>
    <row r="6567" spans="2:3">
      <c r="B6567" s="5">
        <v>820</v>
      </c>
      <c r="C6567" s="5" t="s">
        <v>532</v>
      </c>
    </row>
    <row r="6568" spans="2:3">
      <c r="B6568" s="5">
        <v>549</v>
      </c>
      <c r="C6568" s="5" t="s">
        <v>532</v>
      </c>
    </row>
    <row r="6569" spans="2:3">
      <c r="B6569" s="5">
        <v>467</v>
      </c>
      <c r="C6569" s="5" t="s">
        <v>533</v>
      </c>
    </row>
    <row r="6570" spans="2:3">
      <c r="B6570" s="5">
        <v>980</v>
      </c>
      <c r="C6570" s="5" t="s">
        <v>532</v>
      </c>
    </row>
    <row r="6571" spans="2:3">
      <c r="B6571" s="5">
        <v>46</v>
      </c>
      <c r="C6571" s="5" t="s">
        <v>533</v>
      </c>
    </row>
    <row r="6572" spans="2:3">
      <c r="B6572" s="5">
        <v>59</v>
      </c>
      <c r="C6572" s="5" t="s">
        <v>533</v>
      </c>
    </row>
    <row r="6573" spans="2:3">
      <c r="B6573" s="5">
        <v>930</v>
      </c>
      <c r="C6573" s="5" t="s">
        <v>532</v>
      </c>
    </row>
    <row r="6574" spans="2:3">
      <c r="B6574" s="5">
        <v>844</v>
      </c>
      <c r="C6574" s="5" t="s">
        <v>533</v>
      </c>
    </row>
    <row r="6575" spans="2:3">
      <c r="B6575" s="5">
        <v>625</v>
      </c>
      <c r="C6575" s="5" t="s">
        <v>533</v>
      </c>
    </row>
    <row r="6576" spans="2:3">
      <c r="B6576" s="5">
        <v>445</v>
      </c>
      <c r="C6576" s="5" t="s">
        <v>533</v>
      </c>
    </row>
    <row r="6577" spans="2:3">
      <c r="B6577" s="5">
        <v>45</v>
      </c>
      <c r="C6577" s="5" t="s">
        <v>533</v>
      </c>
    </row>
    <row r="6578" spans="2:3">
      <c r="B6578" s="5">
        <v>349</v>
      </c>
      <c r="C6578" s="5" t="s">
        <v>532</v>
      </c>
    </row>
    <row r="6579" spans="2:3">
      <c r="B6579" s="5">
        <v>460</v>
      </c>
      <c r="C6579" s="5" t="s">
        <v>533</v>
      </c>
    </row>
    <row r="6580" spans="2:3">
      <c r="B6580" s="5">
        <v>65</v>
      </c>
      <c r="C6580" s="5" t="s">
        <v>533</v>
      </c>
    </row>
    <row r="6581" spans="2:3">
      <c r="B6581" s="5">
        <v>459</v>
      </c>
      <c r="C6581" s="5" t="s">
        <v>532</v>
      </c>
    </row>
    <row r="6582" spans="2:3">
      <c r="B6582" s="5">
        <v>781</v>
      </c>
      <c r="C6582" s="5" t="s">
        <v>533</v>
      </c>
    </row>
    <row r="6583" spans="2:3">
      <c r="B6583" s="5">
        <v>135</v>
      </c>
      <c r="C6583" s="5" t="s">
        <v>533</v>
      </c>
    </row>
    <row r="6584" spans="2:3">
      <c r="B6584" s="5">
        <v>157</v>
      </c>
      <c r="C6584" s="5" t="s">
        <v>533</v>
      </c>
    </row>
    <row r="6585" spans="2:3">
      <c r="B6585" s="5">
        <v>275</v>
      </c>
      <c r="C6585" s="5" t="s">
        <v>533</v>
      </c>
    </row>
    <row r="6586" spans="2:3">
      <c r="B6586" s="5">
        <v>571</v>
      </c>
      <c r="C6586" s="5" t="s">
        <v>533</v>
      </c>
    </row>
    <row r="6587" spans="2:3">
      <c r="B6587" s="5">
        <v>583</v>
      </c>
      <c r="C6587" s="5" t="s">
        <v>532</v>
      </c>
    </row>
    <row r="6588" spans="2:3">
      <c r="B6588" s="5">
        <v>541</v>
      </c>
      <c r="C6588" s="5" t="s">
        <v>533</v>
      </c>
    </row>
    <row r="6589" spans="2:3">
      <c r="B6589" s="5">
        <v>971</v>
      </c>
      <c r="C6589" s="5" t="s">
        <v>533</v>
      </c>
    </row>
    <row r="6590" spans="2:3">
      <c r="B6590" s="5">
        <v>716</v>
      </c>
      <c r="C6590" s="5" t="s">
        <v>532</v>
      </c>
    </row>
    <row r="6591" spans="2:3">
      <c r="B6591" s="5">
        <v>761</v>
      </c>
      <c r="C6591" s="5" t="s">
        <v>532</v>
      </c>
    </row>
    <row r="6592" spans="2:3">
      <c r="B6592" s="5">
        <v>296</v>
      </c>
      <c r="C6592" s="5" t="s">
        <v>532</v>
      </c>
    </row>
    <row r="6593" spans="2:3">
      <c r="B6593" s="5">
        <v>508</v>
      </c>
      <c r="C6593" s="5" t="s">
        <v>532</v>
      </c>
    </row>
    <row r="6594" spans="2:3">
      <c r="B6594" s="5">
        <v>375</v>
      </c>
      <c r="C6594" s="5" t="s">
        <v>533</v>
      </c>
    </row>
    <row r="6595" spans="2:3">
      <c r="B6595" s="5">
        <v>406</v>
      </c>
      <c r="C6595" s="5" t="s">
        <v>533</v>
      </c>
    </row>
    <row r="6596" spans="2:3">
      <c r="B6596" s="5">
        <v>448</v>
      </c>
      <c r="C6596" s="5" t="s">
        <v>533</v>
      </c>
    </row>
    <row r="6597" spans="2:3">
      <c r="B6597" s="5">
        <v>164</v>
      </c>
      <c r="C6597" s="5" t="s">
        <v>533</v>
      </c>
    </row>
    <row r="6598" spans="2:3">
      <c r="B6598" s="5">
        <v>67</v>
      </c>
      <c r="C6598" s="5" t="s">
        <v>533</v>
      </c>
    </row>
    <row r="6599" spans="2:3">
      <c r="B6599" s="5">
        <v>345</v>
      </c>
      <c r="C6599" s="5" t="s">
        <v>533</v>
      </c>
    </row>
    <row r="6600" spans="2:3">
      <c r="B6600" s="5">
        <v>884</v>
      </c>
      <c r="C6600" s="5" t="s">
        <v>532</v>
      </c>
    </row>
    <row r="6601" spans="2:3">
      <c r="B6601" s="5">
        <v>860</v>
      </c>
      <c r="C6601" s="5" t="s">
        <v>532</v>
      </c>
    </row>
    <row r="6602" spans="2:3">
      <c r="B6602" s="5">
        <v>130</v>
      </c>
      <c r="C6602" s="5" t="s">
        <v>532</v>
      </c>
    </row>
    <row r="6603" spans="2:3">
      <c r="B6603" s="5">
        <v>298</v>
      </c>
      <c r="C6603" s="5" t="s">
        <v>533</v>
      </c>
    </row>
    <row r="6604" spans="2:3">
      <c r="B6604" s="5">
        <v>921</v>
      </c>
      <c r="C6604" s="5" t="s">
        <v>532</v>
      </c>
    </row>
    <row r="6605" spans="2:3">
      <c r="B6605" s="5">
        <v>319</v>
      </c>
      <c r="C6605" s="5" t="s">
        <v>532</v>
      </c>
    </row>
    <row r="6606" spans="2:3">
      <c r="B6606" s="5">
        <v>130</v>
      </c>
      <c r="C6606" s="5" t="s">
        <v>532</v>
      </c>
    </row>
    <row r="6607" spans="2:3">
      <c r="B6607" s="5">
        <v>203</v>
      </c>
      <c r="C6607" s="5" t="s">
        <v>533</v>
      </c>
    </row>
    <row r="6608" spans="2:3">
      <c r="B6608" s="5">
        <v>476</v>
      </c>
      <c r="C6608" s="5" t="s">
        <v>533</v>
      </c>
    </row>
    <row r="6609" spans="2:3">
      <c r="B6609" s="5">
        <v>447</v>
      </c>
      <c r="C6609" s="5" t="s">
        <v>533</v>
      </c>
    </row>
    <row r="6610" spans="2:3">
      <c r="B6610" s="5">
        <v>124</v>
      </c>
      <c r="C6610" s="5" t="s">
        <v>533</v>
      </c>
    </row>
    <row r="6611" spans="2:3">
      <c r="B6611" s="5">
        <v>707</v>
      </c>
      <c r="C6611" s="5" t="s">
        <v>532</v>
      </c>
    </row>
    <row r="6612" spans="2:3">
      <c r="B6612" s="5">
        <v>940</v>
      </c>
      <c r="C6612" s="5" t="s">
        <v>532</v>
      </c>
    </row>
    <row r="6613" spans="2:3">
      <c r="B6613" s="5">
        <v>657</v>
      </c>
      <c r="C6613" s="5" t="s">
        <v>532</v>
      </c>
    </row>
    <row r="6614" spans="2:3">
      <c r="B6614" s="5">
        <v>397</v>
      </c>
      <c r="C6614" s="5" t="s">
        <v>533</v>
      </c>
    </row>
    <row r="6615" spans="2:3">
      <c r="B6615" s="5">
        <v>290</v>
      </c>
      <c r="C6615" s="5" t="s">
        <v>532</v>
      </c>
    </row>
    <row r="6616" spans="2:3">
      <c r="B6616" s="5">
        <v>818</v>
      </c>
      <c r="C6616" s="5" t="s">
        <v>533</v>
      </c>
    </row>
    <row r="6617" spans="2:3">
      <c r="B6617" s="5">
        <v>886</v>
      </c>
      <c r="C6617" s="5" t="s">
        <v>533</v>
      </c>
    </row>
    <row r="6618" spans="2:3">
      <c r="B6618" s="5">
        <v>315</v>
      </c>
      <c r="C6618" s="5" t="s">
        <v>533</v>
      </c>
    </row>
    <row r="6619" spans="2:3">
      <c r="B6619" s="5">
        <v>358</v>
      </c>
      <c r="C6619" s="5" t="s">
        <v>532</v>
      </c>
    </row>
    <row r="6620" spans="2:3">
      <c r="B6620" s="5">
        <v>990</v>
      </c>
      <c r="C6620" s="5" t="s">
        <v>533</v>
      </c>
    </row>
    <row r="6621" spans="2:3">
      <c r="B6621" s="5">
        <v>440</v>
      </c>
      <c r="C6621" s="5" t="s">
        <v>533</v>
      </c>
    </row>
    <row r="6622" spans="2:3">
      <c r="B6622" s="5">
        <v>598</v>
      </c>
      <c r="C6622" s="5" t="s">
        <v>533</v>
      </c>
    </row>
    <row r="6623" spans="2:3">
      <c r="B6623" s="5">
        <v>531</v>
      </c>
      <c r="C6623" s="5" t="s">
        <v>532</v>
      </c>
    </row>
    <row r="6624" spans="2:3">
      <c r="B6624" s="5">
        <v>983</v>
      </c>
      <c r="C6624" s="5" t="s">
        <v>532</v>
      </c>
    </row>
    <row r="6625" spans="2:3">
      <c r="B6625" s="5">
        <v>366</v>
      </c>
      <c r="C6625" s="5" t="s">
        <v>533</v>
      </c>
    </row>
    <row r="6626" spans="2:3">
      <c r="B6626" s="5">
        <v>833</v>
      </c>
      <c r="C6626" s="5" t="s">
        <v>532</v>
      </c>
    </row>
    <row r="6627" spans="2:3">
      <c r="B6627" s="5">
        <v>279</v>
      </c>
      <c r="C6627" s="5" t="s">
        <v>533</v>
      </c>
    </row>
    <row r="6628" spans="2:3">
      <c r="B6628" s="5">
        <v>713</v>
      </c>
      <c r="C6628" s="5" t="s">
        <v>533</v>
      </c>
    </row>
    <row r="6629" spans="2:3">
      <c r="B6629" s="5">
        <v>613</v>
      </c>
      <c r="C6629" s="5" t="s">
        <v>533</v>
      </c>
    </row>
    <row r="6630" spans="2:3">
      <c r="B6630" s="5">
        <v>561</v>
      </c>
      <c r="C6630" s="5" t="s">
        <v>532</v>
      </c>
    </row>
    <row r="6631" spans="2:3">
      <c r="B6631" s="5">
        <v>280</v>
      </c>
      <c r="C6631" s="5" t="s">
        <v>533</v>
      </c>
    </row>
    <row r="6632" spans="2:3">
      <c r="B6632" s="5">
        <v>84</v>
      </c>
      <c r="C6632" s="5" t="s">
        <v>532</v>
      </c>
    </row>
    <row r="6633" spans="2:3">
      <c r="B6633" s="5">
        <v>991</v>
      </c>
      <c r="C6633" s="5" t="s">
        <v>533</v>
      </c>
    </row>
    <row r="6634" spans="2:3">
      <c r="B6634" s="5">
        <v>351</v>
      </c>
      <c r="C6634" s="5" t="s">
        <v>533</v>
      </c>
    </row>
    <row r="6635" spans="2:3">
      <c r="B6635" s="5">
        <v>567</v>
      </c>
      <c r="C6635" s="5" t="s">
        <v>533</v>
      </c>
    </row>
    <row r="6636" spans="2:3">
      <c r="B6636" s="5">
        <v>933</v>
      </c>
      <c r="C6636" s="5" t="s">
        <v>532</v>
      </c>
    </row>
    <row r="6637" spans="2:3">
      <c r="B6637" s="5">
        <v>369</v>
      </c>
      <c r="C6637" s="5" t="s">
        <v>533</v>
      </c>
    </row>
    <row r="6638" spans="2:3">
      <c r="B6638" s="5">
        <v>739</v>
      </c>
      <c r="C6638" s="5" t="s">
        <v>532</v>
      </c>
    </row>
    <row r="6639" spans="2:3">
      <c r="B6639" s="5">
        <v>931</v>
      </c>
      <c r="C6639" s="5" t="s">
        <v>532</v>
      </c>
    </row>
    <row r="6640" spans="2:3">
      <c r="B6640" s="5">
        <v>399</v>
      </c>
      <c r="C6640" s="5" t="s">
        <v>533</v>
      </c>
    </row>
    <row r="6641" spans="2:3">
      <c r="B6641" s="5">
        <v>223</v>
      </c>
      <c r="C6641" s="5" t="s">
        <v>533</v>
      </c>
    </row>
    <row r="6642" spans="2:3">
      <c r="B6642" s="5">
        <v>589</v>
      </c>
      <c r="C6642" s="5" t="s">
        <v>533</v>
      </c>
    </row>
    <row r="6643" spans="2:3">
      <c r="B6643" s="5">
        <v>431</v>
      </c>
      <c r="C6643" s="5" t="s">
        <v>533</v>
      </c>
    </row>
    <row r="6644" spans="2:3">
      <c r="B6644" s="5">
        <v>772</v>
      </c>
      <c r="C6644" s="5" t="s">
        <v>532</v>
      </c>
    </row>
    <row r="6645" spans="2:3">
      <c r="B6645" s="5">
        <v>859</v>
      </c>
      <c r="C6645" s="5" t="s">
        <v>532</v>
      </c>
    </row>
    <row r="6646" spans="2:3">
      <c r="B6646" s="5">
        <v>166</v>
      </c>
      <c r="C6646" s="5" t="s">
        <v>533</v>
      </c>
    </row>
    <row r="6647" spans="2:3">
      <c r="B6647" s="5">
        <v>674</v>
      </c>
      <c r="C6647" s="5" t="s">
        <v>533</v>
      </c>
    </row>
    <row r="6648" spans="2:3">
      <c r="B6648" s="5">
        <v>740</v>
      </c>
      <c r="C6648" s="5" t="s">
        <v>533</v>
      </c>
    </row>
    <row r="6649" spans="2:3">
      <c r="B6649" s="5">
        <v>758</v>
      </c>
      <c r="C6649" s="5" t="s">
        <v>532</v>
      </c>
    </row>
    <row r="6650" spans="2:3">
      <c r="B6650" s="5">
        <v>881</v>
      </c>
      <c r="C6650" s="5" t="s">
        <v>533</v>
      </c>
    </row>
    <row r="6651" spans="2:3">
      <c r="B6651" s="5">
        <v>705</v>
      </c>
      <c r="C6651" s="5" t="s">
        <v>533</v>
      </c>
    </row>
    <row r="6652" spans="2:3">
      <c r="B6652" s="5">
        <v>606</v>
      </c>
      <c r="C6652" s="5" t="s">
        <v>533</v>
      </c>
    </row>
    <row r="6653" spans="2:3">
      <c r="B6653" s="5">
        <v>890</v>
      </c>
      <c r="C6653" s="5" t="s">
        <v>532</v>
      </c>
    </row>
    <row r="6654" spans="2:3">
      <c r="B6654" s="5">
        <v>21</v>
      </c>
      <c r="C6654" s="5" t="s">
        <v>533</v>
      </c>
    </row>
    <row r="6655" spans="2:3">
      <c r="B6655" s="5">
        <v>890</v>
      </c>
      <c r="C6655" s="5" t="s">
        <v>532</v>
      </c>
    </row>
    <row r="6656" spans="2:3">
      <c r="B6656" s="5">
        <v>751</v>
      </c>
      <c r="C6656" s="5" t="s">
        <v>533</v>
      </c>
    </row>
    <row r="6657" spans="2:3">
      <c r="B6657" s="5">
        <v>414</v>
      </c>
      <c r="C6657" s="5" t="s">
        <v>533</v>
      </c>
    </row>
    <row r="6658" spans="2:3">
      <c r="B6658" s="5">
        <v>801</v>
      </c>
      <c r="C6658" s="5" t="s">
        <v>532</v>
      </c>
    </row>
    <row r="6659" spans="2:3">
      <c r="B6659" s="5">
        <v>979</v>
      </c>
      <c r="C6659" s="5" t="s">
        <v>533</v>
      </c>
    </row>
    <row r="6660" spans="2:3">
      <c r="B6660" s="5">
        <v>233</v>
      </c>
      <c r="C6660" s="5" t="s">
        <v>533</v>
      </c>
    </row>
    <row r="6661" spans="2:3">
      <c r="B6661" s="5">
        <v>462</v>
      </c>
      <c r="C6661" s="5" t="s">
        <v>533</v>
      </c>
    </row>
    <row r="6662" spans="2:3">
      <c r="B6662" s="5">
        <v>238</v>
      </c>
      <c r="C6662" s="5" t="s">
        <v>532</v>
      </c>
    </row>
    <row r="6663" spans="2:3">
      <c r="B6663" s="5">
        <v>46</v>
      </c>
      <c r="C6663" s="5" t="s">
        <v>532</v>
      </c>
    </row>
    <row r="6664" spans="2:3">
      <c r="B6664" s="5">
        <v>10</v>
      </c>
      <c r="C6664" s="5" t="s">
        <v>533</v>
      </c>
    </row>
    <row r="6665" spans="2:3">
      <c r="B6665" s="5">
        <v>574</v>
      </c>
      <c r="C6665" s="5" t="s">
        <v>533</v>
      </c>
    </row>
    <row r="6666" spans="2:3">
      <c r="B6666" s="5">
        <v>101</v>
      </c>
      <c r="C6666" s="5" t="s">
        <v>533</v>
      </c>
    </row>
    <row r="6667" spans="2:3">
      <c r="B6667" s="5">
        <v>295</v>
      </c>
      <c r="C6667" s="5" t="s">
        <v>533</v>
      </c>
    </row>
    <row r="6668" spans="2:3">
      <c r="B6668" s="5">
        <v>199</v>
      </c>
      <c r="C6668" s="5" t="s">
        <v>532</v>
      </c>
    </row>
    <row r="6669" spans="2:3">
      <c r="B6669" s="5">
        <v>434</v>
      </c>
      <c r="C6669" s="5" t="s">
        <v>533</v>
      </c>
    </row>
    <row r="6670" spans="2:3">
      <c r="B6670" s="5">
        <v>199</v>
      </c>
      <c r="C6670" s="5" t="s">
        <v>533</v>
      </c>
    </row>
    <row r="6671" spans="2:3">
      <c r="B6671" s="5">
        <v>853</v>
      </c>
      <c r="C6671" s="5" t="s">
        <v>533</v>
      </c>
    </row>
    <row r="6672" spans="2:3">
      <c r="B6672" s="5">
        <v>272</v>
      </c>
      <c r="C6672" s="5" t="s">
        <v>533</v>
      </c>
    </row>
    <row r="6673" spans="2:3">
      <c r="B6673" s="5">
        <v>528</v>
      </c>
      <c r="C6673" s="5" t="s">
        <v>532</v>
      </c>
    </row>
    <row r="6674" spans="2:3">
      <c r="B6674" s="5">
        <v>96</v>
      </c>
      <c r="C6674" s="5" t="s">
        <v>533</v>
      </c>
    </row>
    <row r="6675" spans="2:3">
      <c r="B6675" s="5">
        <v>449</v>
      </c>
      <c r="C6675" s="5" t="s">
        <v>533</v>
      </c>
    </row>
    <row r="6676" spans="2:3">
      <c r="B6676" s="5">
        <v>940</v>
      </c>
      <c r="C6676" s="5" t="s">
        <v>532</v>
      </c>
    </row>
    <row r="6677" spans="2:3">
      <c r="B6677" s="5">
        <v>415</v>
      </c>
      <c r="C6677" s="5" t="s">
        <v>533</v>
      </c>
    </row>
    <row r="6678" spans="2:3">
      <c r="B6678" s="5">
        <v>583</v>
      </c>
      <c r="C6678" s="5" t="s">
        <v>532</v>
      </c>
    </row>
    <row r="6679" spans="2:3">
      <c r="B6679" s="5">
        <v>284</v>
      </c>
      <c r="C6679" s="5" t="s">
        <v>533</v>
      </c>
    </row>
    <row r="6680" spans="2:3">
      <c r="B6680" s="5">
        <v>772</v>
      </c>
      <c r="C6680" s="5" t="s">
        <v>532</v>
      </c>
    </row>
    <row r="6681" spans="2:3">
      <c r="B6681" s="5">
        <v>918</v>
      </c>
      <c r="C6681" s="5" t="s">
        <v>533</v>
      </c>
    </row>
    <row r="6682" spans="2:3">
      <c r="B6682" s="5">
        <v>266</v>
      </c>
      <c r="C6682" s="5" t="s">
        <v>533</v>
      </c>
    </row>
    <row r="6683" spans="2:3">
      <c r="B6683" s="5">
        <v>299</v>
      </c>
      <c r="C6683" s="5" t="s">
        <v>532</v>
      </c>
    </row>
    <row r="6684" spans="2:3">
      <c r="B6684" s="5">
        <v>941</v>
      </c>
      <c r="C6684" s="5" t="s">
        <v>532</v>
      </c>
    </row>
    <row r="6685" spans="2:3">
      <c r="B6685" s="5">
        <v>393</v>
      </c>
      <c r="C6685" s="5" t="s">
        <v>532</v>
      </c>
    </row>
    <row r="6686" spans="2:3">
      <c r="B6686" s="5">
        <v>820</v>
      </c>
      <c r="C6686" s="5" t="s">
        <v>532</v>
      </c>
    </row>
    <row r="6687" spans="2:3">
      <c r="B6687" s="5">
        <v>732</v>
      </c>
      <c r="C6687" s="5" t="s">
        <v>533</v>
      </c>
    </row>
    <row r="6688" spans="2:3">
      <c r="B6688" s="5">
        <v>359</v>
      </c>
      <c r="C6688" s="5" t="s">
        <v>533</v>
      </c>
    </row>
    <row r="6689" spans="2:3">
      <c r="B6689" s="5">
        <v>894</v>
      </c>
      <c r="C6689" s="5" t="s">
        <v>532</v>
      </c>
    </row>
    <row r="6690" spans="2:3">
      <c r="B6690" s="5">
        <v>190</v>
      </c>
      <c r="C6690" s="5" t="s">
        <v>533</v>
      </c>
    </row>
    <row r="6691" spans="2:3">
      <c r="B6691" s="5">
        <v>78</v>
      </c>
      <c r="C6691" s="5" t="s">
        <v>533</v>
      </c>
    </row>
    <row r="6692" spans="2:3">
      <c r="B6692" s="5">
        <v>190</v>
      </c>
      <c r="C6692" s="5" t="s">
        <v>532</v>
      </c>
    </row>
    <row r="6693" spans="2:3">
      <c r="B6693" s="5">
        <v>525</v>
      </c>
      <c r="C6693" s="5" t="s">
        <v>533</v>
      </c>
    </row>
    <row r="6694" spans="2:3">
      <c r="B6694" s="5">
        <v>239</v>
      </c>
      <c r="C6694" s="5" t="s">
        <v>533</v>
      </c>
    </row>
    <row r="6695" spans="2:3">
      <c r="B6695" s="5">
        <v>776</v>
      </c>
      <c r="C6695" s="5" t="s">
        <v>532</v>
      </c>
    </row>
    <row r="6696" spans="2:3">
      <c r="B6696" s="5">
        <v>465</v>
      </c>
      <c r="C6696" s="5" t="s">
        <v>533</v>
      </c>
    </row>
    <row r="6697" spans="2:3">
      <c r="B6697" s="5">
        <v>666</v>
      </c>
      <c r="C6697" s="5" t="s">
        <v>533</v>
      </c>
    </row>
    <row r="6698" spans="2:3">
      <c r="B6698" s="5">
        <v>988</v>
      </c>
      <c r="C6698" s="5" t="s">
        <v>532</v>
      </c>
    </row>
    <row r="6699" spans="2:3">
      <c r="B6699" s="5">
        <v>626</v>
      </c>
      <c r="C6699" s="5" t="s">
        <v>533</v>
      </c>
    </row>
    <row r="6700" spans="2:3">
      <c r="B6700" s="5">
        <v>717</v>
      </c>
      <c r="C6700" s="5" t="s">
        <v>533</v>
      </c>
    </row>
    <row r="6701" spans="2:3">
      <c r="B6701" s="5">
        <v>528</v>
      </c>
      <c r="C6701" s="5" t="s">
        <v>533</v>
      </c>
    </row>
    <row r="6702" spans="2:3">
      <c r="B6702" s="5">
        <v>670</v>
      </c>
      <c r="C6702" s="5" t="s">
        <v>533</v>
      </c>
    </row>
    <row r="6703" spans="2:3">
      <c r="B6703" s="5">
        <v>687</v>
      </c>
      <c r="C6703" s="5" t="s">
        <v>533</v>
      </c>
    </row>
    <row r="6704" spans="2:3">
      <c r="B6704" s="5">
        <v>832</v>
      </c>
      <c r="C6704" s="5" t="s">
        <v>532</v>
      </c>
    </row>
    <row r="6705" spans="2:3">
      <c r="B6705" s="5">
        <v>263</v>
      </c>
      <c r="C6705" s="5" t="s">
        <v>532</v>
      </c>
    </row>
    <row r="6706" spans="2:3">
      <c r="B6706" s="5">
        <v>929</v>
      </c>
      <c r="C6706" s="5" t="s">
        <v>532</v>
      </c>
    </row>
    <row r="6707" spans="2:3">
      <c r="B6707" s="5">
        <v>591</v>
      </c>
      <c r="C6707" s="5" t="s">
        <v>533</v>
      </c>
    </row>
    <row r="6708" spans="2:3">
      <c r="B6708" s="5">
        <v>174</v>
      </c>
      <c r="C6708" s="5" t="s">
        <v>533</v>
      </c>
    </row>
    <row r="6709" spans="2:3">
      <c r="B6709" s="5">
        <v>96</v>
      </c>
      <c r="C6709" s="5" t="s">
        <v>532</v>
      </c>
    </row>
    <row r="6710" spans="2:3">
      <c r="B6710" s="5">
        <v>480</v>
      </c>
      <c r="C6710" s="5" t="s">
        <v>533</v>
      </c>
    </row>
    <row r="6711" spans="2:3">
      <c r="B6711" s="5">
        <v>969</v>
      </c>
      <c r="C6711" s="5" t="s">
        <v>533</v>
      </c>
    </row>
    <row r="6712" spans="2:3">
      <c r="B6712" s="5">
        <v>132</v>
      </c>
      <c r="C6712" s="5" t="s">
        <v>532</v>
      </c>
    </row>
    <row r="6713" spans="2:3">
      <c r="B6713" s="5">
        <v>77</v>
      </c>
      <c r="C6713" s="5" t="s">
        <v>533</v>
      </c>
    </row>
    <row r="6714" spans="2:3">
      <c r="B6714" s="5">
        <v>881</v>
      </c>
      <c r="C6714" s="5" t="s">
        <v>532</v>
      </c>
    </row>
    <row r="6715" spans="2:3">
      <c r="B6715" s="5">
        <v>85</v>
      </c>
      <c r="C6715" s="5" t="s">
        <v>533</v>
      </c>
    </row>
    <row r="6716" spans="2:3">
      <c r="B6716" s="5">
        <v>181</v>
      </c>
      <c r="C6716" s="5" t="s">
        <v>533</v>
      </c>
    </row>
    <row r="6717" spans="2:3">
      <c r="B6717" s="5">
        <v>395</v>
      </c>
      <c r="C6717" s="5" t="s">
        <v>533</v>
      </c>
    </row>
    <row r="6718" spans="2:3">
      <c r="B6718" s="5">
        <v>210</v>
      </c>
      <c r="C6718" s="5" t="s">
        <v>532</v>
      </c>
    </row>
    <row r="6719" spans="2:3">
      <c r="B6719" s="5">
        <v>721</v>
      </c>
      <c r="C6719" s="5" t="s">
        <v>532</v>
      </c>
    </row>
    <row r="6720" spans="2:3">
      <c r="B6720" s="5">
        <v>482</v>
      </c>
      <c r="C6720" s="5" t="s">
        <v>533</v>
      </c>
    </row>
    <row r="6721" spans="2:3">
      <c r="B6721" s="5">
        <v>885</v>
      </c>
      <c r="C6721" s="5" t="s">
        <v>533</v>
      </c>
    </row>
    <row r="6722" spans="2:3">
      <c r="B6722" s="5">
        <v>203</v>
      </c>
      <c r="C6722" s="5" t="s">
        <v>533</v>
      </c>
    </row>
    <row r="6723" spans="2:3">
      <c r="B6723" s="5">
        <v>265</v>
      </c>
      <c r="C6723" s="5" t="s">
        <v>533</v>
      </c>
    </row>
    <row r="6724" spans="2:3">
      <c r="B6724" s="5">
        <v>301</v>
      </c>
      <c r="C6724" s="5" t="s">
        <v>532</v>
      </c>
    </row>
    <row r="6725" spans="2:3">
      <c r="B6725" s="5">
        <v>500</v>
      </c>
      <c r="C6725" s="5" t="s">
        <v>533</v>
      </c>
    </row>
    <row r="6726" spans="2:3">
      <c r="B6726" s="5">
        <v>24</v>
      </c>
      <c r="C6726" s="5" t="s">
        <v>532</v>
      </c>
    </row>
    <row r="6727" spans="2:3">
      <c r="B6727" s="5">
        <v>917</v>
      </c>
      <c r="C6727" s="5" t="s">
        <v>532</v>
      </c>
    </row>
    <row r="6728" spans="2:3">
      <c r="B6728" s="5">
        <v>876</v>
      </c>
      <c r="C6728" s="5" t="s">
        <v>533</v>
      </c>
    </row>
    <row r="6729" spans="2:3">
      <c r="B6729" s="5">
        <v>963</v>
      </c>
      <c r="C6729" s="5" t="s">
        <v>532</v>
      </c>
    </row>
    <row r="6730" spans="2:3">
      <c r="B6730" s="5">
        <v>699</v>
      </c>
      <c r="C6730" s="5" t="s">
        <v>532</v>
      </c>
    </row>
    <row r="6731" spans="2:3">
      <c r="B6731" s="5">
        <v>639</v>
      </c>
      <c r="C6731" s="5" t="s">
        <v>533</v>
      </c>
    </row>
    <row r="6732" spans="2:3">
      <c r="B6732" s="5">
        <v>70</v>
      </c>
      <c r="C6732" s="5" t="s">
        <v>533</v>
      </c>
    </row>
    <row r="6733" spans="2:3">
      <c r="B6733" s="5">
        <v>852</v>
      </c>
      <c r="C6733" s="5" t="s">
        <v>532</v>
      </c>
    </row>
    <row r="6734" spans="2:3">
      <c r="B6734" s="5">
        <v>27</v>
      </c>
      <c r="C6734" s="5" t="s">
        <v>533</v>
      </c>
    </row>
    <row r="6735" spans="2:3">
      <c r="B6735" s="5">
        <v>390</v>
      </c>
      <c r="C6735" s="5" t="s">
        <v>533</v>
      </c>
    </row>
    <row r="6736" spans="2:3">
      <c r="B6736" s="5">
        <v>789</v>
      </c>
      <c r="C6736" s="5" t="s">
        <v>532</v>
      </c>
    </row>
    <row r="6737" spans="2:3">
      <c r="B6737" s="5">
        <v>292</v>
      </c>
      <c r="C6737" s="5" t="s">
        <v>533</v>
      </c>
    </row>
    <row r="6738" spans="2:3">
      <c r="B6738" s="5">
        <v>813</v>
      </c>
      <c r="C6738" s="5" t="s">
        <v>532</v>
      </c>
    </row>
    <row r="6739" spans="2:3">
      <c r="B6739" s="5">
        <v>126</v>
      </c>
      <c r="C6739" s="5" t="s">
        <v>533</v>
      </c>
    </row>
    <row r="6740" spans="2:3">
      <c r="B6740" s="5">
        <v>697</v>
      </c>
      <c r="C6740" s="5" t="s">
        <v>533</v>
      </c>
    </row>
    <row r="6741" spans="2:3">
      <c r="B6741" s="5">
        <v>884</v>
      </c>
      <c r="C6741" s="5" t="s">
        <v>532</v>
      </c>
    </row>
    <row r="6742" spans="2:3">
      <c r="B6742" s="5">
        <v>792</v>
      </c>
      <c r="C6742" s="5" t="s">
        <v>532</v>
      </c>
    </row>
    <row r="6743" spans="2:3">
      <c r="B6743" s="5">
        <v>329</v>
      </c>
      <c r="C6743" s="5" t="s">
        <v>533</v>
      </c>
    </row>
    <row r="6744" spans="2:3">
      <c r="B6744" s="5">
        <v>766</v>
      </c>
      <c r="C6744" s="5" t="s">
        <v>532</v>
      </c>
    </row>
    <row r="6745" spans="2:3">
      <c r="B6745" s="5">
        <v>287</v>
      </c>
      <c r="C6745" s="5" t="s">
        <v>533</v>
      </c>
    </row>
    <row r="6746" spans="2:3">
      <c r="B6746" s="5">
        <v>260</v>
      </c>
      <c r="C6746" s="5" t="s">
        <v>533</v>
      </c>
    </row>
    <row r="6747" spans="2:3">
      <c r="B6747" s="5">
        <v>624</v>
      </c>
      <c r="C6747" s="5" t="s">
        <v>532</v>
      </c>
    </row>
    <row r="6748" spans="2:3">
      <c r="B6748" s="5">
        <v>977</v>
      </c>
      <c r="C6748" s="5" t="s">
        <v>532</v>
      </c>
    </row>
    <row r="6749" spans="2:3">
      <c r="B6749" s="5">
        <v>671</v>
      </c>
      <c r="C6749" s="5" t="s">
        <v>533</v>
      </c>
    </row>
    <row r="6750" spans="2:3">
      <c r="B6750" s="5">
        <v>216</v>
      </c>
      <c r="C6750" s="5" t="s">
        <v>533</v>
      </c>
    </row>
    <row r="6751" spans="2:3">
      <c r="B6751" s="5">
        <v>11</v>
      </c>
      <c r="C6751" s="5" t="s">
        <v>533</v>
      </c>
    </row>
    <row r="6752" spans="2:3">
      <c r="B6752" s="5">
        <v>70</v>
      </c>
      <c r="C6752" s="5" t="s">
        <v>533</v>
      </c>
    </row>
    <row r="6753" spans="2:3">
      <c r="B6753" s="5">
        <v>538</v>
      </c>
      <c r="C6753" s="5" t="s">
        <v>533</v>
      </c>
    </row>
    <row r="6754" spans="2:3">
      <c r="B6754" s="5">
        <v>612</v>
      </c>
      <c r="C6754" s="5" t="s">
        <v>532</v>
      </c>
    </row>
    <row r="6755" spans="2:3">
      <c r="B6755" s="5">
        <v>276</v>
      </c>
      <c r="C6755" s="5" t="s">
        <v>533</v>
      </c>
    </row>
    <row r="6756" spans="2:3">
      <c r="B6756" s="5">
        <v>319</v>
      </c>
      <c r="C6756" s="5" t="s">
        <v>533</v>
      </c>
    </row>
    <row r="6757" spans="2:3">
      <c r="B6757" s="5">
        <v>314</v>
      </c>
      <c r="C6757" s="5" t="s">
        <v>533</v>
      </c>
    </row>
    <row r="6758" spans="2:3">
      <c r="B6758" s="5">
        <v>277</v>
      </c>
      <c r="C6758" s="5" t="s">
        <v>533</v>
      </c>
    </row>
    <row r="6759" spans="2:3">
      <c r="B6759" s="5">
        <v>368</v>
      </c>
      <c r="C6759" s="5" t="s">
        <v>533</v>
      </c>
    </row>
    <row r="6760" spans="2:3">
      <c r="B6760" s="5">
        <v>802</v>
      </c>
      <c r="C6760" s="5" t="s">
        <v>533</v>
      </c>
    </row>
    <row r="6761" spans="2:3">
      <c r="B6761" s="5">
        <v>286</v>
      </c>
      <c r="C6761" s="5" t="s">
        <v>533</v>
      </c>
    </row>
    <row r="6762" spans="2:3">
      <c r="B6762" s="5">
        <v>478</v>
      </c>
      <c r="C6762" s="5" t="s">
        <v>533</v>
      </c>
    </row>
    <row r="6763" spans="2:3">
      <c r="B6763" s="5">
        <v>49</v>
      </c>
      <c r="C6763" s="5" t="s">
        <v>533</v>
      </c>
    </row>
    <row r="6764" spans="2:3">
      <c r="B6764" s="5">
        <v>78</v>
      </c>
      <c r="C6764" s="5" t="s">
        <v>532</v>
      </c>
    </row>
    <row r="6765" spans="2:3">
      <c r="B6765" s="5">
        <v>794</v>
      </c>
      <c r="C6765" s="5" t="s">
        <v>532</v>
      </c>
    </row>
    <row r="6766" spans="2:3">
      <c r="B6766" s="5">
        <v>219</v>
      </c>
      <c r="C6766" s="5" t="s">
        <v>533</v>
      </c>
    </row>
    <row r="6767" spans="2:3">
      <c r="B6767" s="5">
        <v>348</v>
      </c>
      <c r="C6767" s="5" t="s">
        <v>533</v>
      </c>
    </row>
    <row r="6768" spans="2:3">
      <c r="B6768" s="5">
        <v>197</v>
      </c>
      <c r="C6768" s="5" t="s">
        <v>533</v>
      </c>
    </row>
    <row r="6769" spans="2:3">
      <c r="B6769" s="5">
        <v>64</v>
      </c>
      <c r="C6769" s="5" t="s">
        <v>532</v>
      </c>
    </row>
    <row r="6770" spans="2:3">
      <c r="B6770" s="5">
        <v>159</v>
      </c>
      <c r="C6770" s="5" t="s">
        <v>533</v>
      </c>
    </row>
    <row r="6771" spans="2:3">
      <c r="B6771" s="5">
        <v>378</v>
      </c>
      <c r="C6771" s="5" t="s">
        <v>533</v>
      </c>
    </row>
    <row r="6772" spans="2:3">
      <c r="B6772" s="5">
        <v>951</v>
      </c>
      <c r="C6772" s="5" t="s">
        <v>533</v>
      </c>
    </row>
    <row r="6773" spans="2:3">
      <c r="B6773" s="5">
        <v>239</v>
      </c>
      <c r="C6773" s="5" t="s">
        <v>533</v>
      </c>
    </row>
    <row r="6774" spans="2:3">
      <c r="B6774" s="5">
        <v>341</v>
      </c>
      <c r="C6774" s="5" t="s">
        <v>532</v>
      </c>
    </row>
    <row r="6775" spans="2:3">
      <c r="B6775" s="5">
        <v>829</v>
      </c>
      <c r="C6775" s="5" t="s">
        <v>532</v>
      </c>
    </row>
    <row r="6776" spans="2:3">
      <c r="B6776" s="5">
        <v>427</v>
      </c>
      <c r="C6776" s="5" t="s">
        <v>533</v>
      </c>
    </row>
    <row r="6777" spans="2:3">
      <c r="B6777" s="5">
        <v>450</v>
      </c>
      <c r="C6777" s="5" t="s">
        <v>533</v>
      </c>
    </row>
    <row r="6778" spans="2:3">
      <c r="B6778" s="5">
        <v>943</v>
      </c>
      <c r="C6778" s="5" t="s">
        <v>532</v>
      </c>
    </row>
    <row r="6779" spans="2:3">
      <c r="B6779" s="5">
        <v>465</v>
      </c>
      <c r="C6779" s="5" t="s">
        <v>533</v>
      </c>
    </row>
    <row r="6780" spans="2:3">
      <c r="B6780" s="5">
        <v>838</v>
      </c>
      <c r="C6780" s="5" t="s">
        <v>532</v>
      </c>
    </row>
    <row r="6781" spans="2:3">
      <c r="B6781" s="5">
        <v>0</v>
      </c>
      <c r="C6781" s="5" t="s">
        <v>533</v>
      </c>
    </row>
    <row r="6782" spans="2:3">
      <c r="B6782" s="5">
        <v>868</v>
      </c>
      <c r="C6782" s="5" t="s">
        <v>533</v>
      </c>
    </row>
    <row r="6783" spans="2:3">
      <c r="B6783" s="5">
        <v>491</v>
      </c>
      <c r="C6783" s="5" t="s">
        <v>533</v>
      </c>
    </row>
    <row r="6784" spans="2:3">
      <c r="B6784" s="5">
        <v>827</v>
      </c>
      <c r="C6784" s="5" t="s">
        <v>532</v>
      </c>
    </row>
    <row r="6785" spans="2:3">
      <c r="B6785" s="5">
        <v>693</v>
      </c>
      <c r="C6785" s="5" t="s">
        <v>532</v>
      </c>
    </row>
    <row r="6786" spans="2:3">
      <c r="B6786" s="5">
        <v>206</v>
      </c>
      <c r="C6786" s="5" t="s">
        <v>533</v>
      </c>
    </row>
    <row r="6787" spans="2:3">
      <c r="B6787" s="5">
        <v>717</v>
      </c>
      <c r="C6787" s="5" t="s">
        <v>533</v>
      </c>
    </row>
    <row r="6788" spans="2:3">
      <c r="B6788" s="5">
        <v>762</v>
      </c>
      <c r="C6788" s="5" t="s">
        <v>533</v>
      </c>
    </row>
    <row r="6789" spans="2:3">
      <c r="B6789" s="5">
        <v>423</v>
      </c>
      <c r="C6789" s="5" t="s">
        <v>533</v>
      </c>
    </row>
    <row r="6790" spans="2:3">
      <c r="B6790" s="5">
        <v>288</v>
      </c>
      <c r="C6790" s="5" t="s">
        <v>533</v>
      </c>
    </row>
    <row r="6791" spans="2:3">
      <c r="B6791" s="5">
        <v>107</v>
      </c>
      <c r="C6791" s="5" t="s">
        <v>533</v>
      </c>
    </row>
    <row r="6792" spans="2:3">
      <c r="B6792" s="5">
        <v>614</v>
      </c>
      <c r="C6792" s="5" t="s">
        <v>533</v>
      </c>
    </row>
    <row r="6793" spans="2:3">
      <c r="B6793" s="5">
        <v>887</v>
      </c>
      <c r="C6793" s="5" t="s">
        <v>532</v>
      </c>
    </row>
    <row r="6794" spans="2:3">
      <c r="B6794" s="5">
        <v>263</v>
      </c>
      <c r="C6794" s="5" t="s">
        <v>533</v>
      </c>
    </row>
    <row r="6795" spans="2:3">
      <c r="B6795" s="5">
        <v>998</v>
      </c>
      <c r="C6795" s="5" t="s">
        <v>532</v>
      </c>
    </row>
    <row r="6796" spans="2:3">
      <c r="B6796" s="5">
        <v>380</v>
      </c>
      <c r="C6796" s="5" t="s">
        <v>533</v>
      </c>
    </row>
    <row r="6797" spans="2:3">
      <c r="B6797" s="5">
        <v>432</v>
      </c>
      <c r="C6797" s="5" t="s">
        <v>533</v>
      </c>
    </row>
    <row r="6798" spans="2:3">
      <c r="B6798" s="5">
        <v>774</v>
      </c>
      <c r="C6798" s="5" t="s">
        <v>532</v>
      </c>
    </row>
    <row r="6799" spans="2:3">
      <c r="B6799" s="5">
        <v>114</v>
      </c>
      <c r="C6799" s="5" t="s">
        <v>532</v>
      </c>
    </row>
    <row r="6800" spans="2:3">
      <c r="B6800" s="5">
        <v>474</v>
      </c>
      <c r="C6800" s="5" t="s">
        <v>532</v>
      </c>
    </row>
    <row r="6801" spans="2:3">
      <c r="B6801" s="5">
        <v>112</v>
      </c>
      <c r="C6801" s="5" t="s">
        <v>533</v>
      </c>
    </row>
    <row r="6802" spans="2:3">
      <c r="B6802" s="5">
        <v>835</v>
      </c>
      <c r="C6802" s="5" t="s">
        <v>532</v>
      </c>
    </row>
    <row r="6803" spans="2:3">
      <c r="B6803" s="5">
        <v>787</v>
      </c>
      <c r="C6803" s="5" t="s">
        <v>533</v>
      </c>
    </row>
    <row r="6804" spans="2:3">
      <c r="B6804" s="5">
        <v>960</v>
      </c>
      <c r="C6804" s="5" t="s">
        <v>533</v>
      </c>
    </row>
    <row r="6805" spans="2:3">
      <c r="B6805" s="5">
        <v>577</v>
      </c>
      <c r="C6805" s="5" t="s">
        <v>533</v>
      </c>
    </row>
    <row r="6806" spans="2:3">
      <c r="B6806" s="5">
        <v>386</v>
      </c>
      <c r="C6806" s="5" t="s">
        <v>532</v>
      </c>
    </row>
    <row r="6807" spans="2:3">
      <c r="B6807" s="5">
        <v>976</v>
      </c>
      <c r="C6807" s="5" t="s">
        <v>532</v>
      </c>
    </row>
    <row r="6808" spans="2:3">
      <c r="B6808" s="5">
        <v>861</v>
      </c>
      <c r="C6808" s="5" t="s">
        <v>532</v>
      </c>
    </row>
    <row r="6809" spans="2:3">
      <c r="B6809" s="5">
        <v>142</v>
      </c>
      <c r="C6809" s="5" t="s">
        <v>533</v>
      </c>
    </row>
    <row r="6810" spans="2:3">
      <c r="B6810" s="5">
        <v>936</v>
      </c>
      <c r="C6810" s="5" t="s">
        <v>533</v>
      </c>
    </row>
    <row r="6811" spans="2:3">
      <c r="B6811" s="5">
        <v>315</v>
      </c>
      <c r="C6811" s="5" t="s">
        <v>532</v>
      </c>
    </row>
    <row r="6812" spans="2:3">
      <c r="B6812" s="5">
        <v>853</v>
      </c>
      <c r="C6812" s="5" t="s">
        <v>532</v>
      </c>
    </row>
    <row r="6813" spans="2:3">
      <c r="B6813" s="5">
        <v>219</v>
      </c>
      <c r="C6813" s="5" t="s">
        <v>532</v>
      </c>
    </row>
    <row r="6814" spans="2:3">
      <c r="B6814" s="5">
        <v>36</v>
      </c>
      <c r="C6814" s="5" t="s">
        <v>533</v>
      </c>
    </row>
    <row r="6815" spans="2:3">
      <c r="B6815" s="5">
        <v>804</v>
      </c>
      <c r="C6815" s="5" t="s">
        <v>533</v>
      </c>
    </row>
    <row r="6816" spans="2:3">
      <c r="B6816" s="5">
        <v>910</v>
      </c>
      <c r="C6816" s="5" t="s">
        <v>533</v>
      </c>
    </row>
    <row r="6817" spans="2:3">
      <c r="B6817" s="5">
        <v>669</v>
      </c>
      <c r="C6817" s="5" t="s">
        <v>533</v>
      </c>
    </row>
    <row r="6818" spans="2:3">
      <c r="B6818" s="5">
        <v>472</v>
      </c>
      <c r="C6818" s="5" t="s">
        <v>533</v>
      </c>
    </row>
    <row r="6819" spans="2:3">
      <c r="B6819" s="5">
        <v>287</v>
      </c>
      <c r="C6819" s="5" t="s">
        <v>533</v>
      </c>
    </row>
    <row r="6820" spans="2:3">
      <c r="B6820" s="5">
        <v>137</v>
      </c>
      <c r="C6820" s="5" t="s">
        <v>532</v>
      </c>
    </row>
    <row r="6821" spans="2:3">
      <c r="B6821" s="5">
        <v>931</v>
      </c>
      <c r="C6821" s="5" t="s">
        <v>533</v>
      </c>
    </row>
    <row r="6822" spans="2:3">
      <c r="B6822" s="5">
        <v>877</v>
      </c>
      <c r="C6822" s="5" t="s">
        <v>532</v>
      </c>
    </row>
    <row r="6823" spans="2:3">
      <c r="B6823" s="5">
        <v>566</v>
      </c>
      <c r="C6823" s="5" t="s">
        <v>533</v>
      </c>
    </row>
    <row r="6824" spans="2:3">
      <c r="B6824" s="5">
        <v>640</v>
      </c>
      <c r="C6824" s="5" t="s">
        <v>532</v>
      </c>
    </row>
    <row r="6825" spans="2:3">
      <c r="B6825" s="5">
        <v>297</v>
      </c>
      <c r="C6825" s="5" t="s">
        <v>533</v>
      </c>
    </row>
    <row r="6826" spans="2:3">
      <c r="B6826" s="5">
        <v>810</v>
      </c>
      <c r="C6826" s="5" t="s">
        <v>533</v>
      </c>
    </row>
    <row r="6827" spans="2:3">
      <c r="B6827" s="5">
        <v>29</v>
      </c>
      <c r="C6827" s="5" t="s">
        <v>532</v>
      </c>
    </row>
    <row r="6828" spans="2:3">
      <c r="B6828" s="5">
        <v>804</v>
      </c>
      <c r="C6828" s="5" t="s">
        <v>532</v>
      </c>
    </row>
    <row r="6829" spans="2:3">
      <c r="B6829" s="5">
        <v>647</v>
      </c>
      <c r="C6829" s="5" t="s">
        <v>533</v>
      </c>
    </row>
    <row r="6830" spans="2:3">
      <c r="B6830" s="5">
        <v>204</v>
      </c>
      <c r="C6830" s="5" t="s">
        <v>533</v>
      </c>
    </row>
    <row r="6831" spans="2:3">
      <c r="B6831" s="5">
        <v>962</v>
      </c>
      <c r="C6831" s="5" t="s">
        <v>532</v>
      </c>
    </row>
    <row r="6832" spans="2:3">
      <c r="B6832" s="5">
        <v>537</v>
      </c>
      <c r="C6832" s="5" t="s">
        <v>533</v>
      </c>
    </row>
    <row r="6833" spans="2:3">
      <c r="B6833" s="5">
        <v>227</v>
      </c>
      <c r="C6833" s="5" t="s">
        <v>533</v>
      </c>
    </row>
    <row r="6834" spans="2:3">
      <c r="B6834" s="5">
        <v>434</v>
      </c>
      <c r="C6834" s="5" t="s">
        <v>533</v>
      </c>
    </row>
    <row r="6835" spans="2:3">
      <c r="B6835" s="5">
        <v>128</v>
      </c>
      <c r="C6835" s="5" t="s">
        <v>533</v>
      </c>
    </row>
    <row r="6836" spans="2:3">
      <c r="B6836" s="5">
        <v>910</v>
      </c>
      <c r="C6836" s="5" t="s">
        <v>532</v>
      </c>
    </row>
    <row r="6837" spans="2:3">
      <c r="B6837" s="5">
        <v>167</v>
      </c>
      <c r="C6837" s="5" t="s">
        <v>532</v>
      </c>
    </row>
    <row r="6838" spans="2:3">
      <c r="B6838" s="5">
        <v>508</v>
      </c>
      <c r="C6838" s="5" t="s">
        <v>533</v>
      </c>
    </row>
    <row r="6839" spans="2:3">
      <c r="B6839" s="5">
        <v>525</v>
      </c>
      <c r="C6839" s="5" t="s">
        <v>533</v>
      </c>
    </row>
    <row r="6840" spans="2:3">
      <c r="B6840" s="5">
        <v>418</v>
      </c>
      <c r="C6840" s="5" t="s">
        <v>533</v>
      </c>
    </row>
    <row r="6841" spans="2:3">
      <c r="B6841" s="5">
        <v>323</v>
      </c>
      <c r="C6841" s="5" t="s">
        <v>533</v>
      </c>
    </row>
    <row r="6842" spans="2:3">
      <c r="B6842" s="5">
        <v>455</v>
      </c>
      <c r="C6842" s="5" t="s">
        <v>533</v>
      </c>
    </row>
    <row r="6843" spans="2:3">
      <c r="B6843" s="5">
        <v>337</v>
      </c>
      <c r="C6843" s="5" t="s">
        <v>533</v>
      </c>
    </row>
    <row r="6844" spans="2:3">
      <c r="B6844" s="5">
        <v>633</v>
      </c>
      <c r="C6844" s="5" t="s">
        <v>533</v>
      </c>
    </row>
    <row r="6845" spans="2:3">
      <c r="B6845" s="5">
        <v>239</v>
      </c>
      <c r="C6845" s="5" t="s">
        <v>532</v>
      </c>
    </row>
    <row r="6846" spans="2:3">
      <c r="B6846" s="5">
        <v>784</v>
      </c>
      <c r="C6846" s="5" t="s">
        <v>533</v>
      </c>
    </row>
    <row r="6847" spans="2:3">
      <c r="B6847" s="5">
        <v>925</v>
      </c>
      <c r="C6847" s="5" t="s">
        <v>532</v>
      </c>
    </row>
    <row r="6848" spans="2:3">
      <c r="B6848" s="5">
        <v>771</v>
      </c>
      <c r="C6848" s="5" t="s">
        <v>532</v>
      </c>
    </row>
    <row r="6849" spans="2:3">
      <c r="B6849" s="5">
        <v>646</v>
      </c>
      <c r="C6849" s="5" t="s">
        <v>533</v>
      </c>
    </row>
    <row r="6850" spans="2:3">
      <c r="B6850" s="5">
        <v>472</v>
      </c>
      <c r="C6850" s="5" t="s">
        <v>533</v>
      </c>
    </row>
    <row r="6851" spans="2:3">
      <c r="B6851" s="5">
        <v>734</v>
      </c>
      <c r="C6851" s="5" t="s">
        <v>532</v>
      </c>
    </row>
    <row r="6852" spans="2:3">
      <c r="B6852" s="5">
        <v>540</v>
      </c>
      <c r="C6852" s="5" t="s">
        <v>533</v>
      </c>
    </row>
    <row r="6853" spans="2:3">
      <c r="B6853" s="5">
        <v>419</v>
      </c>
      <c r="C6853" s="5" t="s">
        <v>532</v>
      </c>
    </row>
    <row r="6854" spans="2:3">
      <c r="B6854" s="5">
        <v>448</v>
      </c>
      <c r="C6854" s="5" t="s">
        <v>532</v>
      </c>
    </row>
    <row r="6855" spans="2:3">
      <c r="B6855" s="5">
        <v>450</v>
      </c>
      <c r="C6855" s="5" t="s">
        <v>533</v>
      </c>
    </row>
    <row r="6856" spans="2:3">
      <c r="B6856" s="5">
        <v>828</v>
      </c>
      <c r="C6856" s="5" t="s">
        <v>532</v>
      </c>
    </row>
    <row r="6857" spans="2:3">
      <c r="B6857" s="5">
        <v>470</v>
      </c>
      <c r="C6857" s="5" t="s">
        <v>532</v>
      </c>
    </row>
    <row r="6858" spans="2:3">
      <c r="B6858" s="5">
        <v>777</v>
      </c>
      <c r="C6858" s="5" t="s">
        <v>532</v>
      </c>
    </row>
    <row r="6859" spans="2:3">
      <c r="B6859" s="5">
        <v>848</v>
      </c>
      <c r="C6859" s="5" t="s">
        <v>532</v>
      </c>
    </row>
    <row r="6860" spans="2:3">
      <c r="B6860" s="5">
        <v>925</v>
      </c>
      <c r="C6860" s="5" t="s">
        <v>532</v>
      </c>
    </row>
    <row r="6861" spans="2:3">
      <c r="B6861" s="5">
        <v>574</v>
      </c>
      <c r="C6861" s="5" t="s">
        <v>533</v>
      </c>
    </row>
    <row r="6862" spans="2:3">
      <c r="B6862" s="5">
        <v>204</v>
      </c>
      <c r="C6862" s="5" t="s">
        <v>533</v>
      </c>
    </row>
    <row r="6863" spans="2:3">
      <c r="B6863" s="5">
        <v>743</v>
      </c>
      <c r="C6863" s="5" t="s">
        <v>532</v>
      </c>
    </row>
    <row r="6864" spans="2:3">
      <c r="B6864" s="5">
        <v>803</v>
      </c>
      <c r="C6864" s="5" t="s">
        <v>532</v>
      </c>
    </row>
    <row r="6865" spans="2:3">
      <c r="B6865" s="5">
        <v>188</v>
      </c>
      <c r="C6865" s="5" t="s">
        <v>533</v>
      </c>
    </row>
    <row r="6866" spans="2:3">
      <c r="B6866" s="5">
        <v>541</v>
      </c>
      <c r="C6866" s="5" t="s">
        <v>533</v>
      </c>
    </row>
    <row r="6867" spans="2:3">
      <c r="B6867" s="5">
        <v>519</v>
      </c>
      <c r="C6867" s="5" t="s">
        <v>532</v>
      </c>
    </row>
    <row r="6868" spans="2:3">
      <c r="B6868" s="5">
        <v>402</v>
      </c>
      <c r="C6868" s="5" t="s">
        <v>533</v>
      </c>
    </row>
    <row r="6869" spans="2:3">
      <c r="B6869" s="5">
        <v>576</v>
      </c>
      <c r="C6869" s="5" t="s">
        <v>533</v>
      </c>
    </row>
    <row r="6870" spans="2:3">
      <c r="B6870" s="5">
        <v>846</v>
      </c>
      <c r="C6870" s="5" t="s">
        <v>532</v>
      </c>
    </row>
    <row r="6871" spans="2:3">
      <c r="B6871" s="5">
        <v>147</v>
      </c>
      <c r="C6871" s="5" t="s">
        <v>532</v>
      </c>
    </row>
    <row r="6872" spans="2:3">
      <c r="B6872" s="5">
        <v>946</v>
      </c>
      <c r="C6872" s="5" t="s">
        <v>533</v>
      </c>
    </row>
    <row r="6873" spans="2:3">
      <c r="B6873" s="5">
        <v>392</v>
      </c>
      <c r="C6873" s="5" t="s">
        <v>533</v>
      </c>
    </row>
    <row r="6874" spans="2:3">
      <c r="B6874" s="5">
        <v>809</v>
      </c>
      <c r="C6874" s="5" t="s">
        <v>533</v>
      </c>
    </row>
    <row r="6875" spans="2:3">
      <c r="B6875" s="5">
        <v>125</v>
      </c>
      <c r="C6875" s="5" t="s">
        <v>533</v>
      </c>
    </row>
    <row r="6876" spans="2:3">
      <c r="B6876" s="5">
        <v>421</v>
      </c>
      <c r="C6876" s="5" t="s">
        <v>532</v>
      </c>
    </row>
    <row r="6877" spans="2:3">
      <c r="B6877" s="5">
        <v>692</v>
      </c>
      <c r="C6877" s="5" t="s">
        <v>533</v>
      </c>
    </row>
    <row r="6878" spans="2:3">
      <c r="B6878" s="5">
        <v>708</v>
      </c>
      <c r="C6878" s="5" t="s">
        <v>533</v>
      </c>
    </row>
    <row r="6879" spans="2:3">
      <c r="B6879" s="5">
        <v>614</v>
      </c>
      <c r="C6879" s="5" t="s">
        <v>533</v>
      </c>
    </row>
    <row r="6880" spans="2:3">
      <c r="B6880" s="5">
        <v>776</v>
      </c>
      <c r="C6880" s="5" t="s">
        <v>533</v>
      </c>
    </row>
    <row r="6881" spans="2:3">
      <c r="B6881" s="5">
        <v>840</v>
      </c>
      <c r="C6881" s="5" t="s">
        <v>532</v>
      </c>
    </row>
    <row r="6882" spans="2:3">
      <c r="B6882" s="5">
        <v>947</v>
      </c>
      <c r="C6882" s="5" t="s">
        <v>532</v>
      </c>
    </row>
    <row r="6883" spans="2:3">
      <c r="B6883" s="5">
        <v>555</v>
      </c>
      <c r="C6883" s="5" t="s">
        <v>533</v>
      </c>
    </row>
    <row r="6884" spans="2:3">
      <c r="B6884" s="5">
        <v>167</v>
      </c>
      <c r="C6884" s="5" t="s">
        <v>533</v>
      </c>
    </row>
    <row r="6885" spans="2:3">
      <c r="B6885" s="5">
        <v>402</v>
      </c>
      <c r="C6885" s="5" t="s">
        <v>533</v>
      </c>
    </row>
    <row r="6886" spans="2:3">
      <c r="B6886" s="5">
        <v>461</v>
      </c>
      <c r="C6886" s="5" t="s">
        <v>533</v>
      </c>
    </row>
    <row r="6887" spans="2:3">
      <c r="B6887" s="5">
        <v>645</v>
      </c>
      <c r="C6887" s="5" t="s">
        <v>532</v>
      </c>
    </row>
    <row r="6888" spans="2:3">
      <c r="B6888" s="5">
        <v>419</v>
      </c>
      <c r="C6888" s="5" t="s">
        <v>533</v>
      </c>
    </row>
    <row r="6889" spans="2:3">
      <c r="B6889" s="5">
        <v>279</v>
      </c>
      <c r="C6889" s="5" t="s">
        <v>533</v>
      </c>
    </row>
    <row r="6890" spans="2:3">
      <c r="B6890" s="5">
        <v>725</v>
      </c>
      <c r="C6890" s="5" t="s">
        <v>533</v>
      </c>
    </row>
    <row r="6891" spans="2:3">
      <c r="B6891" s="5">
        <v>854</v>
      </c>
      <c r="C6891" s="5" t="s">
        <v>532</v>
      </c>
    </row>
    <row r="6892" spans="2:3">
      <c r="B6892" s="5">
        <v>981</v>
      </c>
      <c r="C6892" s="5" t="s">
        <v>533</v>
      </c>
    </row>
    <row r="6893" spans="2:3">
      <c r="B6893" s="5">
        <v>934</v>
      </c>
      <c r="C6893" s="5" t="s">
        <v>533</v>
      </c>
    </row>
    <row r="6894" spans="2:3">
      <c r="B6894" s="5">
        <v>294</v>
      </c>
      <c r="C6894" s="5" t="s">
        <v>533</v>
      </c>
    </row>
    <row r="6895" spans="2:3">
      <c r="B6895" s="5">
        <v>371</v>
      </c>
      <c r="C6895" s="5" t="s">
        <v>532</v>
      </c>
    </row>
    <row r="6896" spans="2:3">
      <c r="B6896" s="5">
        <v>550</v>
      </c>
      <c r="C6896" s="5" t="s">
        <v>532</v>
      </c>
    </row>
    <row r="6897" spans="2:3">
      <c r="B6897" s="5">
        <v>49</v>
      </c>
      <c r="C6897" s="5" t="s">
        <v>532</v>
      </c>
    </row>
    <row r="6898" spans="2:3">
      <c r="B6898" s="5">
        <v>886</v>
      </c>
      <c r="C6898" s="5" t="s">
        <v>532</v>
      </c>
    </row>
    <row r="6899" spans="2:3">
      <c r="B6899" s="5">
        <v>855</v>
      </c>
      <c r="C6899" s="5" t="s">
        <v>533</v>
      </c>
    </row>
    <row r="6900" spans="2:3">
      <c r="B6900" s="5">
        <v>205</v>
      </c>
      <c r="C6900" s="5" t="s">
        <v>533</v>
      </c>
    </row>
    <row r="6901" spans="2:3">
      <c r="B6901" s="5">
        <v>551</v>
      </c>
      <c r="C6901" s="5" t="s">
        <v>533</v>
      </c>
    </row>
    <row r="6902" spans="2:3">
      <c r="B6902" s="5">
        <v>790</v>
      </c>
      <c r="C6902" s="5" t="s">
        <v>533</v>
      </c>
    </row>
    <row r="6903" spans="2:3">
      <c r="B6903" s="5">
        <v>140</v>
      </c>
      <c r="C6903" s="5" t="s">
        <v>532</v>
      </c>
    </row>
    <row r="6904" spans="2:3">
      <c r="B6904" s="5">
        <v>943</v>
      </c>
      <c r="C6904" s="5" t="s">
        <v>533</v>
      </c>
    </row>
    <row r="6905" spans="2:3">
      <c r="B6905" s="5">
        <v>702</v>
      </c>
      <c r="C6905" s="5" t="s">
        <v>533</v>
      </c>
    </row>
    <row r="6906" spans="2:3">
      <c r="B6906" s="5">
        <v>950</v>
      </c>
      <c r="C6906" s="5" t="s">
        <v>533</v>
      </c>
    </row>
    <row r="6907" spans="2:3">
      <c r="B6907" s="5">
        <v>650</v>
      </c>
      <c r="C6907" s="5" t="s">
        <v>533</v>
      </c>
    </row>
    <row r="6908" spans="2:3">
      <c r="B6908" s="5">
        <v>638</v>
      </c>
      <c r="C6908" s="5" t="s">
        <v>533</v>
      </c>
    </row>
    <row r="6909" spans="2:3">
      <c r="B6909" s="5">
        <v>343</v>
      </c>
      <c r="C6909" s="5" t="s">
        <v>532</v>
      </c>
    </row>
    <row r="6910" spans="2:3">
      <c r="B6910" s="5">
        <v>242</v>
      </c>
      <c r="C6910" s="5" t="s">
        <v>533</v>
      </c>
    </row>
    <row r="6911" spans="2:3">
      <c r="B6911" s="5">
        <v>148</v>
      </c>
      <c r="C6911" s="5" t="s">
        <v>533</v>
      </c>
    </row>
    <row r="6912" spans="2:3">
      <c r="B6912" s="5">
        <v>474</v>
      </c>
      <c r="C6912" s="5" t="s">
        <v>533</v>
      </c>
    </row>
    <row r="6913" spans="2:3">
      <c r="B6913" s="5">
        <v>339</v>
      </c>
      <c r="C6913" s="5" t="s">
        <v>532</v>
      </c>
    </row>
    <row r="6914" spans="2:3">
      <c r="B6914" s="5">
        <v>311</v>
      </c>
      <c r="C6914" s="5" t="s">
        <v>532</v>
      </c>
    </row>
    <row r="6915" spans="2:3">
      <c r="B6915" s="5">
        <v>810</v>
      </c>
      <c r="C6915" s="5" t="s">
        <v>533</v>
      </c>
    </row>
    <row r="6916" spans="2:3">
      <c r="B6916" s="5">
        <v>729</v>
      </c>
      <c r="C6916" s="5" t="s">
        <v>533</v>
      </c>
    </row>
    <row r="6917" spans="2:3">
      <c r="B6917" s="5">
        <v>268</v>
      </c>
      <c r="C6917" s="5" t="s">
        <v>533</v>
      </c>
    </row>
    <row r="6918" spans="2:3">
      <c r="B6918" s="5">
        <v>752</v>
      </c>
      <c r="C6918" s="5" t="s">
        <v>532</v>
      </c>
    </row>
    <row r="6919" spans="2:3">
      <c r="B6919" s="5">
        <v>262</v>
      </c>
      <c r="C6919" s="5" t="s">
        <v>533</v>
      </c>
    </row>
    <row r="6920" spans="2:3">
      <c r="B6920" s="5">
        <v>719</v>
      </c>
      <c r="C6920" s="5" t="s">
        <v>532</v>
      </c>
    </row>
    <row r="6921" spans="2:3">
      <c r="B6921" s="5">
        <v>798</v>
      </c>
      <c r="C6921" s="5" t="s">
        <v>533</v>
      </c>
    </row>
    <row r="6922" spans="2:3">
      <c r="B6922" s="5">
        <v>90</v>
      </c>
      <c r="C6922" s="5" t="s">
        <v>532</v>
      </c>
    </row>
    <row r="6923" spans="2:3">
      <c r="B6923" s="5">
        <v>702</v>
      </c>
      <c r="C6923" s="5" t="s">
        <v>533</v>
      </c>
    </row>
    <row r="6924" spans="2:3">
      <c r="B6924" s="5">
        <v>100</v>
      </c>
      <c r="C6924" s="5" t="s">
        <v>532</v>
      </c>
    </row>
    <row r="6925" spans="2:3">
      <c r="B6925" s="5">
        <v>122</v>
      </c>
      <c r="C6925" s="5" t="s">
        <v>532</v>
      </c>
    </row>
    <row r="6926" spans="2:3">
      <c r="B6926" s="5">
        <v>684</v>
      </c>
      <c r="C6926" s="5" t="s">
        <v>533</v>
      </c>
    </row>
    <row r="6927" spans="2:3">
      <c r="B6927" s="5">
        <v>514</v>
      </c>
      <c r="C6927" s="5" t="s">
        <v>533</v>
      </c>
    </row>
    <row r="6928" spans="2:3">
      <c r="B6928" s="5">
        <v>710</v>
      </c>
      <c r="C6928" s="5" t="s">
        <v>533</v>
      </c>
    </row>
    <row r="6929" spans="2:3">
      <c r="B6929" s="5">
        <v>207</v>
      </c>
      <c r="C6929" s="5" t="s">
        <v>533</v>
      </c>
    </row>
    <row r="6930" spans="2:3">
      <c r="B6930" s="5">
        <v>824</v>
      </c>
      <c r="C6930" s="5" t="s">
        <v>533</v>
      </c>
    </row>
    <row r="6931" spans="2:3">
      <c r="B6931" s="5">
        <v>428</v>
      </c>
      <c r="C6931" s="5" t="s">
        <v>532</v>
      </c>
    </row>
    <row r="6932" spans="2:3">
      <c r="B6932" s="5">
        <v>671</v>
      </c>
      <c r="C6932" s="5" t="s">
        <v>533</v>
      </c>
    </row>
    <row r="6933" spans="2:3">
      <c r="B6933" s="5">
        <v>122</v>
      </c>
      <c r="C6933" s="5" t="s">
        <v>533</v>
      </c>
    </row>
    <row r="6934" spans="2:3">
      <c r="B6934" s="5">
        <v>301</v>
      </c>
      <c r="C6934" s="5" t="s">
        <v>532</v>
      </c>
    </row>
    <row r="6935" spans="2:3">
      <c r="B6935" s="5">
        <v>657</v>
      </c>
      <c r="C6935" s="5" t="s">
        <v>533</v>
      </c>
    </row>
    <row r="6936" spans="2:3">
      <c r="B6936" s="5">
        <v>81</v>
      </c>
      <c r="C6936" s="5" t="s">
        <v>533</v>
      </c>
    </row>
    <row r="6937" spans="2:3">
      <c r="B6937" s="5">
        <v>331</v>
      </c>
      <c r="C6937" s="5" t="s">
        <v>532</v>
      </c>
    </row>
    <row r="6938" spans="2:3">
      <c r="B6938" s="5">
        <v>734</v>
      </c>
      <c r="C6938" s="5" t="s">
        <v>533</v>
      </c>
    </row>
    <row r="6939" spans="2:3">
      <c r="B6939" s="5">
        <v>846</v>
      </c>
      <c r="C6939" s="5" t="s">
        <v>532</v>
      </c>
    </row>
    <row r="6940" spans="2:3">
      <c r="B6940" s="5">
        <v>571</v>
      </c>
      <c r="C6940" s="5" t="s">
        <v>533</v>
      </c>
    </row>
    <row r="6941" spans="2:3">
      <c r="B6941" s="5">
        <v>229</v>
      </c>
      <c r="C6941" s="5" t="s">
        <v>532</v>
      </c>
    </row>
    <row r="6942" spans="2:3">
      <c r="B6942" s="5">
        <v>553</v>
      </c>
      <c r="C6942" s="5" t="s">
        <v>533</v>
      </c>
    </row>
    <row r="6943" spans="2:3">
      <c r="B6943" s="5">
        <v>545</v>
      </c>
      <c r="C6943" s="5" t="s">
        <v>533</v>
      </c>
    </row>
    <row r="6944" spans="2:3">
      <c r="B6944" s="5">
        <v>39</v>
      </c>
      <c r="C6944" s="5" t="s">
        <v>532</v>
      </c>
    </row>
    <row r="6945" spans="2:3">
      <c r="B6945" s="5">
        <v>494</v>
      </c>
      <c r="C6945" s="5" t="s">
        <v>532</v>
      </c>
    </row>
    <row r="6946" spans="2:3">
      <c r="B6946" s="5">
        <v>575</v>
      </c>
      <c r="C6946" s="5" t="s">
        <v>533</v>
      </c>
    </row>
    <row r="6947" spans="2:3">
      <c r="B6947" s="5">
        <v>382</v>
      </c>
      <c r="C6947" s="5" t="s">
        <v>533</v>
      </c>
    </row>
    <row r="6948" spans="2:3">
      <c r="B6948" s="5">
        <v>978</v>
      </c>
      <c r="C6948" s="5" t="s">
        <v>532</v>
      </c>
    </row>
    <row r="6949" spans="2:3">
      <c r="B6949" s="5">
        <v>879</v>
      </c>
      <c r="C6949" s="5" t="s">
        <v>533</v>
      </c>
    </row>
    <row r="6950" spans="2:3">
      <c r="B6950" s="5">
        <v>449</v>
      </c>
      <c r="C6950" s="5" t="s">
        <v>532</v>
      </c>
    </row>
    <row r="6951" spans="2:3">
      <c r="B6951" s="5">
        <v>554</v>
      </c>
      <c r="C6951" s="5" t="s">
        <v>533</v>
      </c>
    </row>
    <row r="6952" spans="2:3">
      <c r="B6952" s="5">
        <v>921</v>
      </c>
      <c r="C6952" s="5" t="s">
        <v>532</v>
      </c>
    </row>
    <row r="6953" spans="2:3">
      <c r="B6953" s="5">
        <v>531</v>
      </c>
      <c r="C6953" s="5" t="s">
        <v>532</v>
      </c>
    </row>
    <row r="6954" spans="2:3">
      <c r="B6954" s="5">
        <v>912</v>
      </c>
      <c r="C6954" s="5" t="s">
        <v>532</v>
      </c>
    </row>
    <row r="6955" spans="2:3">
      <c r="B6955" s="5">
        <v>925</v>
      </c>
      <c r="C6955" s="5" t="s">
        <v>532</v>
      </c>
    </row>
    <row r="6956" spans="2:3">
      <c r="B6956" s="5">
        <v>190</v>
      </c>
      <c r="C6956" s="5" t="s">
        <v>533</v>
      </c>
    </row>
    <row r="6957" spans="2:3">
      <c r="B6957" s="5">
        <v>748</v>
      </c>
      <c r="C6957" s="5" t="s">
        <v>533</v>
      </c>
    </row>
    <row r="6958" spans="2:3">
      <c r="B6958" s="5">
        <v>706</v>
      </c>
      <c r="C6958" s="5" t="s">
        <v>533</v>
      </c>
    </row>
    <row r="6959" spans="2:3">
      <c r="B6959" s="5">
        <v>156</v>
      </c>
      <c r="C6959" s="5" t="s">
        <v>532</v>
      </c>
    </row>
    <row r="6960" spans="2:3">
      <c r="B6960" s="5">
        <v>635</v>
      </c>
      <c r="C6960" s="5" t="s">
        <v>533</v>
      </c>
    </row>
    <row r="6961" spans="2:3">
      <c r="B6961" s="5">
        <v>836</v>
      </c>
      <c r="C6961" s="5" t="s">
        <v>533</v>
      </c>
    </row>
    <row r="6962" spans="2:3">
      <c r="B6962" s="5">
        <v>41</v>
      </c>
      <c r="C6962" s="5" t="s">
        <v>533</v>
      </c>
    </row>
    <row r="6963" spans="2:3">
      <c r="B6963" s="5">
        <v>878</v>
      </c>
      <c r="C6963" s="5" t="s">
        <v>533</v>
      </c>
    </row>
    <row r="6964" spans="2:3">
      <c r="B6964" s="5">
        <v>870</v>
      </c>
      <c r="C6964" s="5" t="s">
        <v>532</v>
      </c>
    </row>
    <row r="6965" spans="2:3">
      <c r="B6965" s="5">
        <v>48</v>
      </c>
      <c r="C6965" s="5" t="s">
        <v>533</v>
      </c>
    </row>
    <row r="6966" spans="2:3">
      <c r="B6966" s="5">
        <v>437</v>
      </c>
      <c r="C6966" s="5" t="s">
        <v>533</v>
      </c>
    </row>
    <row r="6967" spans="2:3">
      <c r="B6967" s="5">
        <v>233</v>
      </c>
      <c r="C6967" s="5" t="s">
        <v>532</v>
      </c>
    </row>
    <row r="6968" spans="2:3">
      <c r="B6968" s="5">
        <v>794</v>
      </c>
      <c r="C6968" s="5" t="s">
        <v>532</v>
      </c>
    </row>
    <row r="6969" spans="2:3">
      <c r="B6969" s="5">
        <v>892</v>
      </c>
      <c r="C6969" s="5" t="s">
        <v>532</v>
      </c>
    </row>
    <row r="6970" spans="2:3">
      <c r="B6970" s="5">
        <v>87</v>
      </c>
      <c r="C6970" s="5" t="s">
        <v>533</v>
      </c>
    </row>
    <row r="6971" spans="2:3">
      <c r="B6971" s="5">
        <v>325</v>
      </c>
      <c r="C6971" s="5" t="s">
        <v>532</v>
      </c>
    </row>
    <row r="6972" spans="2:3">
      <c r="B6972" s="5">
        <v>755</v>
      </c>
      <c r="C6972" s="5" t="s">
        <v>532</v>
      </c>
    </row>
    <row r="6973" spans="2:3">
      <c r="B6973" s="5">
        <v>563</v>
      </c>
      <c r="C6973" s="5" t="s">
        <v>533</v>
      </c>
    </row>
    <row r="6974" spans="2:3">
      <c r="B6974" s="5">
        <v>34</v>
      </c>
      <c r="C6974" s="5" t="s">
        <v>533</v>
      </c>
    </row>
    <row r="6975" spans="2:3">
      <c r="B6975" s="5">
        <v>859</v>
      </c>
      <c r="C6975" s="5" t="s">
        <v>533</v>
      </c>
    </row>
    <row r="6976" spans="2:3">
      <c r="B6976" s="5">
        <v>76</v>
      </c>
      <c r="C6976" s="5" t="s">
        <v>532</v>
      </c>
    </row>
    <row r="6977" spans="2:3">
      <c r="B6977" s="5">
        <v>335</v>
      </c>
      <c r="C6977" s="5" t="s">
        <v>532</v>
      </c>
    </row>
    <row r="6978" spans="2:3">
      <c r="B6978" s="5">
        <v>166</v>
      </c>
      <c r="C6978" s="5" t="s">
        <v>533</v>
      </c>
    </row>
    <row r="6979" spans="2:3">
      <c r="B6979" s="5">
        <v>58</v>
      </c>
      <c r="C6979" s="5" t="s">
        <v>532</v>
      </c>
    </row>
    <row r="6980" spans="2:3">
      <c r="B6980" s="5">
        <v>225</v>
      </c>
      <c r="C6980" s="5" t="s">
        <v>533</v>
      </c>
    </row>
    <row r="6981" spans="2:3">
      <c r="B6981" s="5">
        <v>954</v>
      </c>
      <c r="C6981" s="5" t="s">
        <v>532</v>
      </c>
    </row>
    <row r="6982" spans="2:3">
      <c r="B6982" s="5">
        <v>450</v>
      </c>
      <c r="C6982" s="5" t="s">
        <v>533</v>
      </c>
    </row>
    <row r="6983" spans="2:3">
      <c r="B6983" s="5">
        <v>10</v>
      </c>
      <c r="C6983" s="5" t="s">
        <v>533</v>
      </c>
    </row>
    <row r="6984" spans="2:3">
      <c r="B6984" s="5">
        <v>137</v>
      </c>
      <c r="C6984" s="5" t="s">
        <v>532</v>
      </c>
    </row>
    <row r="6985" spans="2:3">
      <c r="B6985" s="5">
        <v>949</v>
      </c>
      <c r="C6985" s="5" t="s">
        <v>533</v>
      </c>
    </row>
    <row r="6986" spans="2:3">
      <c r="B6986" s="5">
        <v>475</v>
      </c>
      <c r="C6986" s="5" t="s">
        <v>532</v>
      </c>
    </row>
    <row r="6987" spans="2:3">
      <c r="B6987" s="5">
        <v>795</v>
      </c>
      <c r="C6987" s="5" t="s">
        <v>532</v>
      </c>
    </row>
    <row r="6988" spans="2:3">
      <c r="B6988" s="5">
        <v>756</v>
      </c>
      <c r="C6988" s="5" t="s">
        <v>533</v>
      </c>
    </row>
    <row r="6989" spans="2:3">
      <c r="B6989" s="5">
        <v>50</v>
      </c>
      <c r="C6989" s="5" t="s">
        <v>532</v>
      </c>
    </row>
    <row r="6990" spans="2:3">
      <c r="B6990" s="5">
        <v>731</v>
      </c>
      <c r="C6990" s="5" t="s">
        <v>533</v>
      </c>
    </row>
    <row r="6991" spans="2:3">
      <c r="B6991" s="5">
        <v>326</v>
      </c>
      <c r="C6991" s="5" t="s">
        <v>533</v>
      </c>
    </row>
    <row r="6992" spans="2:3">
      <c r="B6992" s="5">
        <v>745</v>
      </c>
      <c r="C6992" s="5" t="s">
        <v>533</v>
      </c>
    </row>
    <row r="6993" spans="2:3">
      <c r="B6993" s="5">
        <v>877</v>
      </c>
      <c r="C6993" s="5" t="s">
        <v>533</v>
      </c>
    </row>
    <row r="6994" spans="2:3">
      <c r="B6994" s="5">
        <v>829</v>
      </c>
      <c r="C6994" s="5" t="s">
        <v>532</v>
      </c>
    </row>
    <row r="6995" spans="2:3">
      <c r="B6995" s="5">
        <v>765</v>
      </c>
      <c r="C6995" s="5" t="s">
        <v>532</v>
      </c>
    </row>
    <row r="6996" spans="2:3">
      <c r="B6996" s="5">
        <v>804</v>
      </c>
      <c r="C6996" s="5" t="s">
        <v>532</v>
      </c>
    </row>
    <row r="6997" spans="2:3">
      <c r="B6997" s="5">
        <v>58</v>
      </c>
      <c r="C6997" s="5" t="s">
        <v>533</v>
      </c>
    </row>
    <row r="6998" spans="2:3">
      <c r="B6998" s="5">
        <v>653</v>
      </c>
      <c r="C6998" s="5" t="s">
        <v>532</v>
      </c>
    </row>
    <row r="6999" spans="2:3">
      <c r="B6999" s="5">
        <v>941</v>
      </c>
      <c r="C6999" s="5" t="s">
        <v>532</v>
      </c>
    </row>
    <row r="7000" spans="2:3">
      <c r="B7000" s="5">
        <v>477</v>
      </c>
      <c r="C7000" s="5" t="s">
        <v>533</v>
      </c>
    </row>
    <row r="7001" spans="2:3">
      <c r="B7001" s="5">
        <v>75</v>
      </c>
      <c r="C7001" s="5" t="s">
        <v>533</v>
      </c>
    </row>
    <row r="7002" spans="2:3">
      <c r="B7002" s="5">
        <v>912</v>
      </c>
      <c r="C7002" s="5" t="s">
        <v>532</v>
      </c>
    </row>
    <row r="7003" spans="2:3">
      <c r="B7003" s="5">
        <v>8</v>
      </c>
      <c r="C7003" s="5" t="s">
        <v>533</v>
      </c>
    </row>
    <row r="7004" spans="2:3">
      <c r="B7004" s="5">
        <v>167</v>
      </c>
      <c r="C7004" s="5" t="s">
        <v>533</v>
      </c>
    </row>
    <row r="7005" spans="2:3">
      <c r="B7005" s="5">
        <v>312</v>
      </c>
      <c r="C7005" s="5" t="s">
        <v>533</v>
      </c>
    </row>
    <row r="7006" spans="2:3">
      <c r="B7006" s="5">
        <v>386</v>
      </c>
      <c r="C7006" s="5" t="s">
        <v>533</v>
      </c>
    </row>
    <row r="7007" spans="2:3">
      <c r="B7007" s="5">
        <v>69</v>
      </c>
      <c r="C7007" s="5" t="s">
        <v>533</v>
      </c>
    </row>
    <row r="7008" spans="2:3">
      <c r="B7008" s="5">
        <v>671</v>
      </c>
      <c r="C7008" s="5" t="s">
        <v>532</v>
      </c>
    </row>
    <row r="7009" spans="2:3">
      <c r="B7009" s="5">
        <v>670</v>
      </c>
      <c r="C7009" s="5" t="s">
        <v>533</v>
      </c>
    </row>
    <row r="7010" spans="2:3">
      <c r="B7010" s="5">
        <v>554</v>
      </c>
      <c r="C7010" s="5" t="s">
        <v>533</v>
      </c>
    </row>
    <row r="7011" spans="2:3">
      <c r="B7011" s="5">
        <v>625</v>
      </c>
      <c r="C7011" s="5" t="s">
        <v>533</v>
      </c>
    </row>
    <row r="7012" spans="2:3">
      <c r="B7012" s="5">
        <v>682</v>
      </c>
      <c r="C7012" s="5" t="s">
        <v>533</v>
      </c>
    </row>
    <row r="7013" spans="2:3">
      <c r="B7013" s="5">
        <v>554</v>
      </c>
      <c r="C7013" s="5" t="s">
        <v>533</v>
      </c>
    </row>
    <row r="7014" spans="2:3">
      <c r="B7014" s="5">
        <v>302</v>
      </c>
      <c r="C7014" s="5" t="s">
        <v>532</v>
      </c>
    </row>
    <row r="7015" spans="2:3">
      <c r="B7015" s="5">
        <v>653</v>
      </c>
      <c r="C7015" s="5" t="s">
        <v>532</v>
      </c>
    </row>
    <row r="7016" spans="2:3">
      <c r="B7016" s="5">
        <v>163</v>
      </c>
      <c r="C7016" s="5" t="s">
        <v>533</v>
      </c>
    </row>
    <row r="7017" spans="2:3">
      <c r="B7017" s="5">
        <v>492</v>
      </c>
      <c r="C7017" s="5" t="s">
        <v>532</v>
      </c>
    </row>
    <row r="7018" spans="2:3">
      <c r="B7018" s="5">
        <v>722</v>
      </c>
      <c r="C7018" s="5" t="s">
        <v>532</v>
      </c>
    </row>
    <row r="7019" spans="2:3">
      <c r="B7019" s="5">
        <v>531</v>
      </c>
      <c r="C7019" s="5" t="s">
        <v>532</v>
      </c>
    </row>
    <row r="7020" spans="2:3">
      <c r="B7020" s="5">
        <v>619</v>
      </c>
      <c r="C7020" s="5" t="s">
        <v>533</v>
      </c>
    </row>
    <row r="7021" spans="2:3">
      <c r="B7021" s="5">
        <v>457</v>
      </c>
      <c r="C7021" s="5" t="s">
        <v>532</v>
      </c>
    </row>
    <row r="7022" spans="2:3">
      <c r="B7022" s="5">
        <v>656</v>
      </c>
      <c r="C7022" s="5" t="s">
        <v>533</v>
      </c>
    </row>
    <row r="7023" spans="2:3">
      <c r="B7023" s="5">
        <v>47</v>
      </c>
      <c r="C7023" s="5" t="s">
        <v>532</v>
      </c>
    </row>
    <row r="7024" spans="2:3">
      <c r="B7024" s="5">
        <v>289</v>
      </c>
      <c r="C7024" s="5" t="s">
        <v>532</v>
      </c>
    </row>
    <row r="7025" spans="2:3">
      <c r="B7025" s="5">
        <v>800</v>
      </c>
      <c r="C7025" s="5" t="s">
        <v>532</v>
      </c>
    </row>
    <row r="7026" spans="2:3">
      <c r="B7026" s="5">
        <v>743</v>
      </c>
      <c r="C7026" s="5" t="s">
        <v>533</v>
      </c>
    </row>
    <row r="7027" spans="2:3">
      <c r="B7027" s="5">
        <v>7</v>
      </c>
      <c r="C7027" s="5" t="s">
        <v>533</v>
      </c>
    </row>
    <row r="7028" spans="2:3">
      <c r="B7028" s="5">
        <v>860</v>
      </c>
      <c r="C7028" s="5" t="s">
        <v>532</v>
      </c>
    </row>
    <row r="7029" spans="2:3">
      <c r="B7029" s="5">
        <v>515</v>
      </c>
      <c r="C7029" s="5" t="s">
        <v>533</v>
      </c>
    </row>
    <row r="7030" spans="2:3">
      <c r="B7030" s="5">
        <v>396</v>
      </c>
      <c r="C7030" s="5" t="s">
        <v>533</v>
      </c>
    </row>
    <row r="7031" spans="2:3">
      <c r="B7031" s="5">
        <v>612</v>
      </c>
      <c r="C7031" s="5" t="s">
        <v>532</v>
      </c>
    </row>
    <row r="7032" spans="2:3">
      <c r="B7032" s="5">
        <v>228</v>
      </c>
      <c r="C7032" s="5" t="s">
        <v>532</v>
      </c>
    </row>
    <row r="7033" spans="2:3">
      <c r="B7033" s="5">
        <v>743</v>
      </c>
      <c r="C7033" s="5" t="s">
        <v>532</v>
      </c>
    </row>
    <row r="7034" spans="2:3">
      <c r="B7034" s="5">
        <v>44</v>
      </c>
      <c r="C7034" s="5" t="s">
        <v>532</v>
      </c>
    </row>
    <row r="7035" spans="2:3">
      <c r="B7035" s="5">
        <v>980</v>
      </c>
      <c r="C7035" s="5" t="s">
        <v>533</v>
      </c>
    </row>
    <row r="7036" spans="2:3">
      <c r="B7036" s="5">
        <v>307</v>
      </c>
      <c r="C7036" s="5" t="s">
        <v>532</v>
      </c>
    </row>
    <row r="7037" spans="2:3">
      <c r="B7037" s="5">
        <v>436</v>
      </c>
      <c r="C7037" s="5" t="s">
        <v>533</v>
      </c>
    </row>
    <row r="7038" spans="2:3">
      <c r="B7038" s="5">
        <v>691</v>
      </c>
      <c r="C7038" s="5" t="s">
        <v>533</v>
      </c>
    </row>
    <row r="7039" spans="2:3">
      <c r="B7039" s="5">
        <v>909</v>
      </c>
      <c r="C7039" s="5" t="s">
        <v>532</v>
      </c>
    </row>
    <row r="7040" spans="2:3">
      <c r="B7040" s="5">
        <v>634</v>
      </c>
      <c r="C7040" s="5" t="s">
        <v>533</v>
      </c>
    </row>
    <row r="7041" spans="2:3">
      <c r="B7041" s="5">
        <v>46</v>
      </c>
      <c r="C7041" s="5" t="s">
        <v>533</v>
      </c>
    </row>
    <row r="7042" spans="2:3">
      <c r="B7042" s="5">
        <v>797</v>
      </c>
      <c r="C7042" s="5" t="s">
        <v>532</v>
      </c>
    </row>
    <row r="7043" spans="2:3">
      <c r="B7043" s="5">
        <v>300</v>
      </c>
      <c r="C7043" s="5" t="s">
        <v>533</v>
      </c>
    </row>
    <row r="7044" spans="2:3">
      <c r="B7044" s="5">
        <v>274</v>
      </c>
      <c r="C7044" s="5" t="s">
        <v>533</v>
      </c>
    </row>
    <row r="7045" spans="2:3">
      <c r="B7045" s="5">
        <v>321</v>
      </c>
      <c r="C7045" s="5" t="s">
        <v>532</v>
      </c>
    </row>
    <row r="7046" spans="2:3">
      <c r="B7046" s="5">
        <v>749</v>
      </c>
      <c r="C7046" s="5" t="s">
        <v>533</v>
      </c>
    </row>
    <row r="7047" spans="2:3">
      <c r="B7047" s="5">
        <v>270</v>
      </c>
      <c r="C7047" s="5" t="s">
        <v>532</v>
      </c>
    </row>
    <row r="7048" spans="2:3">
      <c r="B7048" s="5">
        <v>798</v>
      </c>
      <c r="C7048" s="5" t="s">
        <v>532</v>
      </c>
    </row>
    <row r="7049" spans="2:3">
      <c r="B7049" s="5">
        <v>116</v>
      </c>
      <c r="C7049" s="5" t="s">
        <v>533</v>
      </c>
    </row>
    <row r="7050" spans="2:3">
      <c r="B7050" s="5">
        <v>164</v>
      </c>
      <c r="C7050" s="5" t="s">
        <v>532</v>
      </c>
    </row>
    <row r="7051" spans="2:3">
      <c r="B7051" s="5">
        <v>752</v>
      </c>
      <c r="C7051" s="5" t="s">
        <v>533</v>
      </c>
    </row>
    <row r="7052" spans="2:3">
      <c r="B7052" s="5">
        <v>27</v>
      </c>
      <c r="C7052" s="5" t="s">
        <v>533</v>
      </c>
    </row>
    <row r="7053" spans="2:3">
      <c r="B7053" s="5">
        <v>645</v>
      </c>
      <c r="C7053" s="5" t="s">
        <v>533</v>
      </c>
    </row>
    <row r="7054" spans="2:3">
      <c r="B7054" s="5">
        <v>899</v>
      </c>
      <c r="C7054" s="5" t="s">
        <v>533</v>
      </c>
    </row>
    <row r="7055" spans="2:3">
      <c r="B7055" s="5">
        <v>337</v>
      </c>
      <c r="C7055" s="5" t="s">
        <v>533</v>
      </c>
    </row>
    <row r="7056" spans="2:3">
      <c r="B7056" s="5">
        <v>924</v>
      </c>
      <c r="C7056" s="5" t="s">
        <v>533</v>
      </c>
    </row>
    <row r="7057" spans="2:3">
      <c r="B7057" s="5">
        <v>384</v>
      </c>
      <c r="C7057" s="5" t="s">
        <v>532</v>
      </c>
    </row>
    <row r="7058" spans="2:3">
      <c r="B7058" s="5">
        <v>731</v>
      </c>
      <c r="C7058" s="5" t="s">
        <v>533</v>
      </c>
    </row>
    <row r="7059" spans="2:3">
      <c r="B7059" s="5">
        <v>577</v>
      </c>
      <c r="C7059" s="5" t="s">
        <v>533</v>
      </c>
    </row>
    <row r="7060" spans="2:3">
      <c r="B7060" s="5">
        <v>71</v>
      </c>
      <c r="C7060" s="5" t="s">
        <v>533</v>
      </c>
    </row>
    <row r="7061" spans="2:3">
      <c r="B7061" s="5">
        <v>104</v>
      </c>
      <c r="C7061" s="5" t="s">
        <v>533</v>
      </c>
    </row>
    <row r="7062" spans="2:3">
      <c r="B7062" s="5">
        <v>997</v>
      </c>
      <c r="C7062" s="5" t="s">
        <v>533</v>
      </c>
    </row>
    <row r="7063" spans="2:3">
      <c r="B7063" s="5">
        <v>799</v>
      </c>
      <c r="C7063" s="5" t="s">
        <v>532</v>
      </c>
    </row>
    <row r="7064" spans="2:3">
      <c r="B7064" s="5">
        <v>845</v>
      </c>
      <c r="C7064" s="5" t="s">
        <v>533</v>
      </c>
    </row>
    <row r="7065" spans="2:3">
      <c r="B7065" s="5">
        <v>283</v>
      </c>
      <c r="C7065" s="5" t="s">
        <v>533</v>
      </c>
    </row>
    <row r="7066" spans="2:3">
      <c r="B7066" s="5">
        <v>957</v>
      </c>
      <c r="C7066" s="5" t="s">
        <v>533</v>
      </c>
    </row>
    <row r="7067" spans="2:3">
      <c r="B7067" s="5">
        <v>780</v>
      </c>
      <c r="C7067" s="5" t="s">
        <v>533</v>
      </c>
    </row>
    <row r="7068" spans="2:3">
      <c r="B7068" s="5">
        <v>980</v>
      </c>
      <c r="C7068" s="5" t="s">
        <v>533</v>
      </c>
    </row>
    <row r="7069" spans="2:3">
      <c r="B7069" s="5">
        <v>330</v>
      </c>
      <c r="C7069" s="5" t="s">
        <v>532</v>
      </c>
    </row>
    <row r="7070" spans="2:3">
      <c r="B7070" s="5">
        <v>638</v>
      </c>
      <c r="C7070" s="5" t="s">
        <v>533</v>
      </c>
    </row>
    <row r="7071" spans="2:3">
      <c r="B7071" s="5">
        <v>421</v>
      </c>
      <c r="C7071" s="5" t="s">
        <v>533</v>
      </c>
    </row>
    <row r="7072" spans="2:3">
      <c r="B7072" s="5">
        <v>557</v>
      </c>
      <c r="C7072" s="5" t="s">
        <v>533</v>
      </c>
    </row>
    <row r="7073" spans="2:3">
      <c r="B7073" s="5">
        <v>72</v>
      </c>
      <c r="C7073" s="5" t="s">
        <v>532</v>
      </c>
    </row>
    <row r="7074" spans="2:3">
      <c r="B7074" s="5">
        <v>448</v>
      </c>
      <c r="C7074" s="5" t="s">
        <v>532</v>
      </c>
    </row>
    <row r="7075" spans="2:3">
      <c r="B7075" s="5">
        <v>571</v>
      </c>
      <c r="C7075" s="5" t="s">
        <v>533</v>
      </c>
    </row>
    <row r="7076" spans="2:3">
      <c r="B7076" s="5">
        <v>476</v>
      </c>
      <c r="C7076" s="5" t="s">
        <v>532</v>
      </c>
    </row>
    <row r="7077" spans="2:3">
      <c r="B7077" s="5">
        <v>907</v>
      </c>
      <c r="C7077" s="5" t="s">
        <v>532</v>
      </c>
    </row>
    <row r="7078" spans="2:3">
      <c r="B7078" s="5">
        <v>150</v>
      </c>
      <c r="C7078" s="5" t="s">
        <v>533</v>
      </c>
    </row>
    <row r="7079" spans="2:3">
      <c r="B7079" s="5">
        <v>766</v>
      </c>
      <c r="C7079" s="5" t="s">
        <v>532</v>
      </c>
    </row>
    <row r="7080" spans="2:3">
      <c r="B7080" s="5">
        <v>481</v>
      </c>
      <c r="C7080" s="5" t="s">
        <v>533</v>
      </c>
    </row>
    <row r="7081" spans="2:3">
      <c r="B7081" s="5">
        <v>6</v>
      </c>
      <c r="C7081" s="5" t="s">
        <v>533</v>
      </c>
    </row>
    <row r="7082" spans="2:3">
      <c r="B7082" s="5">
        <v>104</v>
      </c>
      <c r="C7082" s="5" t="s">
        <v>533</v>
      </c>
    </row>
    <row r="7083" spans="2:3">
      <c r="B7083" s="5">
        <v>654</v>
      </c>
      <c r="C7083" s="5" t="s">
        <v>532</v>
      </c>
    </row>
    <row r="7084" spans="2:3">
      <c r="B7084" s="5">
        <v>526</v>
      </c>
      <c r="C7084" s="5" t="s">
        <v>533</v>
      </c>
    </row>
    <row r="7085" spans="2:3">
      <c r="B7085" s="5">
        <v>604</v>
      </c>
      <c r="C7085" s="5" t="s">
        <v>533</v>
      </c>
    </row>
    <row r="7086" spans="2:3">
      <c r="B7086" s="5">
        <v>878</v>
      </c>
      <c r="C7086" s="5" t="s">
        <v>532</v>
      </c>
    </row>
    <row r="7087" spans="2:3">
      <c r="B7087" s="5">
        <v>670</v>
      </c>
      <c r="C7087" s="5" t="s">
        <v>533</v>
      </c>
    </row>
    <row r="7088" spans="2:3">
      <c r="B7088" s="5">
        <v>849</v>
      </c>
      <c r="C7088" s="5" t="s">
        <v>532</v>
      </c>
    </row>
    <row r="7089" spans="2:3">
      <c r="B7089" s="5">
        <v>277</v>
      </c>
      <c r="C7089" s="5" t="s">
        <v>533</v>
      </c>
    </row>
    <row r="7090" spans="2:3">
      <c r="B7090" s="5">
        <v>256</v>
      </c>
      <c r="C7090" s="5" t="s">
        <v>533</v>
      </c>
    </row>
    <row r="7091" spans="2:3">
      <c r="B7091" s="5">
        <v>823</v>
      </c>
      <c r="C7091" s="5" t="s">
        <v>532</v>
      </c>
    </row>
    <row r="7092" spans="2:3">
      <c r="B7092" s="5">
        <v>326</v>
      </c>
      <c r="C7092" s="5" t="s">
        <v>533</v>
      </c>
    </row>
    <row r="7093" spans="2:3">
      <c r="B7093" s="5">
        <v>453</v>
      </c>
      <c r="C7093" s="5" t="s">
        <v>533</v>
      </c>
    </row>
    <row r="7094" spans="2:3">
      <c r="B7094" s="5">
        <v>974</v>
      </c>
      <c r="C7094" s="5" t="s">
        <v>533</v>
      </c>
    </row>
    <row r="7095" spans="2:3">
      <c r="B7095" s="5">
        <v>537</v>
      </c>
      <c r="C7095" s="5" t="s">
        <v>532</v>
      </c>
    </row>
    <row r="7096" spans="2:3">
      <c r="B7096" s="5">
        <v>856</v>
      </c>
      <c r="C7096" s="5" t="s">
        <v>532</v>
      </c>
    </row>
    <row r="7097" spans="2:3">
      <c r="B7097" s="5">
        <v>453</v>
      </c>
      <c r="C7097" s="5" t="s">
        <v>533</v>
      </c>
    </row>
    <row r="7098" spans="2:3">
      <c r="B7098" s="5">
        <v>716</v>
      </c>
      <c r="C7098" s="5" t="s">
        <v>533</v>
      </c>
    </row>
    <row r="7099" spans="2:3">
      <c r="B7099" s="5">
        <v>769</v>
      </c>
      <c r="C7099" s="5" t="s">
        <v>533</v>
      </c>
    </row>
    <row r="7100" spans="2:3">
      <c r="B7100" s="5">
        <v>896</v>
      </c>
      <c r="C7100" s="5" t="s">
        <v>533</v>
      </c>
    </row>
    <row r="7101" spans="2:3">
      <c r="B7101" s="5">
        <v>763</v>
      </c>
      <c r="C7101" s="5" t="s">
        <v>532</v>
      </c>
    </row>
    <row r="7102" spans="2:3">
      <c r="B7102" s="5">
        <v>603</v>
      </c>
      <c r="C7102" s="5" t="s">
        <v>533</v>
      </c>
    </row>
    <row r="7103" spans="2:3">
      <c r="B7103" s="5">
        <v>83</v>
      </c>
      <c r="C7103" s="5" t="s">
        <v>533</v>
      </c>
    </row>
    <row r="7104" spans="2:3">
      <c r="B7104" s="5">
        <v>517</v>
      </c>
      <c r="C7104" s="5" t="s">
        <v>532</v>
      </c>
    </row>
    <row r="7105" spans="2:3">
      <c r="B7105" s="5">
        <v>560</v>
      </c>
      <c r="C7105" s="5" t="s">
        <v>533</v>
      </c>
    </row>
    <row r="7106" spans="2:3">
      <c r="B7106" s="5">
        <v>82</v>
      </c>
      <c r="C7106" s="5" t="s">
        <v>533</v>
      </c>
    </row>
    <row r="7107" spans="2:3">
      <c r="B7107" s="5">
        <v>708</v>
      </c>
      <c r="C7107" s="5" t="s">
        <v>533</v>
      </c>
    </row>
    <row r="7108" spans="2:3">
      <c r="B7108" s="5">
        <v>540</v>
      </c>
      <c r="C7108" s="5" t="s">
        <v>533</v>
      </c>
    </row>
    <row r="7109" spans="2:3">
      <c r="B7109" s="5">
        <v>256</v>
      </c>
      <c r="C7109" s="5" t="s">
        <v>533</v>
      </c>
    </row>
    <row r="7110" spans="2:3">
      <c r="B7110" s="5">
        <v>532</v>
      </c>
      <c r="C7110" s="5" t="s">
        <v>533</v>
      </c>
    </row>
    <row r="7111" spans="2:3">
      <c r="B7111" s="5">
        <v>931</v>
      </c>
      <c r="C7111" s="5" t="s">
        <v>533</v>
      </c>
    </row>
    <row r="7112" spans="2:3">
      <c r="B7112" s="5">
        <v>470</v>
      </c>
      <c r="C7112" s="5" t="s">
        <v>533</v>
      </c>
    </row>
    <row r="7113" spans="2:3">
      <c r="B7113" s="5">
        <v>760</v>
      </c>
      <c r="C7113" s="5" t="s">
        <v>533</v>
      </c>
    </row>
    <row r="7114" spans="2:3">
      <c r="B7114" s="5">
        <v>89</v>
      </c>
      <c r="C7114" s="5" t="s">
        <v>532</v>
      </c>
    </row>
    <row r="7115" spans="2:3">
      <c r="B7115" s="5">
        <v>542</v>
      </c>
      <c r="C7115" s="5" t="s">
        <v>533</v>
      </c>
    </row>
    <row r="7116" spans="2:3">
      <c r="B7116" s="5">
        <v>136</v>
      </c>
      <c r="C7116" s="5" t="s">
        <v>532</v>
      </c>
    </row>
    <row r="7117" spans="2:3">
      <c r="B7117" s="5">
        <v>155</v>
      </c>
      <c r="C7117" s="5" t="s">
        <v>533</v>
      </c>
    </row>
    <row r="7118" spans="2:3">
      <c r="B7118" s="5">
        <v>703</v>
      </c>
      <c r="C7118" s="5" t="s">
        <v>533</v>
      </c>
    </row>
    <row r="7119" spans="2:3">
      <c r="B7119" s="5">
        <v>201</v>
      </c>
      <c r="C7119" s="5" t="s">
        <v>533</v>
      </c>
    </row>
    <row r="7120" spans="2:3">
      <c r="B7120" s="5">
        <v>404</v>
      </c>
      <c r="C7120" s="5" t="s">
        <v>533</v>
      </c>
    </row>
    <row r="7121" spans="2:3">
      <c r="B7121" s="5">
        <v>273</v>
      </c>
      <c r="C7121" s="5" t="s">
        <v>532</v>
      </c>
    </row>
    <row r="7122" spans="2:3">
      <c r="B7122" s="5">
        <v>735</v>
      </c>
      <c r="C7122" s="5" t="s">
        <v>532</v>
      </c>
    </row>
    <row r="7123" spans="2:3">
      <c r="B7123" s="5">
        <v>789</v>
      </c>
      <c r="C7123" s="5" t="s">
        <v>532</v>
      </c>
    </row>
    <row r="7124" spans="2:3">
      <c r="B7124" s="5">
        <v>177</v>
      </c>
      <c r="C7124" s="5" t="s">
        <v>533</v>
      </c>
    </row>
    <row r="7125" spans="2:3">
      <c r="B7125" s="5">
        <v>277</v>
      </c>
      <c r="C7125" s="5" t="s">
        <v>533</v>
      </c>
    </row>
    <row r="7126" spans="2:3">
      <c r="B7126" s="5">
        <v>492</v>
      </c>
      <c r="C7126" s="5" t="s">
        <v>533</v>
      </c>
    </row>
    <row r="7127" spans="2:3">
      <c r="B7127" s="5">
        <v>769</v>
      </c>
      <c r="C7127" s="5" t="s">
        <v>533</v>
      </c>
    </row>
    <row r="7128" spans="2:3">
      <c r="B7128" s="5">
        <v>875</v>
      </c>
      <c r="C7128" s="5" t="s">
        <v>533</v>
      </c>
    </row>
    <row r="7129" spans="2:3">
      <c r="B7129" s="5">
        <v>918</v>
      </c>
      <c r="C7129" s="5" t="s">
        <v>532</v>
      </c>
    </row>
    <row r="7130" spans="2:3">
      <c r="B7130" s="5">
        <v>777</v>
      </c>
      <c r="C7130" s="5" t="s">
        <v>532</v>
      </c>
    </row>
    <row r="7131" spans="2:3">
      <c r="B7131" s="5">
        <v>488</v>
      </c>
      <c r="C7131" s="5" t="s">
        <v>532</v>
      </c>
    </row>
    <row r="7132" spans="2:3">
      <c r="B7132" s="5">
        <v>33</v>
      </c>
      <c r="C7132" s="5" t="s">
        <v>533</v>
      </c>
    </row>
    <row r="7133" spans="2:3">
      <c r="B7133" s="5">
        <v>865</v>
      </c>
      <c r="C7133" s="5" t="s">
        <v>532</v>
      </c>
    </row>
    <row r="7134" spans="2:3">
      <c r="B7134" s="5">
        <v>935</v>
      </c>
      <c r="C7134" s="5" t="s">
        <v>532</v>
      </c>
    </row>
    <row r="7135" spans="2:3">
      <c r="B7135" s="5">
        <v>993</v>
      </c>
      <c r="C7135" s="5" t="s">
        <v>532</v>
      </c>
    </row>
    <row r="7136" spans="2:3">
      <c r="B7136" s="5">
        <v>981</v>
      </c>
      <c r="C7136" s="5" t="s">
        <v>533</v>
      </c>
    </row>
    <row r="7137" spans="2:3">
      <c r="B7137" s="5">
        <v>280</v>
      </c>
      <c r="C7137" s="5" t="s">
        <v>533</v>
      </c>
    </row>
    <row r="7138" spans="2:3">
      <c r="B7138" s="5">
        <v>450</v>
      </c>
      <c r="C7138" s="5" t="s">
        <v>533</v>
      </c>
    </row>
    <row r="7139" spans="2:3">
      <c r="B7139" s="5">
        <v>203</v>
      </c>
      <c r="C7139" s="5" t="s">
        <v>533</v>
      </c>
    </row>
    <row r="7140" spans="2:3">
      <c r="B7140" s="5">
        <v>877</v>
      </c>
      <c r="C7140" s="5" t="s">
        <v>533</v>
      </c>
    </row>
    <row r="7141" spans="2:3">
      <c r="B7141" s="5">
        <v>117</v>
      </c>
      <c r="C7141" s="5" t="s">
        <v>532</v>
      </c>
    </row>
    <row r="7142" spans="2:3">
      <c r="B7142" s="5">
        <v>327</v>
      </c>
      <c r="C7142" s="5" t="s">
        <v>533</v>
      </c>
    </row>
    <row r="7143" spans="2:3">
      <c r="B7143" s="5">
        <v>87</v>
      </c>
      <c r="C7143" s="5" t="s">
        <v>533</v>
      </c>
    </row>
    <row r="7144" spans="2:3">
      <c r="B7144" s="5">
        <v>891</v>
      </c>
      <c r="C7144" s="5" t="s">
        <v>532</v>
      </c>
    </row>
    <row r="7145" spans="2:3">
      <c r="B7145" s="5">
        <v>987</v>
      </c>
      <c r="C7145" s="5" t="s">
        <v>533</v>
      </c>
    </row>
    <row r="7146" spans="2:3">
      <c r="B7146" s="5">
        <v>571</v>
      </c>
      <c r="C7146" s="5" t="s">
        <v>533</v>
      </c>
    </row>
    <row r="7147" spans="2:3">
      <c r="B7147" s="5">
        <v>867</v>
      </c>
      <c r="C7147" s="5" t="s">
        <v>532</v>
      </c>
    </row>
    <row r="7148" spans="2:3">
      <c r="B7148" s="5">
        <v>151</v>
      </c>
      <c r="C7148" s="5" t="s">
        <v>532</v>
      </c>
    </row>
    <row r="7149" spans="2:3">
      <c r="B7149" s="5">
        <v>71</v>
      </c>
      <c r="C7149" s="5" t="s">
        <v>533</v>
      </c>
    </row>
    <row r="7150" spans="2:3">
      <c r="B7150" s="5">
        <v>852</v>
      </c>
      <c r="C7150" s="5" t="s">
        <v>532</v>
      </c>
    </row>
    <row r="7151" spans="2:3">
      <c r="B7151" s="5">
        <v>974</v>
      </c>
      <c r="C7151" s="5" t="s">
        <v>533</v>
      </c>
    </row>
    <row r="7152" spans="2:3">
      <c r="B7152" s="5">
        <v>149</v>
      </c>
      <c r="C7152" s="5" t="s">
        <v>532</v>
      </c>
    </row>
    <row r="7153" spans="2:3">
      <c r="B7153" s="5">
        <v>706</v>
      </c>
      <c r="C7153" s="5" t="s">
        <v>533</v>
      </c>
    </row>
    <row r="7154" spans="2:3">
      <c r="B7154" s="5">
        <v>55</v>
      </c>
      <c r="C7154" s="5" t="s">
        <v>533</v>
      </c>
    </row>
    <row r="7155" spans="2:3">
      <c r="B7155" s="5">
        <v>182</v>
      </c>
      <c r="C7155" s="5" t="s">
        <v>533</v>
      </c>
    </row>
    <row r="7156" spans="2:3">
      <c r="B7156" s="5">
        <v>695</v>
      </c>
      <c r="C7156" s="5" t="s">
        <v>532</v>
      </c>
    </row>
    <row r="7157" spans="2:3">
      <c r="B7157" s="5">
        <v>589</v>
      </c>
      <c r="C7157" s="5" t="s">
        <v>532</v>
      </c>
    </row>
    <row r="7158" spans="2:3">
      <c r="B7158" s="5">
        <v>699</v>
      </c>
      <c r="C7158" s="5" t="s">
        <v>533</v>
      </c>
    </row>
    <row r="7159" spans="2:3">
      <c r="B7159" s="5">
        <v>306</v>
      </c>
      <c r="C7159" s="5" t="s">
        <v>533</v>
      </c>
    </row>
    <row r="7160" spans="2:3">
      <c r="B7160" s="5">
        <v>420</v>
      </c>
      <c r="C7160" s="5" t="s">
        <v>533</v>
      </c>
    </row>
    <row r="7161" spans="2:3">
      <c r="B7161" s="5">
        <v>344</v>
      </c>
      <c r="C7161" s="5" t="s">
        <v>532</v>
      </c>
    </row>
    <row r="7162" spans="2:3">
      <c r="B7162" s="5">
        <v>67</v>
      </c>
      <c r="C7162" s="5" t="s">
        <v>533</v>
      </c>
    </row>
    <row r="7163" spans="2:3">
      <c r="B7163" s="5">
        <v>250</v>
      </c>
      <c r="C7163" s="5" t="s">
        <v>533</v>
      </c>
    </row>
    <row r="7164" spans="2:3">
      <c r="B7164" s="5">
        <v>438</v>
      </c>
      <c r="C7164" s="5" t="s">
        <v>533</v>
      </c>
    </row>
    <row r="7165" spans="2:3">
      <c r="B7165" s="5">
        <v>506</v>
      </c>
      <c r="C7165" s="5" t="s">
        <v>533</v>
      </c>
    </row>
    <row r="7166" spans="2:3">
      <c r="B7166" s="5">
        <v>356</v>
      </c>
      <c r="C7166" s="5" t="s">
        <v>533</v>
      </c>
    </row>
    <row r="7167" spans="2:3">
      <c r="B7167" s="5">
        <v>407</v>
      </c>
      <c r="C7167" s="5" t="s">
        <v>533</v>
      </c>
    </row>
    <row r="7168" spans="2:3">
      <c r="B7168" s="5">
        <v>150</v>
      </c>
      <c r="C7168" s="5" t="s">
        <v>533</v>
      </c>
    </row>
    <row r="7169" spans="2:3">
      <c r="B7169" s="5">
        <v>279</v>
      </c>
      <c r="C7169" s="5" t="s">
        <v>532</v>
      </c>
    </row>
    <row r="7170" spans="2:3">
      <c r="B7170" s="5">
        <v>390</v>
      </c>
      <c r="C7170" s="5" t="s">
        <v>532</v>
      </c>
    </row>
    <row r="7171" spans="2:3">
      <c r="B7171" s="5">
        <v>909</v>
      </c>
      <c r="C7171" s="5" t="s">
        <v>533</v>
      </c>
    </row>
    <row r="7172" spans="2:3">
      <c r="B7172" s="5">
        <v>133</v>
      </c>
      <c r="C7172" s="5" t="s">
        <v>532</v>
      </c>
    </row>
    <row r="7173" spans="2:3">
      <c r="B7173" s="5">
        <v>162</v>
      </c>
      <c r="C7173" s="5" t="s">
        <v>533</v>
      </c>
    </row>
    <row r="7174" spans="2:3">
      <c r="B7174" s="5">
        <v>597</v>
      </c>
      <c r="C7174" s="5" t="s">
        <v>533</v>
      </c>
    </row>
    <row r="7175" spans="2:3">
      <c r="B7175" s="5">
        <v>803</v>
      </c>
      <c r="C7175" s="5" t="s">
        <v>533</v>
      </c>
    </row>
    <row r="7176" spans="2:3">
      <c r="B7176" s="5">
        <v>125</v>
      </c>
      <c r="C7176" s="5" t="s">
        <v>533</v>
      </c>
    </row>
    <row r="7177" spans="2:3">
      <c r="B7177" s="5">
        <v>38</v>
      </c>
      <c r="C7177" s="5" t="s">
        <v>533</v>
      </c>
    </row>
    <row r="7178" spans="2:3">
      <c r="B7178" s="5">
        <v>829</v>
      </c>
      <c r="C7178" s="5" t="s">
        <v>533</v>
      </c>
    </row>
    <row r="7179" spans="2:3">
      <c r="B7179" s="5">
        <v>479</v>
      </c>
      <c r="C7179" s="5" t="s">
        <v>533</v>
      </c>
    </row>
    <row r="7180" spans="2:3">
      <c r="B7180" s="5">
        <v>196</v>
      </c>
      <c r="C7180" s="5" t="s">
        <v>533</v>
      </c>
    </row>
    <row r="7181" spans="2:3">
      <c r="B7181" s="5">
        <v>288</v>
      </c>
      <c r="C7181" s="5" t="s">
        <v>532</v>
      </c>
    </row>
    <row r="7182" spans="2:3">
      <c r="B7182" s="5">
        <v>655</v>
      </c>
      <c r="C7182" s="5" t="s">
        <v>533</v>
      </c>
    </row>
    <row r="7183" spans="2:3">
      <c r="B7183" s="5">
        <v>879</v>
      </c>
      <c r="C7183" s="5" t="s">
        <v>533</v>
      </c>
    </row>
    <row r="7184" spans="2:3">
      <c r="B7184" s="5">
        <v>177</v>
      </c>
      <c r="C7184" s="5" t="s">
        <v>533</v>
      </c>
    </row>
    <row r="7185" spans="2:3">
      <c r="B7185" s="5">
        <v>370</v>
      </c>
      <c r="C7185" s="5" t="s">
        <v>532</v>
      </c>
    </row>
    <row r="7186" spans="2:3">
      <c r="B7186" s="5">
        <v>395</v>
      </c>
      <c r="C7186" s="5" t="s">
        <v>533</v>
      </c>
    </row>
    <row r="7187" spans="2:3">
      <c r="B7187" s="5">
        <v>897</v>
      </c>
      <c r="C7187" s="5" t="s">
        <v>532</v>
      </c>
    </row>
    <row r="7188" spans="2:3">
      <c r="B7188" s="5">
        <v>150</v>
      </c>
      <c r="C7188" s="5" t="s">
        <v>533</v>
      </c>
    </row>
    <row r="7189" spans="2:3">
      <c r="B7189" s="5">
        <v>188</v>
      </c>
      <c r="C7189" s="5" t="s">
        <v>533</v>
      </c>
    </row>
    <row r="7190" spans="2:3">
      <c r="B7190" s="5">
        <v>160</v>
      </c>
      <c r="C7190" s="5" t="s">
        <v>533</v>
      </c>
    </row>
    <row r="7191" spans="2:3">
      <c r="B7191" s="5">
        <v>933</v>
      </c>
      <c r="C7191" s="5" t="s">
        <v>533</v>
      </c>
    </row>
    <row r="7192" spans="2:3">
      <c r="B7192" s="5">
        <v>326</v>
      </c>
      <c r="C7192" s="5" t="s">
        <v>533</v>
      </c>
    </row>
    <row r="7193" spans="2:3">
      <c r="B7193" s="5">
        <v>24</v>
      </c>
      <c r="C7193" s="5" t="s">
        <v>533</v>
      </c>
    </row>
    <row r="7194" spans="2:3">
      <c r="B7194" s="5">
        <v>312</v>
      </c>
      <c r="C7194" s="5" t="s">
        <v>533</v>
      </c>
    </row>
    <row r="7195" spans="2:3">
      <c r="B7195" s="5">
        <v>818</v>
      </c>
      <c r="C7195" s="5" t="s">
        <v>532</v>
      </c>
    </row>
    <row r="7196" spans="2:3">
      <c r="B7196" s="5">
        <v>696</v>
      </c>
      <c r="C7196" s="5" t="s">
        <v>532</v>
      </c>
    </row>
    <row r="7197" spans="2:3">
      <c r="B7197" s="5">
        <v>160</v>
      </c>
      <c r="C7197" s="5" t="s">
        <v>533</v>
      </c>
    </row>
    <row r="7198" spans="2:3">
      <c r="B7198" s="5">
        <v>60</v>
      </c>
      <c r="C7198" s="5" t="s">
        <v>532</v>
      </c>
    </row>
    <row r="7199" spans="2:3">
      <c r="B7199" s="5">
        <v>701</v>
      </c>
      <c r="C7199" s="5" t="s">
        <v>532</v>
      </c>
    </row>
    <row r="7200" spans="2:3">
      <c r="B7200" s="5">
        <v>663</v>
      </c>
      <c r="C7200" s="5" t="s">
        <v>533</v>
      </c>
    </row>
    <row r="7201" spans="2:3">
      <c r="B7201" s="5">
        <v>478</v>
      </c>
      <c r="C7201" s="5" t="s">
        <v>533</v>
      </c>
    </row>
    <row r="7202" spans="2:3">
      <c r="B7202" s="5">
        <v>953</v>
      </c>
      <c r="C7202" s="5" t="s">
        <v>532</v>
      </c>
    </row>
    <row r="7203" spans="2:3">
      <c r="B7203" s="5">
        <v>427</v>
      </c>
      <c r="C7203" s="5" t="s">
        <v>533</v>
      </c>
    </row>
    <row r="7204" spans="2:3">
      <c r="B7204" s="5">
        <v>188</v>
      </c>
      <c r="C7204" s="5" t="s">
        <v>532</v>
      </c>
    </row>
    <row r="7205" spans="2:3">
      <c r="B7205" s="5">
        <v>272</v>
      </c>
      <c r="C7205" s="5" t="s">
        <v>533</v>
      </c>
    </row>
    <row r="7206" spans="2:3">
      <c r="B7206" s="5">
        <v>863</v>
      </c>
      <c r="C7206" s="5" t="s">
        <v>533</v>
      </c>
    </row>
    <row r="7207" spans="2:3">
      <c r="B7207" s="5">
        <v>950</v>
      </c>
      <c r="C7207" s="5" t="s">
        <v>532</v>
      </c>
    </row>
    <row r="7208" spans="2:3">
      <c r="B7208" s="5">
        <v>429</v>
      </c>
      <c r="C7208" s="5" t="s">
        <v>532</v>
      </c>
    </row>
    <row r="7209" spans="2:3">
      <c r="B7209" s="5">
        <v>328</v>
      </c>
      <c r="C7209" s="5" t="s">
        <v>533</v>
      </c>
    </row>
    <row r="7210" spans="2:3">
      <c r="B7210" s="5">
        <v>132</v>
      </c>
      <c r="C7210" s="5" t="s">
        <v>532</v>
      </c>
    </row>
    <row r="7211" spans="2:3">
      <c r="B7211" s="5">
        <v>98</v>
      </c>
      <c r="C7211" s="5" t="s">
        <v>533</v>
      </c>
    </row>
    <row r="7212" spans="2:3">
      <c r="B7212" s="5">
        <v>539</v>
      </c>
      <c r="C7212" s="5" t="s">
        <v>533</v>
      </c>
    </row>
    <row r="7213" spans="2:3">
      <c r="B7213" s="5">
        <v>523</v>
      </c>
      <c r="C7213" s="5" t="s">
        <v>533</v>
      </c>
    </row>
    <row r="7214" spans="2:3">
      <c r="B7214" s="5">
        <v>893</v>
      </c>
      <c r="C7214" s="5" t="s">
        <v>532</v>
      </c>
    </row>
    <row r="7215" spans="2:3">
      <c r="B7215" s="5">
        <v>933</v>
      </c>
      <c r="C7215" s="5" t="s">
        <v>533</v>
      </c>
    </row>
    <row r="7216" spans="2:3">
      <c r="B7216" s="5">
        <v>498</v>
      </c>
      <c r="C7216" s="5" t="s">
        <v>533</v>
      </c>
    </row>
    <row r="7217" spans="2:3">
      <c r="B7217" s="5">
        <v>606</v>
      </c>
      <c r="C7217" s="5" t="s">
        <v>533</v>
      </c>
    </row>
    <row r="7218" spans="2:3">
      <c r="B7218" s="5">
        <v>448</v>
      </c>
      <c r="C7218" s="5" t="s">
        <v>533</v>
      </c>
    </row>
    <row r="7219" spans="2:3">
      <c r="B7219" s="5">
        <v>588</v>
      </c>
      <c r="C7219" s="5" t="s">
        <v>533</v>
      </c>
    </row>
    <row r="7220" spans="2:3">
      <c r="B7220" s="5">
        <v>56</v>
      </c>
      <c r="C7220" s="5" t="s">
        <v>532</v>
      </c>
    </row>
    <row r="7221" spans="2:3">
      <c r="B7221" s="5">
        <v>484</v>
      </c>
      <c r="C7221" s="5" t="s">
        <v>533</v>
      </c>
    </row>
    <row r="7222" spans="2:3">
      <c r="B7222" s="5">
        <v>95</v>
      </c>
      <c r="C7222" s="5" t="s">
        <v>533</v>
      </c>
    </row>
    <row r="7223" spans="2:3">
      <c r="B7223" s="5">
        <v>694</v>
      </c>
      <c r="C7223" s="5" t="s">
        <v>533</v>
      </c>
    </row>
    <row r="7224" spans="2:3">
      <c r="B7224" s="5">
        <v>588</v>
      </c>
      <c r="C7224" s="5" t="s">
        <v>532</v>
      </c>
    </row>
    <row r="7225" spans="2:3">
      <c r="B7225" s="5">
        <v>399</v>
      </c>
      <c r="C7225" s="5" t="s">
        <v>533</v>
      </c>
    </row>
    <row r="7226" spans="2:3">
      <c r="B7226" s="5">
        <v>930</v>
      </c>
      <c r="C7226" s="5" t="s">
        <v>533</v>
      </c>
    </row>
    <row r="7227" spans="2:3">
      <c r="B7227" s="5">
        <v>813</v>
      </c>
      <c r="C7227" s="5" t="s">
        <v>532</v>
      </c>
    </row>
    <row r="7228" spans="2:3">
      <c r="B7228" s="5">
        <v>50</v>
      </c>
      <c r="C7228" s="5" t="s">
        <v>532</v>
      </c>
    </row>
    <row r="7229" spans="2:3">
      <c r="B7229" s="5">
        <v>471</v>
      </c>
      <c r="C7229" s="5" t="s">
        <v>533</v>
      </c>
    </row>
    <row r="7230" spans="2:3">
      <c r="B7230" s="5">
        <v>583</v>
      </c>
      <c r="C7230" s="5" t="s">
        <v>532</v>
      </c>
    </row>
    <row r="7231" spans="2:3">
      <c r="B7231" s="5">
        <v>543</v>
      </c>
      <c r="C7231" s="5" t="s">
        <v>533</v>
      </c>
    </row>
    <row r="7232" spans="2:3">
      <c r="B7232" s="5">
        <v>588</v>
      </c>
      <c r="C7232" s="5" t="s">
        <v>533</v>
      </c>
    </row>
    <row r="7233" spans="2:3">
      <c r="B7233" s="5">
        <v>779</v>
      </c>
      <c r="C7233" s="5" t="s">
        <v>532</v>
      </c>
    </row>
    <row r="7234" spans="2:3">
      <c r="B7234" s="5">
        <v>123</v>
      </c>
      <c r="C7234" s="5" t="s">
        <v>533</v>
      </c>
    </row>
    <row r="7235" spans="2:3">
      <c r="B7235" s="5">
        <v>634</v>
      </c>
      <c r="C7235" s="5" t="s">
        <v>533</v>
      </c>
    </row>
    <row r="7236" spans="2:3">
      <c r="B7236" s="5">
        <v>462</v>
      </c>
      <c r="C7236" s="5" t="s">
        <v>532</v>
      </c>
    </row>
    <row r="7237" spans="2:3">
      <c r="B7237" s="5">
        <v>832</v>
      </c>
      <c r="C7237" s="5" t="s">
        <v>532</v>
      </c>
    </row>
    <row r="7238" spans="2:3">
      <c r="B7238" s="5">
        <v>287</v>
      </c>
      <c r="C7238" s="5" t="s">
        <v>532</v>
      </c>
    </row>
    <row r="7239" spans="2:3">
      <c r="B7239" s="5">
        <v>725</v>
      </c>
      <c r="C7239" s="5" t="s">
        <v>532</v>
      </c>
    </row>
    <row r="7240" spans="2:3">
      <c r="B7240" s="5">
        <v>68</v>
      </c>
      <c r="C7240" s="5" t="s">
        <v>532</v>
      </c>
    </row>
    <row r="7241" spans="2:3">
      <c r="B7241" s="5">
        <v>172</v>
      </c>
      <c r="C7241" s="5" t="s">
        <v>532</v>
      </c>
    </row>
    <row r="7242" spans="2:3">
      <c r="B7242" s="5">
        <v>693</v>
      </c>
      <c r="C7242" s="5" t="s">
        <v>533</v>
      </c>
    </row>
    <row r="7243" spans="2:3">
      <c r="B7243" s="5">
        <v>529</v>
      </c>
      <c r="C7243" s="5" t="s">
        <v>533</v>
      </c>
    </row>
    <row r="7244" spans="2:3">
      <c r="B7244" s="5">
        <v>511</v>
      </c>
      <c r="C7244" s="5" t="s">
        <v>533</v>
      </c>
    </row>
    <row r="7245" spans="2:3">
      <c r="B7245" s="5">
        <v>686</v>
      </c>
      <c r="C7245" s="5" t="s">
        <v>532</v>
      </c>
    </row>
    <row r="7246" spans="2:3">
      <c r="B7246" s="5">
        <v>628</v>
      </c>
      <c r="C7246" s="5" t="s">
        <v>533</v>
      </c>
    </row>
    <row r="7247" spans="2:3">
      <c r="B7247" s="5">
        <v>940</v>
      </c>
      <c r="C7247" s="5" t="s">
        <v>532</v>
      </c>
    </row>
    <row r="7248" spans="2:3">
      <c r="B7248" s="5">
        <v>807</v>
      </c>
      <c r="C7248" s="5" t="s">
        <v>532</v>
      </c>
    </row>
    <row r="7249" spans="2:3">
      <c r="B7249" s="5">
        <v>183</v>
      </c>
      <c r="C7249" s="5" t="s">
        <v>533</v>
      </c>
    </row>
    <row r="7250" spans="2:3">
      <c r="B7250" s="5">
        <v>659</v>
      </c>
      <c r="C7250" s="5" t="s">
        <v>533</v>
      </c>
    </row>
    <row r="7251" spans="2:3">
      <c r="B7251" s="5">
        <v>86</v>
      </c>
      <c r="C7251" s="5" t="s">
        <v>532</v>
      </c>
    </row>
    <row r="7252" spans="2:3">
      <c r="B7252" s="5">
        <v>29</v>
      </c>
      <c r="C7252" s="5" t="s">
        <v>533</v>
      </c>
    </row>
    <row r="7253" spans="2:3">
      <c r="B7253" s="5">
        <v>247</v>
      </c>
      <c r="C7253" s="5" t="s">
        <v>532</v>
      </c>
    </row>
    <row r="7254" spans="2:3">
      <c r="B7254" s="5">
        <v>80</v>
      </c>
      <c r="C7254" s="5" t="s">
        <v>532</v>
      </c>
    </row>
    <row r="7255" spans="2:3">
      <c r="B7255" s="5">
        <v>191</v>
      </c>
      <c r="C7255" s="5" t="s">
        <v>533</v>
      </c>
    </row>
    <row r="7256" spans="2:3">
      <c r="B7256" s="5">
        <v>716</v>
      </c>
      <c r="C7256" s="5" t="s">
        <v>533</v>
      </c>
    </row>
    <row r="7257" spans="2:3">
      <c r="B7257" s="5">
        <v>3</v>
      </c>
      <c r="C7257" s="5" t="s">
        <v>533</v>
      </c>
    </row>
    <row r="7258" spans="2:3">
      <c r="B7258" s="5">
        <v>805</v>
      </c>
      <c r="C7258" s="5" t="s">
        <v>532</v>
      </c>
    </row>
    <row r="7259" spans="2:3">
      <c r="B7259" s="5">
        <v>64</v>
      </c>
      <c r="C7259" s="5" t="s">
        <v>533</v>
      </c>
    </row>
    <row r="7260" spans="2:3">
      <c r="B7260" s="5">
        <v>666</v>
      </c>
      <c r="C7260" s="5" t="s">
        <v>533</v>
      </c>
    </row>
    <row r="7261" spans="2:3">
      <c r="B7261" s="5">
        <v>229</v>
      </c>
      <c r="C7261" s="5" t="s">
        <v>533</v>
      </c>
    </row>
    <row r="7262" spans="2:3">
      <c r="B7262" s="5">
        <v>956</v>
      </c>
      <c r="C7262" s="5" t="s">
        <v>533</v>
      </c>
    </row>
    <row r="7263" spans="2:3">
      <c r="B7263" s="5">
        <v>117</v>
      </c>
      <c r="C7263" s="5" t="s">
        <v>533</v>
      </c>
    </row>
    <row r="7264" spans="2:3">
      <c r="B7264" s="5">
        <v>397</v>
      </c>
      <c r="C7264" s="5" t="s">
        <v>533</v>
      </c>
    </row>
    <row r="7265" spans="2:3">
      <c r="B7265" s="5">
        <v>843</v>
      </c>
      <c r="C7265" s="5" t="s">
        <v>532</v>
      </c>
    </row>
    <row r="7266" spans="2:3">
      <c r="B7266" s="5">
        <v>759</v>
      </c>
      <c r="C7266" s="5" t="s">
        <v>533</v>
      </c>
    </row>
    <row r="7267" spans="2:3">
      <c r="B7267" s="5">
        <v>282</v>
      </c>
      <c r="C7267" s="5" t="s">
        <v>533</v>
      </c>
    </row>
    <row r="7268" spans="2:3">
      <c r="B7268" s="5">
        <v>653</v>
      </c>
      <c r="C7268" s="5" t="s">
        <v>533</v>
      </c>
    </row>
    <row r="7269" spans="2:3">
      <c r="B7269" s="5">
        <v>996</v>
      </c>
      <c r="C7269" s="5" t="s">
        <v>532</v>
      </c>
    </row>
    <row r="7270" spans="2:3">
      <c r="B7270" s="5">
        <v>79</v>
      </c>
      <c r="C7270" s="5" t="s">
        <v>532</v>
      </c>
    </row>
    <row r="7271" spans="2:3">
      <c r="B7271" s="5">
        <v>651</v>
      </c>
      <c r="C7271" s="5" t="s">
        <v>533</v>
      </c>
    </row>
    <row r="7272" spans="2:3">
      <c r="B7272" s="5">
        <v>273</v>
      </c>
      <c r="C7272" s="5" t="s">
        <v>532</v>
      </c>
    </row>
    <row r="7273" spans="2:3">
      <c r="B7273" s="5">
        <v>101</v>
      </c>
      <c r="C7273" s="5" t="s">
        <v>533</v>
      </c>
    </row>
    <row r="7274" spans="2:3">
      <c r="B7274" s="5">
        <v>10</v>
      </c>
      <c r="C7274" s="5" t="s">
        <v>533</v>
      </c>
    </row>
    <row r="7275" spans="2:3">
      <c r="B7275" s="5">
        <v>377</v>
      </c>
      <c r="C7275" s="5" t="s">
        <v>533</v>
      </c>
    </row>
    <row r="7276" spans="2:3">
      <c r="B7276" s="5">
        <v>734</v>
      </c>
      <c r="C7276" s="5" t="s">
        <v>533</v>
      </c>
    </row>
    <row r="7277" spans="2:3">
      <c r="B7277" s="5">
        <v>586</v>
      </c>
      <c r="C7277" s="5" t="s">
        <v>533</v>
      </c>
    </row>
    <row r="7278" spans="2:3">
      <c r="B7278" s="5">
        <v>617</v>
      </c>
      <c r="C7278" s="5" t="s">
        <v>532</v>
      </c>
    </row>
    <row r="7279" spans="2:3">
      <c r="B7279" s="5">
        <v>746</v>
      </c>
      <c r="C7279" s="5" t="s">
        <v>533</v>
      </c>
    </row>
    <row r="7280" spans="2:3">
      <c r="B7280" s="5">
        <v>243</v>
      </c>
      <c r="C7280" s="5" t="s">
        <v>533</v>
      </c>
    </row>
    <row r="7281" spans="2:3">
      <c r="B7281" s="5">
        <v>572</v>
      </c>
      <c r="C7281" s="5" t="s">
        <v>533</v>
      </c>
    </row>
    <row r="7282" spans="2:3">
      <c r="B7282" s="5">
        <v>633</v>
      </c>
      <c r="C7282" s="5" t="s">
        <v>533</v>
      </c>
    </row>
    <row r="7283" spans="2:3">
      <c r="B7283" s="5">
        <v>837</v>
      </c>
      <c r="C7283" s="5" t="s">
        <v>532</v>
      </c>
    </row>
    <row r="7284" spans="2:3">
      <c r="B7284" s="5">
        <v>708</v>
      </c>
      <c r="C7284" s="5" t="s">
        <v>533</v>
      </c>
    </row>
    <row r="7285" spans="2:3">
      <c r="B7285" s="5">
        <v>108</v>
      </c>
      <c r="C7285" s="5" t="s">
        <v>533</v>
      </c>
    </row>
    <row r="7286" spans="2:3">
      <c r="B7286" s="5">
        <v>418</v>
      </c>
      <c r="C7286" s="5" t="s">
        <v>533</v>
      </c>
    </row>
    <row r="7287" spans="2:3">
      <c r="B7287" s="5">
        <v>445</v>
      </c>
      <c r="C7287" s="5" t="s">
        <v>533</v>
      </c>
    </row>
    <row r="7288" spans="2:3">
      <c r="B7288" s="5">
        <v>398</v>
      </c>
      <c r="C7288" s="5" t="s">
        <v>533</v>
      </c>
    </row>
    <row r="7289" spans="2:3">
      <c r="B7289" s="5">
        <v>264</v>
      </c>
      <c r="C7289" s="5" t="s">
        <v>533</v>
      </c>
    </row>
    <row r="7290" spans="2:3">
      <c r="B7290" s="5">
        <v>269</v>
      </c>
      <c r="C7290" s="5" t="s">
        <v>532</v>
      </c>
    </row>
    <row r="7291" spans="2:3">
      <c r="B7291" s="5">
        <v>934</v>
      </c>
      <c r="C7291" s="5" t="s">
        <v>532</v>
      </c>
    </row>
    <row r="7292" spans="2:3">
      <c r="B7292" s="5">
        <v>202</v>
      </c>
      <c r="C7292" s="5" t="s">
        <v>532</v>
      </c>
    </row>
    <row r="7293" spans="2:3">
      <c r="B7293" s="5">
        <v>786</v>
      </c>
      <c r="C7293" s="5" t="s">
        <v>532</v>
      </c>
    </row>
    <row r="7294" spans="2:3">
      <c r="B7294" s="5">
        <v>160</v>
      </c>
      <c r="C7294" s="5" t="s">
        <v>533</v>
      </c>
    </row>
    <row r="7295" spans="2:3">
      <c r="B7295" s="5">
        <v>497</v>
      </c>
      <c r="C7295" s="5" t="s">
        <v>533</v>
      </c>
    </row>
    <row r="7296" spans="2:3">
      <c r="B7296" s="5">
        <v>408</v>
      </c>
      <c r="C7296" s="5" t="s">
        <v>532</v>
      </c>
    </row>
    <row r="7297" spans="2:3">
      <c r="B7297" s="5">
        <v>803</v>
      </c>
      <c r="C7297" s="5" t="s">
        <v>533</v>
      </c>
    </row>
    <row r="7298" spans="2:3">
      <c r="B7298" s="5">
        <v>160</v>
      </c>
      <c r="C7298" s="5" t="s">
        <v>532</v>
      </c>
    </row>
    <row r="7299" spans="2:3">
      <c r="B7299" s="5">
        <v>31</v>
      </c>
      <c r="C7299" s="5" t="s">
        <v>533</v>
      </c>
    </row>
    <row r="7300" spans="2:3">
      <c r="B7300" s="5">
        <v>975</v>
      </c>
      <c r="C7300" s="5" t="s">
        <v>532</v>
      </c>
    </row>
    <row r="7301" spans="2:3">
      <c r="B7301" s="5">
        <v>868</v>
      </c>
      <c r="C7301" s="5" t="s">
        <v>533</v>
      </c>
    </row>
    <row r="7302" spans="2:3">
      <c r="B7302" s="5">
        <v>551</v>
      </c>
      <c r="C7302" s="5" t="s">
        <v>533</v>
      </c>
    </row>
    <row r="7303" spans="2:3">
      <c r="B7303" s="5">
        <v>673</v>
      </c>
      <c r="C7303" s="5" t="s">
        <v>533</v>
      </c>
    </row>
    <row r="7304" spans="2:3">
      <c r="B7304" s="5">
        <v>690</v>
      </c>
      <c r="C7304" s="5" t="s">
        <v>533</v>
      </c>
    </row>
    <row r="7305" spans="2:3">
      <c r="B7305" s="5">
        <v>971</v>
      </c>
      <c r="C7305" s="5" t="s">
        <v>532</v>
      </c>
    </row>
    <row r="7306" spans="2:3">
      <c r="B7306" s="5">
        <v>241</v>
      </c>
      <c r="C7306" s="5" t="s">
        <v>532</v>
      </c>
    </row>
    <row r="7307" spans="2:3">
      <c r="B7307" s="5">
        <v>232</v>
      </c>
      <c r="C7307" s="5" t="s">
        <v>532</v>
      </c>
    </row>
    <row r="7308" spans="2:3">
      <c r="B7308" s="5">
        <v>695</v>
      </c>
      <c r="C7308" s="5" t="s">
        <v>533</v>
      </c>
    </row>
    <row r="7309" spans="2:3">
      <c r="B7309" s="5">
        <v>573</v>
      </c>
      <c r="C7309" s="5" t="s">
        <v>533</v>
      </c>
    </row>
    <row r="7310" spans="2:3">
      <c r="B7310" s="5">
        <v>962</v>
      </c>
      <c r="C7310" s="5" t="s">
        <v>533</v>
      </c>
    </row>
    <row r="7311" spans="2:3">
      <c r="B7311" s="5">
        <v>642</v>
      </c>
      <c r="C7311" s="5" t="s">
        <v>533</v>
      </c>
    </row>
    <row r="7312" spans="2:3">
      <c r="B7312" s="5">
        <v>961</v>
      </c>
      <c r="C7312" s="5" t="s">
        <v>532</v>
      </c>
    </row>
    <row r="7313" spans="2:3">
      <c r="B7313" s="5">
        <v>914</v>
      </c>
      <c r="C7313" s="5" t="s">
        <v>532</v>
      </c>
    </row>
    <row r="7314" spans="2:3">
      <c r="B7314" s="5">
        <v>305</v>
      </c>
      <c r="C7314" s="5" t="s">
        <v>533</v>
      </c>
    </row>
    <row r="7315" spans="2:3">
      <c r="B7315" s="5">
        <v>670</v>
      </c>
      <c r="C7315" s="5" t="s">
        <v>533</v>
      </c>
    </row>
    <row r="7316" spans="2:3">
      <c r="B7316" s="5">
        <v>837</v>
      </c>
      <c r="C7316" s="5" t="s">
        <v>532</v>
      </c>
    </row>
    <row r="7317" spans="2:3">
      <c r="B7317" s="5">
        <v>137</v>
      </c>
      <c r="C7317" s="5" t="s">
        <v>533</v>
      </c>
    </row>
    <row r="7318" spans="2:3">
      <c r="B7318" s="5">
        <v>823</v>
      </c>
      <c r="C7318" s="5" t="s">
        <v>533</v>
      </c>
    </row>
    <row r="7319" spans="2:3">
      <c r="B7319" s="5">
        <v>300</v>
      </c>
      <c r="C7319" s="5" t="s">
        <v>533</v>
      </c>
    </row>
    <row r="7320" spans="2:3">
      <c r="B7320" s="5">
        <v>721</v>
      </c>
      <c r="C7320" s="5" t="s">
        <v>533</v>
      </c>
    </row>
    <row r="7321" spans="2:3">
      <c r="B7321" s="5">
        <v>38</v>
      </c>
      <c r="C7321" s="5" t="s">
        <v>533</v>
      </c>
    </row>
    <row r="7322" spans="2:3">
      <c r="B7322" s="5">
        <v>900</v>
      </c>
      <c r="C7322" s="5" t="s">
        <v>533</v>
      </c>
    </row>
    <row r="7323" spans="2:3">
      <c r="B7323" s="5">
        <v>768</v>
      </c>
      <c r="C7323" s="5" t="s">
        <v>532</v>
      </c>
    </row>
    <row r="7324" spans="2:3">
      <c r="B7324" s="5">
        <v>420</v>
      </c>
      <c r="C7324" s="5" t="s">
        <v>533</v>
      </c>
    </row>
    <row r="7325" spans="2:3">
      <c r="B7325" s="5">
        <v>983</v>
      </c>
      <c r="C7325" s="5" t="s">
        <v>532</v>
      </c>
    </row>
    <row r="7326" spans="2:3">
      <c r="B7326" s="5">
        <v>830</v>
      </c>
      <c r="C7326" s="5" t="s">
        <v>532</v>
      </c>
    </row>
    <row r="7327" spans="2:3">
      <c r="B7327" s="5">
        <v>1000</v>
      </c>
      <c r="C7327" s="5" t="s">
        <v>532</v>
      </c>
    </row>
    <row r="7328" spans="2:3">
      <c r="B7328" s="5">
        <v>711</v>
      </c>
      <c r="C7328" s="5" t="s">
        <v>533</v>
      </c>
    </row>
    <row r="7329" spans="2:3">
      <c r="B7329" s="5">
        <v>820</v>
      </c>
      <c r="C7329" s="5" t="s">
        <v>532</v>
      </c>
    </row>
    <row r="7330" spans="2:3">
      <c r="B7330" s="5">
        <v>394</v>
      </c>
      <c r="C7330" s="5" t="s">
        <v>532</v>
      </c>
    </row>
    <row r="7331" spans="2:3">
      <c r="B7331" s="5">
        <v>31</v>
      </c>
      <c r="C7331" s="5" t="s">
        <v>533</v>
      </c>
    </row>
    <row r="7332" spans="2:3">
      <c r="B7332" s="5">
        <v>226</v>
      </c>
      <c r="C7332" s="5" t="s">
        <v>533</v>
      </c>
    </row>
    <row r="7333" spans="2:3">
      <c r="B7333" s="5">
        <v>695</v>
      </c>
      <c r="C7333" s="5" t="s">
        <v>533</v>
      </c>
    </row>
    <row r="7334" spans="2:3">
      <c r="B7334" s="5">
        <v>567</v>
      </c>
      <c r="C7334" s="5" t="s">
        <v>532</v>
      </c>
    </row>
    <row r="7335" spans="2:3">
      <c r="B7335" s="5">
        <v>268</v>
      </c>
      <c r="C7335" s="5" t="s">
        <v>533</v>
      </c>
    </row>
    <row r="7336" spans="2:3">
      <c r="B7336" s="5">
        <v>222</v>
      </c>
      <c r="C7336" s="5" t="s">
        <v>533</v>
      </c>
    </row>
    <row r="7337" spans="2:3">
      <c r="B7337" s="5">
        <v>466</v>
      </c>
      <c r="C7337" s="5" t="s">
        <v>533</v>
      </c>
    </row>
    <row r="7338" spans="2:3">
      <c r="B7338" s="5">
        <v>837</v>
      </c>
      <c r="C7338" s="5" t="s">
        <v>532</v>
      </c>
    </row>
    <row r="7339" spans="2:3">
      <c r="B7339" s="5">
        <v>33</v>
      </c>
      <c r="C7339" s="5" t="s">
        <v>533</v>
      </c>
    </row>
    <row r="7340" spans="2:3">
      <c r="B7340" s="5">
        <v>616</v>
      </c>
      <c r="C7340" s="5" t="s">
        <v>532</v>
      </c>
    </row>
    <row r="7341" spans="2:3">
      <c r="B7341" s="5">
        <v>375</v>
      </c>
      <c r="C7341" s="5" t="s">
        <v>532</v>
      </c>
    </row>
    <row r="7342" spans="2:3">
      <c r="B7342" s="5">
        <v>250</v>
      </c>
      <c r="C7342" s="5" t="s">
        <v>533</v>
      </c>
    </row>
    <row r="7343" spans="2:3">
      <c r="B7343" s="5">
        <v>948</v>
      </c>
      <c r="C7343" s="5" t="s">
        <v>533</v>
      </c>
    </row>
    <row r="7344" spans="2:3">
      <c r="B7344" s="5">
        <v>127</v>
      </c>
      <c r="C7344" s="5" t="s">
        <v>532</v>
      </c>
    </row>
    <row r="7345" spans="2:3">
      <c r="B7345" s="5">
        <v>571</v>
      </c>
      <c r="C7345" s="5" t="s">
        <v>532</v>
      </c>
    </row>
    <row r="7346" spans="2:3">
      <c r="B7346" s="5">
        <v>939</v>
      </c>
      <c r="C7346" s="5" t="s">
        <v>533</v>
      </c>
    </row>
    <row r="7347" spans="2:3">
      <c r="B7347" s="5">
        <v>79</v>
      </c>
      <c r="C7347" s="5" t="s">
        <v>532</v>
      </c>
    </row>
    <row r="7348" spans="2:3">
      <c r="B7348" s="5">
        <v>841</v>
      </c>
      <c r="C7348" s="5" t="s">
        <v>532</v>
      </c>
    </row>
    <row r="7349" spans="2:3">
      <c r="B7349" s="5">
        <v>495</v>
      </c>
      <c r="C7349" s="5" t="s">
        <v>533</v>
      </c>
    </row>
    <row r="7350" spans="2:3">
      <c r="B7350" s="5">
        <v>963</v>
      </c>
      <c r="C7350" s="5" t="s">
        <v>532</v>
      </c>
    </row>
    <row r="7351" spans="2:3">
      <c r="B7351" s="5">
        <v>236</v>
      </c>
      <c r="C7351" s="5" t="s">
        <v>532</v>
      </c>
    </row>
    <row r="7352" spans="2:3">
      <c r="B7352" s="5">
        <v>824</v>
      </c>
      <c r="C7352" s="5" t="s">
        <v>532</v>
      </c>
    </row>
    <row r="7353" spans="2:3">
      <c r="B7353" s="5">
        <v>157</v>
      </c>
      <c r="C7353" s="5" t="s">
        <v>532</v>
      </c>
    </row>
    <row r="7354" spans="2:3">
      <c r="B7354" s="5">
        <v>934</v>
      </c>
      <c r="C7354" s="5" t="s">
        <v>533</v>
      </c>
    </row>
    <row r="7355" spans="2:3">
      <c r="B7355" s="5">
        <v>511</v>
      </c>
      <c r="C7355" s="5" t="s">
        <v>533</v>
      </c>
    </row>
    <row r="7356" spans="2:3">
      <c r="B7356" s="5">
        <v>969</v>
      </c>
      <c r="C7356" s="5" t="s">
        <v>533</v>
      </c>
    </row>
    <row r="7357" spans="2:3">
      <c r="B7357" s="5">
        <v>42</v>
      </c>
      <c r="C7357" s="5" t="s">
        <v>533</v>
      </c>
    </row>
    <row r="7358" spans="2:3">
      <c r="B7358" s="5">
        <v>704</v>
      </c>
      <c r="C7358" s="5" t="s">
        <v>532</v>
      </c>
    </row>
    <row r="7359" spans="2:3">
      <c r="B7359" s="5">
        <v>840</v>
      </c>
      <c r="C7359" s="5" t="s">
        <v>533</v>
      </c>
    </row>
    <row r="7360" spans="2:3">
      <c r="B7360" s="5">
        <v>682</v>
      </c>
      <c r="C7360" s="5" t="s">
        <v>533</v>
      </c>
    </row>
    <row r="7361" spans="2:3">
      <c r="B7361" s="5">
        <v>507</v>
      </c>
      <c r="C7361" s="5" t="s">
        <v>533</v>
      </c>
    </row>
    <row r="7362" spans="2:3">
      <c r="B7362" s="5">
        <v>369</v>
      </c>
      <c r="C7362" s="5" t="s">
        <v>533</v>
      </c>
    </row>
    <row r="7363" spans="2:3">
      <c r="B7363" s="5">
        <v>710</v>
      </c>
      <c r="C7363" s="5" t="s">
        <v>532</v>
      </c>
    </row>
    <row r="7364" spans="2:3">
      <c r="B7364" s="5">
        <v>681</v>
      </c>
      <c r="C7364" s="5" t="s">
        <v>532</v>
      </c>
    </row>
    <row r="7365" spans="2:3">
      <c r="B7365" s="5">
        <v>159</v>
      </c>
      <c r="C7365" s="5" t="s">
        <v>533</v>
      </c>
    </row>
    <row r="7366" spans="2:3">
      <c r="B7366" s="5">
        <v>707</v>
      </c>
      <c r="C7366" s="5" t="s">
        <v>533</v>
      </c>
    </row>
    <row r="7367" spans="2:3">
      <c r="B7367" s="5">
        <v>861</v>
      </c>
      <c r="C7367" s="5" t="s">
        <v>533</v>
      </c>
    </row>
    <row r="7368" spans="2:3">
      <c r="B7368" s="5">
        <v>231</v>
      </c>
      <c r="C7368" s="5" t="s">
        <v>533</v>
      </c>
    </row>
    <row r="7369" spans="2:3">
      <c r="B7369" s="5">
        <v>400</v>
      </c>
      <c r="C7369" s="5" t="s">
        <v>532</v>
      </c>
    </row>
    <row r="7370" spans="2:3">
      <c r="B7370" s="5">
        <v>624</v>
      </c>
      <c r="C7370" s="5" t="s">
        <v>532</v>
      </c>
    </row>
    <row r="7371" spans="2:3">
      <c r="B7371" s="5">
        <v>266</v>
      </c>
      <c r="C7371" s="5" t="s">
        <v>533</v>
      </c>
    </row>
    <row r="7372" spans="2:3">
      <c r="B7372" s="5">
        <v>949</v>
      </c>
      <c r="C7372" s="5" t="s">
        <v>533</v>
      </c>
    </row>
    <row r="7373" spans="2:3">
      <c r="B7373" s="5">
        <v>934</v>
      </c>
      <c r="C7373" s="5" t="s">
        <v>532</v>
      </c>
    </row>
    <row r="7374" spans="2:3">
      <c r="B7374" s="5">
        <v>445</v>
      </c>
      <c r="C7374" s="5" t="s">
        <v>533</v>
      </c>
    </row>
    <row r="7375" spans="2:3">
      <c r="B7375" s="5">
        <v>518</v>
      </c>
      <c r="C7375" s="5" t="s">
        <v>533</v>
      </c>
    </row>
    <row r="7376" spans="2:3">
      <c r="B7376" s="5">
        <v>665</v>
      </c>
      <c r="C7376" s="5" t="s">
        <v>532</v>
      </c>
    </row>
    <row r="7377" spans="2:3">
      <c r="B7377" s="5">
        <v>339</v>
      </c>
      <c r="C7377" s="5" t="s">
        <v>533</v>
      </c>
    </row>
    <row r="7378" spans="2:3">
      <c r="B7378" s="5">
        <v>796</v>
      </c>
      <c r="C7378" s="5" t="s">
        <v>532</v>
      </c>
    </row>
    <row r="7379" spans="2:3">
      <c r="B7379" s="5">
        <v>124</v>
      </c>
      <c r="C7379" s="5" t="s">
        <v>533</v>
      </c>
    </row>
    <row r="7380" spans="2:3">
      <c r="B7380" s="5">
        <v>162</v>
      </c>
      <c r="C7380" s="5" t="s">
        <v>533</v>
      </c>
    </row>
    <row r="7381" spans="2:3">
      <c r="B7381" s="5">
        <v>170</v>
      </c>
      <c r="C7381" s="5" t="s">
        <v>532</v>
      </c>
    </row>
    <row r="7382" spans="2:3">
      <c r="B7382" s="5">
        <v>56</v>
      </c>
      <c r="C7382" s="5" t="s">
        <v>533</v>
      </c>
    </row>
    <row r="7383" spans="2:3">
      <c r="B7383" s="5">
        <v>949</v>
      </c>
      <c r="C7383" s="5" t="s">
        <v>533</v>
      </c>
    </row>
    <row r="7384" spans="2:3">
      <c r="B7384" s="5">
        <v>715</v>
      </c>
      <c r="C7384" s="5" t="s">
        <v>532</v>
      </c>
    </row>
    <row r="7385" spans="2:3">
      <c r="B7385" s="5">
        <v>516</v>
      </c>
      <c r="C7385" s="5" t="s">
        <v>532</v>
      </c>
    </row>
    <row r="7386" spans="2:3">
      <c r="B7386" s="5">
        <v>574</v>
      </c>
      <c r="C7386" s="5" t="s">
        <v>533</v>
      </c>
    </row>
    <row r="7387" spans="2:3">
      <c r="B7387" s="5">
        <v>75</v>
      </c>
      <c r="C7387" s="5" t="s">
        <v>533</v>
      </c>
    </row>
    <row r="7388" spans="2:3">
      <c r="B7388" s="5">
        <v>97</v>
      </c>
      <c r="C7388" s="5" t="s">
        <v>533</v>
      </c>
    </row>
    <row r="7389" spans="2:3">
      <c r="B7389" s="5">
        <v>857</v>
      </c>
      <c r="C7389" s="5" t="s">
        <v>533</v>
      </c>
    </row>
    <row r="7390" spans="2:3">
      <c r="B7390" s="5">
        <v>400</v>
      </c>
      <c r="C7390" s="5" t="s">
        <v>533</v>
      </c>
    </row>
    <row r="7391" spans="2:3">
      <c r="B7391" s="5">
        <v>948</v>
      </c>
      <c r="C7391" s="5" t="s">
        <v>532</v>
      </c>
    </row>
    <row r="7392" spans="2:3">
      <c r="B7392" s="5">
        <v>941</v>
      </c>
      <c r="C7392" s="5" t="s">
        <v>532</v>
      </c>
    </row>
    <row r="7393" spans="2:3">
      <c r="B7393" s="5">
        <v>968</v>
      </c>
      <c r="C7393" s="5" t="s">
        <v>532</v>
      </c>
    </row>
    <row r="7394" spans="2:3">
      <c r="B7394" s="5">
        <v>306</v>
      </c>
      <c r="C7394" s="5" t="s">
        <v>533</v>
      </c>
    </row>
    <row r="7395" spans="2:3">
      <c r="B7395" s="5">
        <v>410</v>
      </c>
      <c r="C7395" s="5" t="s">
        <v>533</v>
      </c>
    </row>
    <row r="7396" spans="2:3">
      <c r="B7396" s="5">
        <v>672</v>
      </c>
      <c r="C7396" s="5" t="s">
        <v>532</v>
      </c>
    </row>
    <row r="7397" spans="2:3">
      <c r="B7397" s="5">
        <v>679</v>
      </c>
      <c r="C7397" s="5" t="s">
        <v>533</v>
      </c>
    </row>
    <row r="7398" spans="2:3">
      <c r="B7398" s="5">
        <v>805</v>
      </c>
      <c r="C7398" s="5" t="s">
        <v>533</v>
      </c>
    </row>
    <row r="7399" spans="2:3">
      <c r="B7399" s="5">
        <v>572</v>
      </c>
      <c r="C7399" s="5" t="s">
        <v>533</v>
      </c>
    </row>
    <row r="7400" spans="2:3">
      <c r="B7400" s="5">
        <v>723</v>
      </c>
      <c r="C7400" s="5" t="s">
        <v>533</v>
      </c>
    </row>
    <row r="7401" spans="2:3">
      <c r="B7401" s="5">
        <v>597</v>
      </c>
      <c r="C7401" s="5" t="s">
        <v>533</v>
      </c>
    </row>
    <row r="7402" spans="2:3">
      <c r="B7402" s="5">
        <v>78</v>
      </c>
      <c r="C7402" s="5" t="s">
        <v>533</v>
      </c>
    </row>
    <row r="7403" spans="2:3">
      <c r="B7403" s="5">
        <v>819</v>
      </c>
      <c r="C7403" s="5" t="s">
        <v>533</v>
      </c>
    </row>
    <row r="7404" spans="2:3">
      <c r="B7404" s="5">
        <v>46</v>
      </c>
      <c r="C7404" s="5" t="s">
        <v>533</v>
      </c>
    </row>
    <row r="7405" spans="2:3">
      <c r="B7405" s="5">
        <v>441</v>
      </c>
      <c r="C7405" s="5" t="s">
        <v>532</v>
      </c>
    </row>
    <row r="7406" spans="2:3">
      <c r="B7406" s="5">
        <v>720</v>
      </c>
      <c r="C7406" s="5" t="s">
        <v>532</v>
      </c>
    </row>
    <row r="7407" spans="2:3">
      <c r="B7407" s="5">
        <v>918</v>
      </c>
      <c r="C7407" s="5" t="s">
        <v>533</v>
      </c>
    </row>
    <row r="7408" spans="2:3">
      <c r="B7408" s="5">
        <v>573</v>
      </c>
      <c r="C7408" s="5" t="s">
        <v>533</v>
      </c>
    </row>
    <row r="7409" spans="2:3">
      <c r="B7409" s="5">
        <v>83</v>
      </c>
      <c r="C7409" s="5" t="s">
        <v>533</v>
      </c>
    </row>
    <row r="7410" spans="2:3">
      <c r="B7410" s="5">
        <v>200</v>
      </c>
      <c r="C7410" s="5" t="s">
        <v>532</v>
      </c>
    </row>
    <row r="7411" spans="2:3">
      <c r="B7411" s="5">
        <v>274</v>
      </c>
      <c r="C7411" s="5" t="s">
        <v>533</v>
      </c>
    </row>
    <row r="7412" spans="2:3">
      <c r="B7412" s="5">
        <v>893</v>
      </c>
      <c r="C7412" s="5" t="s">
        <v>532</v>
      </c>
    </row>
    <row r="7413" spans="2:3">
      <c r="B7413" s="5">
        <v>189</v>
      </c>
      <c r="C7413" s="5" t="s">
        <v>532</v>
      </c>
    </row>
    <row r="7414" spans="2:3">
      <c r="B7414" s="5">
        <v>362</v>
      </c>
      <c r="C7414" s="5" t="s">
        <v>533</v>
      </c>
    </row>
    <row r="7415" spans="2:3">
      <c r="B7415" s="5">
        <v>85</v>
      </c>
      <c r="C7415" s="5" t="s">
        <v>533</v>
      </c>
    </row>
    <row r="7416" spans="2:3">
      <c r="B7416" s="5">
        <v>776</v>
      </c>
      <c r="C7416" s="5" t="s">
        <v>533</v>
      </c>
    </row>
    <row r="7417" spans="2:3">
      <c r="B7417" s="5">
        <v>914</v>
      </c>
      <c r="C7417" s="5" t="s">
        <v>533</v>
      </c>
    </row>
    <row r="7418" spans="2:3">
      <c r="B7418" s="5">
        <v>688</v>
      </c>
      <c r="C7418" s="5" t="s">
        <v>532</v>
      </c>
    </row>
    <row r="7419" spans="2:3">
      <c r="B7419" s="5">
        <v>206</v>
      </c>
      <c r="C7419" s="5" t="s">
        <v>533</v>
      </c>
    </row>
    <row r="7420" spans="2:3">
      <c r="B7420" s="5">
        <v>594</v>
      </c>
      <c r="C7420" s="5" t="s">
        <v>533</v>
      </c>
    </row>
    <row r="7421" spans="2:3">
      <c r="B7421" s="5">
        <v>493</v>
      </c>
      <c r="C7421" s="5" t="s">
        <v>532</v>
      </c>
    </row>
    <row r="7422" spans="2:3">
      <c r="B7422" s="5">
        <v>635</v>
      </c>
      <c r="C7422" s="5" t="s">
        <v>533</v>
      </c>
    </row>
    <row r="7423" spans="2:3">
      <c r="B7423" s="5">
        <v>180</v>
      </c>
      <c r="C7423" s="5" t="s">
        <v>533</v>
      </c>
    </row>
    <row r="7424" spans="2:3">
      <c r="B7424" s="5">
        <v>607</v>
      </c>
      <c r="C7424" s="5" t="s">
        <v>533</v>
      </c>
    </row>
    <row r="7425" spans="2:3">
      <c r="B7425" s="5">
        <v>704</v>
      </c>
      <c r="C7425" s="5" t="s">
        <v>532</v>
      </c>
    </row>
    <row r="7426" spans="2:3">
      <c r="B7426" s="5">
        <v>484</v>
      </c>
      <c r="C7426" s="5" t="s">
        <v>533</v>
      </c>
    </row>
    <row r="7427" spans="2:3">
      <c r="B7427" s="5">
        <v>243</v>
      </c>
      <c r="C7427" s="5" t="s">
        <v>533</v>
      </c>
    </row>
    <row r="7428" spans="2:3">
      <c r="B7428" s="5">
        <v>360</v>
      </c>
      <c r="C7428" s="5" t="s">
        <v>533</v>
      </c>
    </row>
    <row r="7429" spans="2:3">
      <c r="B7429" s="5">
        <v>973</v>
      </c>
      <c r="C7429" s="5" t="s">
        <v>532</v>
      </c>
    </row>
    <row r="7430" spans="2:3">
      <c r="B7430" s="5">
        <v>325</v>
      </c>
      <c r="C7430" s="5" t="s">
        <v>533</v>
      </c>
    </row>
    <row r="7431" spans="2:3">
      <c r="B7431" s="5">
        <v>185</v>
      </c>
      <c r="C7431" s="5" t="s">
        <v>533</v>
      </c>
    </row>
    <row r="7432" spans="2:3">
      <c r="B7432" s="5">
        <v>247</v>
      </c>
      <c r="C7432" s="5" t="s">
        <v>532</v>
      </c>
    </row>
    <row r="7433" spans="2:3">
      <c r="B7433" s="5">
        <v>949</v>
      </c>
      <c r="C7433" s="5" t="s">
        <v>533</v>
      </c>
    </row>
    <row r="7434" spans="2:3">
      <c r="B7434" s="5">
        <v>861</v>
      </c>
      <c r="C7434" s="5" t="s">
        <v>533</v>
      </c>
    </row>
    <row r="7435" spans="2:3">
      <c r="B7435" s="5">
        <v>623</v>
      </c>
      <c r="C7435" s="5" t="s">
        <v>533</v>
      </c>
    </row>
    <row r="7436" spans="2:3">
      <c r="B7436" s="5">
        <v>70</v>
      </c>
      <c r="C7436" s="5" t="s">
        <v>533</v>
      </c>
    </row>
    <row r="7437" spans="2:3">
      <c r="B7437" s="5">
        <v>249</v>
      </c>
      <c r="C7437" s="5" t="s">
        <v>533</v>
      </c>
    </row>
    <row r="7438" spans="2:3">
      <c r="B7438" s="5">
        <v>449</v>
      </c>
      <c r="C7438" s="5" t="s">
        <v>533</v>
      </c>
    </row>
    <row r="7439" spans="2:3">
      <c r="B7439" s="5">
        <v>699</v>
      </c>
      <c r="C7439" s="5" t="s">
        <v>533</v>
      </c>
    </row>
    <row r="7440" spans="2:3">
      <c r="B7440" s="5">
        <v>795</v>
      </c>
      <c r="C7440" s="5" t="s">
        <v>532</v>
      </c>
    </row>
    <row r="7441" spans="2:3">
      <c r="B7441" s="5">
        <v>592</v>
      </c>
      <c r="C7441" s="5" t="s">
        <v>533</v>
      </c>
    </row>
    <row r="7442" spans="2:3">
      <c r="B7442" s="5">
        <v>847</v>
      </c>
      <c r="C7442" s="5" t="s">
        <v>533</v>
      </c>
    </row>
    <row r="7443" spans="2:3">
      <c r="B7443" s="5">
        <v>637</v>
      </c>
      <c r="C7443" s="5" t="s">
        <v>533</v>
      </c>
    </row>
    <row r="7444" spans="2:3">
      <c r="B7444" s="5">
        <v>901</v>
      </c>
      <c r="C7444" s="5" t="s">
        <v>532</v>
      </c>
    </row>
    <row r="7445" spans="2:3">
      <c r="B7445" s="5">
        <v>319</v>
      </c>
      <c r="C7445" s="5" t="s">
        <v>533</v>
      </c>
    </row>
    <row r="7446" spans="2:3">
      <c r="B7446" s="5">
        <v>197</v>
      </c>
      <c r="C7446" s="5" t="s">
        <v>533</v>
      </c>
    </row>
    <row r="7447" spans="2:3">
      <c r="B7447" s="5">
        <v>155</v>
      </c>
      <c r="C7447" s="5" t="s">
        <v>533</v>
      </c>
    </row>
    <row r="7448" spans="2:3">
      <c r="B7448" s="5">
        <v>350</v>
      </c>
      <c r="C7448" s="5" t="s">
        <v>533</v>
      </c>
    </row>
    <row r="7449" spans="2:3">
      <c r="B7449" s="5">
        <v>809</v>
      </c>
      <c r="C7449" s="5" t="s">
        <v>533</v>
      </c>
    </row>
    <row r="7450" spans="2:3">
      <c r="B7450" s="5">
        <v>588</v>
      </c>
      <c r="C7450" s="5" t="s">
        <v>533</v>
      </c>
    </row>
    <row r="7451" spans="2:3">
      <c r="B7451" s="5">
        <v>511</v>
      </c>
      <c r="C7451" s="5" t="s">
        <v>532</v>
      </c>
    </row>
    <row r="7452" spans="2:3">
      <c r="B7452" s="5">
        <v>977</v>
      </c>
      <c r="C7452" s="5" t="s">
        <v>533</v>
      </c>
    </row>
    <row r="7453" spans="2:3">
      <c r="B7453" s="5">
        <v>526</v>
      </c>
      <c r="C7453" s="5" t="s">
        <v>532</v>
      </c>
    </row>
    <row r="7454" spans="2:3">
      <c r="B7454" s="5">
        <v>969</v>
      </c>
      <c r="C7454" s="5" t="s">
        <v>532</v>
      </c>
    </row>
    <row r="7455" spans="2:3">
      <c r="B7455" s="5">
        <v>399</v>
      </c>
      <c r="C7455" s="5" t="s">
        <v>533</v>
      </c>
    </row>
    <row r="7456" spans="2:3">
      <c r="B7456" s="5">
        <v>241</v>
      </c>
      <c r="C7456" s="5" t="s">
        <v>532</v>
      </c>
    </row>
    <row r="7457" spans="2:3">
      <c r="B7457" s="5">
        <v>631</v>
      </c>
      <c r="C7457" s="5" t="s">
        <v>532</v>
      </c>
    </row>
    <row r="7458" spans="2:3">
      <c r="B7458" s="5">
        <v>636</v>
      </c>
      <c r="C7458" s="5" t="s">
        <v>533</v>
      </c>
    </row>
    <row r="7459" spans="2:3">
      <c r="B7459" s="5">
        <v>781</v>
      </c>
      <c r="C7459" s="5" t="s">
        <v>532</v>
      </c>
    </row>
    <row r="7460" spans="2:3">
      <c r="B7460" s="5">
        <v>757</v>
      </c>
      <c r="C7460" s="5" t="s">
        <v>533</v>
      </c>
    </row>
    <row r="7461" spans="2:3">
      <c r="B7461" s="5">
        <v>934</v>
      </c>
      <c r="C7461" s="5" t="s">
        <v>533</v>
      </c>
    </row>
    <row r="7462" spans="2:3">
      <c r="B7462" s="5">
        <v>931</v>
      </c>
      <c r="C7462" s="5" t="s">
        <v>532</v>
      </c>
    </row>
    <row r="7463" spans="2:3">
      <c r="B7463" s="5">
        <v>952</v>
      </c>
      <c r="C7463" s="5" t="s">
        <v>532</v>
      </c>
    </row>
    <row r="7464" spans="2:3">
      <c r="B7464" s="5">
        <v>817</v>
      </c>
      <c r="C7464" s="5" t="s">
        <v>532</v>
      </c>
    </row>
    <row r="7465" spans="2:3">
      <c r="B7465" s="5">
        <v>12</v>
      </c>
      <c r="C7465" s="5" t="s">
        <v>532</v>
      </c>
    </row>
    <row r="7466" spans="2:3">
      <c r="B7466" s="5">
        <v>748</v>
      </c>
      <c r="C7466" s="5" t="s">
        <v>532</v>
      </c>
    </row>
    <row r="7467" spans="2:3">
      <c r="B7467" s="5">
        <v>526</v>
      </c>
      <c r="C7467" s="5" t="s">
        <v>533</v>
      </c>
    </row>
    <row r="7468" spans="2:3">
      <c r="B7468" s="5">
        <v>48</v>
      </c>
      <c r="C7468" s="5" t="s">
        <v>533</v>
      </c>
    </row>
    <row r="7469" spans="2:3">
      <c r="B7469" s="5">
        <v>441</v>
      </c>
      <c r="C7469" s="5" t="s">
        <v>532</v>
      </c>
    </row>
    <row r="7470" spans="2:3">
      <c r="B7470" s="5">
        <v>193</v>
      </c>
      <c r="C7470" s="5" t="s">
        <v>533</v>
      </c>
    </row>
    <row r="7471" spans="2:3">
      <c r="B7471" s="5">
        <v>105</v>
      </c>
      <c r="C7471" s="5" t="s">
        <v>533</v>
      </c>
    </row>
    <row r="7472" spans="2:3">
      <c r="B7472" s="5">
        <v>380</v>
      </c>
      <c r="C7472" s="5" t="s">
        <v>533</v>
      </c>
    </row>
    <row r="7473" spans="2:3">
      <c r="B7473" s="5">
        <v>943</v>
      </c>
      <c r="C7473" s="5" t="s">
        <v>532</v>
      </c>
    </row>
    <row r="7474" spans="2:3">
      <c r="B7474" s="5">
        <v>724</v>
      </c>
      <c r="C7474" s="5" t="s">
        <v>533</v>
      </c>
    </row>
    <row r="7475" spans="2:3">
      <c r="B7475" s="5">
        <v>772</v>
      </c>
      <c r="C7475" s="5" t="s">
        <v>533</v>
      </c>
    </row>
    <row r="7476" spans="2:3">
      <c r="B7476" s="5">
        <v>75</v>
      </c>
      <c r="C7476" s="5" t="s">
        <v>533</v>
      </c>
    </row>
    <row r="7477" spans="2:3">
      <c r="B7477" s="5">
        <v>619</v>
      </c>
      <c r="C7477" s="5" t="s">
        <v>533</v>
      </c>
    </row>
    <row r="7478" spans="2:3">
      <c r="B7478" s="5">
        <v>251</v>
      </c>
      <c r="C7478" s="5" t="s">
        <v>533</v>
      </c>
    </row>
    <row r="7479" spans="2:3">
      <c r="B7479" s="5">
        <v>959</v>
      </c>
      <c r="C7479" s="5" t="s">
        <v>532</v>
      </c>
    </row>
    <row r="7480" spans="2:3">
      <c r="B7480" s="5">
        <v>493</v>
      </c>
      <c r="C7480" s="5" t="s">
        <v>533</v>
      </c>
    </row>
    <row r="7481" spans="2:3">
      <c r="B7481" s="5">
        <v>177</v>
      </c>
      <c r="C7481" s="5" t="s">
        <v>532</v>
      </c>
    </row>
    <row r="7482" spans="2:3">
      <c r="B7482" s="5">
        <v>811</v>
      </c>
      <c r="C7482" s="5" t="s">
        <v>533</v>
      </c>
    </row>
    <row r="7483" spans="2:3">
      <c r="B7483" s="5">
        <v>237</v>
      </c>
      <c r="C7483" s="5" t="s">
        <v>533</v>
      </c>
    </row>
    <row r="7484" spans="2:3">
      <c r="B7484" s="5">
        <v>581</v>
      </c>
      <c r="C7484" s="5" t="s">
        <v>532</v>
      </c>
    </row>
    <row r="7485" spans="2:3">
      <c r="B7485" s="5">
        <v>784</v>
      </c>
      <c r="C7485" s="5" t="s">
        <v>532</v>
      </c>
    </row>
    <row r="7486" spans="2:3">
      <c r="B7486" s="5">
        <v>858</v>
      </c>
      <c r="C7486" s="5" t="s">
        <v>532</v>
      </c>
    </row>
    <row r="7487" spans="2:3">
      <c r="B7487" s="5">
        <v>869</v>
      </c>
      <c r="C7487" s="5" t="s">
        <v>533</v>
      </c>
    </row>
    <row r="7488" spans="2:3">
      <c r="B7488" s="5">
        <v>912</v>
      </c>
      <c r="C7488" s="5" t="s">
        <v>532</v>
      </c>
    </row>
    <row r="7489" spans="2:3">
      <c r="B7489" s="5">
        <v>396</v>
      </c>
      <c r="C7489" s="5" t="s">
        <v>533</v>
      </c>
    </row>
    <row r="7490" spans="2:3">
      <c r="B7490" s="5">
        <v>190</v>
      </c>
      <c r="C7490" s="5" t="s">
        <v>533</v>
      </c>
    </row>
    <row r="7491" spans="2:3">
      <c r="B7491" s="5">
        <v>710</v>
      </c>
      <c r="C7491" s="5" t="s">
        <v>533</v>
      </c>
    </row>
    <row r="7492" spans="2:3">
      <c r="B7492" s="5">
        <v>411</v>
      </c>
      <c r="C7492" s="5" t="s">
        <v>532</v>
      </c>
    </row>
    <row r="7493" spans="2:3">
      <c r="B7493" s="5">
        <v>455</v>
      </c>
      <c r="C7493" s="5" t="s">
        <v>533</v>
      </c>
    </row>
    <row r="7494" spans="2:3">
      <c r="B7494" s="5">
        <v>720</v>
      </c>
      <c r="C7494" s="5" t="s">
        <v>533</v>
      </c>
    </row>
    <row r="7495" spans="2:3">
      <c r="B7495" s="5">
        <v>295</v>
      </c>
      <c r="C7495" s="5" t="s">
        <v>532</v>
      </c>
    </row>
    <row r="7496" spans="2:3">
      <c r="B7496" s="5">
        <v>86</v>
      </c>
      <c r="C7496" s="5" t="s">
        <v>533</v>
      </c>
    </row>
    <row r="7497" spans="2:3">
      <c r="B7497" s="5">
        <v>249</v>
      </c>
      <c r="C7497" s="5" t="s">
        <v>532</v>
      </c>
    </row>
    <row r="7498" spans="2:3">
      <c r="B7498" s="5">
        <v>802</v>
      </c>
      <c r="C7498" s="5" t="s">
        <v>532</v>
      </c>
    </row>
    <row r="7499" spans="2:3">
      <c r="B7499" s="5">
        <v>660</v>
      </c>
      <c r="C7499" s="5" t="s">
        <v>532</v>
      </c>
    </row>
    <row r="7500" spans="2:3">
      <c r="B7500" s="5">
        <v>297</v>
      </c>
      <c r="C7500" s="5" t="s">
        <v>533</v>
      </c>
    </row>
    <row r="7501" spans="2:3">
      <c r="B7501" s="5">
        <v>428</v>
      </c>
      <c r="C7501" s="5" t="s">
        <v>533</v>
      </c>
    </row>
    <row r="7502" spans="2:3">
      <c r="B7502" s="5">
        <v>923</v>
      </c>
      <c r="C7502" s="5" t="s">
        <v>532</v>
      </c>
    </row>
    <row r="7503" spans="2:3">
      <c r="B7503" s="5">
        <v>226</v>
      </c>
      <c r="C7503" s="5" t="s">
        <v>532</v>
      </c>
    </row>
    <row r="7504" spans="2:3">
      <c r="B7504" s="5">
        <v>590</v>
      </c>
      <c r="C7504" s="5" t="s">
        <v>532</v>
      </c>
    </row>
    <row r="7505" spans="2:3">
      <c r="B7505" s="5">
        <v>744</v>
      </c>
      <c r="C7505" s="5" t="s">
        <v>533</v>
      </c>
    </row>
    <row r="7506" spans="2:3">
      <c r="B7506" s="5">
        <v>349</v>
      </c>
      <c r="C7506" s="5" t="s">
        <v>533</v>
      </c>
    </row>
    <row r="7507" spans="2:3">
      <c r="B7507" s="5">
        <v>331</v>
      </c>
      <c r="C7507" s="5" t="s">
        <v>532</v>
      </c>
    </row>
    <row r="7508" spans="2:3">
      <c r="B7508" s="5">
        <v>575</v>
      </c>
      <c r="C7508" s="5" t="s">
        <v>533</v>
      </c>
    </row>
    <row r="7509" spans="2:3">
      <c r="B7509" s="5">
        <v>640</v>
      </c>
      <c r="C7509" s="5" t="s">
        <v>533</v>
      </c>
    </row>
    <row r="7510" spans="2:3">
      <c r="B7510" s="5">
        <v>315</v>
      </c>
      <c r="C7510" s="5" t="s">
        <v>533</v>
      </c>
    </row>
    <row r="7511" spans="2:3">
      <c r="B7511" s="5">
        <v>431</v>
      </c>
      <c r="C7511" s="5" t="s">
        <v>532</v>
      </c>
    </row>
    <row r="7512" spans="2:3">
      <c r="B7512" s="5">
        <v>322</v>
      </c>
      <c r="C7512" s="5" t="s">
        <v>533</v>
      </c>
    </row>
    <row r="7513" spans="2:3">
      <c r="B7513" s="5">
        <v>982</v>
      </c>
      <c r="C7513" s="5" t="s">
        <v>532</v>
      </c>
    </row>
    <row r="7514" spans="2:3">
      <c r="B7514" s="5">
        <v>28</v>
      </c>
      <c r="C7514" s="5" t="s">
        <v>533</v>
      </c>
    </row>
    <row r="7515" spans="2:3">
      <c r="B7515" s="5">
        <v>990</v>
      </c>
      <c r="C7515" s="5" t="s">
        <v>533</v>
      </c>
    </row>
    <row r="7516" spans="2:3">
      <c r="B7516" s="5">
        <v>34</v>
      </c>
      <c r="C7516" s="5" t="s">
        <v>532</v>
      </c>
    </row>
    <row r="7517" spans="2:3">
      <c r="B7517" s="5">
        <v>911</v>
      </c>
      <c r="C7517" s="5" t="s">
        <v>532</v>
      </c>
    </row>
    <row r="7518" spans="2:3">
      <c r="B7518" s="5">
        <v>101</v>
      </c>
      <c r="C7518" s="5" t="s">
        <v>533</v>
      </c>
    </row>
    <row r="7519" spans="2:3">
      <c r="B7519" s="5">
        <v>335</v>
      </c>
      <c r="C7519" s="5" t="s">
        <v>532</v>
      </c>
    </row>
    <row r="7520" spans="2:3">
      <c r="B7520" s="5">
        <v>394</v>
      </c>
      <c r="C7520" s="5" t="s">
        <v>533</v>
      </c>
    </row>
    <row r="7521" spans="2:3">
      <c r="B7521" s="5">
        <v>6</v>
      </c>
      <c r="C7521" s="5" t="s">
        <v>533</v>
      </c>
    </row>
    <row r="7522" spans="2:3">
      <c r="B7522" s="5">
        <v>16</v>
      </c>
      <c r="C7522" s="5" t="s">
        <v>532</v>
      </c>
    </row>
    <row r="7523" spans="2:3">
      <c r="B7523" s="5">
        <v>512</v>
      </c>
      <c r="C7523" s="5" t="s">
        <v>533</v>
      </c>
    </row>
    <row r="7524" spans="2:3">
      <c r="B7524" s="5">
        <v>659</v>
      </c>
      <c r="C7524" s="5" t="s">
        <v>533</v>
      </c>
    </row>
    <row r="7525" spans="2:3">
      <c r="B7525" s="5">
        <v>516</v>
      </c>
      <c r="C7525" s="5" t="s">
        <v>533</v>
      </c>
    </row>
    <row r="7526" spans="2:3">
      <c r="B7526" s="5">
        <v>641</v>
      </c>
      <c r="C7526" s="5" t="s">
        <v>533</v>
      </c>
    </row>
    <row r="7527" spans="2:3">
      <c r="B7527" s="5">
        <v>336</v>
      </c>
      <c r="C7527" s="5" t="s">
        <v>533</v>
      </c>
    </row>
    <row r="7528" spans="2:3">
      <c r="B7528" s="5">
        <v>119</v>
      </c>
      <c r="C7528" s="5" t="s">
        <v>533</v>
      </c>
    </row>
    <row r="7529" spans="2:3">
      <c r="B7529" s="5">
        <v>545</v>
      </c>
      <c r="C7529" s="5" t="s">
        <v>533</v>
      </c>
    </row>
    <row r="7530" spans="2:3">
      <c r="B7530" s="5">
        <v>605</v>
      </c>
      <c r="C7530" s="5" t="s">
        <v>532</v>
      </c>
    </row>
    <row r="7531" spans="2:3">
      <c r="B7531" s="5">
        <v>138</v>
      </c>
      <c r="C7531" s="5" t="s">
        <v>533</v>
      </c>
    </row>
    <row r="7532" spans="2:3">
      <c r="B7532" s="5">
        <v>773</v>
      </c>
      <c r="C7532" s="5" t="s">
        <v>533</v>
      </c>
    </row>
    <row r="7533" spans="2:3">
      <c r="B7533" s="5">
        <v>649</v>
      </c>
      <c r="C7533" s="5" t="s">
        <v>533</v>
      </c>
    </row>
    <row r="7534" spans="2:3">
      <c r="B7534" s="5">
        <v>530</v>
      </c>
      <c r="C7534" s="5" t="s">
        <v>533</v>
      </c>
    </row>
    <row r="7535" spans="2:3">
      <c r="B7535" s="5">
        <v>592</v>
      </c>
      <c r="C7535" s="5" t="s">
        <v>533</v>
      </c>
    </row>
    <row r="7536" spans="2:3">
      <c r="B7536" s="5">
        <v>272</v>
      </c>
      <c r="C7536" s="5" t="s">
        <v>533</v>
      </c>
    </row>
    <row r="7537" spans="2:3">
      <c r="B7537" s="5">
        <v>558</v>
      </c>
      <c r="C7537" s="5" t="s">
        <v>532</v>
      </c>
    </row>
    <row r="7538" spans="2:3">
      <c r="B7538" s="5">
        <v>998</v>
      </c>
      <c r="C7538" s="5" t="s">
        <v>533</v>
      </c>
    </row>
    <row r="7539" spans="2:3">
      <c r="B7539" s="5">
        <v>832</v>
      </c>
      <c r="C7539" s="5" t="s">
        <v>533</v>
      </c>
    </row>
    <row r="7540" spans="2:3">
      <c r="B7540" s="5">
        <v>913</v>
      </c>
      <c r="C7540" s="5" t="s">
        <v>533</v>
      </c>
    </row>
    <row r="7541" spans="2:3">
      <c r="B7541" s="5">
        <v>441</v>
      </c>
      <c r="C7541" s="5" t="s">
        <v>532</v>
      </c>
    </row>
    <row r="7542" spans="2:3">
      <c r="B7542" s="5">
        <v>41</v>
      </c>
      <c r="C7542" s="5" t="s">
        <v>532</v>
      </c>
    </row>
    <row r="7543" spans="2:3">
      <c r="B7543" s="5">
        <v>842</v>
      </c>
      <c r="C7543" s="5" t="s">
        <v>532</v>
      </c>
    </row>
    <row r="7544" spans="2:3">
      <c r="B7544" s="5">
        <v>197</v>
      </c>
      <c r="C7544" s="5" t="s">
        <v>533</v>
      </c>
    </row>
    <row r="7545" spans="2:3">
      <c r="B7545" s="5">
        <v>384</v>
      </c>
      <c r="C7545" s="5" t="s">
        <v>533</v>
      </c>
    </row>
    <row r="7546" spans="2:3">
      <c r="B7546" s="5">
        <v>379</v>
      </c>
      <c r="C7546" s="5" t="s">
        <v>533</v>
      </c>
    </row>
    <row r="7547" spans="2:3">
      <c r="B7547" s="5">
        <v>407</v>
      </c>
      <c r="C7547" s="5" t="s">
        <v>533</v>
      </c>
    </row>
    <row r="7548" spans="2:3">
      <c r="B7548" s="5">
        <v>791</v>
      </c>
      <c r="C7548" s="5" t="s">
        <v>532</v>
      </c>
    </row>
    <row r="7549" spans="2:3">
      <c r="B7549" s="5">
        <v>42</v>
      </c>
      <c r="C7549" s="5" t="s">
        <v>533</v>
      </c>
    </row>
    <row r="7550" spans="2:3">
      <c r="B7550" s="5">
        <v>635</v>
      </c>
      <c r="C7550" s="5" t="s">
        <v>533</v>
      </c>
    </row>
    <row r="7551" spans="2:3">
      <c r="B7551" s="5">
        <v>977</v>
      </c>
      <c r="C7551" s="5" t="s">
        <v>532</v>
      </c>
    </row>
    <row r="7552" spans="2:3">
      <c r="B7552" s="5">
        <v>642</v>
      </c>
      <c r="C7552" s="5" t="s">
        <v>533</v>
      </c>
    </row>
    <row r="7553" spans="2:3">
      <c r="B7553" s="5">
        <v>476</v>
      </c>
      <c r="C7553" s="5" t="s">
        <v>532</v>
      </c>
    </row>
    <row r="7554" spans="2:3">
      <c r="B7554" s="5">
        <v>293</v>
      </c>
      <c r="C7554" s="5" t="s">
        <v>533</v>
      </c>
    </row>
    <row r="7555" spans="2:3">
      <c r="B7555" s="5">
        <v>803</v>
      </c>
      <c r="C7555" s="5" t="s">
        <v>533</v>
      </c>
    </row>
    <row r="7556" spans="2:3">
      <c r="B7556" s="5">
        <v>473</v>
      </c>
      <c r="C7556" s="5" t="s">
        <v>533</v>
      </c>
    </row>
    <row r="7557" spans="2:3">
      <c r="B7557" s="5">
        <v>385</v>
      </c>
      <c r="C7557" s="5" t="s">
        <v>533</v>
      </c>
    </row>
    <row r="7558" spans="2:3">
      <c r="B7558" s="5">
        <v>793</v>
      </c>
      <c r="C7558" s="5" t="s">
        <v>533</v>
      </c>
    </row>
    <row r="7559" spans="2:3">
      <c r="B7559" s="5">
        <v>939</v>
      </c>
      <c r="C7559" s="5" t="s">
        <v>532</v>
      </c>
    </row>
    <row r="7560" spans="2:3">
      <c r="B7560" s="5">
        <v>817</v>
      </c>
      <c r="C7560" s="5" t="s">
        <v>533</v>
      </c>
    </row>
    <row r="7561" spans="2:3">
      <c r="B7561" s="5">
        <v>315</v>
      </c>
      <c r="C7561" s="5" t="s">
        <v>533</v>
      </c>
    </row>
    <row r="7562" spans="2:3">
      <c r="B7562" s="5">
        <v>66</v>
      </c>
      <c r="C7562" s="5" t="s">
        <v>533</v>
      </c>
    </row>
    <row r="7563" spans="2:3">
      <c r="B7563" s="5">
        <v>554</v>
      </c>
      <c r="C7563" s="5" t="s">
        <v>532</v>
      </c>
    </row>
    <row r="7564" spans="2:3">
      <c r="B7564" s="5">
        <v>520</v>
      </c>
      <c r="C7564" s="5" t="s">
        <v>533</v>
      </c>
    </row>
    <row r="7565" spans="2:3">
      <c r="B7565" s="5">
        <v>789</v>
      </c>
      <c r="C7565" s="5" t="s">
        <v>532</v>
      </c>
    </row>
    <row r="7566" spans="2:3">
      <c r="B7566" s="5">
        <v>54</v>
      </c>
      <c r="C7566" s="5" t="s">
        <v>533</v>
      </c>
    </row>
    <row r="7567" spans="2:3">
      <c r="B7567" s="5">
        <v>158</v>
      </c>
      <c r="C7567" s="5" t="s">
        <v>533</v>
      </c>
    </row>
    <row r="7568" spans="2:3">
      <c r="B7568" s="5">
        <v>47</v>
      </c>
      <c r="C7568" s="5" t="s">
        <v>533</v>
      </c>
    </row>
    <row r="7569" spans="2:3">
      <c r="B7569" s="5">
        <v>750</v>
      </c>
      <c r="C7569" s="5" t="s">
        <v>532</v>
      </c>
    </row>
    <row r="7570" spans="2:3">
      <c r="B7570" s="5">
        <v>439</v>
      </c>
      <c r="C7570" s="5" t="s">
        <v>533</v>
      </c>
    </row>
    <row r="7571" spans="2:3">
      <c r="B7571" s="5">
        <v>328</v>
      </c>
      <c r="C7571" s="5" t="s">
        <v>533</v>
      </c>
    </row>
    <row r="7572" spans="2:3">
      <c r="B7572" s="5">
        <v>25</v>
      </c>
      <c r="C7572" s="5" t="s">
        <v>533</v>
      </c>
    </row>
    <row r="7573" spans="2:3">
      <c r="B7573" s="5">
        <v>475</v>
      </c>
      <c r="C7573" s="5" t="s">
        <v>533</v>
      </c>
    </row>
    <row r="7574" spans="2:3">
      <c r="B7574" s="5">
        <v>811</v>
      </c>
      <c r="C7574" s="5" t="s">
        <v>532</v>
      </c>
    </row>
    <row r="7575" spans="2:3">
      <c r="B7575" s="5">
        <v>142</v>
      </c>
      <c r="C7575" s="5" t="s">
        <v>533</v>
      </c>
    </row>
    <row r="7576" spans="2:3">
      <c r="B7576" s="5">
        <v>94</v>
      </c>
      <c r="C7576" s="5" t="s">
        <v>532</v>
      </c>
    </row>
    <row r="7577" spans="2:3">
      <c r="B7577" s="5">
        <v>766</v>
      </c>
      <c r="C7577" s="5" t="s">
        <v>532</v>
      </c>
    </row>
    <row r="7578" spans="2:3">
      <c r="B7578" s="5">
        <v>540</v>
      </c>
      <c r="C7578" s="5" t="s">
        <v>533</v>
      </c>
    </row>
    <row r="7579" spans="2:3">
      <c r="B7579" s="5">
        <v>665</v>
      </c>
      <c r="C7579" s="5" t="s">
        <v>533</v>
      </c>
    </row>
    <row r="7580" spans="2:3">
      <c r="B7580" s="5">
        <v>556</v>
      </c>
      <c r="C7580" s="5" t="s">
        <v>533</v>
      </c>
    </row>
    <row r="7581" spans="2:3">
      <c r="B7581" s="5">
        <v>287</v>
      </c>
      <c r="C7581" s="5" t="s">
        <v>533</v>
      </c>
    </row>
    <row r="7582" spans="2:3">
      <c r="B7582" s="5">
        <v>753</v>
      </c>
      <c r="C7582" s="5" t="s">
        <v>532</v>
      </c>
    </row>
    <row r="7583" spans="2:3">
      <c r="B7583" s="5">
        <v>131</v>
      </c>
      <c r="C7583" s="5" t="s">
        <v>533</v>
      </c>
    </row>
    <row r="7584" spans="2:3">
      <c r="B7584" s="5">
        <v>790</v>
      </c>
      <c r="C7584" s="5" t="s">
        <v>533</v>
      </c>
    </row>
    <row r="7585" spans="2:3">
      <c r="B7585" s="5">
        <v>545</v>
      </c>
      <c r="C7585" s="5" t="s">
        <v>533</v>
      </c>
    </row>
    <row r="7586" spans="2:3">
      <c r="B7586" s="5">
        <v>660</v>
      </c>
      <c r="C7586" s="5" t="s">
        <v>533</v>
      </c>
    </row>
    <row r="7587" spans="2:3">
      <c r="B7587" s="5">
        <v>906</v>
      </c>
      <c r="C7587" s="5" t="s">
        <v>532</v>
      </c>
    </row>
    <row r="7588" spans="2:3">
      <c r="B7588" s="5">
        <v>287</v>
      </c>
      <c r="C7588" s="5" t="s">
        <v>533</v>
      </c>
    </row>
    <row r="7589" spans="2:3">
      <c r="B7589" s="5">
        <v>479</v>
      </c>
      <c r="C7589" s="5" t="s">
        <v>533</v>
      </c>
    </row>
    <row r="7590" spans="2:3">
      <c r="B7590" s="5">
        <v>991</v>
      </c>
      <c r="C7590" s="5" t="s">
        <v>532</v>
      </c>
    </row>
    <row r="7591" spans="2:3">
      <c r="B7591" s="5">
        <v>539</v>
      </c>
      <c r="C7591" s="5" t="s">
        <v>533</v>
      </c>
    </row>
    <row r="7592" spans="2:3">
      <c r="B7592" s="5">
        <v>481</v>
      </c>
      <c r="C7592" s="5" t="s">
        <v>533</v>
      </c>
    </row>
    <row r="7593" spans="2:3">
      <c r="B7593" s="5">
        <v>136</v>
      </c>
      <c r="C7593" s="5" t="s">
        <v>533</v>
      </c>
    </row>
    <row r="7594" spans="2:3">
      <c r="B7594" s="5">
        <v>213</v>
      </c>
      <c r="C7594" s="5" t="s">
        <v>532</v>
      </c>
    </row>
    <row r="7595" spans="2:3">
      <c r="B7595" s="5">
        <v>222</v>
      </c>
      <c r="C7595" s="5" t="s">
        <v>533</v>
      </c>
    </row>
    <row r="7596" spans="2:3">
      <c r="B7596" s="5">
        <v>132</v>
      </c>
      <c r="C7596" s="5" t="s">
        <v>533</v>
      </c>
    </row>
    <row r="7597" spans="2:3">
      <c r="B7597" s="5">
        <v>151</v>
      </c>
      <c r="C7597" s="5" t="s">
        <v>533</v>
      </c>
    </row>
    <row r="7598" spans="2:3">
      <c r="B7598" s="5">
        <v>995</v>
      </c>
      <c r="C7598" s="5" t="s">
        <v>533</v>
      </c>
    </row>
    <row r="7599" spans="2:3">
      <c r="B7599" s="5">
        <v>788</v>
      </c>
      <c r="C7599" s="5" t="s">
        <v>533</v>
      </c>
    </row>
    <row r="7600" spans="2:3">
      <c r="B7600" s="5">
        <v>321</v>
      </c>
      <c r="C7600" s="5" t="s">
        <v>532</v>
      </c>
    </row>
    <row r="7601" spans="2:3">
      <c r="B7601" s="5">
        <v>621</v>
      </c>
      <c r="C7601" s="5" t="s">
        <v>533</v>
      </c>
    </row>
    <row r="7602" spans="2:3">
      <c r="B7602" s="5">
        <v>915</v>
      </c>
      <c r="C7602" s="5" t="s">
        <v>532</v>
      </c>
    </row>
    <row r="7603" spans="2:3">
      <c r="B7603" s="5">
        <v>219</v>
      </c>
      <c r="C7603" s="5" t="s">
        <v>532</v>
      </c>
    </row>
    <row r="7604" spans="2:3">
      <c r="B7604" s="5">
        <v>251</v>
      </c>
      <c r="C7604" s="5" t="s">
        <v>532</v>
      </c>
    </row>
    <row r="7605" spans="2:3">
      <c r="B7605" s="5">
        <v>69</v>
      </c>
      <c r="C7605" s="5" t="s">
        <v>533</v>
      </c>
    </row>
    <row r="7606" spans="2:3">
      <c r="B7606" s="5">
        <v>237</v>
      </c>
      <c r="C7606" s="5" t="s">
        <v>533</v>
      </c>
    </row>
    <row r="7607" spans="2:3">
      <c r="B7607" s="5">
        <v>346</v>
      </c>
      <c r="C7607" s="5" t="s">
        <v>533</v>
      </c>
    </row>
    <row r="7608" spans="2:3">
      <c r="B7608" s="5">
        <v>902</v>
      </c>
      <c r="C7608" s="5" t="s">
        <v>532</v>
      </c>
    </row>
    <row r="7609" spans="2:3">
      <c r="B7609" s="5">
        <v>151</v>
      </c>
      <c r="C7609" s="5" t="s">
        <v>533</v>
      </c>
    </row>
    <row r="7610" spans="2:3">
      <c r="B7610" s="5">
        <v>594</v>
      </c>
      <c r="C7610" s="5" t="s">
        <v>532</v>
      </c>
    </row>
    <row r="7611" spans="2:3">
      <c r="B7611" s="5">
        <v>414</v>
      </c>
      <c r="C7611" s="5" t="s">
        <v>533</v>
      </c>
    </row>
    <row r="7612" spans="2:3">
      <c r="B7612" s="5">
        <v>654</v>
      </c>
      <c r="C7612" s="5" t="s">
        <v>533</v>
      </c>
    </row>
    <row r="7613" spans="2:3">
      <c r="B7613" s="5">
        <v>710</v>
      </c>
      <c r="C7613" s="5" t="s">
        <v>533</v>
      </c>
    </row>
    <row r="7614" spans="2:3">
      <c r="B7614" s="5">
        <v>608</v>
      </c>
      <c r="C7614" s="5" t="s">
        <v>533</v>
      </c>
    </row>
    <row r="7615" spans="2:3">
      <c r="B7615" s="5">
        <v>633</v>
      </c>
      <c r="C7615" s="5" t="s">
        <v>532</v>
      </c>
    </row>
    <row r="7616" spans="2:3">
      <c r="B7616" s="5">
        <v>944</v>
      </c>
      <c r="C7616" s="5" t="s">
        <v>533</v>
      </c>
    </row>
    <row r="7617" spans="2:3">
      <c r="B7617" s="5">
        <v>413</v>
      </c>
      <c r="C7617" s="5" t="s">
        <v>532</v>
      </c>
    </row>
    <row r="7618" spans="2:3">
      <c r="B7618" s="5">
        <v>131</v>
      </c>
      <c r="C7618" s="5" t="s">
        <v>533</v>
      </c>
    </row>
    <row r="7619" spans="2:3">
      <c r="B7619" s="5">
        <v>306</v>
      </c>
      <c r="C7619" s="5" t="s">
        <v>532</v>
      </c>
    </row>
    <row r="7620" spans="2:3">
      <c r="B7620" s="5">
        <v>840</v>
      </c>
      <c r="C7620" s="5" t="s">
        <v>533</v>
      </c>
    </row>
    <row r="7621" spans="2:3">
      <c r="B7621" s="5">
        <v>189</v>
      </c>
      <c r="C7621" s="5" t="s">
        <v>532</v>
      </c>
    </row>
    <row r="7622" spans="2:3">
      <c r="B7622" s="5">
        <v>305</v>
      </c>
      <c r="C7622" s="5" t="s">
        <v>533</v>
      </c>
    </row>
    <row r="7623" spans="2:3">
      <c r="B7623" s="5">
        <v>439</v>
      </c>
      <c r="C7623" s="5" t="s">
        <v>532</v>
      </c>
    </row>
    <row r="7624" spans="2:3">
      <c r="B7624" s="5">
        <v>354</v>
      </c>
      <c r="C7624" s="5" t="s">
        <v>532</v>
      </c>
    </row>
    <row r="7625" spans="2:3">
      <c r="B7625" s="5">
        <v>831</v>
      </c>
      <c r="C7625" s="5" t="s">
        <v>533</v>
      </c>
    </row>
    <row r="7626" spans="2:3">
      <c r="B7626" s="5">
        <v>110</v>
      </c>
      <c r="C7626" s="5" t="s">
        <v>533</v>
      </c>
    </row>
    <row r="7627" spans="2:3">
      <c r="B7627" s="5">
        <v>780</v>
      </c>
      <c r="C7627" s="5" t="s">
        <v>532</v>
      </c>
    </row>
    <row r="7628" spans="2:3">
      <c r="B7628" s="5">
        <v>37</v>
      </c>
      <c r="C7628" s="5" t="s">
        <v>533</v>
      </c>
    </row>
    <row r="7629" spans="2:3">
      <c r="B7629" s="5">
        <v>212</v>
      </c>
      <c r="C7629" s="5" t="s">
        <v>532</v>
      </c>
    </row>
    <row r="7630" spans="2:3">
      <c r="B7630" s="5">
        <v>797</v>
      </c>
      <c r="C7630" s="5" t="s">
        <v>532</v>
      </c>
    </row>
    <row r="7631" spans="2:3">
      <c r="B7631" s="5">
        <v>416</v>
      </c>
      <c r="C7631" s="5" t="s">
        <v>533</v>
      </c>
    </row>
    <row r="7632" spans="2:3">
      <c r="B7632" s="5">
        <v>562</v>
      </c>
      <c r="C7632" s="5" t="s">
        <v>533</v>
      </c>
    </row>
    <row r="7633" spans="2:3">
      <c r="B7633" s="5">
        <v>361</v>
      </c>
      <c r="C7633" s="5" t="s">
        <v>533</v>
      </c>
    </row>
    <row r="7634" spans="2:3">
      <c r="B7634" s="5">
        <v>232</v>
      </c>
      <c r="C7634" s="5" t="s">
        <v>533</v>
      </c>
    </row>
    <row r="7635" spans="2:3">
      <c r="B7635" s="5">
        <v>245</v>
      </c>
      <c r="C7635" s="5" t="s">
        <v>532</v>
      </c>
    </row>
    <row r="7636" spans="2:3">
      <c r="B7636" s="5">
        <v>362</v>
      </c>
      <c r="C7636" s="5" t="s">
        <v>532</v>
      </c>
    </row>
    <row r="7637" spans="2:3">
      <c r="B7637" s="5">
        <v>39</v>
      </c>
      <c r="C7637" s="5" t="s">
        <v>533</v>
      </c>
    </row>
    <row r="7638" spans="2:3">
      <c r="B7638" s="5">
        <v>239</v>
      </c>
      <c r="C7638" s="5" t="s">
        <v>533</v>
      </c>
    </row>
    <row r="7639" spans="2:3">
      <c r="B7639" s="5">
        <v>349</v>
      </c>
      <c r="C7639" s="5" t="s">
        <v>533</v>
      </c>
    </row>
    <row r="7640" spans="2:3">
      <c r="B7640" s="5">
        <v>796</v>
      </c>
      <c r="C7640" s="5" t="s">
        <v>533</v>
      </c>
    </row>
    <row r="7641" spans="2:3">
      <c r="B7641" s="5">
        <v>719</v>
      </c>
      <c r="C7641" s="5" t="s">
        <v>533</v>
      </c>
    </row>
    <row r="7642" spans="2:3">
      <c r="B7642" s="5">
        <v>670</v>
      </c>
      <c r="C7642" s="5" t="s">
        <v>533</v>
      </c>
    </row>
    <row r="7643" spans="2:3">
      <c r="B7643" s="5">
        <v>891</v>
      </c>
      <c r="C7643" s="5" t="s">
        <v>532</v>
      </c>
    </row>
    <row r="7644" spans="2:3">
      <c r="B7644" s="5">
        <v>435</v>
      </c>
      <c r="C7644" s="5" t="s">
        <v>533</v>
      </c>
    </row>
    <row r="7645" spans="2:3">
      <c r="B7645" s="5">
        <v>897</v>
      </c>
      <c r="C7645" s="5" t="s">
        <v>532</v>
      </c>
    </row>
    <row r="7646" spans="2:3">
      <c r="B7646" s="5">
        <v>354</v>
      </c>
      <c r="C7646" s="5" t="s">
        <v>533</v>
      </c>
    </row>
    <row r="7647" spans="2:3">
      <c r="B7647" s="5">
        <v>215</v>
      </c>
      <c r="C7647" s="5" t="s">
        <v>532</v>
      </c>
    </row>
    <row r="7648" spans="2:3">
      <c r="B7648" s="5">
        <v>80</v>
      </c>
      <c r="C7648" s="5" t="s">
        <v>532</v>
      </c>
    </row>
    <row r="7649" spans="2:3">
      <c r="B7649" s="5">
        <v>967</v>
      </c>
      <c r="C7649" s="5" t="s">
        <v>533</v>
      </c>
    </row>
    <row r="7650" spans="2:3">
      <c r="B7650" s="5">
        <v>910</v>
      </c>
      <c r="C7650" s="5" t="s">
        <v>533</v>
      </c>
    </row>
    <row r="7651" spans="2:3">
      <c r="B7651" s="5">
        <v>91</v>
      </c>
      <c r="C7651" s="5" t="s">
        <v>533</v>
      </c>
    </row>
    <row r="7652" spans="2:3">
      <c r="B7652" s="5">
        <v>23</v>
      </c>
      <c r="C7652" s="5" t="s">
        <v>533</v>
      </c>
    </row>
    <row r="7653" spans="2:3">
      <c r="B7653" s="5">
        <v>836</v>
      </c>
      <c r="C7653" s="5" t="s">
        <v>533</v>
      </c>
    </row>
    <row r="7654" spans="2:3">
      <c r="B7654" s="5">
        <v>865</v>
      </c>
      <c r="C7654" s="5" t="s">
        <v>533</v>
      </c>
    </row>
    <row r="7655" spans="2:3">
      <c r="B7655" s="5">
        <v>908</v>
      </c>
      <c r="C7655" s="5" t="s">
        <v>532</v>
      </c>
    </row>
    <row r="7656" spans="2:3">
      <c r="B7656" s="5">
        <v>263</v>
      </c>
      <c r="C7656" s="5" t="s">
        <v>533</v>
      </c>
    </row>
    <row r="7657" spans="2:3">
      <c r="B7657" s="5">
        <v>361</v>
      </c>
      <c r="C7657" s="5" t="s">
        <v>533</v>
      </c>
    </row>
    <row r="7658" spans="2:3">
      <c r="B7658" s="5">
        <v>31</v>
      </c>
      <c r="C7658" s="5" t="s">
        <v>533</v>
      </c>
    </row>
    <row r="7659" spans="2:3">
      <c r="B7659" s="5">
        <v>312</v>
      </c>
      <c r="C7659" s="5" t="s">
        <v>533</v>
      </c>
    </row>
    <row r="7660" spans="2:3">
      <c r="B7660" s="5">
        <v>670</v>
      </c>
      <c r="C7660" s="5" t="s">
        <v>532</v>
      </c>
    </row>
    <row r="7661" spans="2:3">
      <c r="B7661" s="5">
        <v>964</v>
      </c>
      <c r="C7661" s="5" t="s">
        <v>533</v>
      </c>
    </row>
    <row r="7662" spans="2:3">
      <c r="B7662" s="5">
        <v>617</v>
      </c>
      <c r="C7662" s="5" t="s">
        <v>533</v>
      </c>
    </row>
    <row r="7663" spans="2:3">
      <c r="B7663" s="5">
        <v>654</v>
      </c>
      <c r="C7663" s="5" t="s">
        <v>533</v>
      </c>
    </row>
    <row r="7664" spans="2:3">
      <c r="B7664" s="5">
        <v>802</v>
      </c>
      <c r="C7664" s="5" t="s">
        <v>532</v>
      </c>
    </row>
    <row r="7665" spans="2:3">
      <c r="B7665" s="5">
        <v>233</v>
      </c>
      <c r="C7665" s="5" t="s">
        <v>533</v>
      </c>
    </row>
    <row r="7666" spans="2:3">
      <c r="B7666" s="5">
        <v>764</v>
      </c>
      <c r="C7666" s="5" t="s">
        <v>533</v>
      </c>
    </row>
    <row r="7667" spans="2:3">
      <c r="B7667" s="5">
        <v>995</v>
      </c>
      <c r="C7667" s="5" t="s">
        <v>533</v>
      </c>
    </row>
    <row r="7668" spans="2:3">
      <c r="B7668" s="5">
        <v>93</v>
      </c>
      <c r="C7668" s="5" t="s">
        <v>533</v>
      </c>
    </row>
    <row r="7669" spans="2:3">
      <c r="B7669" s="5">
        <v>259</v>
      </c>
      <c r="C7669" s="5" t="s">
        <v>532</v>
      </c>
    </row>
    <row r="7670" spans="2:3">
      <c r="B7670" s="5">
        <v>734</v>
      </c>
      <c r="C7670" s="5" t="s">
        <v>533</v>
      </c>
    </row>
    <row r="7671" spans="2:3">
      <c r="B7671" s="5">
        <v>111</v>
      </c>
      <c r="C7671" s="5" t="s">
        <v>532</v>
      </c>
    </row>
    <row r="7672" spans="2:3">
      <c r="B7672" s="5">
        <v>855</v>
      </c>
      <c r="C7672" s="5" t="s">
        <v>532</v>
      </c>
    </row>
    <row r="7673" spans="2:3">
      <c r="B7673" s="5">
        <v>965</v>
      </c>
      <c r="C7673" s="5" t="s">
        <v>532</v>
      </c>
    </row>
    <row r="7674" spans="2:3">
      <c r="B7674" s="5">
        <v>346</v>
      </c>
      <c r="C7674" s="5" t="s">
        <v>533</v>
      </c>
    </row>
    <row r="7675" spans="2:3">
      <c r="B7675" s="5">
        <v>57</v>
      </c>
      <c r="C7675" s="5" t="s">
        <v>533</v>
      </c>
    </row>
    <row r="7676" spans="2:3">
      <c r="B7676" s="5">
        <v>25</v>
      </c>
      <c r="C7676" s="5" t="s">
        <v>533</v>
      </c>
    </row>
    <row r="7677" spans="2:3">
      <c r="B7677" s="5">
        <v>508</v>
      </c>
      <c r="C7677" s="5" t="s">
        <v>533</v>
      </c>
    </row>
    <row r="7678" spans="2:3">
      <c r="B7678" s="5">
        <v>191</v>
      </c>
      <c r="C7678" s="5" t="s">
        <v>532</v>
      </c>
    </row>
    <row r="7679" spans="2:3">
      <c r="B7679" s="5">
        <v>521</v>
      </c>
      <c r="C7679" s="5" t="s">
        <v>533</v>
      </c>
    </row>
    <row r="7680" spans="2:3">
      <c r="B7680" s="5">
        <v>543</v>
      </c>
      <c r="C7680" s="5" t="s">
        <v>532</v>
      </c>
    </row>
    <row r="7681" spans="2:3">
      <c r="B7681" s="5">
        <v>558</v>
      </c>
      <c r="C7681" s="5" t="s">
        <v>532</v>
      </c>
    </row>
    <row r="7682" spans="2:3">
      <c r="B7682" s="5">
        <v>206</v>
      </c>
      <c r="C7682" s="5" t="s">
        <v>532</v>
      </c>
    </row>
    <row r="7683" spans="2:3">
      <c r="B7683" s="5">
        <v>664</v>
      </c>
      <c r="C7683" s="5" t="s">
        <v>533</v>
      </c>
    </row>
    <row r="7684" spans="2:3">
      <c r="B7684" s="5">
        <v>10</v>
      </c>
      <c r="C7684" s="5" t="s">
        <v>532</v>
      </c>
    </row>
    <row r="7685" spans="2:3">
      <c r="B7685" s="5">
        <v>144</v>
      </c>
      <c r="C7685" s="5" t="s">
        <v>533</v>
      </c>
    </row>
    <row r="7686" spans="2:3">
      <c r="B7686" s="5">
        <v>690</v>
      </c>
      <c r="C7686" s="5" t="s">
        <v>533</v>
      </c>
    </row>
    <row r="7687" spans="2:3">
      <c r="B7687" s="5">
        <v>137</v>
      </c>
      <c r="C7687" s="5" t="s">
        <v>532</v>
      </c>
    </row>
    <row r="7688" spans="2:3">
      <c r="B7688" s="5">
        <v>45</v>
      </c>
      <c r="C7688" s="5" t="s">
        <v>533</v>
      </c>
    </row>
    <row r="7689" spans="2:3">
      <c r="B7689" s="5">
        <v>300</v>
      </c>
      <c r="C7689" s="5" t="s">
        <v>532</v>
      </c>
    </row>
    <row r="7690" spans="2:3">
      <c r="B7690" s="5">
        <v>645</v>
      </c>
      <c r="C7690" s="5" t="s">
        <v>533</v>
      </c>
    </row>
    <row r="7691" spans="2:3">
      <c r="B7691" s="5">
        <v>745</v>
      </c>
      <c r="C7691" s="5" t="s">
        <v>533</v>
      </c>
    </row>
    <row r="7692" spans="2:3">
      <c r="B7692" s="5">
        <v>281</v>
      </c>
      <c r="C7692" s="5" t="s">
        <v>533</v>
      </c>
    </row>
    <row r="7693" spans="2:3">
      <c r="B7693" s="5">
        <v>512</v>
      </c>
      <c r="C7693" s="5" t="s">
        <v>532</v>
      </c>
    </row>
    <row r="7694" spans="2:3">
      <c r="B7694" s="5">
        <v>624</v>
      </c>
      <c r="C7694" s="5" t="s">
        <v>532</v>
      </c>
    </row>
    <row r="7695" spans="2:3">
      <c r="B7695" s="5">
        <v>206</v>
      </c>
      <c r="C7695" s="5" t="s">
        <v>533</v>
      </c>
    </row>
    <row r="7696" spans="2:3">
      <c r="B7696" s="5">
        <v>608</v>
      </c>
      <c r="C7696" s="5" t="s">
        <v>532</v>
      </c>
    </row>
    <row r="7697" spans="2:3">
      <c r="B7697" s="5">
        <v>466</v>
      </c>
      <c r="C7697" s="5" t="s">
        <v>532</v>
      </c>
    </row>
    <row r="7698" spans="2:3">
      <c r="B7698" s="5">
        <v>201</v>
      </c>
      <c r="C7698" s="5" t="s">
        <v>533</v>
      </c>
    </row>
    <row r="7699" spans="2:3">
      <c r="B7699" s="5">
        <v>990</v>
      </c>
      <c r="C7699" s="5" t="s">
        <v>532</v>
      </c>
    </row>
    <row r="7700" spans="2:3">
      <c r="B7700" s="5">
        <v>38</v>
      </c>
      <c r="C7700" s="5" t="s">
        <v>533</v>
      </c>
    </row>
    <row r="7701" spans="2:3">
      <c r="B7701" s="5">
        <v>789</v>
      </c>
      <c r="C7701" s="5" t="s">
        <v>532</v>
      </c>
    </row>
    <row r="7702" spans="2:3">
      <c r="B7702" s="5">
        <v>134</v>
      </c>
      <c r="C7702" s="5" t="s">
        <v>532</v>
      </c>
    </row>
    <row r="7703" spans="2:3">
      <c r="B7703" s="5">
        <v>401</v>
      </c>
      <c r="C7703" s="5" t="s">
        <v>533</v>
      </c>
    </row>
    <row r="7704" spans="2:3">
      <c r="B7704" s="5">
        <v>847</v>
      </c>
      <c r="C7704" s="5" t="s">
        <v>532</v>
      </c>
    </row>
    <row r="7705" spans="2:3">
      <c r="B7705" s="5">
        <v>163</v>
      </c>
      <c r="C7705" s="5" t="s">
        <v>532</v>
      </c>
    </row>
    <row r="7706" spans="2:3">
      <c r="B7706" s="5">
        <v>470</v>
      </c>
      <c r="C7706" s="5" t="s">
        <v>533</v>
      </c>
    </row>
    <row r="7707" spans="2:3">
      <c r="B7707" s="5">
        <v>390</v>
      </c>
      <c r="C7707" s="5" t="s">
        <v>533</v>
      </c>
    </row>
    <row r="7708" spans="2:3">
      <c r="B7708" s="5">
        <v>152</v>
      </c>
      <c r="C7708" s="5" t="s">
        <v>532</v>
      </c>
    </row>
    <row r="7709" spans="2:3">
      <c r="B7709" s="5">
        <v>439</v>
      </c>
      <c r="C7709" s="5" t="s">
        <v>532</v>
      </c>
    </row>
    <row r="7710" spans="2:3">
      <c r="B7710" s="5">
        <v>219</v>
      </c>
      <c r="C7710" s="5" t="s">
        <v>533</v>
      </c>
    </row>
    <row r="7711" spans="2:3">
      <c r="B7711" s="5">
        <v>286</v>
      </c>
      <c r="C7711" s="5" t="s">
        <v>533</v>
      </c>
    </row>
    <row r="7712" spans="2:3">
      <c r="B7712" s="5">
        <v>662</v>
      </c>
      <c r="C7712" s="5" t="s">
        <v>533</v>
      </c>
    </row>
    <row r="7713" spans="2:3">
      <c r="B7713" s="5">
        <v>233</v>
      </c>
      <c r="C7713" s="5" t="s">
        <v>533</v>
      </c>
    </row>
    <row r="7714" spans="2:3">
      <c r="B7714" s="5">
        <v>80</v>
      </c>
      <c r="C7714" s="5" t="s">
        <v>533</v>
      </c>
    </row>
    <row r="7715" spans="2:3">
      <c r="B7715" s="5">
        <v>392</v>
      </c>
      <c r="C7715" s="5" t="s">
        <v>532</v>
      </c>
    </row>
    <row r="7716" spans="2:3">
      <c r="B7716" s="5">
        <v>188</v>
      </c>
      <c r="C7716" s="5" t="s">
        <v>533</v>
      </c>
    </row>
    <row r="7717" spans="2:3">
      <c r="B7717" s="5">
        <v>975</v>
      </c>
      <c r="C7717" s="5" t="s">
        <v>533</v>
      </c>
    </row>
    <row r="7718" spans="2:3">
      <c r="B7718" s="5">
        <v>953</v>
      </c>
      <c r="C7718" s="5" t="s">
        <v>532</v>
      </c>
    </row>
    <row r="7719" spans="2:3">
      <c r="B7719" s="5">
        <v>617</v>
      </c>
      <c r="C7719" s="5" t="s">
        <v>532</v>
      </c>
    </row>
    <row r="7720" spans="2:3">
      <c r="B7720" s="5">
        <v>294</v>
      </c>
      <c r="C7720" s="5" t="s">
        <v>532</v>
      </c>
    </row>
    <row r="7721" spans="2:3">
      <c r="B7721" s="5">
        <v>164</v>
      </c>
      <c r="C7721" s="5" t="s">
        <v>533</v>
      </c>
    </row>
    <row r="7722" spans="2:3">
      <c r="B7722" s="5">
        <v>621</v>
      </c>
      <c r="C7722" s="5" t="s">
        <v>533</v>
      </c>
    </row>
    <row r="7723" spans="2:3">
      <c r="B7723" s="5">
        <v>409</v>
      </c>
      <c r="C7723" s="5" t="s">
        <v>533</v>
      </c>
    </row>
    <row r="7724" spans="2:3">
      <c r="B7724" s="5">
        <v>546</v>
      </c>
      <c r="C7724" s="5" t="s">
        <v>533</v>
      </c>
    </row>
    <row r="7725" spans="2:3">
      <c r="B7725" s="5">
        <v>572</v>
      </c>
      <c r="C7725" s="5" t="s">
        <v>532</v>
      </c>
    </row>
    <row r="7726" spans="2:3">
      <c r="B7726" s="5">
        <v>686</v>
      </c>
      <c r="C7726" s="5" t="s">
        <v>533</v>
      </c>
    </row>
    <row r="7727" spans="2:3">
      <c r="B7727" s="5">
        <v>674</v>
      </c>
      <c r="C7727" s="5" t="s">
        <v>533</v>
      </c>
    </row>
    <row r="7728" spans="2:3">
      <c r="B7728" s="5">
        <v>893</v>
      </c>
      <c r="C7728" s="5" t="s">
        <v>532</v>
      </c>
    </row>
    <row r="7729" spans="2:3">
      <c r="B7729" s="5">
        <v>157</v>
      </c>
      <c r="C7729" s="5" t="s">
        <v>532</v>
      </c>
    </row>
    <row r="7730" spans="2:3">
      <c r="B7730" s="5">
        <v>115</v>
      </c>
      <c r="C7730" s="5" t="s">
        <v>533</v>
      </c>
    </row>
    <row r="7731" spans="2:3">
      <c r="B7731" s="5">
        <v>995</v>
      </c>
      <c r="C7731" s="5" t="s">
        <v>533</v>
      </c>
    </row>
    <row r="7732" spans="2:3">
      <c r="B7732" s="5">
        <v>812</v>
      </c>
      <c r="C7732" s="5" t="s">
        <v>532</v>
      </c>
    </row>
    <row r="7733" spans="2:3">
      <c r="B7733" s="5">
        <v>423</v>
      </c>
      <c r="C7733" s="5" t="s">
        <v>533</v>
      </c>
    </row>
    <row r="7734" spans="2:3">
      <c r="B7734" s="5">
        <v>988</v>
      </c>
      <c r="C7734" s="5" t="s">
        <v>533</v>
      </c>
    </row>
    <row r="7735" spans="2:3">
      <c r="B7735" s="5">
        <v>318</v>
      </c>
      <c r="C7735" s="5" t="s">
        <v>533</v>
      </c>
    </row>
    <row r="7736" spans="2:3">
      <c r="B7736" s="5">
        <v>909</v>
      </c>
      <c r="C7736" s="5" t="s">
        <v>533</v>
      </c>
    </row>
    <row r="7737" spans="2:3">
      <c r="B7737" s="5">
        <v>550</v>
      </c>
      <c r="C7737" s="5" t="s">
        <v>533</v>
      </c>
    </row>
    <row r="7738" spans="2:3">
      <c r="B7738" s="5">
        <v>131</v>
      </c>
      <c r="C7738" s="5" t="s">
        <v>532</v>
      </c>
    </row>
    <row r="7739" spans="2:3">
      <c r="B7739" s="5">
        <v>765</v>
      </c>
      <c r="C7739" s="5" t="s">
        <v>532</v>
      </c>
    </row>
    <row r="7740" spans="2:3">
      <c r="B7740" s="5">
        <v>37</v>
      </c>
      <c r="C7740" s="5" t="s">
        <v>532</v>
      </c>
    </row>
    <row r="7741" spans="2:3">
      <c r="B7741" s="5">
        <v>304</v>
      </c>
      <c r="C7741" s="5" t="s">
        <v>533</v>
      </c>
    </row>
    <row r="7742" spans="2:3">
      <c r="B7742" s="5">
        <v>264</v>
      </c>
      <c r="C7742" s="5" t="s">
        <v>532</v>
      </c>
    </row>
    <row r="7743" spans="2:3">
      <c r="B7743" s="5">
        <v>804</v>
      </c>
      <c r="C7743" s="5" t="s">
        <v>533</v>
      </c>
    </row>
    <row r="7744" spans="2:3">
      <c r="B7744" s="5">
        <v>840</v>
      </c>
      <c r="C7744" s="5" t="s">
        <v>532</v>
      </c>
    </row>
    <row r="7745" spans="2:3">
      <c r="B7745" s="5">
        <v>720</v>
      </c>
      <c r="C7745" s="5" t="s">
        <v>533</v>
      </c>
    </row>
    <row r="7746" spans="2:3">
      <c r="B7746" s="5">
        <v>3</v>
      </c>
      <c r="C7746" s="5" t="s">
        <v>532</v>
      </c>
    </row>
    <row r="7747" spans="2:3">
      <c r="B7747" s="5">
        <v>353</v>
      </c>
      <c r="C7747" s="5" t="s">
        <v>533</v>
      </c>
    </row>
    <row r="7748" spans="2:3">
      <c r="B7748" s="5">
        <v>417</v>
      </c>
      <c r="C7748" s="5" t="s">
        <v>533</v>
      </c>
    </row>
    <row r="7749" spans="2:3">
      <c r="B7749" s="5">
        <v>27</v>
      </c>
      <c r="C7749" s="5" t="s">
        <v>533</v>
      </c>
    </row>
    <row r="7750" spans="2:3">
      <c r="B7750" s="5">
        <v>858</v>
      </c>
      <c r="C7750" s="5" t="s">
        <v>533</v>
      </c>
    </row>
    <row r="7751" spans="2:3">
      <c r="B7751" s="5">
        <v>482</v>
      </c>
      <c r="C7751" s="5" t="s">
        <v>533</v>
      </c>
    </row>
    <row r="7752" spans="2:3">
      <c r="B7752" s="5">
        <v>983</v>
      </c>
      <c r="C7752" s="5" t="s">
        <v>533</v>
      </c>
    </row>
    <row r="7753" spans="2:3">
      <c r="B7753" s="5">
        <v>690</v>
      </c>
      <c r="C7753" s="5" t="s">
        <v>533</v>
      </c>
    </row>
    <row r="7754" spans="2:3">
      <c r="B7754" s="5">
        <v>36</v>
      </c>
      <c r="C7754" s="5" t="s">
        <v>533</v>
      </c>
    </row>
    <row r="7755" spans="2:3">
      <c r="B7755" s="5">
        <v>190</v>
      </c>
      <c r="C7755" s="5" t="s">
        <v>533</v>
      </c>
    </row>
    <row r="7756" spans="2:3">
      <c r="B7756" s="5">
        <v>974</v>
      </c>
      <c r="C7756" s="5" t="s">
        <v>533</v>
      </c>
    </row>
    <row r="7757" spans="2:3">
      <c r="B7757" s="5">
        <v>545</v>
      </c>
      <c r="C7757" s="5" t="s">
        <v>533</v>
      </c>
    </row>
    <row r="7758" spans="2:3">
      <c r="B7758" s="5">
        <v>914</v>
      </c>
      <c r="C7758" s="5" t="s">
        <v>532</v>
      </c>
    </row>
    <row r="7759" spans="2:3">
      <c r="B7759" s="5">
        <v>881</v>
      </c>
      <c r="C7759" s="5" t="s">
        <v>532</v>
      </c>
    </row>
    <row r="7760" spans="2:3">
      <c r="B7760" s="5">
        <v>685</v>
      </c>
      <c r="C7760" s="5" t="s">
        <v>532</v>
      </c>
    </row>
    <row r="7761" spans="2:3">
      <c r="B7761" s="5">
        <v>232</v>
      </c>
      <c r="C7761" s="5" t="s">
        <v>532</v>
      </c>
    </row>
    <row r="7762" spans="2:3">
      <c r="B7762" s="5">
        <v>980</v>
      </c>
      <c r="C7762" s="5" t="s">
        <v>532</v>
      </c>
    </row>
    <row r="7763" spans="2:3">
      <c r="B7763" s="5">
        <v>324</v>
      </c>
      <c r="C7763" s="5" t="s">
        <v>533</v>
      </c>
    </row>
    <row r="7764" spans="2:3">
      <c r="B7764" s="5">
        <v>810</v>
      </c>
      <c r="C7764" s="5" t="s">
        <v>533</v>
      </c>
    </row>
    <row r="7765" spans="2:3">
      <c r="B7765" s="5">
        <v>126</v>
      </c>
      <c r="C7765" s="5" t="s">
        <v>533</v>
      </c>
    </row>
    <row r="7766" spans="2:3">
      <c r="B7766" s="5">
        <v>43</v>
      </c>
      <c r="C7766" s="5" t="s">
        <v>533</v>
      </c>
    </row>
    <row r="7767" spans="2:3">
      <c r="B7767" s="5">
        <v>152</v>
      </c>
      <c r="C7767" s="5" t="s">
        <v>533</v>
      </c>
    </row>
    <row r="7768" spans="2:3">
      <c r="B7768" s="5">
        <v>609</v>
      </c>
      <c r="C7768" s="5" t="s">
        <v>533</v>
      </c>
    </row>
    <row r="7769" spans="2:3">
      <c r="B7769" s="5">
        <v>816</v>
      </c>
      <c r="C7769" s="5" t="s">
        <v>532</v>
      </c>
    </row>
    <row r="7770" spans="2:3">
      <c r="B7770" s="5">
        <v>204</v>
      </c>
      <c r="C7770" s="5" t="s">
        <v>532</v>
      </c>
    </row>
    <row r="7771" spans="2:3">
      <c r="B7771" s="5">
        <v>417</v>
      </c>
      <c r="C7771" s="5" t="s">
        <v>533</v>
      </c>
    </row>
    <row r="7772" spans="2:3">
      <c r="B7772" s="5">
        <v>940</v>
      </c>
      <c r="C7772" s="5" t="s">
        <v>532</v>
      </c>
    </row>
    <row r="7773" spans="2:3">
      <c r="B7773" s="5">
        <v>761</v>
      </c>
      <c r="C7773" s="5" t="s">
        <v>532</v>
      </c>
    </row>
    <row r="7774" spans="2:3">
      <c r="B7774" s="5">
        <v>168</v>
      </c>
      <c r="C7774" s="5" t="s">
        <v>533</v>
      </c>
    </row>
    <row r="7775" spans="2:3">
      <c r="B7775" s="5">
        <v>893</v>
      </c>
      <c r="C7775" s="5" t="s">
        <v>533</v>
      </c>
    </row>
    <row r="7776" spans="2:3">
      <c r="B7776" s="5">
        <v>68</v>
      </c>
      <c r="C7776" s="5" t="s">
        <v>533</v>
      </c>
    </row>
    <row r="7777" spans="2:3">
      <c r="B7777" s="5">
        <v>813</v>
      </c>
      <c r="C7777" s="5" t="s">
        <v>532</v>
      </c>
    </row>
    <row r="7778" spans="2:3">
      <c r="B7778" s="5">
        <v>291</v>
      </c>
      <c r="C7778" s="5" t="s">
        <v>533</v>
      </c>
    </row>
    <row r="7779" spans="2:3">
      <c r="B7779" s="5">
        <v>965</v>
      </c>
      <c r="C7779" s="5" t="s">
        <v>533</v>
      </c>
    </row>
    <row r="7780" spans="2:3">
      <c r="B7780" s="5">
        <v>685</v>
      </c>
      <c r="C7780" s="5" t="s">
        <v>533</v>
      </c>
    </row>
    <row r="7781" spans="2:3">
      <c r="B7781" s="5">
        <v>898</v>
      </c>
      <c r="C7781" s="5" t="s">
        <v>532</v>
      </c>
    </row>
    <row r="7782" spans="2:3">
      <c r="B7782" s="5">
        <v>395</v>
      </c>
      <c r="C7782" s="5" t="s">
        <v>533</v>
      </c>
    </row>
    <row r="7783" spans="2:3">
      <c r="B7783" s="5">
        <v>452</v>
      </c>
      <c r="C7783" s="5" t="s">
        <v>533</v>
      </c>
    </row>
    <row r="7784" spans="2:3">
      <c r="B7784" s="5">
        <v>597</v>
      </c>
      <c r="C7784" s="5" t="s">
        <v>533</v>
      </c>
    </row>
    <row r="7785" spans="2:3">
      <c r="B7785" s="5">
        <v>29</v>
      </c>
      <c r="C7785" s="5" t="s">
        <v>533</v>
      </c>
    </row>
    <row r="7786" spans="2:3">
      <c r="B7786" s="5">
        <v>701</v>
      </c>
      <c r="C7786" s="5" t="s">
        <v>533</v>
      </c>
    </row>
    <row r="7787" spans="2:3">
      <c r="B7787" s="5">
        <v>145</v>
      </c>
      <c r="C7787" s="5" t="s">
        <v>533</v>
      </c>
    </row>
    <row r="7788" spans="2:3">
      <c r="B7788" s="5">
        <v>669</v>
      </c>
      <c r="C7788" s="5" t="s">
        <v>533</v>
      </c>
    </row>
    <row r="7789" spans="2:3">
      <c r="B7789" s="5">
        <v>744</v>
      </c>
      <c r="C7789" s="5" t="s">
        <v>533</v>
      </c>
    </row>
    <row r="7790" spans="2:3">
      <c r="B7790" s="5">
        <v>639</v>
      </c>
      <c r="C7790" s="5" t="s">
        <v>533</v>
      </c>
    </row>
    <row r="7791" spans="2:3">
      <c r="B7791" s="5">
        <v>451</v>
      </c>
      <c r="C7791" s="5" t="s">
        <v>532</v>
      </c>
    </row>
    <row r="7792" spans="2:3">
      <c r="B7792" s="5">
        <v>45</v>
      </c>
      <c r="C7792" s="5" t="s">
        <v>533</v>
      </c>
    </row>
    <row r="7793" spans="2:3">
      <c r="B7793" s="5">
        <v>875</v>
      </c>
      <c r="C7793" s="5" t="s">
        <v>532</v>
      </c>
    </row>
    <row r="7794" spans="2:3">
      <c r="B7794" s="5">
        <v>433</v>
      </c>
      <c r="C7794" s="5" t="s">
        <v>533</v>
      </c>
    </row>
    <row r="7795" spans="2:3">
      <c r="B7795" s="5">
        <v>952</v>
      </c>
      <c r="C7795" s="5" t="s">
        <v>532</v>
      </c>
    </row>
    <row r="7796" spans="2:3">
      <c r="B7796" s="5">
        <v>493</v>
      </c>
      <c r="C7796" s="5" t="s">
        <v>533</v>
      </c>
    </row>
    <row r="7797" spans="2:3">
      <c r="B7797" s="5">
        <v>917</v>
      </c>
      <c r="C7797" s="5" t="s">
        <v>533</v>
      </c>
    </row>
    <row r="7798" spans="2:3">
      <c r="B7798" s="5">
        <v>365</v>
      </c>
      <c r="C7798" s="5" t="s">
        <v>533</v>
      </c>
    </row>
    <row r="7799" spans="2:3">
      <c r="B7799" s="5">
        <v>772</v>
      </c>
      <c r="C7799" s="5" t="s">
        <v>532</v>
      </c>
    </row>
    <row r="7800" spans="2:3">
      <c r="B7800" s="5">
        <v>192</v>
      </c>
      <c r="C7800" s="5" t="s">
        <v>532</v>
      </c>
    </row>
    <row r="7801" spans="2:3">
      <c r="B7801" s="5">
        <v>455</v>
      </c>
      <c r="C7801" s="5" t="s">
        <v>532</v>
      </c>
    </row>
    <row r="7802" spans="2:3">
      <c r="B7802" s="5">
        <v>993</v>
      </c>
      <c r="C7802" s="5" t="s">
        <v>533</v>
      </c>
    </row>
    <row r="7803" spans="2:3">
      <c r="B7803" s="5">
        <v>16</v>
      </c>
      <c r="C7803" s="5" t="s">
        <v>533</v>
      </c>
    </row>
    <row r="7804" spans="2:3">
      <c r="B7804" s="5">
        <v>844</v>
      </c>
      <c r="C7804" s="5" t="s">
        <v>532</v>
      </c>
    </row>
    <row r="7805" spans="2:3">
      <c r="B7805" s="5">
        <v>397</v>
      </c>
      <c r="C7805" s="5" t="s">
        <v>533</v>
      </c>
    </row>
    <row r="7806" spans="2:3">
      <c r="B7806" s="5">
        <v>273</v>
      </c>
      <c r="C7806" s="5" t="s">
        <v>532</v>
      </c>
    </row>
    <row r="7807" spans="2:3">
      <c r="B7807" s="5">
        <v>376</v>
      </c>
      <c r="C7807" s="5" t="s">
        <v>533</v>
      </c>
    </row>
    <row r="7808" spans="2:3">
      <c r="B7808" s="5">
        <v>779</v>
      </c>
      <c r="C7808" s="5" t="s">
        <v>532</v>
      </c>
    </row>
    <row r="7809" spans="2:3">
      <c r="B7809" s="5">
        <v>889</v>
      </c>
      <c r="C7809" s="5" t="s">
        <v>532</v>
      </c>
    </row>
    <row r="7810" spans="2:3">
      <c r="B7810" s="5">
        <v>597</v>
      </c>
      <c r="C7810" s="5" t="s">
        <v>532</v>
      </c>
    </row>
    <row r="7811" spans="2:3">
      <c r="B7811" s="5">
        <v>420</v>
      </c>
      <c r="C7811" s="5" t="s">
        <v>532</v>
      </c>
    </row>
    <row r="7812" spans="2:3">
      <c r="B7812" s="5">
        <v>594</v>
      </c>
      <c r="C7812" s="5" t="s">
        <v>533</v>
      </c>
    </row>
    <row r="7813" spans="2:3">
      <c r="B7813" s="5">
        <v>665</v>
      </c>
      <c r="C7813" s="5" t="s">
        <v>532</v>
      </c>
    </row>
    <row r="7814" spans="2:3">
      <c r="B7814" s="5">
        <v>726</v>
      </c>
      <c r="C7814" s="5" t="s">
        <v>533</v>
      </c>
    </row>
    <row r="7815" spans="2:3">
      <c r="B7815" s="5">
        <v>189</v>
      </c>
      <c r="C7815" s="5" t="s">
        <v>533</v>
      </c>
    </row>
    <row r="7816" spans="2:3">
      <c r="B7816" s="5">
        <v>682</v>
      </c>
      <c r="C7816" s="5" t="s">
        <v>532</v>
      </c>
    </row>
    <row r="7817" spans="2:3">
      <c r="B7817" s="5">
        <v>310</v>
      </c>
      <c r="C7817" s="5" t="s">
        <v>533</v>
      </c>
    </row>
    <row r="7818" spans="2:3">
      <c r="B7818" s="5">
        <v>412</v>
      </c>
      <c r="C7818" s="5" t="s">
        <v>533</v>
      </c>
    </row>
    <row r="7819" spans="2:3">
      <c r="B7819" s="5">
        <v>43</v>
      </c>
      <c r="C7819" s="5" t="s">
        <v>533</v>
      </c>
    </row>
    <row r="7820" spans="2:3">
      <c r="B7820" s="5">
        <v>697</v>
      </c>
      <c r="C7820" s="5" t="s">
        <v>532</v>
      </c>
    </row>
    <row r="7821" spans="2:3">
      <c r="B7821" s="5">
        <v>198</v>
      </c>
      <c r="C7821" s="5" t="s">
        <v>533</v>
      </c>
    </row>
    <row r="7822" spans="2:3">
      <c r="B7822" s="5">
        <v>245</v>
      </c>
      <c r="C7822" s="5" t="s">
        <v>533</v>
      </c>
    </row>
    <row r="7823" spans="2:3">
      <c r="B7823" s="5">
        <v>233</v>
      </c>
      <c r="C7823" s="5" t="s">
        <v>533</v>
      </c>
    </row>
    <row r="7824" spans="2:3">
      <c r="B7824" s="5">
        <v>241</v>
      </c>
      <c r="C7824" s="5" t="s">
        <v>533</v>
      </c>
    </row>
    <row r="7825" spans="2:3">
      <c r="B7825" s="5">
        <v>689</v>
      </c>
      <c r="C7825" s="5" t="s">
        <v>533</v>
      </c>
    </row>
    <row r="7826" spans="2:3">
      <c r="B7826" s="5">
        <v>43</v>
      </c>
      <c r="C7826" s="5" t="s">
        <v>532</v>
      </c>
    </row>
    <row r="7827" spans="2:3">
      <c r="B7827" s="5">
        <v>778</v>
      </c>
      <c r="C7827" s="5" t="s">
        <v>532</v>
      </c>
    </row>
    <row r="7828" spans="2:3">
      <c r="B7828" s="5">
        <v>398</v>
      </c>
      <c r="C7828" s="5" t="s">
        <v>532</v>
      </c>
    </row>
    <row r="7829" spans="2:3">
      <c r="B7829" s="5">
        <v>867</v>
      </c>
      <c r="C7829" s="5" t="s">
        <v>533</v>
      </c>
    </row>
    <row r="7830" spans="2:3">
      <c r="B7830" s="5">
        <v>250</v>
      </c>
      <c r="C7830" s="5" t="s">
        <v>533</v>
      </c>
    </row>
    <row r="7831" spans="2:3">
      <c r="B7831" s="5">
        <v>920</v>
      </c>
      <c r="C7831" s="5" t="s">
        <v>533</v>
      </c>
    </row>
    <row r="7832" spans="2:3">
      <c r="B7832" s="5">
        <v>719</v>
      </c>
      <c r="C7832" s="5" t="s">
        <v>533</v>
      </c>
    </row>
    <row r="7833" spans="2:3">
      <c r="B7833" s="5">
        <v>277</v>
      </c>
      <c r="C7833" s="5" t="s">
        <v>533</v>
      </c>
    </row>
    <row r="7834" spans="2:3">
      <c r="B7834" s="5">
        <v>835</v>
      </c>
      <c r="C7834" s="5" t="s">
        <v>533</v>
      </c>
    </row>
    <row r="7835" spans="2:3">
      <c r="B7835" s="5">
        <v>264</v>
      </c>
      <c r="C7835" s="5" t="s">
        <v>533</v>
      </c>
    </row>
    <row r="7836" spans="2:3">
      <c r="B7836" s="5">
        <v>112</v>
      </c>
      <c r="C7836" s="5" t="s">
        <v>533</v>
      </c>
    </row>
    <row r="7837" spans="2:3">
      <c r="B7837" s="5">
        <v>874</v>
      </c>
      <c r="C7837" s="5" t="s">
        <v>532</v>
      </c>
    </row>
    <row r="7838" spans="2:3">
      <c r="B7838" s="5">
        <v>306</v>
      </c>
      <c r="C7838" s="5" t="s">
        <v>532</v>
      </c>
    </row>
    <row r="7839" spans="2:3">
      <c r="B7839" s="5">
        <v>839</v>
      </c>
      <c r="C7839" s="5" t="s">
        <v>532</v>
      </c>
    </row>
    <row r="7840" spans="2:3">
      <c r="B7840" s="5">
        <v>397</v>
      </c>
      <c r="C7840" s="5" t="s">
        <v>533</v>
      </c>
    </row>
    <row r="7841" spans="2:3">
      <c r="B7841" s="5">
        <v>90</v>
      </c>
      <c r="C7841" s="5" t="s">
        <v>533</v>
      </c>
    </row>
    <row r="7842" spans="2:3">
      <c r="B7842" s="5">
        <v>385</v>
      </c>
      <c r="C7842" s="5" t="s">
        <v>533</v>
      </c>
    </row>
    <row r="7843" spans="2:3">
      <c r="B7843" s="5">
        <v>321</v>
      </c>
      <c r="C7843" s="5" t="s">
        <v>533</v>
      </c>
    </row>
    <row r="7844" spans="2:3">
      <c r="B7844" s="5">
        <v>182</v>
      </c>
      <c r="C7844" s="5" t="s">
        <v>533</v>
      </c>
    </row>
    <row r="7845" spans="2:3">
      <c r="B7845" s="5">
        <v>592</v>
      </c>
      <c r="C7845" s="5" t="s">
        <v>532</v>
      </c>
    </row>
    <row r="7846" spans="2:3">
      <c r="B7846" s="5">
        <v>548</v>
      </c>
      <c r="C7846" s="5" t="s">
        <v>533</v>
      </c>
    </row>
    <row r="7847" spans="2:3">
      <c r="B7847" s="5">
        <v>130</v>
      </c>
      <c r="C7847" s="5" t="s">
        <v>533</v>
      </c>
    </row>
    <row r="7848" spans="2:3">
      <c r="B7848" s="5">
        <v>555</v>
      </c>
      <c r="C7848" s="5" t="s">
        <v>533</v>
      </c>
    </row>
    <row r="7849" spans="2:3">
      <c r="B7849" s="5">
        <v>442</v>
      </c>
      <c r="C7849" s="5" t="s">
        <v>533</v>
      </c>
    </row>
    <row r="7850" spans="2:3">
      <c r="B7850" s="5">
        <v>509</v>
      </c>
      <c r="C7850" s="5" t="s">
        <v>533</v>
      </c>
    </row>
    <row r="7851" spans="2:3">
      <c r="B7851" s="5">
        <v>251</v>
      </c>
      <c r="C7851" s="5" t="s">
        <v>532</v>
      </c>
    </row>
    <row r="7852" spans="2:3">
      <c r="B7852" s="5">
        <v>151</v>
      </c>
      <c r="C7852" s="5" t="s">
        <v>533</v>
      </c>
    </row>
    <row r="7853" spans="2:3">
      <c r="B7853" s="5">
        <v>85</v>
      </c>
      <c r="C7853" s="5" t="s">
        <v>533</v>
      </c>
    </row>
    <row r="7854" spans="2:3">
      <c r="B7854" s="5">
        <v>504</v>
      </c>
      <c r="C7854" s="5" t="s">
        <v>533</v>
      </c>
    </row>
    <row r="7855" spans="2:3">
      <c r="B7855" s="5">
        <v>91</v>
      </c>
      <c r="C7855" s="5" t="s">
        <v>533</v>
      </c>
    </row>
    <row r="7856" spans="2:3">
      <c r="B7856" s="5">
        <v>354</v>
      </c>
      <c r="C7856" s="5" t="s">
        <v>533</v>
      </c>
    </row>
    <row r="7857" spans="2:3">
      <c r="B7857" s="5">
        <v>941</v>
      </c>
      <c r="C7857" s="5" t="s">
        <v>532</v>
      </c>
    </row>
    <row r="7858" spans="2:3">
      <c r="B7858" s="5">
        <v>711</v>
      </c>
      <c r="C7858" s="5" t="s">
        <v>532</v>
      </c>
    </row>
    <row r="7859" spans="2:3">
      <c r="B7859" s="5">
        <v>569</v>
      </c>
      <c r="C7859" s="5" t="s">
        <v>533</v>
      </c>
    </row>
    <row r="7860" spans="2:3">
      <c r="B7860" s="5">
        <v>810</v>
      </c>
      <c r="C7860" s="5" t="s">
        <v>532</v>
      </c>
    </row>
    <row r="7861" spans="2:3">
      <c r="B7861" s="5">
        <v>208</v>
      </c>
      <c r="C7861" s="5" t="s">
        <v>533</v>
      </c>
    </row>
    <row r="7862" spans="2:3">
      <c r="B7862" s="5">
        <v>304</v>
      </c>
      <c r="C7862" s="5" t="s">
        <v>532</v>
      </c>
    </row>
    <row r="7863" spans="2:3">
      <c r="B7863" s="5">
        <v>147</v>
      </c>
      <c r="C7863" s="5" t="s">
        <v>533</v>
      </c>
    </row>
    <row r="7864" spans="2:3">
      <c r="B7864" s="5">
        <v>786</v>
      </c>
      <c r="C7864" s="5" t="s">
        <v>532</v>
      </c>
    </row>
    <row r="7865" spans="2:3">
      <c r="B7865" s="5">
        <v>980</v>
      </c>
      <c r="C7865" s="5" t="s">
        <v>533</v>
      </c>
    </row>
    <row r="7866" spans="2:3">
      <c r="B7866" s="5">
        <v>94</v>
      </c>
      <c r="C7866" s="5" t="s">
        <v>533</v>
      </c>
    </row>
    <row r="7867" spans="2:3">
      <c r="B7867" s="5">
        <v>323</v>
      </c>
      <c r="C7867" s="5" t="s">
        <v>533</v>
      </c>
    </row>
    <row r="7868" spans="2:3">
      <c r="B7868" s="5">
        <v>433</v>
      </c>
      <c r="C7868" s="5" t="s">
        <v>533</v>
      </c>
    </row>
    <row r="7869" spans="2:3">
      <c r="B7869" s="5">
        <v>885</v>
      </c>
      <c r="C7869" s="5" t="s">
        <v>532</v>
      </c>
    </row>
    <row r="7870" spans="2:3">
      <c r="B7870" s="5">
        <v>396</v>
      </c>
      <c r="C7870" s="5" t="s">
        <v>533</v>
      </c>
    </row>
    <row r="7871" spans="2:3">
      <c r="B7871" s="5">
        <v>2</v>
      </c>
      <c r="C7871" s="5" t="s">
        <v>533</v>
      </c>
    </row>
    <row r="7872" spans="2:3">
      <c r="B7872" s="5">
        <v>482</v>
      </c>
      <c r="C7872" s="5" t="s">
        <v>533</v>
      </c>
    </row>
    <row r="7873" spans="2:3">
      <c r="B7873" s="5">
        <v>52</v>
      </c>
      <c r="C7873" s="5" t="s">
        <v>533</v>
      </c>
    </row>
    <row r="7874" spans="2:3">
      <c r="B7874" s="5">
        <v>819</v>
      </c>
      <c r="C7874" s="5" t="s">
        <v>532</v>
      </c>
    </row>
    <row r="7875" spans="2:3">
      <c r="B7875" s="5">
        <v>485</v>
      </c>
      <c r="C7875" s="5" t="s">
        <v>532</v>
      </c>
    </row>
    <row r="7876" spans="2:3">
      <c r="B7876" s="5">
        <v>588</v>
      </c>
      <c r="C7876" s="5" t="s">
        <v>533</v>
      </c>
    </row>
    <row r="7877" spans="2:3">
      <c r="B7877" s="5">
        <v>835</v>
      </c>
      <c r="C7877" s="5" t="s">
        <v>532</v>
      </c>
    </row>
    <row r="7878" spans="2:3">
      <c r="B7878" s="5">
        <v>120</v>
      </c>
      <c r="C7878" s="5" t="s">
        <v>533</v>
      </c>
    </row>
    <row r="7879" spans="2:3">
      <c r="B7879" s="5">
        <v>562</v>
      </c>
      <c r="C7879" s="5" t="s">
        <v>533</v>
      </c>
    </row>
    <row r="7880" spans="2:3">
      <c r="B7880" s="5">
        <v>387</v>
      </c>
      <c r="C7880" s="5" t="s">
        <v>533</v>
      </c>
    </row>
    <row r="7881" spans="2:3">
      <c r="B7881" s="5">
        <v>756</v>
      </c>
      <c r="C7881" s="5" t="s">
        <v>532</v>
      </c>
    </row>
    <row r="7882" spans="2:3">
      <c r="B7882" s="5">
        <v>657</v>
      </c>
      <c r="C7882" s="5" t="s">
        <v>533</v>
      </c>
    </row>
    <row r="7883" spans="2:3">
      <c r="B7883" s="5">
        <v>532</v>
      </c>
      <c r="C7883" s="5" t="s">
        <v>533</v>
      </c>
    </row>
    <row r="7884" spans="2:3">
      <c r="B7884" s="5">
        <v>921</v>
      </c>
      <c r="C7884" s="5" t="s">
        <v>532</v>
      </c>
    </row>
    <row r="7885" spans="2:3">
      <c r="B7885" s="5">
        <v>58</v>
      </c>
      <c r="C7885" s="5" t="s">
        <v>533</v>
      </c>
    </row>
    <row r="7886" spans="2:3">
      <c r="B7886" s="5">
        <v>861</v>
      </c>
      <c r="C7886" s="5" t="s">
        <v>532</v>
      </c>
    </row>
    <row r="7887" spans="2:3">
      <c r="B7887" s="5">
        <v>836</v>
      </c>
      <c r="C7887" s="5" t="s">
        <v>532</v>
      </c>
    </row>
    <row r="7888" spans="2:3">
      <c r="B7888" s="5">
        <v>668</v>
      </c>
      <c r="C7888" s="5" t="s">
        <v>533</v>
      </c>
    </row>
    <row r="7889" spans="2:3">
      <c r="B7889" s="5">
        <v>202</v>
      </c>
      <c r="C7889" s="5" t="s">
        <v>533</v>
      </c>
    </row>
    <row r="7890" spans="2:3">
      <c r="B7890" s="5">
        <v>213</v>
      </c>
      <c r="C7890" s="5" t="s">
        <v>532</v>
      </c>
    </row>
    <row r="7891" spans="2:3">
      <c r="B7891" s="5">
        <v>302</v>
      </c>
      <c r="C7891" s="5" t="s">
        <v>532</v>
      </c>
    </row>
    <row r="7892" spans="2:3">
      <c r="B7892" s="5">
        <v>6</v>
      </c>
      <c r="C7892" s="5" t="s">
        <v>533</v>
      </c>
    </row>
    <row r="7893" spans="2:3">
      <c r="B7893" s="5">
        <v>172</v>
      </c>
      <c r="C7893" s="5" t="s">
        <v>533</v>
      </c>
    </row>
    <row r="7894" spans="2:3">
      <c r="B7894" s="5">
        <v>261</v>
      </c>
      <c r="C7894" s="5" t="s">
        <v>532</v>
      </c>
    </row>
    <row r="7895" spans="2:3">
      <c r="B7895" s="5">
        <v>359</v>
      </c>
      <c r="C7895" s="5" t="s">
        <v>532</v>
      </c>
    </row>
    <row r="7896" spans="2:3">
      <c r="B7896" s="5">
        <v>836</v>
      </c>
      <c r="C7896" s="5" t="s">
        <v>532</v>
      </c>
    </row>
    <row r="7897" spans="2:3">
      <c r="B7897" s="5">
        <v>484</v>
      </c>
      <c r="C7897" s="5" t="s">
        <v>532</v>
      </c>
    </row>
    <row r="7898" spans="2:3">
      <c r="B7898" s="5">
        <v>82</v>
      </c>
      <c r="C7898" s="5" t="s">
        <v>533</v>
      </c>
    </row>
    <row r="7899" spans="2:3">
      <c r="B7899" s="5">
        <v>671</v>
      </c>
      <c r="C7899" s="5" t="s">
        <v>533</v>
      </c>
    </row>
    <row r="7900" spans="2:3">
      <c r="B7900" s="5">
        <v>505</v>
      </c>
      <c r="C7900" s="5" t="s">
        <v>533</v>
      </c>
    </row>
    <row r="7901" spans="2:3">
      <c r="B7901" s="5">
        <v>190</v>
      </c>
      <c r="C7901" s="5" t="s">
        <v>532</v>
      </c>
    </row>
    <row r="7902" spans="2:3">
      <c r="B7902" s="5">
        <v>26</v>
      </c>
      <c r="C7902" s="5" t="s">
        <v>533</v>
      </c>
    </row>
    <row r="7903" spans="2:3">
      <c r="B7903" s="5">
        <v>424</v>
      </c>
      <c r="C7903" s="5" t="s">
        <v>532</v>
      </c>
    </row>
    <row r="7904" spans="2:3">
      <c r="B7904" s="5">
        <v>89</v>
      </c>
      <c r="C7904" s="5" t="s">
        <v>532</v>
      </c>
    </row>
    <row r="7905" spans="2:3">
      <c r="B7905" s="5">
        <v>457</v>
      </c>
      <c r="C7905" s="5" t="s">
        <v>533</v>
      </c>
    </row>
    <row r="7906" spans="2:3">
      <c r="B7906" s="5">
        <v>566</v>
      </c>
      <c r="C7906" s="5" t="s">
        <v>532</v>
      </c>
    </row>
    <row r="7907" spans="2:3">
      <c r="B7907" s="5">
        <v>230</v>
      </c>
      <c r="C7907" s="5" t="s">
        <v>533</v>
      </c>
    </row>
    <row r="7908" spans="2:3">
      <c r="B7908" s="5">
        <v>927</v>
      </c>
      <c r="C7908" s="5" t="s">
        <v>533</v>
      </c>
    </row>
    <row r="7909" spans="2:3">
      <c r="B7909" s="5">
        <v>765</v>
      </c>
      <c r="C7909" s="5" t="s">
        <v>532</v>
      </c>
    </row>
    <row r="7910" spans="2:3">
      <c r="B7910" s="5">
        <v>918</v>
      </c>
      <c r="C7910" s="5" t="s">
        <v>532</v>
      </c>
    </row>
    <row r="7911" spans="2:3">
      <c r="B7911" s="5">
        <v>276</v>
      </c>
      <c r="C7911" s="5" t="s">
        <v>533</v>
      </c>
    </row>
    <row r="7912" spans="2:3">
      <c r="B7912" s="5">
        <v>659</v>
      </c>
      <c r="C7912" s="5" t="s">
        <v>532</v>
      </c>
    </row>
    <row r="7913" spans="2:3">
      <c r="B7913" s="5">
        <v>152</v>
      </c>
      <c r="C7913" s="5" t="s">
        <v>533</v>
      </c>
    </row>
    <row r="7914" spans="2:3">
      <c r="B7914" s="5">
        <v>730</v>
      </c>
      <c r="C7914" s="5" t="s">
        <v>532</v>
      </c>
    </row>
    <row r="7915" spans="2:3">
      <c r="B7915" s="5">
        <v>291</v>
      </c>
      <c r="C7915" s="5" t="s">
        <v>532</v>
      </c>
    </row>
    <row r="7916" spans="2:3">
      <c r="B7916" s="5">
        <v>49</v>
      </c>
      <c r="C7916" s="5" t="s">
        <v>533</v>
      </c>
    </row>
    <row r="7917" spans="2:3">
      <c r="B7917" s="5">
        <v>886</v>
      </c>
      <c r="C7917" s="5" t="s">
        <v>533</v>
      </c>
    </row>
    <row r="7918" spans="2:3">
      <c r="B7918" s="5">
        <v>887</v>
      </c>
      <c r="C7918" s="5" t="s">
        <v>532</v>
      </c>
    </row>
    <row r="7919" spans="2:3">
      <c r="B7919" s="5">
        <v>788</v>
      </c>
      <c r="C7919" s="5" t="s">
        <v>533</v>
      </c>
    </row>
    <row r="7920" spans="2:3">
      <c r="B7920" s="5">
        <v>331</v>
      </c>
      <c r="C7920" s="5" t="s">
        <v>533</v>
      </c>
    </row>
    <row r="7921" spans="2:3">
      <c r="B7921" s="5">
        <v>163</v>
      </c>
      <c r="C7921" s="5" t="s">
        <v>532</v>
      </c>
    </row>
    <row r="7922" spans="2:3">
      <c r="B7922" s="5">
        <v>39</v>
      </c>
      <c r="C7922" s="5" t="s">
        <v>532</v>
      </c>
    </row>
    <row r="7923" spans="2:3">
      <c r="B7923" s="5">
        <v>414</v>
      </c>
      <c r="C7923" s="5" t="s">
        <v>533</v>
      </c>
    </row>
    <row r="7924" spans="2:3">
      <c r="B7924" s="5">
        <v>600</v>
      </c>
      <c r="C7924" s="5" t="s">
        <v>533</v>
      </c>
    </row>
    <row r="7925" spans="2:3">
      <c r="B7925" s="5">
        <v>585</v>
      </c>
      <c r="C7925" s="5" t="s">
        <v>533</v>
      </c>
    </row>
    <row r="7926" spans="2:3">
      <c r="B7926" s="5">
        <v>134</v>
      </c>
      <c r="C7926" s="5" t="s">
        <v>532</v>
      </c>
    </row>
    <row r="7927" spans="2:3">
      <c r="B7927" s="5">
        <v>182</v>
      </c>
      <c r="C7927" s="5" t="s">
        <v>532</v>
      </c>
    </row>
    <row r="7928" spans="2:3">
      <c r="B7928" s="5">
        <v>743</v>
      </c>
      <c r="C7928" s="5" t="s">
        <v>533</v>
      </c>
    </row>
    <row r="7929" spans="2:3">
      <c r="B7929" s="5">
        <v>867</v>
      </c>
      <c r="C7929" s="5" t="s">
        <v>533</v>
      </c>
    </row>
    <row r="7930" spans="2:3">
      <c r="B7930" s="5">
        <v>782</v>
      </c>
      <c r="C7930" s="5" t="s">
        <v>532</v>
      </c>
    </row>
    <row r="7931" spans="2:3">
      <c r="B7931" s="5">
        <v>570</v>
      </c>
      <c r="C7931" s="5" t="s">
        <v>533</v>
      </c>
    </row>
    <row r="7932" spans="2:3">
      <c r="B7932" s="5">
        <v>813</v>
      </c>
      <c r="C7932" s="5" t="s">
        <v>532</v>
      </c>
    </row>
    <row r="7933" spans="2:3">
      <c r="B7933" s="5">
        <v>337</v>
      </c>
      <c r="C7933" s="5" t="s">
        <v>533</v>
      </c>
    </row>
    <row r="7934" spans="2:3">
      <c r="B7934" s="5">
        <v>884</v>
      </c>
      <c r="C7934" s="5" t="s">
        <v>532</v>
      </c>
    </row>
    <row r="7935" spans="2:3">
      <c r="B7935" s="5">
        <v>453</v>
      </c>
      <c r="C7935" s="5" t="s">
        <v>532</v>
      </c>
    </row>
    <row r="7936" spans="2:3">
      <c r="B7936" s="5">
        <v>297</v>
      </c>
      <c r="C7936" s="5" t="s">
        <v>533</v>
      </c>
    </row>
    <row r="7937" spans="2:3">
      <c r="B7937" s="5">
        <v>980</v>
      </c>
      <c r="C7937" s="5" t="s">
        <v>532</v>
      </c>
    </row>
    <row r="7938" spans="2:3">
      <c r="B7938" s="5">
        <v>449</v>
      </c>
      <c r="C7938" s="5" t="s">
        <v>533</v>
      </c>
    </row>
    <row r="7939" spans="2:3">
      <c r="B7939" s="5">
        <v>887</v>
      </c>
      <c r="C7939" s="5" t="s">
        <v>532</v>
      </c>
    </row>
    <row r="7940" spans="2:3">
      <c r="B7940" s="5">
        <v>45</v>
      </c>
      <c r="C7940" s="5" t="s">
        <v>533</v>
      </c>
    </row>
    <row r="7941" spans="2:3">
      <c r="B7941" s="5">
        <v>1</v>
      </c>
      <c r="C7941" s="5" t="s">
        <v>533</v>
      </c>
    </row>
    <row r="7942" spans="2:3">
      <c r="B7942" s="5">
        <v>154</v>
      </c>
      <c r="C7942" s="5" t="s">
        <v>533</v>
      </c>
    </row>
    <row r="7943" spans="2:3">
      <c r="B7943" s="5">
        <v>537</v>
      </c>
      <c r="C7943" s="5" t="s">
        <v>533</v>
      </c>
    </row>
    <row r="7944" spans="2:3">
      <c r="B7944" s="5">
        <v>620</v>
      </c>
      <c r="C7944" s="5" t="s">
        <v>532</v>
      </c>
    </row>
    <row r="7945" spans="2:3">
      <c r="B7945" s="5">
        <v>55</v>
      </c>
      <c r="C7945" s="5" t="s">
        <v>533</v>
      </c>
    </row>
    <row r="7946" spans="2:3">
      <c r="B7946" s="5">
        <v>994</v>
      </c>
      <c r="C7946" s="5" t="s">
        <v>532</v>
      </c>
    </row>
    <row r="7947" spans="2:3">
      <c r="B7947" s="5">
        <v>106</v>
      </c>
      <c r="C7947" s="5" t="s">
        <v>533</v>
      </c>
    </row>
    <row r="7948" spans="2:3">
      <c r="B7948" s="5">
        <v>284</v>
      </c>
      <c r="C7948" s="5" t="s">
        <v>532</v>
      </c>
    </row>
    <row r="7949" spans="2:3">
      <c r="B7949" s="5">
        <v>667</v>
      </c>
      <c r="C7949" s="5" t="s">
        <v>532</v>
      </c>
    </row>
    <row r="7950" spans="2:3">
      <c r="B7950" s="5">
        <v>979</v>
      </c>
      <c r="C7950" s="5" t="s">
        <v>532</v>
      </c>
    </row>
    <row r="7951" spans="2:3">
      <c r="B7951" s="5">
        <v>327</v>
      </c>
      <c r="C7951" s="5" t="s">
        <v>533</v>
      </c>
    </row>
    <row r="7952" spans="2:3">
      <c r="B7952" s="5">
        <v>32</v>
      </c>
      <c r="C7952" s="5" t="s">
        <v>532</v>
      </c>
    </row>
    <row r="7953" spans="2:3">
      <c r="B7953" s="5">
        <v>81</v>
      </c>
      <c r="C7953" s="5" t="s">
        <v>532</v>
      </c>
    </row>
    <row r="7954" spans="2:3">
      <c r="B7954" s="5">
        <v>917</v>
      </c>
      <c r="C7954" s="5" t="s">
        <v>532</v>
      </c>
    </row>
    <row r="7955" spans="2:3">
      <c r="B7955" s="5">
        <v>357</v>
      </c>
      <c r="C7955" s="5" t="s">
        <v>533</v>
      </c>
    </row>
    <row r="7956" spans="2:3">
      <c r="B7956" s="5">
        <v>553</v>
      </c>
      <c r="C7956" s="5" t="s">
        <v>532</v>
      </c>
    </row>
    <row r="7957" spans="2:3">
      <c r="B7957" s="5">
        <v>533</v>
      </c>
      <c r="C7957" s="5" t="s">
        <v>533</v>
      </c>
    </row>
    <row r="7958" spans="2:3">
      <c r="B7958" s="5">
        <v>950</v>
      </c>
      <c r="C7958" s="5" t="s">
        <v>533</v>
      </c>
    </row>
    <row r="7959" spans="2:3">
      <c r="B7959" s="5">
        <v>236</v>
      </c>
      <c r="C7959" s="5" t="s">
        <v>532</v>
      </c>
    </row>
    <row r="7960" spans="2:3">
      <c r="B7960" s="5">
        <v>202</v>
      </c>
      <c r="C7960" s="5" t="s">
        <v>533</v>
      </c>
    </row>
    <row r="7961" spans="2:3">
      <c r="B7961" s="5">
        <v>833</v>
      </c>
      <c r="C7961" s="5" t="s">
        <v>533</v>
      </c>
    </row>
    <row r="7962" spans="2:3">
      <c r="B7962" s="5">
        <v>168</v>
      </c>
      <c r="C7962" s="5" t="s">
        <v>532</v>
      </c>
    </row>
    <row r="7963" spans="2:3">
      <c r="B7963" s="5">
        <v>429</v>
      </c>
      <c r="C7963" s="5" t="s">
        <v>533</v>
      </c>
    </row>
    <row r="7964" spans="2:3">
      <c r="B7964" s="5">
        <v>392</v>
      </c>
      <c r="C7964" s="5" t="s">
        <v>533</v>
      </c>
    </row>
    <row r="7965" spans="2:3">
      <c r="B7965" s="5">
        <v>587</v>
      </c>
      <c r="C7965" s="5" t="s">
        <v>533</v>
      </c>
    </row>
    <row r="7966" spans="2:3">
      <c r="B7966" s="5">
        <v>743</v>
      </c>
      <c r="C7966" s="5" t="s">
        <v>533</v>
      </c>
    </row>
    <row r="7967" spans="2:3">
      <c r="B7967" s="5">
        <v>414</v>
      </c>
      <c r="C7967" s="5" t="s">
        <v>533</v>
      </c>
    </row>
    <row r="7968" spans="2:3">
      <c r="B7968" s="5">
        <v>493</v>
      </c>
      <c r="C7968" s="5" t="s">
        <v>532</v>
      </c>
    </row>
    <row r="7969" spans="2:3">
      <c r="B7969" s="5">
        <v>306</v>
      </c>
      <c r="C7969" s="5" t="s">
        <v>532</v>
      </c>
    </row>
    <row r="7970" spans="2:3">
      <c r="B7970" s="5">
        <v>618</v>
      </c>
      <c r="C7970" s="5" t="s">
        <v>532</v>
      </c>
    </row>
    <row r="7971" spans="2:3">
      <c r="B7971" s="5">
        <v>982</v>
      </c>
      <c r="C7971" s="5" t="s">
        <v>532</v>
      </c>
    </row>
    <row r="7972" spans="2:3">
      <c r="B7972" s="5">
        <v>317</v>
      </c>
      <c r="C7972" s="5" t="s">
        <v>533</v>
      </c>
    </row>
    <row r="7973" spans="2:3">
      <c r="B7973" s="5">
        <v>984</v>
      </c>
      <c r="C7973" s="5" t="s">
        <v>532</v>
      </c>
    </row>
    <row r="7974" spans="2:3">
      <c r="B7974" s="5">
        <v>713</v>
      </c>
      <c r="C7974" s="5" t="s">
        <v>533</v>
      </c>
    </row>
    <row r="7975" spans="2:3">
      <c r="B7975" s="5">
        <v>649</v>
      </c>
      <c r="C7975" s="5" t="s">
        <v>533</v>
      </c>
    </row>
    <row r="7976" spans="2:3">
      <c r="B7976" s="5">
        <v>855</v>
      </c>
      <c r="C7976" s="5" t="s">
        <v>532</v>
      </c>
    </row>
    <row r="7977" spans="2:3">
      <c r="B7977" s="5">
        <v>38</v>
      </c>
      <c r="C7977" s="5" t="s">
        <v>532</v>
      </c>
    </row>
    <row r="7978" spans="2:3">
      <c r="B7978" s="5">
        <v>871</v>
      </c>
      <c r="C7978" s="5" t="s">
        <v>532</v>
      </c>
    </row>
    <row r="7979" spans="2:3">
      <c r="B7979" s="5">
        <v>716</v>
      </c>
      <c r="C7979" s="5" t="s">
        <v>533</v>
      </c>
    </row>
    <row r="7980" spans="2:3">
      <c r="B7980" s="5">
        <v>95</v>
      </c>
      <c r="C7980" s="5" t="s">
        <v>533</v>
      </c>
    </row>
    <row r="7981" spans="2:3">
      <c r="B7981" s="5">
        <v>323</v>
      </c>
      <c r="C7981" s="5" t="s">
        <v>533</v>
      </c>
    </row>
    <row r="7982" spans="2:3">
      <c r="B7982" s="5">
        <v>520</v>
      </c>
      <c r="C7982" s="5" t="s">
        <v>533</v>
      </c>
    </row>
    <row r="7983" spans="2:3">
      <c r="B7983" s="5">
        <v>562</v>
      </c>
      <c r="C7983" s="5" t="s">
        <v>533</v>
      </c>
    </row>
    <row r="7984" spans="2:3">
      <c r="B7984" s="5">
        <v>99</v>
      </c>
      <c r="C7984" s="5" t="s">
        <v>532</v>
      </c>
    </row>
    <row r="7985" spans="2:3">
      <c r="B7985" s="5">
        <v>948</v>
      </c>
      <c r="C7985" s="5" t="s">
        <v>533</v>
      </c>
    </row>
    <row r="7986" spans="2:3">
      <c r="B7986" s="5">
        <v>262</v>
      </c>
      <c r="C7986" s="5" t="s">
        <v>532</v>
      </c>
    </row>
    <row r="7987" spans="2:3">
      <c r="B7987" s="5">
        <v>842</v>
      </c>
      <c r="C7987" s="5" t="s">
        <v>533</v>
      </c>
    </row>
    <row r="7988" spans="2:3">
      <c r="B7988" s="5">
        <v>455</v>
      </c>
      <c r="C7988" s="5" t="s">
        <v>533</v>
      </c>
    </row>
    <row r="7989" spans="2:3">
      <c r="B7989" s="5">
        <v>997</v>
      </c>
      <c r="C7989" s="5" t="s">
        <v>532</v>
      </c>
    </row>
    <row r="7990" spans="2:3">
      <c r="B7990" s="5">
        <v>301</v>
      </c>
      <c r="C7990" s="5" t="s">
        <v>532</v>
      </c>
    </row>
    <row r="7991" spans="2:3">
      <c r="B7991" s="5">
        <v>717</v>
      </c>
      <c r="C7991" s="5" t="s">
        <v>533</v>
      </c>
    </row>
    <row r="7992" spans="2:3">
      <c r="B7992" s="5">
        <v>705</v>
      </c>
      <c r="C7992" s="5" t="s">
        <v>533</v>
      </c>
    </row>
    <row r="7993" spans="2:3">
      <c r="B7993" s="5">
        <v>603</v>
      </c>
      <c r="C7993" s="5" t="s">
        <v>533</v>
      </c>
    </row>
    <row r="7994" spans="2:3">
      <c r="B7994" s="5">
        <v>969</v>
      </c>
      <c r="C7994" s="5" t="s">
        <v>532</v>
      </c>
    </row>
    <row r="7995" spans="2:3">
      <c r="B7995" s="5">
        <v>13</v>
      </c>
      <c r="C7995" s="5" t="s">
        <v>533</v>
      </c>
    </row>
    <row r="7996" spans="2:3">
      <c r="B7996" s="5">
        <v>634</v>
      </c>
      <c r="C7996" s="5" t="s">
        <v>533</v>
      </c>
    </row>
    <row r="7997" spans="2:3">
      <c r="B7997" s="5">
        <v>167</v>
      </c>
      <c r="C7997" s="5" t="s">
        <v>532</v>
      </c>
    </row>
    <row r="7998" spans="2:3">
      <c r="B7998" s="5">
        <v>139</v>
      </c>
      <c r="C7998" s="5" t="s">
        <v>533</v>
      </c>
    </row>
    <row r="7999" spans="2:3">
      <c r="B7999" s="5">
        <v>454</v>
      </c>
      <c r="C7999" s="5" t="s">
        <v>533</v>
      </c>
    </row>
    <row r="8000" spans="2:3">
      <c r="B8000" s="5">
        <v>452</v>
      </c>
      <c r="C8000" s="5" t="s">
        <v>532</v>
      </c>
    </row>
    <row r="8001" spans="2:3">
      <c r="B8001" s="5">
        <v>896</v>
      </c>
      <c r="C8001" s="5" t="s">
        <v>532</v>
      </c>
    </row>
    <row r="8002" spans="2:3">
      <c r="B8002" s="5">
        <v>244</v>
      </c>
      <c r="C8002" s="5" t="s">
        <v>532</v>
      </c>
    </row>
    <row r="8003" spans="2:3">
      <c r="B8003" s="5">
        <v>755</v>
      </c>
      <c r="C8003" s="5" t="s">
        <v>532</v>
      </c>
    </row>
    <row r="8004" spans="2:3">
      <c r="B8004" s="5">
        <v>524</v>
      </c>
      <c r="C8004" s="5" t="s">
        <v>533</v>
      </c>
    </row>
    <row r="8005" spans="2:3">
      <c r="B8005" s="5">
        <v>17</v>
      </c>
      <c r="C8005" s="5" t="s">
        <v>533</v>
      </c>
    </row>
    <row r="8006" spans="2:3">
      <c r="B8006" s="5">
        <v>29</v>
      </c>
      <c r="C8006" s="5" t="s">
        <v>533</v>
      </c>
    </row>
    <row r="8007" spans="2:3">
      <c r="B8007" s="5">
        <v>585</v>
      </c>
      <c r="C8007" s="5" t="s">
        <v>532</v>
      </c>
    </row>
    <row r="8008" spans="2:3">
      <c r="B8008" s="5">
        <v>378</v>
      </c>
      <c r="C8008" s="5" t="s">
        <v>532</v>
      </c>
    </row>
    <row r="8009" spans="2:3">
      <c r="B8009" s="5">
        <v>731</v>
      </c>
      <c r="C8009" s="5" t="s">
        <v>533</v>
      </c>
    </row>
    <row r="8010" spans="2:3">
      <c r="B8010" s="5">
        <v>9</v>
      </c>
      <c r="C8010" s="5" t="s">
        <v>533</v>
      </c>
    </row>
    <row r="8011" spans="2:3">
      <c r="B8011" s="5">
        <v>270</v>
      </c>
      <c r="C8011" s="5" t="s">
        <v>533</v>
      </c>
    </row>
    <row r="8012" spans="2:3">
      <c r="B8012" s="5">
        <v>158</v>
      </c>
      <c r="C8012" s="5" t="s">
        <v>532</v>
      </c>
    </row>
    <row r="8013" spans="2:3">
      <c r="B8013" s="5">
        <v>771</v>
      </c>
      <c r="C8013" s="5" t="s">
        <v>532</v>
      </c>
    </row>
    <row r="8014" spans="2:3">
      <c r="B8014" s="5">
        <v>55</v>
      </c>
      <c r="C8014" s="5" t="s">
        <v>533</v>
      </c>
    </row>
    <row r="8015" spans="2:3">
      <c r="B8015" s="5">
        <v>983</v>
      </c>
      <c r="C8015" s="5" t="s">
        <v>532</v>
      </c>
    </row>
    <row r="8016" spans="2:3">
      <c r="B8016" s="5">
        <v>285</v>
      </c>
      <c r="C8016" s="5" t="s">
        <v>532</v>
      </c>
    </row>
    <row r="8017" spans="2:3">
      <c r="B8017" s="5">
        <v>1</v>
      </c>
      <c r="C8017" s="5" t="s">
        <v>533</v>
      </c>
    </row>
    <row r="8018" spans="2:3">
      <c r="B8018" s="5">
        <v>412</v>
      </c>
      <c r="C8018" s="5" t="s">
        <v>533</v>
      </c>
    </row>
    <row r="8019" spans="2:3">
      <c r="B8019" s="5">
        <v>716</v>
      </c>
      <c r="C8019" s="5" t="s">
        <v>533</v>
      </c>
    </row>
    <row r="8020" spans="2:3">
      <c r="B8020" s="5">
        <v>17</v>
      </c>
      <c r="C8020" s="5" t="s">
        <v>533</v>
      </c>
    </row>
    <row r="8021" spans="2:3">
      <c r="B8021" s="5">
        <v>301</v>
      </c>
      <c r="C8021" s="5" t="s">
        <v>533</v>
      </c>
    </row>
    <row r="8022" spans="2:3">
      <c r="B8022" s="5">
        <v>853</v>
      </c>
      <c r="C8022" s="5" t="s">
        <v>532</v>
      </c>
    </row>
    <row r="8023" spans="2:3">
      <c r="B8023" s="5">
        <v>43</v>
      </c>
      <c r="C8023" s="5" t="s">
        <v>533</v>
      </c>
    </row>
    <row r="8024" spans="2:3">
      <c r="B8024" s="5">
        <v>50</v>
      </c>
      <c r="C8024" s="5" t="s">
        <v>533</v>
      </c>
    </row>
    <row r="8025" spans="2:3">
      <c r="B8025" s="5">
        <v>948</v>
      </c>
      <c r="C8025" s="5" t="s">
        <v>532</v>
      </c>
    </row>
    <row r="8026" spans="2:3">
      <c r="B8026" s="5">
        <v>71</v>
      </c>
      <c r="C8026" s="5" t="s">
        <v>533</v>
      </c>
    </row>
    <row r="8027" spans="2:3">
      <c r="B8027" s="5">
        <v>736</v>
      </c>
      <c r="C8027" s="5" t="s">
        <v>533</v>
      </c>
    </row>
    <row r="8028" spans="2:3">
      <c r="B8028" s="5">
        <v>727</v>
      </c>
      <c r="C8028" s="5" t="s">
        <v>533</v>
      </c>
    </row>
    <row r="8029" spans="2:3">
      <c r="B8029" s="5">
        <v>307</v>
      </c>
      <c r="C8029" s="5" t="s">
        <v>532</v>
      </c>
    </row>
    <row r="8030" spans="2:3">
      <c r="B8030" s="5">
        <v>942</v>
      </c>
      <c r="C8030" s="5" t="s">
        <v>533</v>
      </c>
    </row>
    <row r="8031" spans="2:3">
      <c r="B8031" s="5">
        <v>274</v>
      </c>
      <c r="C8031" s="5" t="s">
        <v>533</v>
      </c>
    </row>
    <row r="8032" spans="2:3">
      <c r="B8032" s="5">
        <v>267</v>
      </c>
      <c r="C8032" s="5" t="s">
        <v>533</v>
      </c>
    </row>
    <row r="8033" spans="2:3">
      <c r="B8033" s="5">
        <v>356</v>
      </c>
      <c r="C8033" s="5" t="s">
        <v>533</v>
      </c>
    </row>
    <row r="8034" spans="2:3">
      <c r="B8034" s="5">
        <v>673</v>
      </c>
      <c r="C8034" s="5" t="s">
        <v>532</v>
      </c>
    </row>
    <row r="8035" spans="2:3">
      <c r="B8035" s="5">
        <v>808</v>
      </c>
      <c r="C8035" s="5" t="s">
        <v>533</v>
      </c>
    </row>
    <row r="8036" spans="2:3">
      <c r="B8036" s="5">
        <v>274</v>
      </c>
      <c r="C8036" s="5" t="s">
        <v>533</v>
      </c>
    </row>
    <row r="8037" spans="2:3">
      <c r="B8037" s="5">
        <v>133</v>
      </c>
      <c r="C8037" s="5" t="s">
        <v>533</v>
      </c>
    </row>
    <row r="8038" spans="2:3">
      <c r="B8038" s="5">
        <v>768</v>
      </c>
      <c r="C8038" s="5" t="s">
        <v>532</v>
      </c>
    </row>
    <row r="8039" spans="2:3">
      <c r="B8039" s="5">
        <v>139</v>
      </c>
      <c r="C8039" s="5" t="s">
        <v>533</v>
      </c>
    </row>
    <row r="8040" spans="2:3">
      <c r="B8040" s="5">
        <v>100</v>
      </c>
      <c r="C8040" s="5" t="s">
        <v>533</v>
      </c>
    </row>
    <row r="8041" spans="2:3">
      <c r="B8041" s="5">
        <v>132</v>
      </c>
      <c r="C8041" s="5" t="s">
        <v>533</v>
      </c>
    </row>
    <row r="8042" spans="2:3">
      <c r="B8042" s="5">
        <v>891</v>
      </c>
      <c r="C8042" s="5" t="s">
        <v>532</v>
      </c>
    </row>
    <row r="8043" spans="2:3">
      <c r="B8043" s="5">
        <v>390</v>
      </c>
      <c r="C8043" s="5" t="s">
        <v>532</v>
      </c>
    </row>
    <row r="8044" spans="2:3">
      <c r="B8044" s="5">
        <v>927</v>
      </c>
      <c r="C8044" s="5" t="s">
        <v>533</v>
      </c>
    </row>
    <row r="8045" spans="2:3">
      <c r="B8045" s="5">
        <v>31</v>
      </c>
      <c r="C8045" s="5" t="s">
        <v>532</v>
      </c>
    </row>
    <row r="8046" spans="2:3">
      <c r="B8046" s="5">
        <v>255</v>
      </c>
      <c r="C8046" s="5" t="s">
        <v>532</v>
      </c>
    </row>
    <row r="8047" spans="2:3">
      <c r="B8047" s="5">
        <v>949</v>
      </c>
      <c r="C8047" s="5" t="s">
        <v>533</v>
      </c>
    </row>
    <row r="8048" spans="2:3">
      <c r="B8048" s="5">
        <v>9</v>
      </c>
      <c r="C8048" s="5" t="s">
        <v>533</v>
      </c>
    </row>
    <row r="8049" spans="2:3">
      <c r="B8049" s="5">
        <v>127</v>
      </c>
      <c r="C8049" s="5" t="s">
        <v>533</v>
      </c>
    </row>
    <row r="8050" spans="2:3">
      <c r="B8050" s="5">
        <v>361</v>
      </c>
      <c r="C8050" s="5" t="s">
        <v>533</v>
      </c>
    </row>
    <row r="8051" spans="2:3">
      <c r="B8051" s="5">
        <v>231</v>
      </c>
      <c r="C8051" s="5" t="s">
        <v>532</v>
      </c>
    </row>
    <row r="8052" spans="2:3">
      <c r="B8052" s="5">
        <v>774</v>
      </c>
      <c r="C8052" s="5" t="s">
        <v>533</v>
      </c>
    </row>
    <row r="8053" spans="2:3">
      <c r="B8053" s="5">
        <v>892</v>
      </c>
      <c r="C8053" s="5" t="s">
        <v>533</v>
      </c>
    </row>
    <row r="8054" spans="2:3">
      <c r="B8054" s="5">
        <v>362</v>
      </c>
      <c r="C8054" s="5" t="s">
        <v>532</v>
      </c>
    </row>
    <row r="8055" spans="2:3">
      <c r="B8055" s="5">
        <v>284</v>
      </c>
      <c r="C8055" s="5" t="s">
        <v>532</v>
      </c>
    </row>
    <row r="8056" spans="2:3">
      <c r="B8056" s="5">
        <v>129</v>
      </c>
      <c r="C8056" s="5" t="s">
        <v>533</v>
      </c>
    </row>
    <row r="8057" spans="2:3">
      <c r="B8057" s="5">
        <v>9</v>
      </c>
      <c r="C8057" s="5" t="s">
        <v>533</v>
      </c>
    </row>
    <row r="8058" spans="2:3">
      <c r="B8058" s="5">
        <v>334</v>
      </c>
      <c r="C8058" s="5" t="s">
        <v>533</v>
      </c>
    </row>
    <row r="8059" spans="2:3">
      <c r="B8059" s="5">
        <v>172</v>
      </c>
      <c r="C8059" s="5" t="s">
        <v>532</v>
      </c>
    </row>
    <row r="8060" spans="2:3">
      <c r="B8060" s="5">
        <v>757</v>
      </c>
      <c r="C8060" s="5" t="s">
        <v>532</v>
      </c>
    </row>
    <row r="8061" spans="2:3">
      <c r="B8061" s="5">
        <v>594</v>
      </c>
      <c r="C8061" s="5" t="s">
        <v>532</v>
      </c>
    </row>
    <row r="8062" spans="2:3">
      <c r="B8062" s="5">
        <v>643</v>
      </c>
      <c r="C8062" s="5" t="s">
        <v>533</v>
      </c>
    </row>
    <row r="8063" spans="2:3">
      <c r="B8063" s="5">
        <v>131</v>
      </c>
      <c r="C8063" s="5" t="s">
        <v>533</v>
      </c>
    </row>
    <row r="8064" spans="2:3">
      <c r="B8064" s="5">
        <v>539</v>
      </c>
      <c r="C8064" s="5" t="s">
        <v>533</v>
      </c>
    </row>
    <row r="8065" spans="2:3">
      <c r="B8065" s="5">
        <v>203</v>
      </c>
      <c r="C8065" s="5" t="s">
        <v>533</v>
      </c>
    </row>
    <row r="8066" spans="2:3">
      <c r="B8066" s="5">
        <v>80</v>
      </c>
      <c r="C8066" s="5" t="s">
        <v>533</v>
      </c>
    </row>
    <row r="8067" spans="2:3">
      <c r="B8067" s="5">
        <v>782</v>
      </c>
      <c r="C8067" s="5" t="s">
        <v>532</v>
      </c>
    </row>
    <row r="8068" spans="2:3">
      <c r="B8068" s="5">
        <v>893</v>
      </c>
      <c r="C8068" s="5" t="s">
        <v>532</v>
      </c>
    </row>
    <row r="8069" spans="2:3">
      <c r="B8069" s="5">
        <v>484</v>
      </c>
      <c r="C8069" s="5" t="s">
        <v>532</v>
      </c>
    </row>
    <row r="8070" spans="2:3">
      <c r="B8070" s="5">
        <v>657</v>
      </c>
      <c r="C8070" s="5" t="s">
        <v>533</v>
      </c>
    </row>
    <row r="8071" spans="2:3">
      <c r="B8071" s="5">
        <v>722</v>
      </c>
      <c r="C8071" s="5" t="s">
        <v>533</v>
      </c>
    </row>
    <row r="8072" spans="2:3">
      <c r="B8072" s="5">
        <v>227</v>
      </c>
      <c r="C8072" s="5" t="s">
        <v>532</v>
      </c>
    </row>
    <row r="8073" spans="2:3">
      <c r="B8073" s="5">
        <v>731</v>
      </c>
      <c r="C8073" s="5" t="s">
        <v>533</v>
      </c>
    </row>
    <row r="8074" spans="2:3">
      <c r="B8074" s="5">
        <v>496</v>
      </c>
      <c r="C8074" s="5" t="s">
        <v>532</v>
      </c>
    </row>
    <row r="8075" spans="2:3">
      <c r="B8075" s="5">
        <v>207</v>
      </c>
      <c r="C8075" s="5" t="s">
        <v>533</v>
      </c>
    </row>
    <row r="8076" spans="2:3">
      <c r="B8076" s="5">
        <v>780</v>
      </c>
      <c r="C8076" s="5" t="s">
        <v>533</v>
      </c>
    </row>
    <row r="8077" spans="2:3">
      <c r="B8077" s="5">
        <v>454</v>
      </c>
      <c r="C8077" s="5" t="s">
        <v>532</v>
      </c>
    </row>
    <row r="8078" spans="2:3">
      <c r="B8078" s="5">
        <v>686</v>
      </c>
      <c r="C8078" s="5" t="s">
        <v>532</v>
      </c>
    </row>
    <row r="8079" spans="2:3">
      <c r="B8079" s="5">
        <v>601</v>
      </c>
      <c r="C8079" s="5" t="s">
        <v>532</v>
      </c>
    </row>
    <row r="8080" spans="2:3">
      <c r="B8080" s="5">
        <v>36</v>
      </c>
      <c r="C8080" s="5" t="s">
        <v>533</v>
      </c>
    </row>
    <row r="8081" spans="2:3">
      <c r="B8081" s="5">
        <v>958</v>
      </c>
      <c r="C8081" s="5" t="s">
        <v>532</v>
      </c>
    </row>
    <row r="8082" spans="2:3">
      <c r="B8082" s="5">
        <v>345</v>
      </c>
      <c r="C8082" s="5" t="s">
        <v>533</v>
      </c>
    </row>
    <row r="8083" spans="2:3">
      <c r="B8083" s="5">
        <v>497</v>
      </c>
      <c r="C8083" s="5" t="s">
        <v>533</v>
      </c>
    </row>
    <row r="8084" spans="2:3">
      <c r="B8084" s="5">
        <v>397</v>
      </c>
      <c r="C8084" s="5" t="s">
        <v>532</v>
      </c>
    </row>
    <row r="8085" spans="2:3">
      <c r="B8085" s="5">
        <v>167</v>
      </c>
      <c r="C8085" s="5" t="s">
        <v>533</v>
      </c>
    </row>
    <row r="8086" spans="2:3">
      <c r="B8086" s="5">
        <v>74</v>
      </c>
      <c r="C8086" s="5" t="s">
        <v>532</v>
      </c>
    </row>
    <row r="8087" spans="2:3">
      <c r="B8087" s="5">
        <v>481</v>
      </c>
      <c r="C8087" s="5" t="s">
        <v>533</v>
      </c>
    </row>
    <row r="8088" spans="2:3">
      <c r="B8088" s="5">
        <v>941</v>
      </c>
      <c r="C8088" s="5" t="s">
        <v>532</v>
      </c>
    </row>
    <row r="8089" spans="2:3">
      <c r="B8089" s="5">
        <v>695</v>
      </c>
      <c r="C8089" s="5" t="s">
        <v>532</v>
      </c>
    </row>
    <row r="8090" spans="2:3">
      <c r="B8090" s="5">
        <v>458</v>
      </c>
      <c r="C8090" s="5" t="s">
        <v>532</v>
      </c>
    </row>
    <row r="8091" spans="2:3">
      <c r="B8091" s="5">
        <v>320</v>
      </c>
      <c r="C8091" s="5" t="s">
        <v>533</v>
      </c>
    </row>
    <row r="8092" spans="2:3">
      <c r="B8092" s="5">
        <v>86</v>
      </c>
      <c r="C8092" s="5" t="s">
        <v>533</v>
      </c>
    </row>
    <row r="8093" spans="2:3">
      <c r="B8093" s="5">
        <v>635</v>
      </c>
      <c r="C8093" s="5" t="s">
        <v>532</v>
      </c>
    </row>
    <row r="8094" spans="2:3">
      <c r="B8094" s="5">
        <v>682</v>
      </c>
      <c r="C8094" s="5" t="s">
        <v>533</v>
      </c>
    </row>
    <row r="8095" spans="2:3">
      <c r="B8095" s="5">
        <v>384</v>
      </c>
      <c r="C8095" s="5" t="s">
        <v>533</v>
      </c>
    </row>
    <row r="8096" spans="2:3">
      <c r="B8096" s="5">
        <v>937</v>
      </c>
      <c r="C8096" s="5" t="s">
        <v>533</v>
      </c>
    </row>
    <row r="8097" spans="2:3">
      <c r="B8097" s="5">
        <v>235</v>
      </c>
      <c r="C8097" s="5" t="s">
        <v>532</v>
      </c>
    </row>
    <row r="8098" spans="2:3">
      <c r="B8098" s="5">
        <v>345</v>
      </c>
      <c r="C8098" s="5" t="s">
        <v>533</v>
      </c>
    </row>
    <row r="8099" spans="2:3">
      <c r="B8099" s="5">
        <v>937</v>
      </c>
      <c r="C8099" s="5" t="s">
        <v>533</v>
      </c>
    </row>
    <row r="8100" spans="2:3">
      <c r="B8100" s="5">
        <v>190</v>
      </c>
      <c r="C8100" s="5" t="s">
        <v>533</v>
      </c>
    </row>
    <row r="8101" spans="2:3">
      <c r="B8101" s="5">
        <v>431</v>
      </c>
      <c r="C8101" s="5" t="s">
        <v>532</v>
      </c>
    </row>
    <row r="8102" spans="2:3">
      <c r="B8102" s="5">
        <v>218</v>
      </c>
      <c r="C8102" s="5" t="s">
        <v>532</v>
      </c>
    </row>
    <row r="8103" spans="2:3">
      <c r="B8103" s="5">
        <v>664</v>
      </c>
      <c r="C8103" s="5" t="s">
        <v>533</v>
      </c>
    </row>
    <row r="8104" spans="2:3">
      <c r="B8104" s="5">
        <v>518</v>
      </c>
      <c r="C8104" s="5" t="s">
        <v>533</v>
      </c>
    </row>
    <row r="8105" spans="2:3">
      <c r="B8105" s="5">
        <v>941</v>
      </c>
      <c r="C8105" s="5" t="s">
        <v>533</v>
      </c>
    </row>
    <row r="8106" spans="2:3">
      <c r="B8106" s="5">
        <v>718</v>
      </c>
      <c r="C8106" s="5" t="s">
        <v>533</v>
      </c>
    </row>
    <row r="8107" spans="2:3">
      <c r="B8107" s="5">
        <v>915</v>
      </c>
      <c r="C8107" s="5" t="s">
        <v>533</v>
      </c>
    </row>
    <row r="8108" spans="2:3">
      <c r="B8108" s="5">
        <v>918</v>
      </c>
      <c r="C8108" s="5" t="s">
        <v>532</v>
      </c>
    </row>
    <row r="8109" spans="2:3">
      <c r="B8109" s="5">
        <v>751</v>
      </c>
      <c r="C8109" s="5" t="s">
        <v>533</v>
      </c>
    </row>
    <row r="8110" spans="2:3">
      <c r="B8110" s="5">
        <v>649</v>
      </c>
      <c r="C8110" s="5" t="s">
        <v>533</v>
      </c>
    </row>
    <row r="8111" spans="2:3">
      <c r="B8111" s="5">
        <v>16</v>
      </c>
      <c r="C8111" s="5" t="s">
        <v>533</v>
      </c>
    </row>
    <row r="8112" spans="2:3">
      <c r="B8112" s="5">
        <v>693</v>
      </c>
      <c r="C8112" s="5" t="s">
        <v>533</v>
      </c>
    </row>
    <row r="8113" spans="2:3">
      <c r="B8113" s="5">
        <v>283</v>
      </c>
      <c r="C8113" s="5" t="s">
        <v>533</v>
      </c>
    </row>
    <row r="8114" spans="2:3">
      <c r="B8114" s="5">
        <v>442</v>
      </c>
      <c r="C8114" s="5" t="s">
        <v>533</v>
      </c>
    </row>
    <row r="8115" spans="2:3">
      <c r="B8115" s="5">
        <v>17</v>
      </c>
      <c r="C8115" s="5" t="s">
        <v>532</v>
      </c>
    </row>
    <row r="8116" spans="2:3">
      <c r="B8116" s="5">
        <v>801</v>
      </c>
      <c r="C8116" s="5" t="s">
        <v>532</v>
      </c>
    </row>
    <row r="8117" spans="2:3">
      <c r="B8117" s="5">
        <v>908</v>
      </c>
      <c r="C8117" s="5" t="s">
        <v>532</v>
      </c>
    </row>
    <row r="8118" spans="2:3">
      <c r="B8118" s="5">
        <v>73</v>
      </c>
      <c r="C8118" s="5" t="s">
        <v>532</v>
      </c>
    </row>
    <row r="8119" spans="2:3">
      <c r="B8119" s="5">
        <v>992</v>
      </c>
      <c r="C8119" s="5" t="s">
        <v>532</v>
      </c>
    </row>
    <row r="8120" spans="2:3">
      <c r="B8120" s="5">
        <v>371</v>
      </c>
      <c r="C8120" s="5" t="s">
        <v>533</v>
      </c>
    </row>
    <row r="8121" spans="2:3">
      <c r="B8121" s="5">
        <v>985</v>
      </c>
      <c r="C8121" s="5" t="s">
        <v>532</v>
      </c>
    </row>
    <row r="8122" spans="2:3">
      <c r="B8122" s="5">
        <v>311</v>
      </c>
      <c r="C8122" s="5" t="s">
        <v>533</v>
      </c>
    </row>
    <row r="8123" spans="2:3">
      <c r="B8123" s="5">
        <v>507</v>
      </c>
      <c r="C8123" s="5" t="s">
        <v>532</v>
      </c>
    </row>
    <row r="8124" spans="2:3">
      <c r="B8124" s="5">
        <v>196</v>
      </c>
      <c r="C8124" s="5" t="s">
        <v>532</v>
      </c>
    </row>
    <row r="8125" spans="2:3">
      <c r="B8125" s="5">
        <v>514</v>
      </c>
      <c r="C8125" s="5" t="s">
        <v>532</v>
      </c>
    </row>
    <row r="8126" spans="2:3">
      <c r="B8126" s="5">
        <v>746</v>
      </c>
      <c r="C8126" s="5" t="s">
        <v>533</v>
      </c>
    </row>
    <row r="8127" spans="2:3">
      <c r="B8127" s="5">
        <v>808</v>
      </c>
      <c r="C8127" s="5" t="s">
        <v>532</v>
      </c>
    </row>
    <row r="8128" spans="2:3">
      <c r="B8128" s="5">
        <v>122</v>
      </c>
      <c r="C8128" s="5" t="s">
        <v>533</v>
      </c>
    </row>
    <row r="8129" spans="2:3">
      <c r="B8129" s="5">
        <v>66</v>
      </c>
      <c r="C8129" s="5" t="s">
        <v>532</v>
      </c>
    </row>
    <row r="8130" spans="2:3">
      <c r="B8130" s="5">
        <v>378</v>
      </c>
      <c r="C8130" s="5" t="s">
        <v>532</v>
      </c>
    </row>
    <row r="8131" spans="2:3">
      <c r="B8131" s="5">
        <v>981</v>
      </c>
      <c r="C8131" s="5" t="s">
        <v>533</v>
      </c>
    </row>
    <row r="8132" spans="2:3">
      <c r="B8132" s="5">
        <v>118</v>
      </c>
      <c r="C8132" s="5" t="s">
        <v>533</v>
      </c>
    </row>
    <row r="8133" spans="2:3">
      <c r="B8133" s="5">
        <v>18</v>
      </c>
      <c r="C8133" s="5" t="s">
        <v>532</v>
      </c>
    </row>
    <row r="8134" spans="2:3">
      <c r="B8134" s="5">
        <v>153</v>
      </c>
      <c r="C8134" s="5" t="s">
        <v>533</v>
      </c>
    </row>
    <row r="8135" spans="2:3">
      <c r="B8135" s="5">
        <v>668</v>
      </c>
      <c r="C8135" s="5" t="s">
        <v>532</v>
      </c>
    </row>
    <row r="8136" spans="2:3">
      <c r="B8136" s="5">
        <v>519</v>
      </c>
      <c r="C8136" s="5" t="s">
        <v>533</v>
      </c>
    </row>
    <row r="8137" spans="2:3">
      <c r="B8137" s="5">
        <v>239</v>
      </c>
      <c r="C8137" s="5" t="s">
        <v>533</v>
      </c>
    </row>
    <row r="8138" spans="2:3">
      <c r="B8138" s="5">
        <v>188</v>
      </c>
      <c r="C8138" s="5" t="s">
        <v>533</v>
      </c>
    </row>
    <row r="8139" spans="2:3">
      <c r="B8139" s="5">
        <v>298</v>
      </c>
      <c r="C8139" s="5" t="s">
        <v>533</v>
      </c>
    </row>
    <row r="8140" spans="2:3">
      <c r="B8140" s="5">
        <v>408</v>
      </c>
      <c r="C8140" s="5" t="s">
        <v>532</v>
      </c>
    </row>
    <row r="8141" spans="2:3">
      <c r="B8141" s="5">
        <v>593</v>
      </c>
      <c r="C8141" s="5" t="s">
        <v>533</v>
      </c>
    </row>
    <row r="8142" spans="2:3">
      <c r="B8142" s="5">
        <v>523</v>
      </c>
      <c r="C8142" s="5" t="s">
        <v>532</v>
      </c>
    </row>
    <row r="8143" spans="2:3">
      <c r="B8143" s="5">
        <v>441</v>
      </c>
      <c r="C8143" s="5" t="s">
        <v>533</v>
      </c>
    </row>
    <row r="8144" spans="2:3">
      <c r="B8144" s="5">
        <v>413</v>
      </c>
      <c r="C8144" s="5" t="s">
        <v>533</v>
      </c>
    </row>
    <row r="8145" spans="2:3">
      <c r="B8145" s="5">
        <v>924</v>
      </c>
      <c r="C8145" s="5" t="s">
        <v>533</v>
      </c>
    </row>
    <row r="8146" spans="2:3">
      <c r="B8146" s="5">
        <v>484</v>
      </c>
      <c r="C8146" s="5" t="s">
        <v>533</v>
      </c>
    </row>
    <row r="8147" spans="2:3">
      <c r="B8147" s="5">
        <v>227</v>
      </c>
      <c r="C8147" s="5" t="s">
        <v>532</v>
      </c>
    </row>
    <row r="8148" spans="2:3">
      <c r="B8148" s="5">
        <v>307</v>
      </c>
      <c r="C8148" s="5" t="s">
        <v>532</v>
      </c>
    </row>
    <row r="8149" spans="2:3">
      <c r="B8149" s="5">
        <v>293</v>
      </c>
      <c r="C8149" s="5" t="s">
        <v>533</v>
      </c>
    </row>
    <row r="8150" spans="2:3">
      <c r="B8150" s="5">
        <v>861</v>
      </c>
      <c r="C8150" s="5" t="s">
        <v>533</v>
      </c>
    </row>
    <row r="8151" spans="2:3">
      <c r="B8151" s="5">
        <v>116</v>
      </c>
      <c r="C8151" s="5" t="s">
        <v>533</v>
      </c>
    </row>
    <row r="8152" spans="2:3">
      <c r="B8152" s="5">
        <v>419</v>
      </c>
      <c r="C8152" s="5" t="s">
        <v>532</v>
      </c>
    </row>
    <row r="8153" spans="2:3">
      <c r="B8153" s="5">
        <v>833</v>
      </c>
      <c r="C8153" s="5" t="s">
        <v>532</v>
      </c>
    </row>
    <row r="8154" spans="2:3">
      <c r="B8154" s="5">
        <v>255</v>
      </c>
      <c r="C8154" s="5" t="s">
        <v>532</v>
      </c>
    </row>
    <row r="8155" spans="2:3">
      <c r="B8155" s="5">
        <v>202</v>
      </c>
      <c r="C8155" s="5" t="s">
        <v>533</v>
      </c>
    </row>
    <row r="8156" spans="2:3">
      <c r="B8156" s="5">
        <v>945</v>
      </c>
      <c r="C8156" s="5" t="s">
        <v>532</v>
      </c>
    </row>
    <row r="8157" spans="2:3">
      <c r="B8157" s="5">
        <v>964</v>
      </c>
      <c r="C8157" s="5" t="s">
        <v>533</v>
      </c>
    </row>
    <row r="8158" spans="2:3">
      <c r="B8158" s="5">
        <v>480</v>
      </c>
      <c r="C8158" s="5" t="s">
        <v>532</v>
      </c>
    </row>
    <row r="8159" spans="2:3">
      <c r="B8159" s="5">
        <v>30</v>
      </c>
      <c r="C8159" s="5" t="s">
        <v>533</v>
      </c>
    </row>
    <row r="8160" spans="2:3">
      <c r="B8160" s="5">
        <v>894</v>
      </c>
      <c r="C8160" s="5" t="s">
        <v>533</v>
      </c>
    </row>
    <row r="8161" spans="2:3">
      <c r="B8161" s="5">
        <v>179</v>
      </c>
      <c r="C8161" s="5" t="s">
        <v>533</v>
      </c>
    </row>
    <row r="8162" spans="2:3">
      <c r="B8162" s="5">
        <v>720</v>
      </c>
      <c r="C8162" s="5" t="s">
        <v>533</v>
      </c>
    </row>
    <row r="8163" spans="2:3">
      <c r="B8163" s="5">
        <v>303</v>
      </c>
      <c r="C8163" s="5" t="s">
        <v>533</v>
      </c>
    </row>
    <row r="8164" spans="2:3">
      <c r="B8164" s="5">
        <v>40</v>
      </c>
      <c r="C8164" s="5" t="s">
        <v>533</v>
      </c>
    </row>
    <row r="8165" spans="2:3">
      <c r="B8165" s="5">
        <v>361</v>
      </c>
      <c r="C8165" s="5" t="s">
        <v>533</v>
      </c>
    </row>
    <row r="8166" spans="2:3">
      <c r="B8166" s="5">
        <v>254</v>
      </c>
      <c r="C8166" s="5" t="s">
        <v>533</v>
      </c>
    </row>
    <row r="8167" spans="2:3">
      <c r="B8167" s="5">
        <v>280</v>
      </c>
      <c r="C8167" s="5" t="s">
        <v>533</v>
      </c>
    </row>
    <row r="8168" spans="2:3">
      <c r="B8168" s="5">
        <v>589</v>
      </c>
      <c r="C8168" s="5" t="s">
        <v>533</v>
      </c>
    </row>
    <row r="8169" spans="2:3">
      <c r="B8169" s="5">
        <v>528</v>
      </c>
      <c r="C8169" s="5" t="s">
        <v>533</v>
      </c>
    </row>
    <row r="8170" spans="2:3">
      <c r="B8170" s="5">
        <v>934</v>
      </c>
      <c r="C8170" s="5" t="s">
        <v>532</v>
      </c>
    </row>
    <row r="8171" spans="2:3">
      <c r="B8171" s="5">
        <v>608</v>
      </c>
      <c r="C8171" s="5" t="s">
        <v>533</v>
      </c>
    </row>
    <row r="8172" spans="2:3">
      <c r="B8172" s="5">
        <v>531</v>
      </c>
      <c r="C8172" s="5" t="s">
        <v>533</v>
      </c>
    </row>
    <row r="8173" spans="2:3">
      <c r="B8173" s="5">
        <v>91</v>
      </c>
      <c r="C8173" s="5" t="s">
        <v>533</v>
      </c>
    </row>
    <row r="8174" spans="2:3">
      <c r="B8174" s="5">
        <v>887</v>
      </c>
      <c r="C8174" s="5" t="s">
        <v>533</v>
      </c>
    </row>
    <row r="8175" spans="2:3">
      <c r="B8175" s="5">
        <v>279</v>
      </c>
      <c r="C8175" s="5" t="s">
        <v>533</v>
      </c>
    </row>
    <row r="8176" spans="2:3">
      <c r="B8176" s="5">
        <v>763</v>
      </c>
      <c r="C8176" s="5" t="s">
        <v>533</v>
      </c>
    </row>
    <row r="8177" spans="2:3">
      <c r="B8177" s="5">
        <v>203</v>
      </c>
      <c r="C8177" s="5" t="s">
        <v>532</v>
      </c>
    </row>
    <row r="8178" spans="2:3">
      <c r="B8178" s="5">
        <v>343</v>
      </c>
      <c r="C8178" s="5" t="s">
        <v>533</v>
      </c>
    </row>
    <row r="8179" spans="2:3">
      <c r="B8179" s="5">
        <v>259</v>
      </c>
      <c r="C8179" s="5" t="s">
        <v>533</v>
      </c>
    </row>
    <row r="8180" spans="2:3">
      <c r="B8180" s="5">
        <v>224</v>
      </c>
      <c r="C8180" s="5" t="s">
        <v>533</v>
      </c>
    </row>
    <row r="8181" spans="2:3">
      <c r="B8181" s="5">
        <v>405</v>
      </c>
      <c r="C8181" s="5" t="s">
        <v>533</v>
      </c>
    </row>
    <row r="8182" spans="2:3">
      <c r="B8182" s="5">
        <v>39</v>
      </c>
      <c r="C8182" s="5" t="s">
        <v>533</v>
      </c>
    </row>
    <row r="8183" spans="2:3">
      <c r="B8183" s="5">
        <v>902</v>
      </c>
      <c r="C8183" s="5" t="s">
        <v>532</v>
      </c>
    </row>
    <row r="8184" spans="2:3">
      <c r="B8184" s="5">
        <v>856</v>
      </c>
      <c r="C8184" s="5" t="s">
        <v>532</v>
      </c>
    </row>
    <row r="8185" spans="2:3">
      <c r="B8185" s="5">
        <v>62</v>
      </c>
      <c r="C8185" s="5" t="s">
        <v>533</v>
      </c>
    </row>
    <row r="8186" spans="2:3">
      <c r="B8186" s="5">
        <v>324</v>
      </c>
      <c r="C8186" s="5" t="s">
        <v>533</v>
      </c>
    </row>
    <row r="8187" spans="2:3">
      <c r="B8187" s="5">
        <v>864</v>
      </c>
      <c r="C8187" s="5" t="s">
        <v>532</v>
      </c>
    </row>
    <row r="8188" spans="2:3">
      <c r="B8188" s="5">
        <v>846</v>
      </c>
      <c r="C8188" s="5" t="s">
        <v>532</v>
      </c>
    </row>
    <row r="8189" spans="2:3">
      <c r="B8189" s="5">
        <v>457</v>
      </c>
      <c r="C8189" s="5" t="s">
        <v>532</v>
      </c>
    </row>
    <row r="8190" spans="2:3">
      <c r="B8190" s="5">
        <v>242</v>
      </c>
      <c r="C8190" s="5" t="s">
        <v>533</v>
      </c>
    </row>
    <row r="8191" spans="2:3">
      <c r="B8191" s="5">
        <v>575</v>
      </c>
      <c r="C8191" s="5" t="s">
        <v>533</v>
      </c>
    </row>
    <row r="8192" spans="2:3">
      <c r="B8192" s="5">
        <v>840</v>
      </c>
      <c r="C8192" s="5" t="s">
        <v>532</v>
      </c>
    </row>
    <row r="8193" spans="2:3">
      <c r="B8193" s="5">
        <v>889</v>
      </c>
      <c r="C8193" s="5" t="s">
        <v>532</v>
      </c>
    </row>
    <row r="8194" spans="2:3">
      <c r="B8194" s="5">
        <v>422</v>
      </c>
      <c r="C8194" s="5" t="s">
        <v>533</v>
      </c>
    </row>
    <row r="8195" spans="2:3">
      <c r="B8195" s="5">
        <v>799</v>
      </c>
      <c r="C8195" s="5" t="s">
        <v>532</v>
      </c>
    </row>
    <row r="8196" spans="2:3">
      <c r="B8196" s="5">
        <v>413</v>
      </c>
      <c r="C8196" s="5" t="s">
        <v>533</v>
      </c>
    </row>
    <row r="8197" spans="2:3">
      <c r="B8197" s="5">
        <v>61</v>
      </c>
      <c r="C8197" s="5" t="s">
        <v>533</v>
      </c>
    </row>
    <row r="8198" spans="2:3">
      <c r="B8198" s="5">
        <v>640</v>
      </c>
      <c r="C8198" s="5" t="s">
        <v>532</v>
      </c>
    </row>
    <row r="8199" spans="2:3">
      <c r="B8199" s="5">
        <v>693</v>
      </c>
      <c r="C8199" s="5" t="s">
        <v>532</v>
      </c>
    </row>
    <row r="8200" spans="2:3">
      <c r="B8200" s="5">
        <v>46</v>
      </c>
      <c r="C8200" s="5" t="s">
        <v>533</v>
      </c>
    </row>
    <row r="8201" spans="2:3">
      <c r="B8201" s="5">
        <v>494</v>
      </c>
      <c r="C8201" s="5" t="s">
        <v>532</v>
      </c>
    </row>
    <row r="8202" spans="2:3">
      <c r="B8202" s="5">
        <v>228</v>
      </c>
      <c r="C8202" s="5" t="s">
        <v>533</v>
      </c>
    </row>
    <row r="8203" spans="2:3">
      <c r="B8203" s="5">
        <v>440</v>
      </c>
      <c r="C8203" s="5" t="s">
        <v>533</v>
      </c>
    </row>
    <row r="8204" spans="2:3">
      <c r="B8204" s="5">
        <v>233</v>
      </c>
      <c r="C8204" s="5" t="s">
        <v>532</v>
      </c>
    </row>
    <row r="8205" spans="2:3">
      <c r="B8205" s="5">
        <v>644</v>
      </c>
      <c r="C8205" s="5" t="s">
        <v>532</v>
      </c>
    </row>
    <row r="8206" spans="2:3">
      <c r="B8206" s="5">
        <v>976</v>
      </c>
      <c r="C8206" s="5" t="s">
        <v>533</v>
      </c>
    </row>
    <row r="8207" spans="2:3">
      <c r="B8207" s="5">
        <v>518</v>
      </c>
      <c r="C8207" s="5" t="s">
        <v>533</v>
      </c>
    </row>
    <row r="8208" spans="2:3">
      <c r="B8208" s="5">
        <v>737</v>
      </c>
      <c r="C8208" s="5" t="s">
        <v>533</v>
      </c>
    </row>
    <row r="8209" spans="2:3">
      <c r="B8209" s="5">
        <v>445</v>
      </c>
      <c r="C8209" s="5" t="s">
        <v>533</v>
      </c>
    </row>
    <row r="8210" spans="2:3">
      <c r="B8210" s="5">
        <v>508</v>
      </c>
      <c r="C8210" s="5" t="s">
        <v>532</v>
      </c>
    </row>
    <row r="8211" spans="2:3">
      <c r="B8211" s="5">
        <v>811</v>
      </c>
      <c r="C8211" s="5" t="s">
        <v>532</v>
      </c>
    </row>
    <row r="8212" spans="2:3">
      <c r="B8212" s="5">
        <v>613</v>
      </c>
      <c r="C8212" s="5" t="s">
        <v>532</v>
      </c>
    </row>
    <row r="8213" spans="2:3">
      <c r="B8213" s="5">
        <v>47</v>
      </c>
      <c r="C8213" s="5" t="s">
        <v>532</v>
      </c>
    </row>
    <row r="8214" spans="2:3">
      <c r="B8214" s="5">
        <v>41</v>
      </c>
      <c r="C8214" s="5" t="s">
        <v>533</v>
      </c>
    </row>
    <row r="8215" spans="2:3">
      <c r="B8215" s="5">
        <v>507</v>
      </c>
      <c r="C8215" s="5" t="s">
        <v>532</v>
      </c>
    </row>
    <row r="8216" spans="2:3">
      <c r="B8216" s="5">
        <v>720</v>
      </c>
      <c r="C8216" s="5" t="s">
        <v>533</v>
      </c>
    </row>
    <row r="8217" spans="2:3">
      <c r="B8217" s="5">
        <v>652</v>
      </c>
      <c r="C8217" s="5" t="s">
        <v>532</v>
      </c>
    </row>
    <row r="8218" spans="2:3">
      <c r="B8218" s="5">
        <v>884</v>
      </c>
      <c r="C8218" s="5" t="s">
        <v>532</v>
      </c>
    </row>
    <row r="8219" spans="2:3">
      <c r="B8219" s="5">
        <v>880</v>
      </c>
      <c r="C8219" s="5" t="s">
        <v>532</v>
      </c>
    </row>
    <row r="8220" spans="2:3">
      <c r="B8220" s="5">
        <v>787</v>
      </c>
      <c r="C8220" s="5" t="s">
        <v>533</v>
      </c>
    </row>
    <row r="8221" spans="2:3">
      <c r="B8221" s="5">
        <v>644</v>
      </c>
      <c r="C8221" s="5" t="s">
        <v>533</v>
      </c>
    </row>
    <row r="8222" spans="2:3">
      <c r="B8222" s="5">
        <v>533</v>
      </c>
      <c r="C8222" s="5" t="s">
        <v>533</v>
      </c>
    </row>
    <row r="8223" spans="2:3">
      <c r="B8223" s="5">
        <v>202</v>
      </c>
      <c r="C8223" s="5" t="s">
        <v>533</v>
      </c>
    </row>
    <row r="8224" spans="2:3">
      <c r="B8224" s="5">
        <v>565</v>
      </c>
      <c r="C8224" s="5" t="s">
        <v>533</v>
      </c>
    </row>
    <row r="8225" spans="2:3">
      <c r="B8225" s="5">
        <v>174</v>
      </c>
      <c r="C8225" s="5" t="s">
        <v>533</v>
      </c>
    </row>
    <row r="8226" spans="2:3">
      <c r="B8226" s="5">
        <v>837</v>
      </c>
      <c r="C8226" s="5" t="s">
        <v>532</v>
      </c>
    </row>
    <row r="8227" spans="2:3">
      <c r="B8227" s="5">
        <v>372</v>
      </c>
      <c r="C8227" s="5" t="s">
        <v>533</v>
      </c>
    </row>
    <row r="8228" spans="2:3">
      <c r="B8228" s="5">
        <v>257</v>
      </c>
      <c r="C8228" s="5" t="s">
        <v>532</v>
      </c>
    </row>
    <row r="8229" spans="2:3">
      <c r="B8229" s="5">
        <v>210</v>
      </c>
      <c r="C8229" s="5" t="s">
        <v>533</v>
      </c>
    </row>
    <row r="8230" spans="2:3">
      <c r="B8230" s="5">
        <v>408</v>
      </c>
      <c r="C8230" s="5" t="s">
        <v>533</v>
      </c>
    </row>
    <row r="8231" spans="2:3">
      <c r="B8231" s="5">
        <v>248</v>
      </c>
      <c r="C8231" s="5" t="s">
        <v>532</v>
      </c>
    </row>
    <row r="8232" spans="2:3">
      <c r="B8232" s="5">
        <v>259</v>
      </c>
      <c r="C8232" s="5" t="s">
        <v>533</v>
      </c>
    </row>
    <row r="8233" spans="2:3">
      <c r="B8233" s="5">
        <v>884</v>
      </c>
      <c r="C8233" s="5" t="s">
        <v>533</v>
      </c>
    </row>
    <row r="8234" spans="2:3">
      <c r="B8234" s="5">
        <v>889</v>
      </c>
      <c r="C8234" s="5" t="s">
        <v>532</v>
      </c>
    </row>
    <row r="8235" spans="2:3">
      <c r="B8235" s="5">
        <v>805</v>
      </c>
      <c r="C8235" s="5" t="s">
        <v>533</v>
      </c>
    </row>
    <row r="8236" spans="2:3">
      <c r="B8236" s="5">
        <v>801</v>
      </c>
      <c r="C8236" s="5" t="s">
        <v>533</v>
      </c>
    </row>
    <row r="8237" spans="2:3">
      <c r="B8237" s="5">
        <v>553</v>
      </c>
      <c r="C8237" s="5" t="s">
        <v>532</v>
      </c>
    </row>
    <row r="8238" spans="2:3">
      <c r="B8238" s="5">
        <v>803</v>
      </c>
      <c r="C8238" s="5" t="s">
        <v>532</v>
      </c>
    </row>
    <row r="8239" spans="2:3">
      <c r="B8239" s="5">
        <v>330</v>
      </c>
      <c r="C8239" s="5" t="s">
        <v>533</v>
      </c>
    </row>
    <row r="8240" spans="2:3">
      <c r="B8240" s="5">
        <v>850</v>
      </c>
      <c r="C8240" s="5" t="s">
        <v>533</v>
      </c>
    </row>
    <row r="8241" spans="2:3">
      <c r="B8241" s="5">
        <v>778</v>
      </c>
      <c r="C8241" s="5" t="s">
        <v>533</v>
      </c>
    </row>
    <row r="8242" spans="2:3">
      <c r="B8242" s="5">
        <v>289</v>
      </c>
      <c r="C8242" s="5" t="s">
        <v>533</v>
      </c>
    </row>
    <row r="8243" spans="2:3">
      <c r="B8243" s="5">
        <v>636</v>
      </c>
      <c r="C8243" s="5" t="s">
        <v>533</v>
      </c>
    </row>
    <row r="8244" spans="2:3">
      <c r="B8244" s="5">
        <v>743</v>
      </c>
      <c r="C8244" s="5" t="s">
        <v>532</v>
      </c>
    </row>
    <row r="8245" spans="2:3">
      <c r="B8245" s="5">
        <v>460</v>
      </c>
      <c r="C8245" s="5" t="s">
        <v>533</v>
      </c>
    </row>
    <row r="8246" spans="2:3">
      <c r="B8246" s="5">
        <v>232</v>
      </c>
      <c r="C8246" s="5" t="s">
        <v>533</v>
      </c>
    </row>
    <row r="8247" spans="2:3">
      <c r="B8247" s="5">
        <v>554</v>
      </c>
      <c r="C8247" s="5" t="s">
        <v>532</v>
      </c>
    </row>
    <row r="8248" spans="2:3">
      <c r="B8248" s="5">
        <v>15</v>
      </c>
      <c r="C8248" s="5" t="s">
        <v>533</v>
      </c>
    </row>
    <row r="8249" spans="2:3">
      <c r="B8249" s="5">
        <v>449</v>
      </c>
      <c r="C8249" s="5" t="s">
        <v>533</v>
      </c>
    </row>
    <row r="8250" spans="2:3">
      <c r="B8250" s="5">
        <v>795</v>
      </c>
      <c r="C8250" s="5" t="s">
        <v>532</v>
      </c>
    </row>
    <row r="8251" spans="2:3">
      <c r="B8251" s="5">
        <v>160</v>
      </c>
      <c r="C8251" s="5" t="s">
        <v>533</v>
      </c>
    </row>
    <row r="8252" spans="2:3">
      <c r="B8252" s="5">
        <v>516</v>
      </c>
      <c r="C8252" s="5" t="s">
        <v>533</v>
      </c>
    </row>
    <row r="8253" spans="2:3">
      <c r="B8253" s="5">
        <v>457</v>
      </c>
      <c r="C8253" s="5" t="s">
        <v>532</v>
      </c>
    </row>
    <row r="8254" spans="2:3">
      <c r="B8254" s="5">
        <v>662</v>
      </c>
      <c r="C8254" s="5" t="s">
        <v>533</v>
      </c>
    </row>
    <row r="8255" spans="2:3">
      <c r="B8255" s="5">
        <v>98</v>
      </c>
      <c r="C8255" s="5" t="s">
        <v>533</v>
      </c>
    </row>
    <row r="8256" spans="2:3">
      <c r="B8256" s="5">
        <v>739</v>
      </c>
      <c r="C8256" s="5" t="s">
        <v>533</v>
      </c>
    </row>
    <row r="8257" spans="2:3">
      <c r="B8257" s="5">
        <v>479</v>
      </c>
      <c r="C8257" s="5" t="s">
        <v>532</v>
      </c>
    </row>
    <row r="8258" spans="2:3">
      <c r="B8258" s="5">
        <v>882</v>
      </c>
      <c r="C8258" s="5" t="s">
        <v>533</v>
      </c>
    </row>
    <row r="8259" spans="2:3">
      <c r="B8259" s="5">
        <v>583</v>
      </c>
      <c r="C8259" s="5" t="s">
        <v>532</v>
      </c>
    </row>
    <row r="8260" spans="2:3">
      <c r="B8260" s="5">
        <v>494</v>
      </c>
      <c r="C8260" s="5" t="s">
        <v>533</v>
      </c>
    </row>
    <row r="8261" spans="2:3">
      <c r="B8261" s="5">
        <v>25</v>
      </c>
      <c r="C8261" s="5" t="s">
        <v>532</v>
      </c>
    </row>
    <row r="8262" spans="2:3">
      <c r="B8262" s="5">
        <v>601</v>
      </c>
      <c r="C8262" s="5" t="s">
        <v>532</v>
      </c>
    </row>
    <row r="8263" spans="2:3">
      <c r="B8263" s="5">
        <v>303</v>
      </c>
      <c r="C8263" s="5" t="s">
        <v>533</v>
      </c>
    </row>
    <row r="8264" spans="2:3">
      <c r="B8264" s="5">
        <v>189</v>
      </c>
      <c r="C8264" s="5" t="s">
        <v>533</v>
      </c>
    </row>
    <row r="8265" spans="2:3">
      <c r="B8265" s="5">
        <v>389</v>
      </c>
      <c r="C8265" s="5" t="s">
        <v>532</v>
      </c>
    </row>
    <row r="8266" spans="2:3">
      <c r="B8266" s="5">
        <v>998</v>
      </c>
      <c r="C8266" s="5" t="s">
        <v>532</v>
      </c>
    </row>
    <row r="8267" spans="2:3">
      <c r="B8267" s="5">
        <v>910</v>
      </c>
      <c r="C8267" s="5" t="s">
        <v>533</v>
      </c>
    </row>
    <row r="8268" spans="2:3">
      <c r="B8268" s="5">
        <v>361</v>
      </c>
      <c r="C8268" s="5" t="s">
        <v>532</v>
      </c>
    </row>
    <row r="8269" spans="2:3">
      <c r="B8269" s="5">
        <v>325</v>
      </c>
      <c r="C8269" s="5" t="s">
        <v>532</v>
      </c>
    </row>
    <row r="8270" spans="2:3">
      <c r="B8270" s="5">
        <v>304</v>
      </c>
      <c r="C8270" s="5" t="s">
        <v>533</v>
      </c>
    </row>
    <row r="8271" spans="2:3">
      <c r="B8271" s="5">
        <v>22</v>
      </c>
      <c r="C8271" s="5" t="s">
        <v>533</v>
      </c>
    </row>
    <row r="8272" spans="2:3">
      <c r="B8272" s="5">
        <v>526</v>
      </c>
      <c r="C8272" s="5" t="s">
        <v>533</v>
      </c>
    </row>
    <row r="8273" spans="2:3">
      <c r="B8273" s="5">
        <v>466</v>
      </c>
      <c r="C8273" s="5" t="s">
        <v>532</v>
      </c>
    </row>
    <row r="8274" spans="2:3">
      <c r="B8274" s="5">
        <v>680</v>
      </c>
      <c r="C8274" s="5" t="s">
        <v>532</v>
      </c>
    </row>
    <row r="8275" spans="2:3">
      <c r="B8275" s="5">
        <v>590</v>
      </c>
      <c r="C8275" s="5" t="s">
        <v>533</v>
      </c>
    </row>
    <row r="8276" spans="2:3">
      <c r="B8276" s="5">
        <v>661</v>
      </c>
      <c r="C8276" s="5" t="s">
        <v>533</v>
      </c>
    </row>
    <row r="8277" spans="2:3">
      <c r="B8277" s="5">
        <v>463</v>
      </c>
      <c r="C8277" s="5" t="s">
        <v>532</v>
      </c>
    </row>
    <row r="8278" spans="2:3">
      <c r="B8278" s="5">
        <v>932</v>
      </c>
      <c r="C8278" s="5" t="s">
        <v>532</v>
      </c>
    </row>
    <row r="8279" spans="2:3">
      <c r="B8279" s="5">
        <v>189</v>
      </c>
      <c r="C8279" s="5" t="s">
        <v>533</v>
      </c>
    </row>
    <row r="8280" spans="2:3">
      <c r="B8280" s="5">
        <v>441</v>
      </c>
      <c r="C8280" s="5" t="s">
        <v>532</v>
      </c>
    </row>
    <row r="8281" spans="2:3">
      <c r="B8281" s="5">
        <v>282</v>
      </c>
      <c r="C8281" s="5" t="s">
        <v>532</v>
      </c>
    </row>
    <row r="8282" spans="2:3">
      <c r="B8282" s="5">
        <v>786</v>
      </c>
      <c r="C8282" s="5" t="s">
        <v>532</v>
      </c>
    </row>
    <row r="8283" spans="2:3">
      <c r="B8283" s="5">
        <v>746</v>
      </c>
      <c r="C8283" s="5" t="s">
        <v>532</v>
      </c>
    </row>
    <row r="8284" spans="2:3">
      <c r="B8284" s="5">
        <v>997</v>
      </c>
      <c r="C8284" s="5" t="s">
        <v>532</v>
      </c>
    </row>
    <row r="8285" spans="2:3">
      <c r="B8285" s="5">
        <v>843</v>
      </c>
      <c r="C8285" s="5" t="s">
        <v>533</v>
      </c>
    </row>
    <row r="8286" spans="2:3">
      <c r="B8286" s="5">
        <v>753</v>
      </c>
      <c r="C8286" s="5" t="s">
        <v>533</v>
      </c>
    </row>
    <row r="8287" spans="2:3">
      <c r="B8287" s="5">
        <v>82</v>
      </c>
      <c r="C8287" s="5" t="s">
        <v>532</v>
      </c>
    </row>
    <row r="8288" spans="2:3">
      <c r="B8288" s="5">
        <v>571</v>
      </c>
      <c r="C8288" s="5" t="s">
        <v>533</v>
      </c>
    </row>
    <row r="8289" spans="2:3">
      <c r="B8289" s="5">
        <v>328</v>
      </c>
      <c r="C8289" s="5" t="s">
        <v>533</v>
      </c>
    </row>
    <row r="8290" spans="2:3">
      <c r="B8290" s="5">
        <v>211</v>
      </c>
      <c r="C8290" s="5" t="s">
        <v>533</v>
      </c>
    </row>
    <row r="8291" spans="2:3">
      <c r="B8291" s="5">
        <v>157</v>
      </c>
      <c r="C8291" s="5" t="s">
        <v>533</v>
      </c>
    </row>
    <row r="8292" spans="2:3">
      <c r="B8292" s="5">
        <v>798</v>
      </c>
      <c r="C8292" s="5" t="s">
        <v>532</v>
      </c>
    </row>
    <row r="8293" spans="2:3">
      <c r="B8293" s="5">
        <v>603</v>
      </c>
      <c r="C8293" s="5" t="s">
        <v>533</v>
      </c>
    </row>
    <row r="8294" spans="2:3">
      <c r="B8294" s="5">
        <v>199</v>
      </c>
      <c r="C8294" s="5" t="s">
        <v>533</v>
      </c>
    </row>
    <row r="8295" spans="2:3">
      <c r="B8295" s="5">
        <v>613</v>
      </c>
      <c r="C8295" s="5" t="s">
        <v>532</v>
      </c>
    </row>
    <row r="8296" spans="2:3">
      <c r="B8296" s="5">
        <v>391</v>
      </c>
      <c r="C8296" s="5" t="s">
        <v>532</v>
      </c>
    </row>
    <row r="8297" spans="2:3">
      <c r="B8297" s="5">
        <v>51</v>
      </c>
      <c r="C8297" s="5" t="s">
        <v>533</v>
      </c>
    </row>
    <row r="8298" spans="2:3">
      <c r="B8298" s="5">
        <v>659</v>
      </c>
      <c r="C8298" s="5" t="s">
        <v>532</v>
      </c>
    </row>
    <row r="8299" spans="2:3">
      <c r="B8299" s="5">
        <v>730</v>
      </c>
      <c r="C8299" s="5" t="s">
        <v>533</v>
      </c>
    </row>
    <row r="8300" spans="2:3">
      <c r="B8300" s="5">
        <v>271</v>
      </c>
      <c r="C8300" s="5" t="s">
        <v>532</v>
      </c>
    </row>
    <row r="8301" spans="2:3">
      <c r="B8301" s="5">
        <v>148</v>
      </c>
      <c r="C8301" s="5" t="s">
        <v>533</v>
      </c>
    </row>
    <row r="8302" spans="2:3">
      <c r="B8302" s="5">
        <v>47</v>
      </c>
      <c r="C8302" s="5" t="s">
        <v>533</v>
      </c>
    </row>
    <row r="8303" spans="2:3">
      <c r="B8303" s="5">
        <v>120</v>
      </c>
      <c r="C8303" s="5" t="s">
        <v>533</v>
      </c>
    </row>
    <row r="8304" spans="2:3">
      <c r="B8304" s="5">
        <v>365</v>
      </c>
      <c r="C8304" s="5" t="s">
        <v>533</v>
      </c>
    </row>
    <row r="8305" spans="2:3">
      <c r="B8305" s="5">
        <v>874</v>
      </c>
      <c r="C8305" s="5" t="s">
        <v>533</v>
      </c>
    </row>
    <row r="8306" spans="2:3">
      <c r="B8306" s="5">
        <v>654</v>
      </c>
      <c r="C8306" s="5" t="s">
        <v>533</v>
      </c>
    </row>
    <row r="8307" spans="2:3">
      <c r="B8307" s="5">
        <v>420</v>
      </c>
      <c r="C8307" s="5" t="s">
        <v>533</v>
      </c>
    </row>
    <row r="8308" spans="2:3">
      <c r="B8308" s="5">
        <v>162</v>
      </c>
      <c r="C8308" s="5" t="s">
        <v>533</v>
      </c>
    </row>
    <row r="8309" spans="2:3">
      <c r="B8309" s="5">
        <v>497</v>
      </c>
      <c r="C8309" s="5" t="s">
        <v>532</v>
      </c>
    </row>
    <row r="8310" spans="2:3">
      <c r="B8310" s="5">
        <v>647</v>
      </c>
      <c r="C8310" s="5" t="s">
        <v>532</v>
      </c>
    </row>
    <row r="8311" spans="2:3">
      <c r="B8311" s="5">
        <v>981</v>
      </c>
      <c r="C8311" s="5" t="s">
        <v>533</v>
      </c>
    </row>
    <row r="8312" spans="2:3">
      <c r="B8312" s="5">
        <v>436</v>
      </c>
      <c r="C8312" s="5" t="s">
        <v>533</v>
      </c>
    </row>
    <row r="8313" spans="2:3">
      <c r="B8313" s="5">
        <v>97</v>
      </c>
      <c r="C8313" s="5" t="s">
        <v>533</v>
      </c>
    </row>
    <row r="8314" spans="2:3">
      <c r="B8314" s="5">
        <v>708</v>
      </c>
      <c r="C8314" s="5" t="s">
        <v>533</v>
      </c>
    </row>
    <row r="8315" spans="2:3">
      <c r="B8315" s="5">
        <v>754</v>
      </c>
      <c r="C8315" s="5" t="s">
        <v>532</v>
      </c>
    </row>
    <row r="8316" spans="2:3">
      <c r="B8316" s="5">
        <v>550</v>
      </c>
      <c r="C8316" s="5" t="s">
        <v>532</v>
      </c>
    </row>
    <row r="8317" spans="2:3">
      <c r="B8317" s="5">
        <v>374</v>
      </c>
      <c r="C8317" s="5" t="s">
        <v>533</v>
      </c>
    </row>
    <row r="8318" spans="2:3">
      <c r="B8318" s="5">
        <v>909</v>
      </c>
      <c r="C8318" s="5" t="s">
        <v>532</v>
      </c>
    </row>
    <row r="8319" spans="2:3">
      <c r="B8319" s="5">
        <v>504</v>
      </c>
      <c r="C8319" s="5" t="s">
        <v>533</v>
      </c>
    </row>
    <row r="8320" spans="2:3">
      <c r="B8320" s="5">
        <v>57</v>
      </c>
      <c r="C8320" s="5" t="s">
        <v>532</v>
      </c>
    </row>
    <row r="8321" spans="2:3">
      <c r="B8321" s="5">
        <v>461</v>
      </c>
      <c r="C8321" s="5" t="s">
        <v>533</v>
      </c>
    </row>
    <row r="8322" spans="2:3">
      <c r="B8322" s="5">
        <v>319</v>
      </c>
      <c r="C8322" s="5" t="s">
        <v>532</v>
      </c>
    </row>
    <row r="8323" spans="2:3">
      <c r="B8323" s="5">
        <v>114</v>
      </c>
      <c r="C8323" s="5" t="s">
        <v>533</v>
      </c>
    </row>
    <row r="8324" spans="2:3">
      <c r="B8324" s="5">
        <v>625</v>
      </c>
      <c r="C8324" s="5" t="s">
        <v>532</v>
      </c>
    </row>
    <row r="8325" spans="2:3">
      <c r="B8325" s="5">
        <v>772</v>
      </c>
      <c r="C8325" s="5" t="s">
        <v>532</v>
      </c>
    </row>
    <row r="8326" spans="2:3">
      <c r="B8326" s="5">
        <v>573</v>
      </c>
      <c r="C8326" s="5" t="s">
        <v>533</v>
      </c>
    </row>
    <row r="8327" spans="2:3">
      <c r="B8327" s="5">
        <v>440</v>
      </c>
      <c r="C8327" s="5" t="s">
        <v>532</v>
      </c>
    </row>
    <row r="8328" spans="2:3">
      <c r="B8328" s="5">
        <v>601</v>
      </c>
      <c r="C8328" s="5" t="s">
        <v>533</v>
      </c>
    </row>
    <row r="8329" spans="2:3">
      <c r="B8329" s="5">
        <v>486</v>
      </c>
      <c r="C8329" s="5" t="s">
        <v>533</v>
      </c>
    </row>
    <row r="8330" spans="2:3">
      <c r="B8330" s="5">
        <v>654</v>
      </c>
      <c r="C8330" s="5" t="s">
        <v>533</v>
      </c>
    </row>
    <row r="8331" spans="2:3">
      <c r="B8331" s="5">
        <v>11</v>
      </c>
      <c r="C8331" s="5" t="s">
        <v>533</v>
      </c>
    </row>
    <row r="8332" spans="2:3">
      <c r="B8332" s="5">
        <v>413</v>
      </c>
      <c r="C8332" s="5" t="s">
        <v>533</v>
      </c>
    </row>
    <row r="8333" spans="2:3">
      <c r="B8333" s="5">
        <v>447</v>
      </c>
      <c r="C8333" s="5" t="s">
        <v>533</v>
      </c>
    </row>
    <row r="8334" spans="2:3">
      <c r="B8334" s="5">
        <v>106</v>
      </c>
      <c r="C8334" s="5" t="s">
        <v>533</v>
      </c>
    </row>
    <row r="8335" spans="2:3">
      <c r="B8335" s="5">
        <v>414</v>
      </c>
      <c r="C8335" s="5" t="s">
        <v>533</v>
      </c>
    </row>
    <row r="8336" spans="2:3">
      <c r="B8336" s="5">
        <v>126</v>
      </c>
      <c r="C8336" s="5" t="s">
        <v>532</v>
      </c>
    </row>
    <row r="8337" spans="2:3">
      <c r="B8337" s="5">
        <v>4</v>
      </c>
      <c r="C8337" s="5" t="s">
        <v>533</v>
      </c>
    </row>
    <row r="8338" spans="2:3">
      <c r="B8338" s="5">
        <v>649</v>
      </c>
      <c r="C8338" s="5" t="s">
        <v>533</v>
      </c>
    </row>
    <row r="8339" spans="2:3">
      <c r="B8339" s="5">
        <v>44</v>
      </c>
      <c r="C8339" s="5" t="s">
        <v>533</v>
      </c>
    </row>
    <row r="8340" spans="2:3">
      <c r="B8340" s="5">
        <v>637</v>
      </c>
      <c r="C8340" s="5" t="s">
        <v>533</v>
      </c>
    </row>
    <row r="8341" spans="2:3">
      <c r="B8341" s="5">
        <v>123</v>
      </c>
      <c r="C8341" s="5" t="s">
        <v>533</v>
      </c>
    </row>
    <row r="8342" spans="2:3">
      <c r="B8342" s="5">
        <v>629</v>
      </c>
      <c r="C8342" s="5" t="s">
        <v>533</v>
      </c>
    </row>
    <row r="8343" spans="2:3">
      <c r="B8343" s="5">
        <v>830</v>
      </c>
      <c r="C8343" s="5" t="s">
        <v>533</v>
      </c>
    </row>
    <row r="8344" spans="2:3">
      <c r="B8344" s="5">
        <v>82</v>
      </c>
      <c r="C8344" s="5" t="s">
        <v>533</v>
      </c>
    </row>
    <row r="8345" spans="2:3">
      <c r="B8345" s="5">
        <v>240</v>
      </c>
      <c r="C8345" s="5" t="s">
        <v>533</v>
      </c>
    </row>
    <row r="8346" spans="2:3">
      <c r="B8346" s="5">
        <v>70</v>
      </c>
      <c r="C8346" s="5" t="s">
        <v>533</v>
      </c>
    </row>
    <row r="8347" spans="2:3">
      <c r="B8347" s="5">
        <v>997</v>
      </c>
      <c r="C8347" s="5" t="s">
        <v>532</v>
      </c>
    </row>
    <row r="8348" spans="2:3">
      <c r="B8348" s="5">
        <v>870</v>
      </c>
      <c r="C8348" s="5" t="s">
        <v>533</v>
      </c>
    </row>
    <row r="8349" spans="2:3">
      <c r="B8349" s="5">
        <v>19</v>
      </c>
      <c r="C8349" s="5" t="s">
        <v>533</v>
      </c>
    </row>
    <row r="8350" spans="2:3">
      <c r="B8350" s="5">
        <v>225</v>
      </c>
      <c r="C8350" s="5" t="s">
        <v>533</v>
      </c>
    </row>
    <row r="8351" spans="2:3">
      <c r="B8351" s="5">
        <v>302</v>
      </c>
      <c r="C8351" s="5" t="s">
        <v>533</v>
      </c>
    </row>
    <row r="8352" spans="2:3">
      <c r="B8352" s="5">
        <v>696</v>
      </c>
      <c r="C8352" s="5" t="s">
        <v>533</v>
      </c>
    </row>
    <row r="8353" spans="2:3">
      <c r="B8353" s="5">
        <v>31</v>
      </c>
      <c r="C8353" s="5" t="s">
        <v>533</v>
      </c>
    </row>
    <row r="8354" spans="2:3">
      <c r="B8354" s="5">
        <v>319</v>
      </c>
      <c r="C8354" s="5" t="s">
        <v>532</v>
      </c>
    </row>
    <row r="8355" spans="2:3">
      <c r="B8355" s="5">
        <v>770</v>
      </c>
      <c r="C8355" s="5" t="s">
        <v>532</v>
      </c>
    </row>
    <row r="8356" spans="2:3">
      <c r="B8356" s="5">
        <v>139</v>
      </c>
      <c r="C8356" s="5" t="s">
        <v>533</v>
      </c>
    </row>
    <row r="8357" spans="2:3">
      <c r="B8357" s="5">
        <v>476</v>
      </c>
      <c r="C8357" s="5" t="s">
        <v>533</v>
      </c>
    </row>
    <row r="8358" spans="2:3">
      <c r="B8358" s="5">
        <v>985</v>
      </c>
      <c r="C8358" s="5" t="s">
        <v>533</v>
      </c>
    </row>
    <row r="8359" spans="2:3">
      <c r="B8359" s="5">
        <v>686</v>
      </c>
      <c r="C8359" s="5" t="s">
        <v>533</v>
      </c>
    </row>
    <row r="8360" spans="2:3">
      <c r="B8360" s="5">
        <v>692</v>
      </c>
      <c r="C8360" s="5" t="s">
        <v>532</v>
      </c>
    </row>
    <row r="8361" spans="2:3">
      <c r="B8361" s="5">
        <v>303</v>
      </c>
      <c r="C8361" s="5" t="s">
        <v>533</v>
      </c>
    </row>
    <row r="8362" spans="2:3">
      <c r="B8362" s="5">
        <v>983</v>
      </c>
      <c r="C8362" s="5" t="s">
        <v>532</v>
      </c>
    </row>
    <row r="8363" spans="2:3">
      <c r="B8363" s="5">
        <v>974</v>
      </c>
      <c r="C8363" s="5" t="s">
        <v>532</v>
      </c>
    </row>
    <row r="8364" spans="2:3">
      <c r="B8364" s="5">
        <v>409</v>
      </c>
      <c r="C8364" s="5" t="s">
        <v>533</v>
      </c>
    </row>
    <row r="8365" spans="2:3">
      <c r="B8365" s="5">
        <v>117</v>
      </c>
      <c r="C8365" s="5" t="s">
        <v>533</v>
      </c>
    </row>
    <row r="8366" spans="2:3">
      <c r="B8366" s="5">
        <v>10</v>
      </c>
      <c r="C8366" s="5" t="s">
        <v>533</v>
      </c>
    </row>
    <row r="8367" spans="2:3">
      <c r="B8367" s="5">
        <v>469</v>
      </c>
      <c r="C8367" s="5" t="s">
        <v>533</v>
      </c>
    </row>
    <row r="8368" spans="2:3">
      <c r="B8368" s="5">
        <v>45</v>
      </c>
      <c r="C8368" s="5" t="s">
        <v>533</v>
      </c>
    </row>
    <row r="8369" spans="2:3">
      <c r="B8369" s="5">
        <v>947</v>
      </c>
      <c r="C8369" s="5" t="s">
        <v>532</v>
      </c>
    </row>
    <row r="8370" spans="2:3">
      <c r="B8370" s="5">
        <v>652</v>
      </c>
      <c r="C8370" s="5" t="s">
        <v>532</v>
      </c>
    </row>
    <row r="8371" spans="2:3">
      <c r="B8371" s="5">
        <v>411</v>
      </c>
      <c r="C8371" s="5" t="s">
        <v>532</v>
      </c>
    </row>
    <row r="8372" spans="2:3">
      <c r="B8372" s="5">
        <v>871</v>
      </c>
      <c r="C8372" s="5" t="s">
        <v>532</v>
      </c>
    </row>
    <row r="8373" spans="2:3">
      <c r="B8373" s="5">
        <v>294</v>
      </c>
      <c r="C8373" s="5" t="s">
        <v>532</v>
      </c>
    </row>
    <row r="8374" spans="2:3">
      <c r="B8374" s="5">
        <v>653</v>
      </c>
      <c r="C8374" s="5" t="s">
        <v>533</v>
      </c>
    </row>
    <row r="8375" spans="2:3">
      <c r="B8375" s="5">
        <v>226</v>
      </c>
      <c r="C8375" s="5" t="s">
        <v>532</v>
      </c>
    </row>
    <row r="8376" spans="2:3">
      <c r="B8376" s="5">
        <v>763</v>
      </c>
      <c r="C8376" s="5" t="s">
        <v>532</v>
      </c>
    </row>
    <row r="8377" spans="2:3">
      <c r="B8377" s="5">
        <v>708</v>
      </c>
      <c r="C8377" s="5" t="s">
        <v>533</v>
      </c>
    </row>
    <row r="8378" spans="2:3">
      <c r="B8378" s="5">
        <v>472</v>
      </c>
      <c r="C8378" s="5" t="s">
        <v>533</v>
      </c>
    </row>
    <row r="8379" spans="2:3">
      <c r="B8379" s="5">
        <v>9</v>
      </c>
      <c r="C8379" s="5" t="s">
        <v>533</v>
      </c>
    </row>
    <row r="8380" spans="2:3">
      <c r="B8380" s="5">
        <v>33</v>
      </c>
      <c r="C8380" s="5" t="s">
        <v>532</v>
      </c>
    </row>
    <row r="8381" spans="2:3">
      <c r="B8381" s="5">
        <v>252</v>
      </c>
      <c r="C8381" s="5" t="s">
        <v>532</v>
      </c>
    </row>
    <row r="8382" spans="2:3">
      <c r="B8382" s="5">
        <v>524</v>
      </c>
      <c r="C8382" s="5" t="s">
        <v>532</v>
      </c>
    </row>
    <row r="8383" spans="2:3">
      <c r="B8383" s="5">
        <v>936</v>
      </c>
      <c r="C8383" s="5" t="s">
        <v>533</v>
      </c>
    </row>
    <row r="8384" spans="2:3">
      <c r="B8384" s="5">
        <v>909</v>
      </c>
      <c r="C8384" s="5" t="s">
        <v>533</v>
      </c>
    </row>
    <row r="8385" spans="2:3">
      <c r="B8385" s="5">
        <v>65</v>
      </c>
      <c r="C8385" s="5" t="s">
        <v>532</v>
      </c>
    </row>
    <row r="8386" spans="2:3">
      <c r="B8386" s="5">
        <v>654</v>
      </c>
      <c r="C8386" s="5" t="s">
        <v>533</v>
      </c>
    </row>
    <row r="8387" spans="2:3">
      <c r="B8387" s="5">
        <v>645</v>
      </c>
      <c r="C8387" s="5" t="s">
        <v>533</v>
      </c>
    </row>
    <row r="8388" spans="2:3">
      <c r="B8388" s="5">
        <v>427</v>
      </c>
      <c r="C8388" s="5" t="s">
        <v>532</v>
      </c>
    </row>
    <row r="8389" spans="2:3">
      <c r="B8389" s="5">
        <v>479</v>
      </c>
      <c r="C8389" s="5" t="s">
        <v>533</v>
      </c>
    </row>
    <row r="8390" spans="2:3">
      <c r="B8390" s="5">
        <v>839</v>
      </c>
      <c r="C8390" s="5" t="s">
        <v>532</v>
      </c>
    </row>
    <row r="8391" spans="2:3">
      <c r="B8391" s="5">
        <v>555</v>
      </c>
      <c r="C8391" s="5" t="s">
        <v>533</v>
      </c>
    </row>
    <row r="8392" spans="2:3">
      <c r="B8392" s="5">
        <v>383</v>
      </c>
      <c r="C8392" s="5" t="s">
        <v>533</v>
      </c>
    </row>
    <row r="8393" spans="2:3">
      <c r="B8393" s="5">
        <v>794</v>
      </c>
      <c r="C8393" s="5" t="s">
        <v>532</v>
      </c>
    </row>
    <row r="8394" spans="2:3">
      <c r="B8394" s="5">
        <v>834</v>
      </c>
      <c r="C8394" s="5" t="s">
        <v>532</v>
      </c>
    </row>
    <row r="8395" spans="2:3">
      <c r="B8395" s="5">
        <v>370</v>
      </c>
      <c r="C8395" s="5" t="s">
        <v>533</v>
      </c>
    </row>
    <row r="8396" spans="2:3">
      <c r="B8396" s="5">
        <v>996</v>
      </c>
      <c r="C8396" s="5" t="s">
        <v>532</v>
      </c>
    </row>
    <row r="8397" spans="2:3">
      <c r="B8397" s="5">
        <v>769</v>
      </c>
      <c r="C8397" s="5" t="s">
        <v>533</v>
      </c>
    </row>
    <row r="8398" spans="2:3">
      <c r="B8398" s="5">
        <v>960</v>
      </c>
      <c r="C8398" s="5" t="s">
        <v>533</v>
      </c>
    </row>
    <row r="8399" spans="2:3">
      <c r="B8399" s="5">
        <v>463</v>
      </c>
      <c r="C8399" s="5" t="s">
        <v>533</v>
      </c>
    </row>
    <row r="8400" spans="2:3">
      <c r="B8400" s="5">
        <v>715</v>
      </c>
      <c r="C8400" s="5" t="s">
        <v>532</v>
      </c>
    </row>
    <row r="8401" spans="2:3">
      <c r="B8401" s="5">
        <v>726</v>
      </c>
      <c r="C8401" s="5" t="s">
        <v>533</v>
      </c>
    </row>
    <row r="8402" spans="2:3">
      <c r="B8402" s="5">
        <v>904</v>
      </c>
      <c r="C8402" s="5" t="s">
        <v>532</v>
      </c>
    </row>
    <row r="8403" spans="2:3">
      <c r="B8403" s="5">
        <v>686</v>
      </c>
      <c r="C8403" s="5" t="s">
        <v>533</v>
      </c>
    </row>
    <row r="8404" spans="2:3">
      <c r="B8404" s="5">
        <v>813</v>
      </c>
      <c r="C8404" s="5" t="s">
        <v>533</v>
      </c>
    </row>
    <row r="8405" spans="2:3">
      <c r="B8405" s="5">
        <v>660</v>
      </c>
      <c r="C8405" s="5" t="s">
        <v>533</v>
      </c>
    </row>
    <row r="8406" spans="2:3">
      <c r="B8406" s="5">
        <v>210</v>
      </c>
      <c r="C8406" s="5" t="s">
        <v>533</v>
      </c>
    </row>
    <row r="8407" spans="2:3">
      <c r="B8407" s="5">
        <v>38</v>
      </c>
      <c r="C8407" s="5" t="s">
        <v>533</v>
      </c>
    </row>
    <row r="8408" spans="2:3">
      <c r="B8408" s="5">
        <v>179</v>
      </c>
      <c r="C8408" s="5" t="s">
        <v>533</v>
      </c>
    </row>
    <row r="8409" spans="2:3">
      <c r="B8409" s="5">
        <v>689</v>
      </c>
      <c r="C8409" s="5" t="s">
        <v>532</v>
      </c>
    </row>
    <row r="8410" spans="2:3">
      <c r="B8410" s="5">
        <v>475</v>
      </c>
      <c r="C8410" s="5" t="s">
        <v>532</v>
      </c>
    </row>
    <row r="8411" spans="2:3">
      <c r="B8411" s="5">
        <v>145</v>
      </c>
      <c r="C8411" s="5" t="s">
        <v>532</v>
      </c>
    </row>
    <row r="8412" spans="2:3">
      <c r="B8412" s="5">
        <v>558</v>
      </c>
      <c r="C8412" s="5" t="s">
        <v>533</v>
      </c>
    </row>
    <row r="8413" spans="2:3">
      <c r="B8413" s="5">
        <v>302</v>
      </c>
      <c r="C8413" s="5" t="s">
        <v>532</v>
      </c>
    </row>
    <row r="8414" spans="2:3">
      <c r="B8414" s="5">
        <v>685</v>
      </c>
      <c r="C8414" s="5" t="s">
        <v>532</v>
      </c>
    </row>
    <row r="8415" spans="2:3">
      <c r="B8415" s="5">
        <v>342</v>
      </c>
      <c r="C8415" s="5" t="s">
        <v>533</v>
      </c>
    </row>
    <row r="8416" spans="2:3">
      <c r="B8416" s="5">
        <v>114</v>
      </c>
      <c r="C8416" s="5" t="s">
        <v>533</v>
      </c>
    </row>
    <row r="8417" spans="2:3">
      <c r="B8417" s="5">
        <v>812</v>
      </c>
      <c r="C8417" s="5" t="s">
        <v>532</v>
      </c>
    </row>
    <row r="8418" spans="2:3">
      <c r="B8418" s="5">
        <v>58</v>
      </c>
      <c r="C8418" s="5" t="s">
        <v>533</v>
      </c>
    </row>
    <row r="8419" spans="2:3">
      <c r="B8419" s="5">
        <v>217</v>
      </c>
      <c r="C8419" s="5" t="s">
        <v>533</v>
      </c>
    </row>
    <row r="8420" spans="2:3">
      <c r="B8420" s="5">
        <v>157</v>
      </c>
      <c r="C8420" s="5" t="s">
        <v>532</v>
      </c>
    </row>
    <row r="8421" spans="2:3">
      <c r="B8421" s="5">
        <v>870</v>
      </c>
      <c r="C8421" s="5" t="s">
        <v>533</v>
      </c>
    </row>
    <row r="8422" spans="2:3">
      <c r="B8422" s="5">
        <v>318</v>
      </c>
      <c r="C8422" s="5" t="s">
        <v>532</v>
      </c>
    </row>
    <row r="8423" spans="2:3">
      <c r="B8423" s="5">
        <v>31</v>
      </c>
      <c r="C8423" s="5" t="s">
        <v>533</v>
      </c>
    </row>
    <row r="8424" spans="2:3">
      <c r="B8424" s="5">
        <v>972</v>
      </c>
      <c r="C8424" s="5" t="s">
        <v>532</v>
      </c>
    </row>
    <row r="8425" spans="2:3">
      <c r="B8425" s="5">
        <v>392</v>
      </c>
      <c r="C8425" s="5" t="s">
        <v>532</v>
      </c>
    </row>
    <row r="8426" spans="2:3">
      <c r="B8426" s="5">
        <v>171</v>
      </c>
      <c r="C8426" s="5" t="s">
        <v>533</v>
      </c>
    </row>
    <row r="8427" spans="2:3">
      <c r="B8427" s="5">
        <v>504</v>
      </c>
      <c r="C8427" s="5" t="s">
        <v>533</v>
      </c>
    </row>
    <row r="8428" spans="2:3">
      <c r="B8428" s="5">
        <v>180</v>
      </c>
      <c r="C8428" s="5" t="s">
        <v>532</v>
      </c>
    </row>
    <row r="8429" spans="2:3">
      <c r="B8429" s="5">
        <v>920</v>
      </c>
      <c r="C8429" s="5" t="s">
        <v>532</v>
      </c>
    </row>
    <row r="8430" spans="2:3">
      <c r="B8430" s="5">
        <v>950</v>
      </c>
      <c r="C8430" s="5" t="s">
        <v>532</v>
      </c>
    </row>
    <row r="8431" spans="2:3">
      <c r="B8431" s="5">
        <v>880</v>
      </c>
      <c r="C8431" s="5" t="s">
        <v>532</v>
      </c>
    </row>
    <row r="8432" spans="2:3">
      <c r="B8432" s="5">
        <v>360</v>
      </c>
      <c r="C8432" s="5" t="s">
        <v>533</v>
      </c>
    </row>
    <row r="8433" spans="2:3">
      <c r="B8433" s="5">
        <v>882</v>
      </c>
      <c r="C8433" s="5" t="s">
        <v>532</v>
      </c>
    </row>
    <row r="8434" spans="2:3">
      <c r="B8434" s="5">
        <v>565</v>
      </c>
      <c r="C8434" s="5" t="s">
        <v>532</v>
      </c>
    </row>
    <row r="8435" spans="2:3">
      <c r="B8435" s="5">
        <v>892</v>
      </c>
      <c r="C8435" s="5" t="s">
        <v>533</v>
      </c>
    </row>
    <row r="8436" spans="2:3">
      <c r="B8436" s="5">
        <v>719</v>
      </c>
      <c r="C8436" s="5" t="s">
        <v>532</v>
      </c>
    </row>
    <row r="8437" spans="2:3">
      <c r="B8437" s="5">
        <v>823</v>
      </c>
      <c r="C8437" s="5" t="s">
        <v>532</v>
      </c>
    </row>
    <row r="8438" spans="2:3">
      <c r="B8438" s="5">
        <v>930</v>
      </c>
      <c r="C8438" s="5" t="s">
        <v>532</v>
      </c>
    </row>
    <row r="8439" spans="2:3">
      <c r="B8439" s="5">
        <v>398</v>
      </c>
      <c r="C8439" s="5" t="s">
        <v>533</v>
      </c>
    </row>
    <row r="8440" spans="2:3">
      <c r="B8440" s="5">
        <v>759</v>
      </c>
      <c r="C8440" s="5" t="s">
        <v>533</v>
      </c>
    </row>
    <row r="8441" spans="2:3">
      <c r="B8441" s="5">
        <v>929</v>
      </c>
      <c r="C8441" s="5" t="s">
        <v>533</v>
      </c>
    </row>
    <row r="8442" spans="2:3">
      <c r="B8442" s="5">
        <v>317</v>
      </c>
      <c r="C8442" s="5" t="s">
        <v>532</v>
      </c>
    </row>
    <row r="8443" spans="2:3">
      <c r="B8443" s="5">
        <v>999</v>
      </c>
      <c r="C8443" s="5" t="s">
        <v>532</v>
      </c>
    </row>
    <row r="8444" spans="2:3">
      <c r="B8444" s="5">
        <v>409</v>
      </c>
      <c r="C8444" s="5" t="s">
        <v>532</v>
      </c>
    </row>
    <row r="8445" spans="2:3">
      <c r="B8445" s="5">
        <v>476</v>
      </c>
      <c r="C8445" s="5" t="s">
        <v>533</v>
      </c>
    </row>
    <row r="8446" spans="2:3">
      <c r="B8446" s="5">
        <v>378</v>
      </c>
      <c r="C8446" s="5" t="s">
        <v>532</v>
      </c>
    </row>
    <row r="8447" spans="2:3">
      <c r="B8447" s="5">
        <v>939</v>
      </c>
      <c r="C8447" s="5" t="s">
        <v>533</v>
      </c>
    </row>
    <row r="8448" spans="2:3">
      <c r="B8448" s="5">
        <v>366</v>
      </c>
      <c r="C8448" s="5" t="s">
        <v>532</v>
      </c>
    </row>
    <row r="8449" spans="2:3">
      <c r="B8449" s="5">
        <v>987</v>
      </c>
      <c r="C8449" s="5" t="s">
        <v>532</v>
      </c>
    </row>
    <row r="8450" spans="2:3">
      <c r="B8450" s="5">
        <v>553</v>
      </c>
      <c r="C8450" s="5" t="s">
        <v>532</v>
      </c>
    </row>
    <row r="8451" spans="2:3">
      <c r="B8451" s="5">
        <v>185</v>
      </c>
      <c r="C8451" s="5" t="s">
        <v>533</v>
      </c>
    </row>
    <row r="8452" spans="2:3">
      <c r="B8452" s="5">
        <v>532</v>
      </c>
      <c r="C8452" s="5" t="s">
        <v>533</v>
      </c>
    </row>
    <row r="8453" spans="2:3">
      <c r="B8453" s="5">
        <v>276</v>
      </c>
      <c r="C8453" s="5" t="s">
        <v>533</v>
      </c>
    </row>
    <row r="8454" spans="2:3">
      <c r="B8454" s="5">
        <v>424</v>
      </c>
      <c r="C8454" s="5" t="s">
        <v>532</v>
      </c>
    </row>
    <row r="8455" spans="2:3">
      <c r="B8455" s="5">
        <v>230</v>
      </c>
      <c r="C8455" s="5" t="s">
        <v>532</v>
      </c>
    </row>
    <row r="8456" spans="2:3">
      <c r="B8456" s="5">
        <v>888</v>
      </c>
      <c r="C8456" s="5" t="s">
        <v>532</v>
      </c>
    </row>
    <row r="8457" spans="2:3">
      <c r="B8457" s="5">
        <v>61</v>
      </c>
      <c r="C8457" s="5" t="s">
        <v>533</v>
      </c>
    </row>
    <row r="8458" spans="2:3">
      <c r="B8458" s="5">
        <v>767</v>
      </c>
      <c r="C8458" s="5" t="s">
        <v>533</v>
      </c>
    </row>
    <row r="8459" spans="2:3">
      <c r="B8459" s="5">
        <v>276</v>
      </c>
      <c r="C8459" s="5" t="s">
        <v>532</v>
      </c>
    </row>
    <row r="8460" spans="2:3">
      <c r="B8460" s="5">
        <v>766</v>
      </c>
      <c r="C8460" s="5" t="s">
        <v>533</v>
      </c>
    </row>
    <row r="8461" spans="2:3">
      <c r="B8461" s="5">
        <v>286</v>
      </c>
      <c r="C8461" s="5" t="s">
        <v>533</v>
      </c>
    </row>
    <row r="8462" spans="2:3">
      <c r="B8462" s="5">
        <v>343</v>
      </c>
      <c r="C8462" s="5" t="s">
        <v>533</v>
      </c>
    </row>
    <row r="8463" spans="2:3">
      <c r="B8463" s="5">
        <v>510</v>
      </c>
      <c r="C8463" s="5" t="s">
        <v>533</v>
      </c>
    </row>
    <row r="8464" spans="2:3">
      <c r="B8464" s="5">
        <v>416</v>
      </c>
      <c r="C8464" s="5" t="s">
        <v>532</v>
      </c>
    </row>
    <row r="8465" spans="2:3">
      <c r="B8465" s="5">
        <v>489</v>
      </c>
      <c r="C8465" s="5" t="s">
        <v>532</v>
      </c>
    </row>
    <row r="8466" spans="2:3">
      <c r="B8466" s="5">
        <v>735</v>
      </c>
      <c r="C8466" s="5" t="s">
        <v>533</v>
      </c>
    </row>
    <row r="8467" spans="2:3">
      <c r="B8467" s="5">
        <v>110</v>
      </c>
      <c r="C8467" s="5" t="s">
        <v>532</v>
      </c>
    </row>
    <row r="8468" spans="2:3">
      <c r="B8468" s="5">
        <v>235</v>
      </c>
      <c r="C8468" s="5" t="s">
        <v>533</v>
      </c>
    </row>
    <row r="8469" spans="2:3">
      <c r="B8469" s="5">
        <v>462</v>
      </c>
      <c r="C8469" s="5" t="s">
        <v>533</v>
      </c>
    </row>
    <row r="8470" spans="2:3">
      <c r="B8470" s="5">
        <v>551</v>
      </c>
      <c r="C8470" s="5" t="s">
        <v>533</v>
      </c>
    </row>
    <row r="8471" spans="2:3">
      <c r="B8471" s="5">
        <v>153</v>
      </c>
      <c r="C8471" s="5" t="s">
        <v>533</v>
      </c>
    </row>
    <row r="8472" spans="2:3">
      <c r="B8472" s="5">
        <v>227</v>
      </c>
      <c r="C8472" s="5" t="s">
        <v>533</v>
      </c>
    </row>
    <row r="8473" spans="2:3">
      <c r="B8473" s="5">
        <v>14</v>
      </c>
      <c r="C8473" s="5" t="s">
        <v>533</v>
      </c>
    </row>
    <row r="8474" spans="2:3">
      <c r="B8474" s="5">
        <v>443</v>
      </c>
      <c r="C8474" s="5" t="s">
        <v>533</v>
      </c>
    </row>
    <row r="8475" spans="2:3">
      <c r="B8475" s="5">
        <v>492</v>
      </c>
      <c r="C8475" s="5" t="s">
        <v>533</v>
      </c>
    </row>
    <row r="8476" spans="2:3">
      <c r="B8476" s="5">
        <v>919</v>
      </c>
      <c r="C8476" s="5" t="s">
        <v>532</v>
      </c>
    </row>
    <row r="8477" spans="2:3">
      <c r="B8477" s="5">
        <v>757</v>
      </c>
      <c r="C8477" s="5" t="s">
        <v>532</v>
      </c>
    </row>
    <row r="8478" spans="2:3">
      <c r="B8478" s="5">
        <v>371</v>
      </c>
      <c r="C8478" s="5" t="s">
        <v>532</v>
      </c>
    </row>
    <row r="8479" spans="2:3">
      <c r="B8479" s="5">
        <v>549</v>
      </c>
      <c r="C8479" s="5" t="s">
        <v>533</v>
      </c>
    </row>
    <row r="8480" spans="2:3">
      <c r="B8480" s="5">
        <v>116</v>
      </c>
      <c r="C8480" s="5" t="s">
        <v>533</v>
      </c>
    </row>
    <row r="8481" spans="2:3">
      <c r="B8481" s="5">
        <v>521</v>
      </c>
      <c r="C8481" s="5" t="s">
        <v>533</v>
      </c>
    </row>
    <row r="8482" spans="2:3">
      <c r="B8482" s="5">
        <v>791</v>
      </c>
      <c r="C8482" s="5" t="s">
        <v>532</v>
      </c>
    </row>
    <row r="8483" spans="2:3">
      <c r="B8483" s="5">
        <v>132</v>
      </c>
      <c r="C8483" s="5" t="s">
        <v>532</v>
      </c>
    </row>
    <row r="8484" spans="2:3">
      <c r="B8484" s="5">
        <v>376</v>
      </c>
      <c r="C8484" s="5" t="s">
        <v>533</v>
      </c>
    </row>
    <row r="8485" spans="2:3">
      <c r="B8485" s="5">
        <v>612</v>
      </c>
      <c r="C8485" s="5" t="s">
        <v>533</v>
      </c>
    </row>
    <row r="8486" spans="2:3">
      <c r="B8486" s="5">
        <v>234</v>
      </c>
      <c r="C8486" s="5" t="s">
        <v>533</v>
      </c>
    </row>
    <row r="8487" spans="2:3">
      <c r="B8487" s="5">
        <v>556</v>
      </c>
      <c r="C8487" s="5" t="s">
        <v>533</v>
      </c>
    </row>
    <row r="8488" spans="2:3">
      <c r="B8488" s="5">
        <v>800</v>
      </c>
      <c r="C8488" s="5" t="s">
        <v>532</v>
      </c>
    </row>
    <row r="8489" spans="2:3">
      <c r="B8489" s="5">
        <v>841</v>
      </c>
      <c r="C8489" s="5" t="s">
        <v>533</v>
      </c>
    </row>
    <row r="8490" spans="2:3">
      <c r="B8490" s="5">
        <v>131</v>
      </c>
      <c r="C8490" s="5" t="s">
        <v>533</v>
      </c>
    </row>
    <row r="8491" spans="2:3">
      <c r="B8491" s="5">
        <v>425</v>
      </c>
      <c r="C8491" s="5" t="s">
        <v>533</v>
      </c>
    </row>
    <row r="8492" spans="2:3">
      <c r="B8492" s="5">
        <v>795</v>
      </c>
      <c r="C8492" s="5" t="s">
        <v>532</v>
      </c>
    </row>
    <row r="8493" spans="2:3">
      <c r="B8493" s="5">
        <v>466</v>
      </c>
      <c r="C8493" s="5" t="s">
        <v>533</v>
      </c>
    </row>
    <row r="8494" spans="2:3">
      <c r="B8494" s="5">
        <v>520</v>
      </c>
      <c r="C8494" s="5" t="s">
        <v>533</v>
      </c>
    </row>
    <row r="8495" spans="2:3">
      <c r="B8495" s="5">
        <v>292</v>
      </c>
      <c r="C8495" s="5" t="s">
        <v>533</v>
      </c>
    </row>
    <row r="8496" spans="2:3">
      <c r="B8496" s="5">
        <v>831</v>
      </c>
      <c r="C8496" s="5" t="s">
        <v>532</v>
      </c>
    </row>
    <row r="8497" spans="2:3">
      <c r="B8497" s="5">
        <v>116</v>
      </c>
      <c r="C8497" s="5" t="s">
        <v>533</v>
      </c>
    </row>
    <row r="8498" spans="2:3">
      <c r="B8498" s="5">
        <v>250</v>
      </c>
      <c r="C8498" s="5" t="s">
        <v>533</v>
      </c>
    </row>
    <row r="8499" spans="2:3">
      <c r="B8499" s="5">
        <v>418</v>
      </c>
      <c r="C8499" s="5" t="s">
        <v>532</v>
      </c>
    </row>
    <row r="8500" spans="2:3">
      <c r="B8500" s="5">
        <v>168</v>
      </c>
      <c r="C8500" s="5" t="s">
        <v>532</v>
      </c>
    </row>
    <row r="8501" spans="2:3">
      <c r="B8501" s="5">
        <v>433</v>
      </c>
      <c r="C8501" s="5" t="s">
        <v>533</v>
      </c>
    </row>
    <row r="8502" spans="2:3">
      <c r="B8502" s="5">
        <v>191</v>
      </c>
      <c r="C8502" s="5" t="s">
        <v>533</v>
      </c>
    </row>
    <row r="8503" spans="2:3">
      <c r="B8503" s="5">
        <v>972</v>
      </c>
      <c r="C8503" s="5" t="s">
        <v>532</v>
      </c>
    </row>
    <row r="8504" spans="2:3">
      <c r="B8504" s="5">
        <v>73</v>
      </c>
      <c r="C8504" s="5" t="s">
        <v>532</v>
      </c>
    </row>
    <row r="8505" spans="2:3">
      <c r="B8505" s="5">
        <v>547</v>
      </c>
      <c r="C8505" s="5" t="s">
        <v>532</v>
      </c>
    </row>
    <row r="8506" spans="2:3">
      <c r="B8506" s="5">
        <v>759</v>
      </c>
      <c r="C8506" s="5" t="s">
        <v>533</v>
      </c>
    </row>
    <row r="8507" spans="2:3">
      <c r="B8507" s="5">
        <v>195</v>
      </c>
      <c r="C8507" s="5" t="s">
        <v>533</v>
      </c>
    </row>
    <row r="8508" spans="2:3">
      <c r="B8508" s="5">
        <v>965</v>
      </c>
      <c r="C8508" s="5" t="s">
        <v>532</v>
      </c>
    </row>
    <row r="8509" spans="2:3">
      <c r="B8509" s="5">
        <v>38</v>
      </c>
      <c r="C8509" s="5" t="s">
        <v>533</v>
      </c>
    </row>
    <row r="8510" spans="2:3">
      <c r="B8510" s="5">
        <v>708</v>
      </c>
      <c r="C8510" s="5" t="s">
        <v>532</v>
      </c>
    </row>
    <row r="8511" spans="2:3">
      <c r="B8511" s="5">
        <v>785</v>
      </c>
      <c r="C8511" s="5" t="s">
        <v>532</v>
      </c>
    </row>
    <row r="8512" spans="2:3">
      <c r="B8512" s="5">
        <v>265</v>
      </c>
      <c r="C8512" s="5" t="s">
        <v>533</v>
      </c>
    </row>
    <row r="8513" spans="2:3">
      <c r="B8513" s="5">
        <v>117</v>
      </c>
      <c r="C8513" s="5" t="s">
        <v>533</v>
      </c>
    </row>
    <row r="8514" spans="2:3">
      <c r="B8514" s="5">
        <v>804</v>
      </c>
      <c r="C8514" s="5" t="s">
        <v>532</v>
      </c>
    </row>
    <row r="8515" spans="2:3">
      <c r="B8515" s="5">
        <v>486</v>
      </c>
      <c r="C8515" s="5" t="s">
        <v>532</v>
      </c>
    </row>
    <row r="8516" spans="2:3">
      <c r="B8516" s="5">
        <v>854</v>
      </c>
      <c r="C8516" s="5" t="s">
        <v>532</v>
      </c>
    </row>
    <row r="8517" spans="2:3">
      <c r="B8517" s="5">
        <v>76</v>
      </c>
      <c r="C8517" s="5" t="s">
        <v>533</v>
      </c>
    </row>
    <row r="8518" spans="2:3">
      <c r="B8518" s="5">
        <v>988</v>
      </c>
      <c r="C8518" s="5" t="s">
        <v>532</v>
      </c>
    </row>
    <row r="8519" spans="2:3">
      <c r="B8519" s="5">
        <v>932</v>
      </c>
      <c r="C8519" s="5" t="s">
        <v>532</v>
      </c>
    </row>
    <row r="8520" spans="2:3">
      <c r="B8520" s="5">
        <v>938</v>
      </c>
      <c r="C8520" s="5" t="s">
        <v>532</v>
      </c>
    </row>
    <row r="8521" spans="2:3">
      <c r="B8521" s="5">
        <v>367</v>
      </c>
      <c r="C8521" s="5" t="s">
        <v>533</v>
      </c>
    </row>
    <row r="8522" spans="2:3">
      <c r="B8522" s="5">
        <v>893</v>
      </c>
      <c r="C8522" s="5" t="s">
        <v>533</v>
      </c>
    </row>
    <row r="8523" spans="2:3">
      <c r="B8523" s="5">
        <v>994</v>
      </c>
      <c r="C8523" s="5" t="s">
        <v>532</v>
      </c>
    </row>
    <row r="8524" spans="2:3">
      <c r="B8524" s="5">
        <v>849</v>
      </c>
      <c r="C8524" s="5" t="s">
        <v>533</v>
      </c>
    </row>
    <row r="8525" spans="2:3">
      <c r="B8525" s="5">
        <v>108</v>
      </c>
      <c r="C8525" s="5" t="s">
        <v>533</v>
      </c>
    </row>
    <row r="8526" spans="2:3">
      <c r="B8526" s="5">
        <v>684</v>
      </c>
      <c r="C8526" s="5" t="s">
        <v>533</v>
      </c>
    </row>
    <row r="8527" spans="2:3">
      <c r="B8527" s="5">
        <v>114</v>
      </c>
      <c r="C8527" s="5" t="s">
        <v>532</v>
      </c>
    </row>
    <row r="8528" spans="2:3">
      <c r="B8528" s="5">
        <v>640</v>
      </c>
      <c r="C8528" s="5" t="s">
        <v>533</v>
      </c>
    </row>
    <row r="8529" spans="2:3">
      <c r="B8529" s="5">
        <v>39</v>
      </c>
      <c r="C8529" s="5" t="s">
        <v>533</v>
      </c>
    </row>
    <row r="8530" spans="2:3">
      <c r="B8530" s="5">
        <v>665</v>
      </c>
      <c r="C8530" s="5" t="s">
        <v>533</v>
      </c>
    </row>
    <row r="8531" spans="2:3">
      <c r="B8531" s="5">
        <v>912</v>
      </c>
      <c r="C8531" s="5" t="s">
        <v>532</v>
      </c>
    </row>
    <row r="8532" spans="2:3">
      <c r="B8532" s="5">
        <v>598</v>
      </c>
      <c r="C8532" s="5" t="s">
        <v>533</v>
      </c>
    </row>
    <row r="8533" spans="2:3">
      <c r="B8533" s="5">
        <v>728</v>
      </c>
      <c r="C8533" s="5" t="s">
        <v>532</v>
      </c>
    </row>
    <row r="8534" spans="2:3">
      <c r="B8534" s="5">
        <v>157</v>
      </c>
      <c r="C8534" s="5" t="s">
        <v>533</v>
      </c>
    </row>
    <row r="8535" spans="2:3">
      <c r="B8535" s="5">
        <v>781</v>
      </c>
      <c r="C8535" s="5" t="s">
        <v>532</v>
      </c>
    </row>
    <row r="8536" spans="2:3">
      <c r="B8536" s="5">
        <v>750</v>
      </c>
      <c r="C8536" s="5" t="s">
        <v>533</v>
      </c>
    </row>
    <row r="8537" spans="2:3">
      <c r="B8537" s="5">
        <v>724</v>
      </c>
      <c r="C8537" s="5" t="s">
        <v>533</v>
      </c>
    </row>
    <row r="8538" spans="2:3">
      <c r="B8538" s="5">
        <v>126</v>
      </c>
      <c r="C8538" s="5" t="s">
        <v>533</v>
      </c>
    </row>
    <row r="8539" spans="2:3">
      <c r="B8539" s="5">
        <v>973</v>
      </c>
      <c r="C8539" s="5" t="s">
        <v>533</v>
      </c>
    </row>
    <row r="8540" spans="2:3">
      <c r="B8540" s="5">
        <v>165</v>
      </c>
      <c r="C8540" s="5" t="s">
        <v>532</v>
      </c>
    </row>
    <row r="8541" spans="2:3">
      <c r="B8541" s="5">
        <v>466</v>
      </c>
      <c r="C8541" s="5" t="s">
        <v>533</v>
      </c>
    </row>
    <row r="8542" spans="2:3">
      <c r="B8542" s="5">
        <v>792</v>
      </c>
      <c r="C8542" s="5" t="s">
        <v>533</v>
      </c>
    </row>
    <row r="8543" spans="2:3">
      <c r="B8543" s="5">
        <v>151</v>
      </c>
      <c r="C8543" s="5" t="s">
        <v>533</v>
      </c>
    </row>
    <row r="8544" spans="2:3">
      <c r="B8544" s="5">
        <v>950</v>
      </c>
      <c r="C8544" s="5" t="s">
        <v>532</v>
      </c>
    </row>
    <row r="8545" spans="2:3">
      <c r="B8545" s="5">
        <v>403</v>
      </c>
      <c r="C8545" s="5" t="s">
        <v>533</v>
      </c>
    </row>
    <row r="8546" spans="2:3">
      <c r="B8546" s="5">
        <v>685</v>
      </c>
      <c r="C8546" s="5" t="s">
        <v>533</v>
      </c>
    </row>
    <row r="8547" spans="2:3">
      <c r="B8547" s="5">
        <v>429</v>
      </c>
      <c r="C8547" s="5" t="s">
        <v>533</v>
      </c>
    </row>
    <row r="8548" spans="2:3">
      <c r="B8548" s="5">
        <v>338</v>
      </c>
      <c r="C8548" s="5" t="s">
        <v>533</v>
      </c>
    </row>
    <row r="8549" spans="2:3">
      <c r="B8549" s="5">
        <v>711</v>
      </c>
      <c r="C8549" s="5" t="s">
        <v>532</v>
      </c>
    </row>
    <row r="8550" spans="2:3">
      <c r="B8550" s="5">
        <v>832</v>
      </c>
      <c r="C8550" s="5" t="s">
        <v>532</v>
      </c>
    </row>
    <row r="8551" spans="2:3">
      <c r="B8551" s="5">
        <v>922</v>
      </c>
      <c r="C8551" s="5" t="s">
        <v>533</v>
      </c>
    </row>
    <row r="8552" spans="2:3">
      <c r="B8552" s="5">
        <v>932</v>
      </c>
      <c r="C8552" s="5" t="s">
        <v>532</v>
      </c>
    </row>
    <row r="8553" spans="2:3">
      <c r="B8553" s="5">
        <v>956</v>
      </c>
      <c r="C8553" s="5" t="s">
        <v>533</v>
      </c>
    </row>
    <row r="8554" spans="2:3">
      <c r="B8554" s="5">
        <v>610</v>
      </c>
      <c r="C8554" s="5" t="s">
        <v>533</v>
      </c>
    </row>
    <row r="8555" spans="2:3">
      <c r="B8555" s="5">
        <v>9</v>
      </c>
      <c r="C8555" s="5" t="s">
        <v>533</v>
      </c>
    </row>
    <row r="8556" spans="2:3">
      <c r="B8556" s="5">
        <v>118</v>
      </c>
      <c r="C8556" s="5" t="s">
        <v>533</v>
      </c>
    </row>
    <row r="8557" spans="2:3">
      <c r="B8557" s="5">
        <v>758</v>
      </c>
      <c r="C8557" s="5" t="s">
        <v>532</v>
      </c>
    </row>
    <row r="8558" spans="2:3">
      <c r="B8558" s="5">
        <v>776</v>
      </c>
      <c r="C8558" s="5" t="s">
        <v>533</v>
      </c>
    </row>
    <row r="8559" spans="2:3">
      <c r="B8559" s="5">
        <v>344</v>
      </c>
      <c r="C8559" s="5" t="s">
        <v>532</v>
      </c>
    </row>
    <row r="8560" spans="2:3">
      <c r="B8560" s="5">
        <v>297</v>
      </c>
      <c r="C8560" s="5" t="s">
        <v>532</v>
      </c>
    </row>
    <row r="8561" spans="2:3">
      <c r="B8561" s="5">
        <v>627</v>
      </c>
      <c r="C8561" s="5" t="s">
        <v>533</v>
      </c>
    </row>
    <row r="8562" spans="2:3">
      <c r="B8562" s="5">
        <v>988</v>
      </c>
      <c r="C8562" s="5" t="s">
        <v>533</v>
      </c>
    </row>
    <row r="8563" spans="2:3">
      <c r="B8563" s="5">
        <v>705</v>
      </c>
      <c r="C8563" s="5" t="s">
        <v>533</v>
      </c>
    </row>
    <row r="8564" spans="2:3">
      <c r="B8564" s="5">
        <v>435</v>
      </c>
      <c r="C8564" s="5" t="s">
        <v>533</v>
      </c>
    </row>
    <row r="8565" spans="2:3">
      <c r="B8565" s="5">
        <v>624</v>
      </c>
      <c r="C8565" s="5" t="s">
        <v>532</v>
      </c>
    </row>
    <row r="8566" spans="2:3">
      <c r="B8566" s="5">
        <v>643</v>
      </c>
      <c r="C8566" s="5" t="s">
        <v>533</v>
      </c>
    </row>
    <row r="8567" spans="2:3">
      <c r="B8567" s="5">
        <v>180</v>
      </c>
      <c r="C8567" s="5" t="s">
        <v>532</v>
      </c>
    </row>
    <row r="8568" spans="2:3">
      <c r="B8568" s="5">
        <v>442</v>
      </c>
      <c r="C8568" s="5" t="s">
        <v>533</v>
      </c>
    </row>
    <row r="8569" spans="2:3">
      <c r="B8569" s="5">
        <v>866</v>
      </c>
      <c r="C8569" s="5" t="s">
        <v>532</v>
      </c>
    </row>
    <row r="8570" spans="2:3">
      <c r="B8570" s="5">
        <v>616</v>
      </c>
      <c r="C8570" s="5" t="s">
        <v>532</v>
      </c>
    </row>
    <row r="8571" spans="2:3">
      <c r="B8571" s="5">
        <v>720</v>
      </c>
      <c r="C8571" s="5" t="s">
        <v>533</v>
      </c>
    </row>
    <row r="8572" spans="2:3">
      <c r="B8572" s="5">
        <v>98</v>
      </c>
      <c r="C8572" s="5" t="s">
        <v>533</v>
      </c>
    </row>
    <row r="8573" spans="2:3">
      <c r="B8573" s="5">
        <v>80</v>
      </c>
      <c r="C8573" s="5" t="s">
        <v>533</v>
      </c>
    </row>
    <row r="8574" spans="2:3">
      <c r="B8574" s="5">
        <v>928</v>
      </c>
      <c r="C8574" s="5" t="s">
        <v>533</v>
      </c>
    </row>
    <row r="8575" spans="2:3">
      <c r="B8575" s="5">
        <v>245</v>
      </c>
      <c r="C8575" s="5" t="s">
        <v>533</v>
      </c>
    </row>
    <row r="8576" spans="2:3">
      <c r="B8576" s="5">
        <v>495</v>
      </c>
      <c r="C8576" s="5" t="s">
        <v>533</v>
      </c>
    </row>
    <row r="8577" spans="2:3">
      <c r="B8577" s="5">
        <v>212</v>
      </c>
      <c r="C8577" s="5" t="s">
        <v>532</v>
      </c>
    </row>
    <row r="8578" spans="2:3">
      <c r="B8578" s="5">
        <v>116</v>
      </c>
      <c r="C8578" s="5" t="s">
        <v>533</v>
      </c>
    </row>
    <row r="8579" spans="2:3">
      <c r="B8579" s="5">
        <v>26</v>
      </c>
      <c r="C8579" s="5" t="s">
        <v>533</v>
      </c>
    </row>
    <row r="8580" spans="2:3">
      <c r="B8580" s="5">
        <v>224</v>
      </c>
      <c r="C8580" s="5" t="s">
        <v>533</v>
      </c>
    </row>
    <row r="8581" spans="2:3">
      <c r="B8581" s="5">
        <v>240</v>
      </c>
      <c r="C8581" s="5" t="s">
        <v>533</v>
      </c>
    </row>
    <row r="8582" spans="2:3">
      <c r="B8582" s="5">
        <v>344</v>
      </c>
      <c r="C8582" s="5" t="s">
        <v>532</v>
      </c>
    </row>
    <row r="8583" spans="2:3">
      <c r="B8583" s="5">
        <v>116</v>
      </c>
      <c r="C8583" s="5" t="s">
        <v>532</v>
      </c>
    </row>
    <row r="8584" spans="2:3">
      <c r="B8584" s="5">
        <v>914</v>
      </c>
      <c r="C8584" s="5" t="s">
        <v>533</v>
      </c>
    </row>
    <row r="8585" spans="2:3">
      <c r="B8585" s="5">
        <v>653</v>
      </c>
      <c r="C8585" s="5" t="s">
        <v>532</v>
      </c>
    </row>
    <row r="8586" spans="2:3">
      <c r="B8586" s="5">
        <v>193</v>
      </c>
      <c r="C8586" s="5" t="s">
        <v>533</v>
      </c>
    </row>
    <row r="8587" spans="2:3">
      <c r="B8587" s="5">
        <v>450</v>
      </c>
      <c r="C8587" s="5" t="s">
        <v>533</v>
      </c>
    </row>
    <row r="8588" spans="2:3">
      <c r="B8588" s="5">
        <v>329</v>
      </c>
      <c r="C8588" s="5" t="s">
        <v>532</v>
      </c>
    </row>
    <row r="8589" spans="2:3">
      <c r="B8589" s="5">
        <v>427</v>
      </c>
      <c r="C8589" s="5" t="s">
        <v>533</v>
      </c>
    </row>
    <row r="8590" spans="2:3">
      <c r="B8590" s="5">
        <v>858</v>
      </c>
      <c r="C8590" s="5" t="s">
        <v>533</v>
      </c>
    </row>
    <row r="8591" spans="2:3">
      <c r="B8591" s="5">
        <v>170</v>
      </c>
      <c r="C8591" s="5" t="s">
        <v>533</v>
      </c>
    </row>
    <row r="8592" spans="2:3">
      <c r="B8592" s="5">
        <v>453</v>
      </c>
      <c r="C8592" s="5" t="s">
        <v>533</v>
      </c>
    </row>
    <row r="8593" spans="2:3">
      <c r="B8593" s="5">
        <v>975</v>
      </c>
      <c r="C8593" s="5" t="s">
        <v>532</v>
      </c>
    </row>
    <row r="8594" spans="2:3">
      <c r="B8594" s="5">
        <v>146</v>
      </c>
      <c r="C8594" s="5" t="s">
        <v>533</v>
      </c>
    </row>
    <row r="8595" spans="2:3">
      <c r="B8595" s="5">
        <v>797</v>
      </c>
      <c r="C8595" s="5" t="s">
        <v>533</v>
      </c>
    </row>
    <row r="8596" spans="2:3">
      <c r="B8596" s="5">
        <v>297</v>
      </c>
      <c r="C8596" s="5" t="s">
        <v>533</v>
      </c>
    </row>
    <row r="8597" spans="2:3">
      <c r="B8597" s="5">
        <v>982</v>
      </c>
      <c r="C8597" s="5" t="s">
        <v>533</v>
      </c>
    </row>
    <row r="8598" spans="2:3">
      <c r="B8598" s="5">
        <v>208</v>
      </c>
      <c r="C8598" s="5" t="s">
        <v>532</v>
      </c>
    </row>
    <row r="8599" spans="2:3">
      <c r="B8599" s="5">
        <v>764</v>
      </c>
      <c r="C8599" s="5" t="s">
        <v>532</v>
      </c>
    </row>
    <row r="8600" spans="2:3">
      <c r="B8600" s="5">
        <v>2</v>
      </c>
      <c r="C8600" s="5" t="s">
        <v>532</v>
      </c>
    </row>
    <row r="8601" spans="2:3">
      <c r="B8601" s="5">
        <v>746</v>
      </c>
      <c r="C8601" s="5" t="s">
        <v>532</v>
      </c>
    </row>
    <row r="8602" spans="2:3">
      <c r="B8602" s="5">
        <v>437</v>
      </c>
      <c r="C8602" s="5" t="s">
        <v>533</v>
      </c>
    </row>
    <row r="8603" spans="2:3">
      <c r="B8603" s="5">
        <v>110</v>
      </c>
      <c r="C8603" s="5" t="s">
        <v>532</v>
      </c>
    </row>
    <row r="8604" spans="2:3">
      <c r="B8604" s="5">
        <v>312</v>
      </c>
      <c r="C8604" s="5" t="s">
        <v>533</v>
      </c>
    </row>
    <row r="8605" spans="2:3">
      <c r="B8605" s="5">
        <v>690</v>
      </c>
      <c r="C8605" s="5" t="s">
        <v>532</v>
      </c>
    </row>
    <row r="8606" spans="2:3">
      <c r="B8606" s="5">
        <v>677</v>
      </c>
      <c r="C8606" s="5" t="s">
        <v>532</v>
      </c>
    </row>
    <row r="8607" spans="2:3">
      <c r="B8607" s="5">
        <v>810</v>
      </c>
      <c r="C8607" s="5" t="s">
        <v>532</v>
      </c>
    </row>
    <row r="8608" spans="2:3">
      <c r="B8608" s="5">
        <v>501</v>
      </c>
      <c r="C8608" s="5" t="s">
        <v>533</v>
      </c>
    </row>
    <row r="8609" spans="2:3">
      <c r="B8609" s="5">
        <v>27</v>
      </c>
      <c r="C8609" s="5" t="s">
        <v>533</v>
      </c>
    </row>
    <row r="8610" spans="2:3">
      <c r="B8610" s="5">
        <v>457</v>
      </c>
      <c r="C8610" s="5" t="s">
        <v>532</v>
      </c>
    </row>
    <row r="8611" spans="2:3">
      <c r="B8611" s="5">
        <v>558</v>
      </c>
      <c r="C8611" s="5" t="s">
        <v>532</v>
      </c>
    </row>
    <row r="8612" spans="2:3">
      <c r="B8612" s="5">
        <v>405</v>
      </c>
      <c r="C8612" s="5" t="s">
        <v>533</v>
      </c>
    </row>
    <row r="8613" spans="2:3">
      <c r="B8613" s="5">
        <v>626</v>
      </c>
      <c r="C8613" s="5" t="s">
        <v>532</v>
      </c>
    </row>
    <row r="8614" spans="2:3">
      <c r="B8614" s="5">
        <v>647</v>
      </c>
      <c r="C8614" s="5" t="s">
        <v>532</v>
      </c>
    </row>
    <row r="8615" spans="2:3">
      <c r="B8615" s="5">
        <v>302</v>
      </c>
      <c r="C8615" s="5" t="s">
        <v>533</v>
      </c>
    </row>
    <row r="8616" spans="2:3">
      <c r="B8616" s="5">
        <v>166</v>
      </c>
      <c r="C8616" s="5" t="s">
        <v>533</v>
      </c>
    </row>
    <row r="8617" spans="2:3">
      <c r="B8617" s="5">
        <v>917</v>
      </c>
      <c r="C8617" s="5" t="s">
        <v>533</v>
      </c>
    </row>
    <row r="8618" spans="2:3">
      <c r="B8618" s="5">
        <v>215</v>
      </c>
      <c r="C8618" s="5" t="s">
        <v>533</v>
      </c>
    </row>
    <row r="8619" spans="2:3">
      <c r="B8619" s="5">
        <v>561</v>
      </c>
      <c r="C8619" s="5" t="s">
        <v>533</v>
      </c>
    </row>
    <row r="8620" spans="2:3">
      <c r="B8620" s="5">
        <v>112</v>
      </c>
      <c r="C8620" s="5" t="s">
        <v>533</v>
      </c>
    </row>
    <row r="8621" spans="2:3">
      <c r="B8621" s="5">
        <v>825</v>
      </c>
      <c r="C8621" s="5" t="s">
        <v>532</v>
      </c>
    </row>
    <row r="8622" spans="2:3">
      <c r="B8622" s="5">
        <v>405</v>
      </c>
      <c r="C8622" s="5" t="s">
        <v>533</v>
      </c>
    </row>
    <row r="8623" spans="2:3">
      <c r="B8623" s="5">
        <v>896</v>
      </c>
      <c r="C8623" s="5" t="s">
        <v>532</v>
      </c>
    </row>
    <row r="8624" spans="2:3">
      <c r="B8624" s="5">
        <v>177</v>
      </c>
      <c r="C8624" s="5" t="s">
        <v>533</v>
      </c>
    </row>
    <row r="8625" spans="2:3">
      <c r="B8625" s="5">
        <v>190</v>
      </c>
      <c r="C8625" s="5" t="s">
        <v>533</v>
      </c>
    </row>
    <row r="8626" spans="2:3">
      <c r="B8626" s="5">
        <v>799</v>
      </c>
      <c r="C8626" s="5" t="s">
        <v>532</v>
      </c>
    </row>
    <row r="8627" spans="2:3">
      <c r="B8627" s="5">
        <v>219</v>
      </c>
      <c r="C8627" s="5" t="s">
        <v>533</v>
      </c>
    </row>
    <row r="8628" spans="2:3">
      <c r="B8628" s="5">
        <v>574</v>
      </c>
      <c r="C8628" s="5" t="s">
        <v>533</v>
      </c>
    </row>
    <row r="8629" spans="2:3">
      <c r="B8629" s="5">
        <v>300</v>
      </c>
      <c r="C8629" s="5" t="s">
        <v>533</v>
      </c>
    </row>
    <row r="8630" spans="2:3">
      <c r="B8630" s="5">
        <v>834</v>
      </c>
      <c r="C8630" s="5" t="s">
        <v>532</v>
      </c>
    </row>
    <row r="8631" spans="2:3">
      <c r="B8631" s="5">
        <v>14</v>
      </c>
      <c r="C8631" s="5" t="s">
        <v>532</v>
      </c>
    </row>
    <row r="8632" spans="2:3">
      <c r="B8632" s="5">
        <v>427</v>
      </c>
      <c r="C8632" s="5" t="s">
        <v>532</v>
      </c>
    </row>
    <row r="8633" spans="2:3">
      <c r="B8633" s="5">
        <v>545</v>
      </c>
      <c r="C8633" s="5" t="s">
        <v>532</v>
      </c>
    </row>
    <row r="8634" spans="2:3">
      <c r="B8634" s="5">
        <v>777</v>
      </c>
      <c r="C8634" s="5" t="s">
        <v>533</v>
      </c>
    </row>
    <row r="8635" spans="2:3">
      <c r="B8635" s="5">
        <v>264</v>
      </c>
      <c r="C8635" s="5" t="s">
        <v>533</v>
      </c>
    </row>
    <row r="8636" spans="2:3">
      <c r="B8636" s="5">
        <v>863</v>
      </c>
      <c r="C8636" s="5" t="s">
        <v>532</v>
      </c>
    </row>
    <row r="8637" spans="2:3">
      <c r="B8637" s="5">
        <v>1000</v>
      </c>
      <c r="C8637" s="5" t="s">
        <v>532</v>
      </c>
    </row>
    <row r="8638" spans="2:3">
      <c r="B8638" s="5">
        <v>70</v>
      </c>
      <c r="C8638" s="5" t="s">
        <v>533</v>
      </c>
    </row>
    <row r="8639" spans="2:3">
      <c r="B8639" s="5">
        <v>59</v>
      </c>
      <c r="C8639" s="5" t="s">
        <v>533</v>
      </c>
    </row>
    <row r="8640" spans="2:3">
      <c r="B8640" s="5">
        <v>856</v>
      </c>
      <c r="C8640" s="5" t="s">
        <v>532</v>
      </c>
    </row>
    <row r="8641" spans="2:3">
      <c r="B8641" s="5">
        <v>738</v>
      </c>
      <c r="C8641" s="5" t="s">
        <v>533</v>
      </c>
    </row>
    <row r="8642" spans="2:3">
      <c r="B8642" s="5">
        <v>796</v>
      </c>
      <c r="C8642" s="5" t="s">
        <v>532</v>
      </c>
    </row>
    <row r="8643" spans="2:3">
      <c r="B8643" s="5">
        <v>859</v>
      </c>
      <c r="C8643" s="5" t="s">
        <v>533</v>
      </c>
    </row>
    <row r="8644" spans="2:3">
      <c r="B8644" s="5">
        <v>730</v>
      </c>
      <c r="C8644" s="5" t="s">
        <v>533</v>
      </c>
    </row>
    <row r="8645" spans="2:3">
      <c r="B8645" s="5">
        <v>999</v>
      </c>
      <c r="C8645" s="5" t="s">
        <v>532</v>
      </c>
    </row>
    <row r="8646" spans="2:3">
      <c r="B8646" s="5">
        <v>751</v>
      </c>
      <c r="C8646" s="5" t="s">
        <v>533</v>
      </c>
    </row>
    <row r="8647" spans="2:3">
      <c r="B8647" s="5">
        <v>981</v>
      </c>
      <c r="C8647" s="5" t="s">
        <v>533</v>
      </c>
    </row>
    <row r="8648" spans="2:3">
      <c r="B8648" s="5">
        <v>354</v>
      </c>
      <c r="C8648" s="5" t="s">
        <v>533</v>
      </c>
    </row>
    <row r="8649" spans="2:3">
      <c r="B8649" s="5">
        <v>283</v>
      </c>
      <c r="C8649" s="5" t="s">
        <v>532</v>
      </c>
    </row>
    <row r="8650" spans="2:3">
      <c r="B8650" s="5">
        <v>326</v>
      </c>
      <c r="C8650" s="5" t="s">
        <v>532</v>
      </c>
    </row>
    <row r="8651" spans="2:3">
      <c r="B8651" s="5">
        <v>109</v>
      </c>
      <c r="C8651" s="5" t="s">
        <v>532</v>
      </c>
    </row>
    <row r="8652" spans="2:3">
      <c r="B8652" s="5">
        <v>673</v>
      </c>
      <c r="C8652" s="5" t="s">
        <v>533</v>
      </c>
    </row>
    <row r="8653" spans="2:3">
      <c r="B8653" s="5">
        <v>491</v>
      </c>
      <c r="C8653" s="5" t="s">
        <v>533</v>
      </c>
    </row>
    <row r="8654" spans="2:3">
      <c r="B8654" s="5">
        <v>456</v>
      </c>
      <c r="C8654" s="5" t="s">
        <v>533</v>
      </c>
    </row>
    <row r="8655" spans="2:3">
      <c r="B8655" s="5">
        <v>290</v>
      </c>
      <c r="C8655" s="5" t="s">
        <v>533</v>
      </c>
    </row>
    <row r="8656" spans="2:3">
      <c r="B8656" s="5">
        <v>703</v>
      </c>
      <c r="C8656" s="5" t="s">
        <v>532</v>
      </c>
    </row>
    <row r="8657" spans="2:3">
      <c r="B8657" s="5">
        <v>864</v>
      </c>
      <c r="C8657" s="5" t="s">
        <v>532</v>
      </c>
    </row>
    <row r="8658" spans="2:3">
      <c r="B8658" s="5">
        <v>409</v>
      </c>
      <c r="C8658" s="5" t="s">
        <v>533</v>
      </c>
    </row>
    <row r="8659" spans="2:3">
      <c r="B8659" s="5">
        <v>712</v>
      </c>
      <c r="C8659" s="5" t="s">
        <v>532</v>
      </c>
    </row>
    <row r="8660" spans="2:3">
      <c r="B8660" s="5">
        <v>642</v>
      </c>
      <c r="C8660" s="5" t="s">
        <v>532</v>
      </c>
    </row>
    <row r="8661" spans="2:3">
      <c r="B8661" s="5">
        <v>926</v>
      </c>
      <c r="C8661" s="5" t="s">
        <v>532</v>
      </c>
    </row>
    <row r="8662" spans="2:3">
      <c r="B8662" s="5">
        <v>242</v>
      </c>
      <c r="C8662" s="5" t="s">
        <v>533</v>
      </c>
    </row>
    <row r="8663" spans="2:3">
      <c r="B8663" s="5">
        <v>220</v>
      </c>
      <c r="C8663" s="5" t="s">
        <v>533</v>
      </c>
    </row>
    <row r="8664" spans="2:3">
      <c r="B8664" s="5">
        <v>157</v>
      </c>
      <c r="C8664" s="5" t="s">
        <v>533</v>
      </c>
    </row>
    <row r="8665" spans="2:3">
      <c r="B8665" s="5">
        <v>925</v>
      </c>
      <c r="C8665" s="5" t="s">
        <v>532</v>
      </c>
    </row>
    <row r="8666" spans="2:3">
      <c r="B8666" s="5">
        <v>763</v>
      </c>
      <c r="C8666" s="5" t="s">
        <v>533</v>
      </c>
    </row>
    <row r="8667" spans="2:3">
      <c r="B8667" s="5">
        <v>914</v>
      </c>
      <c r="C8667" s="5" t="s">
        <v>533</v>
      </c>
    </row>
    <row r="8668" spans="2:3">
      <c r="B8668" s="5">
        <v>989</v>
      </c>
      <c r="C8668" s="5" t="s">
        <v>532</v>
      </c>
    </row>
    <row r="8669" spans="2:3">
      <c r="B8669" s="5">
        <v>973</v>
      </c>
      <c r="C8669" s="5" t="s">
        <v>533</v>
      </c>
    </row>
    <row r="8670" spans="2:3">
      <c r="B8670" s="5">
        <v>975</v>
      </c>
      <c r="C8670" s="5" t="s">
        <v>532</v>
      </c>
    </row>
    <row r="8671" spans="2:3">
      <c r="B8671" s="5">
        <v>611</v>
      </c>
      <c r="C8671" s="5" t="s">
        <v>533</v>
      </c>
    </row>
    <row r="8672" spans="2:3">
      <c r="B8672" s="5">
        <v>19</v>
      </c>
      <c r="C8672" s="5" t="s">
        <v>532</v>
      </c>
    </row>
    <row r="8673" spans="2:3">
      <c r="B8673" s="5">
        <v>270</v>
      </c>
      <c r="C8673" s="5" t="s">
        <v>533</v>
      </c>
    </row>
    <row r="8674" spans="2:3">
      <c r="B8674" s="5">
        <v>5</v>
      </c>
      <c r="C8674" s="5" t="s">
        <v>533</v>
      </c>
    </row>
    <row r="8675" spans="2:3">
      <c r="B8675" s="5">
        <v>597</v>
      </c>
      <c r="C8675" s="5" t="s">
        <v>532</v>
      </c>
    </row>
    <row r="8676" spans="2:3">
      <c r="B8676" s="5">
        <v>910</v>
      </c>
      <c r="C8676" s="5" t="s">
        <v>532</v>
      </c>
    </row>
    <row r="8677" spans="2:3">
      <c r="B8677" s="5">
        <v>94</v>
      </c>
      <c r="C8677" s="5" t="s">
        <v>532</v>
      </c>
    </row>
    <row r="8678" spans="2:3">
      <c r="B8678" s="5">
        <v>818</v>
      </c>
      <c r="C8678" s="5" t="s">
        <v>532</v>
      </c>
    </row>
    <row r="8679" spans="2:3">
      <c r="B8679" s="5">
        <v>639</v>
      </c>
      <c r="C8679" s="5" t="s">
        <v>532</v>
      </c>
    </row>
    <row r="8680" spans="2:3">
      <c r="B8680" s="5">
        <v>326</v>
      </c>
      <c r="C8680" s="5" t="s">
        <v>533</v>
      </c>
    </row>
    <row r="8681" spans="2:3">
      <c r="B8681" s="5">
        <v>23</v>
      </c>
      <c r="C8681" s="5" t="s">
        <v>533</v>
      </c>
    </row>
    <row r="8682" spans="2:3">
      <c r="B8682" s="5">
        <v>73</v>
      </c>
      <c r="C8682" s="5" t="s">
        <v>533</v>
      </c>
    </row>
    <row r="8683" spans="2:3">
      <c r="B8683" s="5">
        <v>568</v>
      </c>
      <c r="C8683" s="5" t="s">
        <v>533</v>
      </c>
    </row>
    <row r="8684" spans="2:3">
      <c r="B8684" s="5">
        <v>233</v>
      </c>
      <c r="C8684" s="5" t="s">
        <v>533</v>
      </c>
    </row>
    <row r="8685" spans="2:3">
      <c r="B8685" s="5">
        <v>212</v>
      </c>
      <c r="C8685" s="5" t="s">
        <v>533</v>
      </c>
    </row>
    <row r="8686" spans="2:3">
      <c r="B8686" s="5">
        <v>291</v>
      </c>
      <c r="C8686" s="5" t="s">
        <v>532</v>
      </c>
    </row>
    <row r="8687" spans="2:3">
      <c r="B8687" s="5">
        <v>958</v>
      </c>
      <c r="C8687" s="5" t="s">
        <v>533</v>
      </c>
    </row>
    <row r="8688" spans="2:3">
      <c r="B8688" s="5">
        <v>403</v>
      </c>
      <c r="C8688" s="5" t="s">
        <v>532</v>
      </c>
    </row>
    <row r="8689" spans="2:3">
      <c r="B8689" s="5">
        <v>505</v>
      </c>
      <c r="C8689" s="5" t="s">
        <v>532</v>
      </c>
    </row>
    <row r="8690" spans="2:3">
      <c r="B8690" s="5">
        <v>461</v>
      </c>
      <c r="C8690" s="5" t="s">
        <v>533</v>
      </c>
    </row>
    <row r="8691" spans="2:3">
      <c r="B8691" s="5">
        <v>524</v>
      </c>
      <c r="C8691" s="5" t="s">
        <v>533</v>
      </c>
    </row>
    <row r="8692" spans="2:3">
      <c r="B8692" s="5">
        <v>18</v>
      </c>
      <c r="C8692" s="5" t="s">
        <v>532</v>
      </c>
    </row>
    <row r="8693" spans="2:3">
      <c r="B8693" s="5">
        <v>131</v>
      </c>
      <c r="C8693" s="5" t="s">
        <v>533</v>
      </c>
    </row>
    <row r="8694" spans="2:3">
      <c r="B8694" s="5">
        <v>548</v>
      </c>
      <c r="C8694" s="5" t="s">
        <v>533</v>
      </c>
    </row>
    <row r="8695" spans="2:3">
      <c r="B8695" s="5">
        <v>127</v>
      </c>
      <c r="C8695" s="5" t="s">
        <v>533</v>
      </c>
    </row>
    <row r="8696" spans="2:3">
      <c r="B8696" s="5">
        <v>805</v>
      </c>
      <c r="C8696" s="5" t="s">
        <v>532</v>
      </c>
    </row>
    <row r="8697" spans="2:3">
      <c r="B8697" s="5">
        <v>365</v>
      </c>
      <c r="C8697" s="5" t="s">
        <v>533</v>
      </c>
    </row>
    <row r="8698" spans="2:3">
      <c r="B8698" s="5">
        <v>2</v>
      </c>
      <c r="C8698" s="5" t="s">
        <v>533</v>
      </c>
    </row>
    <row r="8699" spans="2:3">
      <c r="B8699" s="5">
        <v>508</v>
      </c>
      <c r="C8699" s="5" t="s">
        <v>533</v>
      </c>
    </row>
    <row r="8700" spans="2:3">
      <c r="B8700" s="5">
        <v>762</v>
      </c>
      <c r="C8700" s="5" t="s">
        <v>532</v>
      </c>
    </row>
    <row r="8701" spans="2:3">
      <c r="B8701" s="5">
        <v>26</v>
      </c>
      <c r="C8701" s="5" t="s">
        <v>532</v>
      </c>
    </row>
    <row r="8702" spans="2:3">
      <c r="B8702" s="5">
        <v>158</v>
      </c>
      <c r="C8702" s="5" t="s">
        <v>532</v>
      </c>
    </row>
    <row r="8703" spans="2:3">
      <c r="B8703" s="5">
        <v>972</v>
      </c>
      <c r="C8703" s="5" t="s">
        <v>532</v>
      </c>
    </row>
    <row r="8704" spans="2:3">
      <c r="B8704" s="5">
        <v>482</v>
      </c>
      <c r="C8704" s="5" t="s">
        <v>533</v>
      </c>
    </row>
    <row r="8705" spans="2:3">
      <c r="B8705" s="5">
        <v>707</v>
      </c>
      <c r="C8705" s="5" t="s">
        <v>532</v>
      </c>
    </row>
    <row r="8706" spans="2:3">
      <c r="B8706" s="5">
        <v>208</v>
      </c>
      <c r="C8706" s="5" t="s">
        <v>533</v>
      </c>
    </row>
    <row r="8707" spans="2:3">
      <c r="B8707" s="5">
        <v>754</v>
      </c>
      <c r="C8707" s="5" t="s">
        <v>532</v>
      </c>
    </row>
    <row r="8708" spans="2:3">
      <c r="B8708" s="5">
        <v>552</v>
      </c>
      <c r="C8708" s="5" t="s">
        <v>532</v>
      </c>
    </row>
    <row r="8709" spans="2:3">
      <c r="B8709" s="5">
        <v>442</v>
      </c>
      <c r="C8709" s="5" t="s">
        <v>532</v>
      </c>
    </row>
    <row r="8710" spans="2:3">
      <c r="B8710" s="5">
        <v>377</v>
      </c>
      <c r="C8710" s="5" t="s">
        <v>533</v>
      </c>
    </row>
    <row r="8711" spans="2:3">
      <c r="B8711" s="5">
        <v>4</v>
      </c>
      <c r="C8711" s="5" t="s">
        <v>533</v>
      </c>
    </row>
    <row r="8712" spans="2:3">
      <c r="B8712" s="5">
        <v>493</v>
      </c>
      <c r="C8712" s="5" t="s">
        <v>532</v>
      </c>
    </row>
    <row r="8713" spans="2:3">
      <c r="B8713" s="5">
        <v>125</v>
      </c>
      <c r="C8713" s="5" t="s">
        <v>533</v>
      </c>
    </row>
    <row r="8714" spans="2:3">
      <c r="B8714" s="5">
        <v>780</v>
      </c>
      <c r="C8714" s="5" t="s">
        <v>533</v>
      </c>
    </row>
    <row r="8715" spans="2:3">
      <c r="B8715" s="5">
        <v>685</v>
      </c>
      <c r="C8715" s="5" t="s">
        <v>533</v>
      </c>
    </row>
    <row r="8716" spans="2:3">
      <c r="B8716" s="5">
        <v>595</v>
      </c>
      <c r="C8716" s="5" t="s">
        <v>533</v>
      </c>
    </row>
    <row r="8717" spans="2:3">
      <c r="B8717" s="5">
        <v>547</v>
      </c>
      <c r="C8717" s="5" t="s">
        <v>533</v>
      </c>
    </row>
    <row r="8718" spans="2:3">
      <c r="B8718" s="5">
        <v>77</v>
      </c>
      <c r="C8718" s="5" t="s">
        <v>532</v>
      </c>
    </row>
    <row r="8719" spans="2:3">
      <c r="B8719" s="5">
        <v>974</v>
      </c>
      <c r="C8719" s="5" t="s">
        <v>533</v>
      </c>
    </row>
    <row r="8720" spans="2:3">
      <c r="B8720" s="5">
        <v>699</v>
      </c>
      <c r="C8720" s="5" t="s">
        <v>533</v>
      </c>
    </row>
    <row r="8721" spans="2:3">
      <c r="B8721" s="5">
        <v>530</v>
      </c>
      <c r="C8721" s="5" t="s">
        <v>532</v>
      </c>
    </row>
    <row r="8722" spans="2:3">
      <c r="B8722" s="5">
        <v>654</v>
      </c>
      <c r="C8722" s="5" t="s">
        <v>532</v>
      </c>
    </row>
    <row r="8723" spans="2:3">
      <c r="B8723" s="5">
        <v>86</v>
      </c>
      <c r="C8723" s="5" t="s">
        <v>533</v>
      </c>
    </row>
    <row r="8724" spans="2:3">
      <c r="B8724" s="5">
        <v>27</v>
      </c>
      <c r="C8724" s="5" t="s">
        <v>533</v>
      </c>
    </row>
    <row r="8725" spans="2:3">
      <c r="B8725" s="5">
        <v>205</v>
      </c>
      <c r="C8725" s="5" t="s">
        <v>533</v>
      </c>
    </row>
    <row r="8726" spans="2:3">
      <c r="B8726" s="5">
        <v>993</v>
      </c>
      <c r="C8726" s="5" t="s">
        <v>533</v>
      </c>
    </row>
    <row r="8727" spans="2:3">
      <c r="B8727" s="5">
        <v>957</v>
      </c>
      <c r="C8727" s="5" t="s">
        <v>532</v>
      </c>
    </row>
    <row r="8728" spans="2:3">
      <c r="B8728" s="5">
        <v>501</v>
      </c>
      <c r="C8728" s="5" t="s">
        <v>533</v>
      </c>
    </row>
    <row r="8729" spans="2:3">
      <c r="B8729" s="5">
        <v>545</v>
      </c>
      <c r="C8729" s="5" t="s">
        <v>532</v>
      </c>
    </row>
    <row r="8730" spans="2:3">
      <c r="B8730" s="5">
        <v>456</v>
      </c>
      <c r="C8730" s="5" t="s">
        <v>532</v>
      </c>
    </row>
    <row r="8731" spans="2:3">
      <c r="B8731" s="5">
        <v>459</v>
      </c>
      <c r="C8731" s="5" t="s">
        <v>533</v>
      </c>
    </row>
    <row r="8732" spans="2:3">
      <c r="B8732" s="5">
        <v>401</v>
      </c>
      <c r="C8732" s="5" t="s">
        <v>533</v>
      </c>
    </row>
    <row r="8733" spans="2:3">
      <c r="B8733" s="5">
        <v>217</v>
      </c>
      <c r="C8733" s="5" t="s">
        <v>533</v>
      </c>
    </row>
    <row r="8734" spans="2:3">
      <c r="B8734" s="5">
        <v>163</v>
      </c>
      <c r="C8734" s="5" t="s">
        <v>533</v>
      </c>
    </row>
    <row r="8735" spans="2:3">
      <c r="B8735" s="5">
        <v>805</v>
      </c>
      <c r="C8735" s="5" t="s">
        <v>532</v>
      </c>
    </row>
    <row r="8736" spans="2:3">
      <c r="B8736" s="5">
        <v>107</v>
      </c>
      <c r="C8736" s="5" t="s">
        <v>532</v>
      </c>
    </row>
    <row r="8737" spans="2:3">
      <c r="B8737" s="5">
        <v>440</v>
      </c>
      <c r="C8737" s="5" t="s">
        <v>533</v>
      </c>
    </row>
    <row r="8738" spans="2:3">
      <c r="B8738" s="5">
        <v>91</v>
      </c>
      <c r="C8738" s="5" t="s">
        <v>533</v>
      </c>
    </row>
    <row r="8739" spans="2:3">
      <c r="B8739" s="5">
        <v>799</v>
      </c>
      <c r="C8739" s="5" t="s">
        <v>532</v>
      </c>
    </row>
    <row r="8740" spans="2:3">
      <c r="B8740" s="5">
        <v>972</v>
      </c>
      <c r="C8740" s="5" t="s">
        <v>532</v>
      </c>
    </row>
    <row r="8741" spans="2:3">
      <c r="B8741" s="5">
        <v>871</v>
      </c>
      <c r="C8741" s="5" t="s">
        <v>532</v>
      </c>
    </row>
    <row r="8742" spans="2:3">
      <c r="B8742" s="5">
        <v>216</v>
      </c>
      <c r="C8742" s="5" t="s">
        <v>533</v>
      </c>
    </row>
    <row r="8743" spans="2:3">
      <c r="B8743" s="5">
        <v>751</v>
      </c>
      <c r="C8743" s="5" t="s">
        <v>532</v>
      </c>
    </row>
    <row r="8744" spans="2:3">
      <c r="B8744" s="5">
        <v>726</v>
      </c>
      <c r="C8744" s="5" t="s">
        <v>533</v>
      </c>
    </row>
    <row r="8745" spans="2:3">
      <c r="B8745" s="5">
        <v>394</v>
      </c>
      <c r="C8745" s="5" t="s">
        <v>532</v>
      </c>
    </row>
    <row r="8746" spans="2:3">
      <c r="B8746" s="5">
        <v>214</v>
      </c>
      <c r="C8746" s="5" t="s">
        <v>533</v>
      </c>
    </row>
    <row r="8747" spans="2:3">
      <c r="B8747" s="5">
        <v>651</v>
      </c>
      <c r="C8747" s="5" t="s">
        <v>532</v>
      </c>
    </row>
    <row r="8748" spans="2:3">
      <c r="B8748" s="5">
        <v>816</v>
      </c>
      <c r="C8748" s="5" t="s">
        <v>532</v>
      </c>
    </row>
    <row r="8749" spans="2:3">
      <c r="B8749" s="5">
        <v>422</v>
      </c>
      <c r="C8749" s="5" t="s">
        <v>532</v>
      </c>
    </row>
    <row r="8750" spans="2:3">
      <c r="B8750" s="5">
        <v>103</v>
      </c>
      <c r="C8750" s="5" t="s">
        <v>533</v>
      </c>
    </row>
    <row r="8751" spans="2:3">
      <c r="B8751" s="5">
        <v>106</v>
      </c>
      <c r="C8751" s="5" t="s">
        <v>533</v>
      </c>
    </row>
    <row r="8752" spans="2:3">
      <c r="B8752" s="5">
        <v>35</v>
      </c>
      <c r="C8752" s="5" t="s">
        <v>532</v>
      </c>
    </row>
    <row r="8753" spans="2:3">
      <c r="B8753" s="5">
        <v>366</v>
      </c>
      <c r="C8753" s="5" t="s">
        <v>533</v>
      </c>
    </row>
    <row r="8754" spans="2:3">
      <c r="B8754" s="5">
        <v>85</v>
      </c>
      <c r="C8754" s="5" t="s">
        <v>533</v>
      </c>
    </row>
    <row r="8755" spans="2:3">
      <c r="B8755" s="5">
        <v>770</v>
      </c>
      <c r="C8755" s="5" t="s">
        <v>533</v>
      </c>
    </row>
    <row r="8756" spans="2:3">
      <c r="B8756" s="5">
        <v>731</v>
      </c>
      <c r="C8756" s="5" t="s">
        <v>532</v>
      </c>
    </row>
    <row r="8757" spans="2:3">
      <c r="B8757" s="5">
        <v>588</v>
      </c>
      <c r="C8757" s="5" t="s">
        <v>533</v>
      </c>
    </row>
    <row r="8758" spans="2:3">
      <c r="B8758" s="5">
        <v>543</v>
      </c>
      <c r="C8758" s="5" t="s">
        <v>533</v>
      </c>
    </row>
    <row r="8759" spans="2:3">
      <c r="B8759" s="5">
        <v>350</v>
      </c>
      <c r="C8759" s="5" t="s">
        <v>533</v>
      </c>
    </row>
    <row r="8760" spans="2:3">
      <c r="B8760" s="5">
        <v>84</v>
      </c>
      <c r="C8760" s="5" t="s">
        <v>533</v>
      </c>
    </row>
    <row r="8761" spans="2:3">
      <c r="B8761" s="5">
        <v>83</v>
      </c>
      <c r="C8761" s="5" t="s">
        <v>533</v>
      </c>
    </row>
    <row r="8762" spans="2:3">
      <c r="B8762" s="5">
        <v>196</v>
      </c>
      <c r="C8762" s="5" t="s">
        <v>533</v>
      </c>
    </row>
    <row r="8763" spans="2:3">
      <c r="B8763" s="5">
        <v>13</v>
      </c>
      <c r="C8763" s="5" t="s">
        <v>532</v>
      </c>
    </row>
    <row r="8764" spans="2:3">
      <c r="B8764" s="5">
        <v>329</v>
      </c>
      <c r="C8764" s="5" t="s">
        <v>533</v>
      </c>
    </row>
    <row r="8765" spans="2:3">
      <c r="B8765" s="5">
        <v>854</v>
      </c>
      <c r="C8765" s="5" t="s">
        <v>533</v>
      </c>
    </row>
    <row r="8766" spans="2:3">
      <c r="B8766" s="5">
        <v>371</v>
      </c>
      <c r="C8766" s="5" t="s">
        <v>533</v>
      </c>
    </row>
    <row r="8767" spans="2:3">
      <c r="B8767" s="5">
        <v>795</v>
      </c>
      <c r="C8767" s="5" t="s">
        <v>533</v>
      </c>
    </row>
    <row r="8768" spans="2:3">
      <c r="B8768" s="5">
        <v>366</v>
      </c>
      <c r="C8768" s="5" t="s">
        <v>533</v>
      </c>
    </row>
    <row r="8769" spans="2:3">
      <c r="B8769" s="5">
        <v>517</v>
      </c>
      <c r="C8769" s="5" t="s">
        <v>533</v>
      </c>
    </row>
    <row r="8770" spans="2:3">
      <c r="B8770" s="5">
        <v>697</v>
      </c>
      <c r="C8770" s="5" t="s">
        <v>532</v>
      </c>
    </row>
    <row r="8771" spans="2:3">
      <c r="B8771" s="5">
        <v>693</v>
      </c>
      <c r="C8771" s="5" t="s">
        <v>533</v>
      </c>
    </row>
    <row r="8772" spans="2:3">
      <c r="B8772" s="5">
        <v>980</v>
      </c>
      <c r="C8772" s="5" t="s">
        <v>533</v>
      </c>
    </row>
    <row r="8773" spans="2:3">
      <c r="B8773" s="5">
        <v>657</v>
      </c>
      <c r="C8773" s="5" t="s">
        <v>533</v>
      </c>
    </row>
    <row r="8774" spans="2:3">
      <c r="B8774" s="5">
        <v>913</v>
      </c>
      <c r="C8774" s="5" t="s">
        <v>533</v>
      </c>
    </row>
    <row r="8775" spans="2:3">
      <c r="B8775" s="5">
        <v>930</v>
      </c>
      <c r="C8775" s="5" t="s">
        <v>532</v>
      </c>
    </row>
    <row r="8776" spans="2:3">
      <c r="B8776" s="5">
        <v>581</v>
      </c>
      <c r="C8776" s="5" t="s">
        <v>533</v>
      </c>
    </row>
    <row r="8777" spans="2:3">
      <c r="B8777" s="5">
        <v>591</v>
      </c>
      <c r="C8777" s="5" t="s">
        <v>533</v>
      </c>
    </row>
    <row r="8778" spans="2:3">
      <c r="B8778" s="5">
        <v>94</v>
      </c>
      <c r="C8778" s="5" t="s">
        <v>533</v>
      </c>
    </row>
    <row r="8779" spans="2:3">
      <c r="B8779" s="5">
        <v>129</v>
      </c>
      <c r="C8779" s="5" t="s">
        <v>533</v>
      </c>
    </row>
    <row r="8780" spans="2:3">
      <c r="B8780" s="5">
        <v>456</v>
      </c>
      <c r="C8780" s="5" t="s">
        <v>533</v>
      </c>
    </row>
    <row r="8781" spans="2:3">
      <c r="B8781" s="5">
        <v>542</v>
      </c>
      <c r="C8781" s="5" t="s">
        <v>533</v>
      </c>
    </row>
    <row r="8782" spans="2:3">
      <c r="B8782" s="5">
        <v>818</v>
      </c>
      <c r="C8782" s="5" t="s">
        <v>533</v>
      </c>
    </row>
    <row r="8783" spans="2:3">
      <c r="B8783" s="5">
        <v>162</v>
      </c>
      <c r="C8783" s="5" t="s">
        <v>533</v>
      </c>
    </row>
    <row r="8784" spans="2:3">
      <c r="B8784" s="5">
        <v>469</v>
      </c>
      <c r="C8784" s="5" t="s">
        <v>533</v>
      </c>
    </row>
    <row r="8785" spans="2:3">
      <c r="B8785" s="5">
        <v>104</v>
      </c>
      <c r="C8785" s="5" t="s">
        <v>533</v>
      </c>
    </row>
    <row r="8786" spans="2:3">
      <c r="B8786" s="5">
        <v>560</v>
      </c>
      <c r="C8786" s="5" t="s">
        <v>532</v>
      </c>
    </row>
    <row r="8787" spans="2:3">
      <c r="B8787" s="5">
        <v>297</v>
      </c>
      <c r="C8787" s="5" t="s">
        <v>532</v>
      </c>
    </row>
    <row r="8788" spans="2:3">
      <c r="B8788" s="5">
        <v>917</v>
      </c>
      <c r="C8788" s="5" t="s">
        <v>533</v>
      </c>
    </row>
    <row r="8789" spans="2:3">
      <c r="B8789" s="5">
        <v>925</v>
      </c>
      <c r="C8789" s="5" t="s">
        <v>533</v>
      </c>
    </row>
    <row r="8790" spans="2:3">
      <c r="B8790" s="5">
        <v>64</v>
      </c>
      <c r="C8790" s="5" t="s">
        <v>532</v>
      </c>
    </row>
    <row r="8791" spans="2:3">
      <c r="B8791" s="5">
        <v>398</v>
      </c>
      <c r="C8791" s="5" t="s">
        <v>533</v>
      </c>
    </row>
    <row r="8792" spans="2:3">
      <c r="B8792" s="5">
        <v>539</v>
      </c>
      <c r="C8792" s="5" t="s">
        <v>533</v>
      </c>
    </row>
    <row r="8793" spans="2:3">
      <c r="B8793" s="5">
        <v>772</v>
      </c>
      <c r="C8793" s="5" t="s">
        <v>532</v>
      </c>
    </row>
    <row r="8794" spans="2:3">
      <c r="B8794" s="5">
        <v>313</v>
      </c>
      <c r="C8794" s="5" t="s">
        <v>533</v>
      </c>
    </row>
    <row r="8795" spans="2:3">
      <c r="B8795" s="5">
        <v>746</v>
      </c>
      <c r="C8795" s="5" t="s">
        <v>532</v>
      </c>
    </row>
    <row r="8796" spans="2:3">
      <c r="B8796" s="5">
        <v>497</v>
      </c>
      <c r="C8796" s="5" t="s">
        <v>533</v>
      </c>
    </row>
    <row r="8797" spans="2:3">
      <c r="B8797" s="5">
        <v>201</v>
      </c>
      <c r="C8797" s="5" t="s">
        <v>532</v>
      </c>
    </row>
    <row r="8798" spans="2:3">
      <c r="B8798" s="5">
        <v>460</v>
      </c>
      <c r="C8798" s="5" t="s">
        <v>533</v>
      </c>
    </row>
    <row r="8799" spans="2:3">
      <c r="B8799" s="5">
        <v>281</v>
      </c>
      <c r="C8799" s="5" t="s">
        <v>533</v>
      </c>
    </row>
    <row r="8800" spans="2:3">
      <c r="B8800" s="5">
        <v>513</v>
      </c>
      <c r="C8800" s="5" t="s">
        <v>533</v>
      </c>
    </row>
    <row r="8801" spans="2:3">
      <c r="B8801" s="5">
        <v>550</v>
      </c>
      <c r="C8801" s="5" t="s">
        <v>532</v>
      </c>
    </row>
    <row r="8802" spans="2:3">
      <c r="B8802" s="5">
        <v>727</v>
      </c>
      <c r="C8802" s="5" t="s">
        <v>533</v>
      </c>
    </row>
    <row r="8803" spans="2:3">
      <c r="B8803" s="5">
        <v>201</v>
      </c>
      <c r="C8803" s="5" t="s">
        <v>533</v>
      </c>
    </row>
    <row r="8804" spans="2:3">
      <c r="B8804" s="5">
        <v>264</v>
      </c>
      <c r="C8804" s="5" t="s">
        <v>533</v>
      </c>
    </row>
    <row r="8805" spans="2:3">
      <c r="B8805" s="5">
        <v>198</v>
      </c>
      <c r="C8805" s="5" t="s">
        <v>533</v>
      </c>
    </row>
    <row r="8806" spans="2:3">
      <c r="B8806" s="5">
        <v>970</v>
      </c>
      <c r="C8806" s="5" t="s">
        <v>532</v>
      </c>
    </row>
    <row r="8807" spans="2:3">
      <c r="B8807" s="5">
        <v>710</v>
      </c>
      <c r="C8807" s="5" t="s">
        <v>533</v>
      </c>
    </row>
    <row r="8808" spans="2:3">
      <c r="B8808" s="5">
        <v>150</v>
      </c>
      <c r="C8808" s="5" t="s">
        <v>533</v>
      </c>
    </row>
    <row r="8809" spans="2:3">
      <c r="B8809" s="5">
        <v>847</v>
      </c>
      <c r="C8809" s="5" t="s">
        <v>532</v>
      </c>
    </row>
    <row r="8810" spans="2:3">
      <c r="B8810" s="5">
        <v>395</v>
      </c>
      <c r="C8810" s="5" t="s">
        <v>533</v>
      </c>
    </row>
    <row r="8811" spans="2:3">
      <c r="B8811" s="5">
        <v>323</v>
      </c>
      <c r="C8811" s="5" t="s">
        <v>533</v>
      </c>
    </row>
    <row r="8812" spans="2:3">
      <c r="B8812" s="5">
        <v>539</v>
      </c>
      <c r="C8812" s="5" t="s">
        <v>533</v>
      </c>
    </row>
    <row r="8813" spans="2:3">
      <c r="B8813" s="5">
        <v>575</v>
      </c>
      <c r="C8813" s="5" t="s">
        <v>533</v>
      </c>
    </row>
    <row r="8814" spans="2:3">
      <c r="B8814" s="5">
        <v>901</v>
      </c>
      <c r="C8814" s="5" t="s">
        <v>533</v>
      </c>
    </row>
    <row r="8815" spans="2:3">
      <c r="B8815" s="5">
        <v>36</v>
      </c>
      <c r="C8815" s="5" t="s">
        <v>532</v>
      </c>
    </row>
    <row r="8816" spans="2:3">
      <c r="B8816" s="5">
        <v>862</v>
      </c>
      <c r="C8816" s="5" t="s">
        <v>533</v>
      </c>
    </row>
    <row r="8817" spans="2:3">
      <c r="B8817" s="5">
        <v>510</v>
      </c>
      <c r="C8817" s="5" t="s">
        <v>532</v>
      </c>
    </row>
    <row r="8818" spans="2:3">
      <c r="B8818" s="5">
        <v>832</v>
      </c>
      <c r="C8818" s="5" t="s">
        <v>532</v>
      </c>
    </row>
    <row r="8819" spans="2:3">
      <c r="B8819" s="5">
        <v>171</v>
      </c>
      <c r="C8819" s="5" t="s">
        <v>532</v>
      </c>
    </row>
    <row r="8820" spans="2:3">
      <c r="B8820" s="5">
        <v>288</v>
      </c>
      <c r="C8820" s="5" t="s">
        <v>532</v>
      </c>
    </row>
    <row r="8821" spans="2:3">
      <c r="B8821" s="5">
        <v>386</v>
      </c>
      <c r="C8821" s="5" t="s">
        <v>533</v>
      </c>
    </row>
    <row r="8822" spans="2:3">
      <c r="B8822" s="5">
        <v>641</v>
      </c>
      <c r="C8822" s="5" t="s">
        <v>532</v>
      </c>
    </row>
    <row r="8823" spans="2:3">
      <c r="B8823" s="5">
        <v>406</v>
      </c>
      <c r="C8823" s="5" t="s">
        <v>532</v>
      </c>
    </row>
    <row r="8824" spans="2:3">
      <c r="B8824" s="5">
        <v>35</v>
      </c>
      <c r="C8824" s="5" t="s">
        <v>532</v>
      </c>
    </row>
    <row r="8825" spans="2:3">
      <c r="B8825" s="5">
        <v>446</v>
      </c>
      <c r="C8825" s="5" t="s">
        <v>532</v>
      </c>
    </row>
    <row r="8826" spans="2:3">
      <c r="B8826" s="5">
        <v>941</v>
      </c>
      <c r="C8826" s="5" t="s">
        <v>533</v>
      </c>
    </row>
    <row r="8827" spans="2:3">
      <c r="B8827" s="5">
        <v>781</v>
      </c>
      <c r="C8827" s="5" t="s">
        <v>532</v>
      </c>
    </row>
    <row r="8828" spans="2:3">
      <c r="B8828" s="5">
        <v>557</v>
      </c>
      <c r="C8828" s="5" t="s">
        <v>533</v>
      </c>
    </row>
    <row r="8829" spans="2:3">
      <c r="B8829" s="5">
        <v>783</v>
      </c>
      <c r="C8829" s="5" t="s">
        <v>532</v>
      </c>
    </row>
    <row r="8830" spans="2:3">
      <c r="B8830" s="5">
        <v>300</v>
      </c>
      <c r="C8830" s="5" t="s">
        <v>532</v>
      </c>
    </row>
    <row r="8831" spans="2:3">
      <c r="B8831" s="5">
        <v>864</v>
      </c>
      <c r="C8831" s="5" t="s">
        <v>532</v>
      </c>
    </row>
    <row r="8832" spans="2:3">
      <c r="B8832" s="5">
        <v>930</v>
      </c>
      <c r="C8832" s="5" t="s">
        <v>532</v>
      </c>
    </row>
    <row r="8833" spans="2:3">
      <c r="B8833" s="5">
        <v>603</v>
      </c>
      <c r="C8833" s="5" t="s">
        <v>533</v>
      </c>
    </row>
    <row r="8834" spans="2:3">
      <c r="B8834" s="5">
        <v>32</v>
      </c>
      <c r="C8834" s="5" t="s">
        <v>532</v>
      </c>
    </row>
    <row r="8835" spans="2:3">
      <c r="B8835" s="5">
        <v>988</v>
      </c>
      <c r="C8835" s="5" t="s">
        <v>532</v>
      </c>
    </row>
    <row r="8836" spans="2:3">
      <c r="B8836" s="5">
        <v>209</v>
      </c>
      <c r="C8836" s="5" t="s">
        <v>533</v>
      </c>
    </row>
    <row r="8837" spans="2:3">
      <c r="B8837" s="5">
        <v>951</v>
      </c>
      <c r="C8837" s="5" t="s">
        <v>532</v>
      </c>
    </row>
    <row r="8838" spans="2:3">
      <c r="B8838" s="5">
        <v>700</v>
      </c>
      <c r="C8838" s="5" t="s">
        <v>532</v>
      </c>
    </row>
    <row r="8839" spans="2:3">
      <c r="B8839" s="5">
        <v>997</v>
      </c>
      <c r="C8839" s="5" t="s">
        <v>533</v>
      </c>
    </row>
    <row r="8840" spans="2:3">
      <c r="B8840" s="5">
        <v>264</v>
      </c>
      <c r="C8840" s="5" t="s">
        <v>533</v>
      </c>
    </row>
    <row r="8841" spans="2:3">
      <c r="B8841" s="5">
        <v>274</v>
      </c>
      <c r="C8841" s="5" t="s">
        <v>532</v>
      </c>
    </row>
    <row r="8842" spans="2:3">
      <c r="B8842" s="5">
        <v>770</v>
      </c>
      <c r="C8842" s="5" t="s">
        <v>533</v>
      </c>
    </row>
    <row r="8843" spans="2:3">
      <c r="B8843" s="5">
        <v>344</v>
      </c>
      <c r="C8843" s="5" t="s">
        <v>533</v>
      </c>
    </row>
    <row r="8844" spans="2:3">
      <c r="B8844" s="5">
        <v>977</v>
      </c>
      <c r="C8844" s="5" t="s">
        <v>532</v>
      </c>
    </row>
    <row r="8845" spans="2:3">
      <c r="B8845" s="5">
        <v>985</v>
      </c>
      <c r="C8845" s="5" t="s">
        <v>532</v>
      </c>
    </row>
    <row r="8846" spans="2:3">
      <c r="B8846" s="5">
        <v>776</v>
      </c>
      <c r="C8846" s="5" t="s">
        <v>533</v>
      </c>
    </row>
    <row r="8847" spans="2:3">
      <c r="B8847" s="5">
        <v>782</v>
      </c>
      <c r="C8847" s="5" t="s">
        <v>533</v>
      </c>
    </row>
    <row r="8848" spans="2:3">
      <c r="B8848" s="5">
        <v>362</v>
      </c>
      <c r="C8848" s="5" t="s">
        <v>533</v>
      </c>
    </row>
    <row r="8849" spans="2:3">
      <c r="B8849" s="5">
        <v>25</v>
      </c>
      <c r="C8849" s="5" t="s">
        <v>533</v>
      </c>
    </row>
    <row r="8850" spans="2:3">
      <c r="B8850" s="5">
        <v>448</v>
      </c>
      <c r="C8850" s="5" t="s">
        <v>533</v>
      </c>
    </row>
    <row r="8851" spans="2:3">
      <c r="B8851" s="5">
        <v>903</v>
      </c>
      <c r="C8851" s="5" t="s">
        <v>532</v>
      </c>
    </row>
    <row r="8852" spans="2:3">
      <c r="B8852" s="5">
        <v>648</v>
      </c>
      <c r="C8852" s="5" t="s">
        <v>533</v>
      </c>
    </row>
    <row r="8853" spans="2:3">
      <c r="B8853" s="5">
        <v>820</v>
      </c>
      <c r="C8853" s="5" t="s">
        <v>532</v>
      </c>
    </row>
    <row r="8854" spans="2:3">
      <c r="B8854" s="5">
        <v>387</v>
      </c>
      <c r="C8854" s="5" t="s">
        <v>532</v>
      </c>
    </row>
    <row r="8855" spans="2:3">
      <c r="B8855" s="5">
        <v>603</v>
      </c>
      <c r="C8855" s="5" t="s">
        <v>533</v>
      </c>
    </row>
    <row r="8856" spans="2:3">
      <c r="B8856" s="5">
        <v>465</v>
      </c>
      <c r="C8856" s="5" t="s">
        <v>532</v>
      </c>
    </row>
    <row r="8857" spans="2:3">
      <c r="B8857" s="5">
        <v>382</v>
      </c>
      <c r="C8857" s="5" t="s">
        <v>533</v>
      </c>
    </row>
    <row r="8858" spans="2:3">
      <c r="B8858" s="5">
        <v>109</v>
      </c>
      <c r="C8858" s="5" t="s">
        <v>533</v>
      </c>
    </row>
    <row r="8859" spans="2:3">
      <c r="B8859" s="5">
        <v>696</v>
      </c>
      <c r="C8859" s="5" t="s">
        <v>533</v>
      </c>
    </row>
    <row r="8860" spans="2:3">
      <c r="B8860" s="5">
        <v>319</v>
      </c>
      <c r="C8860" s="5" t="s">
        <v>533</v>
      </c>
    </row>
    <row r="8861" spans="2:3">
      <c r="B8861" s="5">
        <v>182</v>
      </c>
      <c r="C8861" s="5" t="s">
        <v>533</v>
      </c>
    </row>
    <row r="8862" spans="2:3">
      <c r="B8862" s="5">
        <v>400</v>
      </c>
      <c r="C8862" s="5" t="s">
        <v>532</v>
      </c>
    </row>
    <row r="8863" spans="2:3">
      <c r="B8863" s="5">
        <v>207</v>
      </c>
      <c r="C8863" s="5" t="s">
        <v>533</v>
      </c>
    </row>
    <row r="8864" spans="2:3">
      <c r="B8864" s="5">
        <v>626</v>
      </c>
      <c r="C8864" s="5" t="s">
        <v>532</v>
      </c>
    </row>
    <row r="8865" spans="2:3">
      <c r="B8865" s="5">
        <v>350</v>
      </c>
      <c r="C8865" s="5" t="s">
        <v>533</v>
      </c>
    </row>
    <row r="8866" spans="2:3">
      <c r="B8866" s="5">
        <v>58</v>
      </c>
      <c r="C8866" s="5" t="s">
        <v>533</v>
      </c>
    </row>
    <row r="8867" spans="2:3">
      <c r="B8867" s="5">
        <v>50</v>
      </c>
      <c r="C8867" s="5" t="s">
        <v>533</v>
      </c>
    </row>
    <row r="8868" spans="2:3">
      <c r="B8868" s="5">
        <v>513</v>
      </c>
      <c r="C8868" s="5" t="s">
        <v>533</v>
      </c>
    </row>
    <row r="8869" spans="2:3">
      <c r="B8869" s="5">
        <v>747</v>
      </c>
      <c r="C8869" s="5" t="s">
        <v>532</v>
      </c>
    </row>
    <row r="8870" spans="2:3">
      <c r="B8870" s="5">
        <v>66</v>
      </c>
      <c r="C8870" s="5" t="s">
        <v>533</v>
      </c>
    </row>
    <row r="8871" spans="2:3">
      <c r="B8871" s="5">
        <v>476</v>
      </c>
      <c r="C8871" s="5" t="s">
        <v>532</v>
      </c>
    </row>
    <row r="8872" spans="2:3">
      <c r="B8872" s="5">
        <v>121</v>
      </c>
      <c r="C8872" s="5" t="s">
        <v>533</v>
      </c>
    </row>
    <row r="8873" spans="2:3">
      <c r="B8873" s="5">
        <v>39</v>
      </c>
      <c r="C8873" s="5" t="s">
        <v>533</v>
      </c>
    </row>
    <row r="8874" spans="2:3">
      <c r="B8874" s="5">
        <v>548</v>
      </c>
      <c r="C8874" s="5" t="s">
        <v>532</v>
      </c>
    </row>
    <row r="8875" spans="2:3">
      <c r="B8875" s="5">
        <v>147</v>
      </c>
      <c r="C8875" s="5" t="s">
        <v>533</v>
      </c>
    </row>
    <row r="8876" spans="2:3">
      <c r="B8876" s="5">
        <v>387</v>
      </c>
      <c r="C8876" s="5" t="s">
        <v>532</v>
      </c>
    </row>
    <row r="8877" spans="2:3">
      <c r="B8877" s="5">
        <v>294</v>
      </c>
      <c r="C8877" s="5" t="s">
        <v>533</v>
      </c>
    </row>
    <row r="8878" spans="2:3">
      <c r="B8878" s="5">
        <v>69</v>
      </c>
      <c r="C8878" s="5" t="s">
        <v>532</v>
      </c>
    </row>
    <row r="8879" spans="2:3">
      <c r="B8879" s="5">
        <v>898</v>
      </c>
      <c r="C8879" s="5" t="s">
        <v>532</v>
      </c>
    </row>
    <row r="8880" spans="2:3">
      <c r="B8880" s="5">
        <v>561</v>
      </c>
      <c r="C8880" s="5" t="s">
        <v>533</v>
      </c>
    </row>
    <row r="8881" spans="2:3">
      <c r="B8881" s="5">
        <v>926</v>
      </c>
      <c r="C8881" s="5" t="s">
        <v>532</v>
      </c>
    </row>
    <row r="8882" spans="2:3">
      <c r="B8882" s="5">
        <v>580</v>
      </c>
      <c r="C8882" s="5" t="s">
        <v>532</v>
      </c>
    </row>
    <row r="8883" spans="2:3">
      <c r="B8883" s="5">
        <v>957</v>
      </c>
      <c r="C8883" s="5" t="s">
        <v>533</v>
      </c>
    </row>
    <row r="8884" spans="2:3">
      <c r="B8884" s="5">
        <v>239</v>
      </c>
      <c r="C8884" s="5" t="s">
        <v>533</v>
      </c>
    </row>
    <row r="8885" spans="2:3">
      <c r="B8885" s="5">
        <v>559</v>
      </c>
      <c r="C8885" s="5" t="s">
        <v>532</v>
      </c>
    </row>
    <row r="8886" spans="2:3">
      <c r="B8886" s="5">
        <v>915</v>
      </c>
      <c r="C8886" s="5" t="s">
        <v>533</v>
      </c>
    </row>
    <row r="8887" spans="2:3">
      <c r="B8887" s="5">
        <v>114</v>
      </c>
      <c r="C8887" s="5" t="s">
        <v>532</v>
      </c>
    </row>
    <row r="8888" spans="2:3">
      <c r="B8888" s="5">
        <v>551</v>
      </c>
      <c r="C8888" s="5" t="s">
        <v>533</v>
      </c>
    </row>
    <row r="8889" spans="2:3">
      <c r="B8889" s="5">
        <v>232</v>
      </c>
      <c r="C8889" s="5" t="s">
        <v>533</v>
      </c>
    </row>
    <row r="8890" spans="2:3">
      <c r="B8890" s="5">
        <v>474</v>
      </c>
      <c r="C8890" s="5" t="s">
        <v>533</v>
      </c>
    </row>
    <row r="8891" spans="2:3">
      <c r="B8891" s="5">
        <v>429</v>
      </c>
      <c r="C8891" s="5" t="s">
        <v>533</v>
      </c>
    </row>
    <row r="8892" spans="2:3">
      <c r="B8892" s="5">
        <v>408</v>
      </c>
      <c r="C8892" s="5" t="s">
        <v>533</v>
      </c>
    </row>
    <row r="8893" spans="2:3">
      <c r="B8893" s="5">
        <v>658</v>
      </c>
      <c r="C8893" s="5" t="s">
        <v>533</v>
      </c>
    </row>
    <row r="8894" spans="2:3">
      <c r="B8894" s="5">
        <v>387</v>
      </c>
      <c r="C8894" s="5" t="s">
        <v>532</v>
      </c>
    </row>
    <row r="8895" spans="2:3">
      <c r="B8895" s="5">
        <v>939</v>
      </c>
      <c r="C8895" s="5" t="s">
        <v>533</v>
      </c>
    </row>
    <row r="8896" spans="2:3">
      <c r="B8896" s="5">
        <v>957</v>
      </c>
      <c r="C8896" s="5" t="s">
        <v>533</v>
      </c>
    </row>
    <row r="8897" spans="2:3">
      <c r="B8897" s="5">
        <v>541</v>
      </c>
      <c r="C8897" s="5" t="s">
        <v>532</v>
      </c>
    </row>
    <row r="8898" spans="2:3">
      <c r="B8898" s="5">
        <v>197</v>
      </c>
      <c r="C8898" s="5" t="s">
        <v>533</v>
      </c>
    </row>
    <row r="8899" spans="2:3">
      <c r="B8899" s="5">
        <v>588</v>
      </c>
      <c r="C8899" s="5" t="s">
        <v>532</v>
      </c>
    </row>
    <row r="8900" spans="2:3">
      <c r="B8900" s="5">
        <v>744</v>
      </c>
      <c r="C8900" s="5" t="s">
        <v>532</v>
      </c>
    </row>
    <row r="8901" spans="2:3">
      <c r="B8901" s="5">
        <v>671</v>
      </c>
      <c r="C8901" s="5" t="s">
        <v>533</v>
      </c>
    </row>
    <row r="8902" spans="2:3">
      <c r="B8902" s="5">
        <v>19</v>
      </c>
      <c r="C8902" s="5" t="s">
        <v>533</v>
      </c>
    </row>
    <row r="8903" spans="2:3">
      <c r="B8903" s="5">
        <v>963</v>
      </c>
      <c r="C8903" s="5" t="s">
        <v>532</v>
      </c>
    </row>
    <row r="8904" spans="2:3">
      <c r="B8904" s="5">
        <v>852</v>
      </c>
      <c r="C8904" s="5" t="s">
        <v>533</v>
      </c>
    </row>
    <row r="8905" spans="2:3">
      <c r="B8905" s="5">
        <v>750</v>
      </c>
      <c r="C8905" s="5" t="s">
        <v>533</v>
      </c>
    </row>
    <row r="8906" spans="2:3">
      <c r="B8906" s="5">
        <v>728</v>
      </c>
      <c r="C8906" s="5" t="s">
        <v>533</v>
      </c>
    </row>
    <row r="8907" spans="2:3">
      <c r="B8907" s="5">
        <v>195</v>
      </c>
      <c r="C8907" s="5" t="s">
        <v>533</v>
      </c>
    </row>
    <row r="8908" spans="2:3">
      <c r="B8908" s="5">
        <v>563</v>
      </c>
      <c r="C8908" s="5" t="s">
        <v>533</v>
      </c>
    </row>
    <row r="8909" spans="2:3">
      <c r="B8909" s="5">
        <v>98</v>
      </c>
      <c r="C8909" s="5" t="s">
        <v>533</v>
      </c>
    </row>
    <row r="8910" spans="2:3">
      <c r="B8910" s="5">
        <v>760</v>
      </c>
      <c r="C8910" s="5" t="s">
        <v>532</v>
      </c>
    </row>
    <row r="8911" spans="2:3">
      <c r="B8911" s="5">
        <v>780</v>
      </c>
      <c r="C8911" s="5" t="s">
        <v>532</v>
      </c>
    </row>
    <row r="8912" spans="2:3">
      <c r="B8912" s="5">
        <v>277</v>
      </c>
      <c r="C8912" s="5" t="s">
        <v>533</v>
      </c>
    </row>
    <row r="8913" spans="2:3">
      <c r="B8913" s="5">
        <v>116</v>
      </c>
      <c r="C8913" s="5" t="s">
        <v>532</v>
      </c>
    </row>
    <row r="8914" spans="2:3">
      <c r="B8914" s="5">
        <v>689</v>
      </c>
      <c r="C8914" s="5" t="s">
        <v>533</v>
      </c>
    </row>
    <row r="8915" spans="2:3">
      <c r="B8915" s="5">
        <v>752</v>
      </c>
      <c r="C8915" s="5" t="s">
        <v>532</v>
      </c>
    </row>
    <row r="8916" spans="2:3">
      <c r="B8916" s="5">
        <v>949</v>
      </c>
      <c r="C8916" s="5" t="s">
        <v>533</v>
      </c>
    </row>
    <row r="8917" spans="2:3">
      <c r="B8917" s="5">
        <v>481</v>
      </c>
      <c r="C8917" s="5" t="s">
        <v>533</v>
      </c>
    </row>
    <row r="8918" spans="2:3">
      <c r="B8918" s="5">
        <v>310</v>
      </c>
      <c r="C8918" s="5" t="s">
        <v>533</v>
      </c>
    </row>
    <row r="8919" spans="2:3">
      <c r="B8919" s="5">
        <v>215</v>
      </c>
      <c r="C8919" s="5" t="s">
        <v>533</v>
      </c>
    </row>
    <row r="8920" spans="2:3">
      <c r="B8920" s="5">
        <v>733</v>
      </c>
      <c r="C8920" s="5" t="s">
        <v>533</v>
      </c>
    </row>
    <row r="8921" spans="2:3">
      <c r="B8921" s="5">
        <v>269</v>
      </c>
      <c r="C8921" s="5" t="s">
        <v>533</v>
      </c>
    </row>
    <row r="8922" spans="2:3">
      <c r="B8922" s="5">
        <v>518</v>
      </c>
      <c r="C8922" s="5" t="s">
        <v>533</v>
      </c>
    </row>
    <row r="8923" spans="2:3">
      <c r="B8923" s="5">
        <v>842</v>
      </c>
      <c r="C8923" s="5" t="s">
        <v>532</v>
      </c>
    </row>
    <row r="8924" spans="2:3">
      <c r="B8924" s="5">
        <v>915</v>
      </c>
      <c r="C8924" s="5" t="s">
        <v>533</v>
      </c>
    </row>
    <row r="8925" spans="2:3">
      <c r="B8925" s="5">
        <v>245</v>
      </c>
      <c r="C8925" s="5" t="s">
        <v>533</v>
      </c>
    </row>
    <row r="8926" spans="2:3">
      <c r="B8926" s="5">
        <v>728</v>
      </c>
      <c r="C8926" s="5" t="s">
        <v>533</v>
      </c>
    </row>
    <row r="8927" spans="2:3">
      <c r="B8927" s="5">
        <v>147</v>
      </c>
      <c r="C8927" s="5" t="s">
        <v>533</v>
      </c>
    </row>
    <row r="8928" spans="2:3">
      <c r="B8928" s="5">
        <v>566</v>
      </c>
      <c r="C8928" s="5" t="s">
        <v>532</v>
      </c>
    </row>
    <row r="8929" spans="2:3">
      <c r="B8929" s="5">
        <v>531</v>
      </c>
      <c r="C8929" s="5" t="s">
        <v>533</v>
      </c>
    </row>
    <row r="8930" spans="2:3">
      <c r="B8930" s="5">
        <v>373</v>
      </c>
      <c r="C8930" s="5" t="s">
        <v>533</v>
      </c>
    </row>
    <row r="8931" spans="2:3">
      <c r="B8931" s="5">
        <v>838</v>
      </c>
      <c r="C8931" s="5" t="s">
        <v>532</v>
      </c>
    </row>
    <row r="8932" spans="2:3">
      <c r="B8932" s="5">
        <v>771</v>
      </c>
      <c r="C8932" s="5" t="s">
        <v>532</v>
      </c>
    </row>
    <row r="8933" spans="2:3">
      <c r="B8933" s="5">
        <v>963</v>
      </c>
      <c r="C8933" s="5" t="s">
        <v>532</v>
      </c>
    </row>
    <row r="8934" spans="2:3">
      <c r="B8934" s="5">
        <v>619</v>
      </c>
      <c r="C8934" s="5" t="s">
        <v>533</v>
      </c>
    </row>
    <row r="8935" spans="2:3">
      <c r="B8935" s="5">
        <v>142</v>
      </c>
      <c r="C8935" s="5" t="s">
        <v>533</v>
      </c>
    </row>
    <row r="8936" spans="2:3">
      <c r="B8936" s="5">
        <v>847</v>
      </c>
      <c r="C8936" s="5" t="s">
        <v>533</v>
      </c>
    </row>
    <row r="8937" spans="2:3">
      <c r="B8937" s="5">
        <v>99</v>
      </c>
      <c r="C8937" s="5" t="s">
        <v>533</v>
      </c>
    </row>
    <row r="8938" spans="2:3">
      <c r="B8938" s="5">
        <v>341</v>
      </c>
      <c r="C8938" s="5" t="s">
        <v>532</v>
      </c>
    </row>
    <row r="8939" spans="2:3">
      <c r="B8939" s="5">
        <v>681</v>
      </c>
      <c r="C8939" s="5" t="s">
        <v>533</v>
      </c>
    </row>
    <row r="8940" spans="2:3">
      <c r="B8940" s="5">
        <v>714</v>
      </c>
      <c r="C8940" s="5" t="s">
        <v>533</v>
      </c>
    </row>
    <row r="8941" spans="2:3">
      <c r="B8941" s="5">
        <v>476</v>
      </c>
      <c r="C8941" s="5" t="s">
        <v>532</v>
      </c>
    </row>
    <row r="8942" spans="2:3">
      <c r="B8942" s="5">
        <v>99</v>
      </c>
      <c r="C8942" s="5" t="s">
        <v>533</v>
      </c>
    </row>
    <row r="8943" spans="2:3">
      <c r="B8943" s="5">
        <v>696</v>
      </c>
      <c r="C8943" s="5" t="s">
        <v>533</v>
      </c>
    </row>
    <row r="8944" spans="2:3">
      <c r="B8944" s="5">
        <v>331</v>
      </c>
      <c r="C8944" s="5" t="s">
        <v>533</v>
      </c>
    </row>
    <row r="8945" spans="2:3">
      <c r="B8945" s="5">
        <v>766</v>
      </c>
      <c r="C8945" s="5" t="s">
        <v>533</v>
      </c>
    </row>
    <row r="8946" spans="2:3">
      <c r="B8946" s="5">
        <v>687</v>
      </c>
      <c r="C8946" s="5" t="s">
        <v>532</v>
      </c>
    </row>
    <row r="8947" spans="2:3">
      <c r="B8947" s="5">
        <v>890</v>
      </c>
      <c r="C8947" s="5" t="s">
        <v>533</v>
      </c>
    </row>
    <row r="8948" spans="2:3">
      <c r="B8948" s="5">
        <v>924</v>
      </c>
      <c r="C8948" s="5" t="s">
        <v>533</v>
      </c>
    </row>
    <row r="8949" spans="2:3">
      <c r="B8949" s="5">
        <v>467</v>
      </c>
      <c r="C8949" s="5" t="s">
        <v>533</v>
      </c>
    </row>
    <row r="8950" spans="2:3">
      <c r="B8950" s="5">
        <v>1</v>
      </c>
      <c r="C8950" s="5" t="s">
        <v>533</v>
      </c>
    </row>
    <row r="8951" spans="2:3">
      <c r="B8951" s="5">
        <v>959</v>
      </c>
      <c r="C8951" s="5" t="s">
        <v>533</v>
      </c>
    </row>
    <row r="8952" spans="2:3">
      <c r="B8952" s="5">
        <v>904</v>
      </c>
      <c r="C8952" s="5" t="s">
        <v>533</v>
      </c>
    </row>
    <row r="8953" spans="2:3">
      <c r="B8953" s="5">
        <v>879</v>
      </c>
      <c r="C8953" s="5" t="s">
        <v>532</v>
      </c>
    </row>
    <row r="8954" spans="2:3">
      <c r="B8954" s="5">
        <v>234</v>
      </c>
      <c r="C8954" s="5" t="s">
        <v>533</v>
      </c>
    </row>
    <row r="8955" spans="2:3">
      <c r="B8955" s="5">
        <v>791</v>
      </c>
      <c r="C8955" s="5" t="s">
        <v>532</v>
      </c>
    </row>
    <row r="8956" spans="2:3">
      <c r="B8956" s="5">
        <v>846</v>
      </c>
      <c r="C8956" s="5" t="s">
        <v>533</v>
      </c>
    </row>
    <row r="8957" spans="2:3">
      <c r="B8957" s="5">
        <v>54</v>
      </c>
      <c r="C8957" s="5" t="s">
        <v>533</v>
      </c>
    </row>
    <row r="8958" spans="2:3">
      <c r="B8958" s="5">
        <v>940</v>
      </c>
      <c r="C8958" s="5" t="s">
        <v>533</v>
      </c>
    </row>
    <row r="8959" spans="2:3">
      <c r="B8959" s="5">
        <v>758</v>
      </c>
      <c r="C8959" s="5" t="s">
        <v>533</v>
      </c>
    </row>
    <row r="8960" spans="2:3">
      <c r="B8960" s="5">
        <v>123</v>
      </c>
      <c r="C8960" s="5" t="s">
        <v>533</v>
      </c>
    </row>
    <row r="8961" spans="2:3">
      <c r="B8961" s="5">
        <v>88</v>
      </c>
      <c r="C8961" s="5" t="s">
        <v>532</v>
      </c>
    </row>
    <row r="8962" spans="2:3">
      <c r="B8962" s="5">
        <v>881</v>
      </c>
      <c r="C8962" s="5" t="s">
        <v>532</v>
      </c>
    </row>
    <row r="8963" spans="2:3">
      <c r="B8963" s="5">
        <v>113</v>
      </c>
      <c r="C8963" s="5" t="s">
        <v>532</v>
      </c>
    </row>
    <row r="8964" spans="2:3">
      <c r="B8964" s="5">
        <v>169</v>
      </c>
      <c r="C8964" s="5" t="s">
        <v>533</v>
      </c>
    </row>
    <row r="8965" spans="2:3">
      <c r="B8965" s="5">
        <v>87</v>
      </c>
      <c r="C8965" s="5" t="s">
        <v>533</v>
      </c>
    </row>
    <row r="8966" spans="2:3">
      <c r="B8966" s="5">
        <v>209</v>
      </c>
      <c r="C8966" s="5" t="s">
        <v>533</v>
      </c>
    </row>
    <row r="8967" spans="2:3">
      <c r="B8967" s="5">
        <v>20</v>
      </c>
      <c r="C8967" s="5" t="s">
        <v>533</v>
      </c>
    </row>
    <row r="8968" spans="2:3">
      <c r="B8968" s="5">
        <v>66</v>
      </c>
      <c r="C8968" s="5" t="s">
        <v>533</v>
      </c>
    </row>
    <row r="8969" spans="2:3">
      <c r="B8969" s="5">
        <v>515</v>
      </c>
      <c r="C8969" s="5" t="s">
        <v>533</v>
      </c>
    </row>
    <row r="8970" spans="2:3">
      <c r="B8970" s="5">
        <v>159</v>
      </c>
      <c r="C8970" s="5" t="s">
        <v>532</v>
      </c>
    </row>
    <row r="8971" spans="2:3">
      <c r="B8971" s="5">
        <v>569</v>
      </c>
      <c r="C8971" s="5" t="s">
        <v>533</v>
      </c>
    </row>
    <row r="8972" spans="2:3">
      <c r="B8972" s="5">
        <v>120</v>
      </c>
      <c r="C8972" s="5" t="s">
        <v>533</v>
      </c>
    </row>
    <row r="8973" spans="2:3">
      <c r="B8973" s="5">
        <v>203</v>
      </c>
      <c r="C8973" s="5" t="s">
        <v>533</v>
      </c>
    </row>
    <row r="8974" spans="2:3">
      <c r="B8974" s="5">
        <v>396</v>
      </c>
      <c r="C8974" s="5" t="s">
        <v>532</v>
      </c>
    </row>
    <row r="8975" spans="2:3">
      <c r="B8975" s="5">
        <v>867</v>
      </c>
      <c r="C8975" s="5" t="s">
        <v>532</v>
      </c>
    </row>
    <row r="8976" spans="2:3">
      <c r="B8976" s="5">
        <v>36</v>
      </c>
      <c r="C8976" s="5" t="s">
        <v>533</v>
      </c>
    </row>
    <row r="8977" spans="2:3">
      <c r="B8977" s="5">
        <v>840</v>
      </c>
      <c r="C8977" s="5" t="s">
        <v>533</v>
      </c>
    </row>
    <row r="8978" spans="2:3">
      <c r="B8978" s="5">
        <v>146</v>
      </c>
      <c r="C8978" s="5" t="s">
        <v>532</v>
      </c>
    </row>
    <row r="8979" spans="2:3">
      <c r="B8979" s="5">
        <v>725</v>
      </c>
      <c r="C8979" s="5" t="s">
        <v>533</v>
      </c>
    </row>
    <row r="8980" spans="2:3">
      <c r="B8980" s="5">
        <v>951</v>
      </c>
      <c r="C8980" s="5" t="s">
        <v>532</v>
      </c>
    </row>
    <row r="8981" spans="2:3">
      <c r="B8981" s="5">
        <v>237</v>
      </c>
      <c r="C8981" s="5" t="s">
        <v>533</v>
      </c>
    </row>
    <row r="8982" spans="2:3">
      <c r="B8982" s="5">
        <v>801</v>
      </c>
      <c r="C8982" s="5" t="s">
        <v>533</v>
      </c>
    </row>
    <row r="8983" spans="2:3">
      <c r="B8983" s="5">
        <v>619</v>
      </c>
      <c r="C8983" s="5" t="s">
        <v>533</v>
      </c>
    </row>
    <row r="8984" spans="2:3">
      <c r="B8984" s="5">
        <v>305</v>
      </c>
      <c r="C8984" s="5" t="s">
        <v>532</v>
      </c>
    </row>
    <row r="8985" spans="2:3">
      <c r="B8985" s="5">
        <v>122</v>
      </c>
      <c r="C8985" s="5" t="s">
        <v>532</v>
      </c>
    </row>
    <row r="8986" spans="2:3">
      <c r="B8986" s="5">
        <v>744</v>
      </c>
      <c r="C8986" s="5" t="s">
        <v>533</v>
      </c>
    </row>
    <row r="8987" spans="2:3">
      <c r="B8987" s="5">
        <v>152</v>
      </c>
      <c r="C8987" s="5" t="s">
        <v>533</v>
      </c>
    </row>
    <row r="8988" spans="2:3">
      <c r="B8988" s="5">
        <v>496</v>
      </c>
      <c r="C8988" s="5" t="s">
        <v>533</v>
      </c>
    </row>
    <row r="8989" spans="2:3">
      <c r="B8989" s="5">
        <v>542</v>
      </c>
      <c r="C8989" s="5" t="s">
        <v>532</v>
      </c>
    </row>
    <row r="8990" spans="2:3">
      <c r="B8990" s="5">
        <v>61</v>
      </c>
      <c r="C8990" s="5" t="s">
        <v>532</v>
      </c>
    </row>
    <row r="8991" spans="2:3">
      <c r="B8991" s="5">
        <v>489</v>
      </c>
      <c r="C8991" s="5" t="s">
        <v>533</v>
      </c>
    </row>
    <row r="8992" spans="2:3">
      <c r="B8992" s="5">
        <v>724</v>
      </c>
      <c r="C8992" s="5" t="s">
        <v>532</v>
      </c>
    </row>
    <row r="8993" spans="2:3">
      <c r="B8993" s="5">
        <v>812</v>
      </c>
      <c r="C8993" s="5" t="s">
        <v>532</v>
      </c>
    </row>
    <row r="8994" spans="2:3">
      <c r="B8994" s="5">
        <v>680</v>
      </c>
      <c r="C8994" s="5" t="s">
        <v>532</v>
      </c>
    </row>
    <row r="8995" spans="2:3">
      <c r="B8995" s="5">
        <v>307</v>
      </c>
      <c r="C8995" s="5" t="s">
        <v>533</v>
      </c>
    </row>
    <row r="8996" spans="2:3">
      <c r="B8996" s="5">
        <v>863</v>
      </c>
      <c r="C8996" s="5" t="s">
        <v>532</v>
      </c>
    </row>
    <row r="8997" spans="2:3">
      <c r="B8997" s="5">
        <v>29</v>
      </c>
      <c r="C8997" s="5" t="s">
        <v>532</v>
      </c>
    </row>
    <row r="8998" spans="2:3">
      <c r="B8998" s="5">
        <v>118</v>
      </c>
      <c r="C8998" s="5" t="s">
        <v>532</v>
      </c>
    </row>
    <row r="8999" spans="2:3">
      <c r="B8999" s="5">
        <v>928</v>
      </c>
      <c r="C8999" s="5" t="s">
        <v>532</v>
      </c>
    </row>
    <row r="9000" spans="2:3">
      <c r="B9000" s="5">
        <v>695</v>
      </c>
      <c r="C9000" s="5" t="s">
        <v>533</v>
      </c>
    </row>
    <row r="9001" spans="2:3">
      <c r="B9001" s="5">
        <v>785</v>
      </c>
      <c r="C9001" s="5" t="s">
        <v>532</v>
      </c>
    </row>
    <row r="9002" spans="2:3">
      <c r="B9002" s="5">
        <v>297</v>
      </c>
      <c r="C9002" s="5" t="s">
        <v>533</v>
      </c>
    </row>
    <row r="9003" spans="2:3">
      <c r="B9003" s="5">
        <v>664</v>
      </c>
      <c r="C9003" s="5" t="s">
        <v>533</v>
      </c>
    </row>
    <row r="9004" spans="2:3">
      <c r="B9004" s="5">
        <v>725</v>
      </c>
      <c r="C9004" s="5" t="s">
        <v>532</v>
      </c>
    </row>
    <row r="9005" spans="2:3">
      <c r="B9005" s="5">
        <v>186</v>
      </c>
      <c r="C9005" s="5" t="s">
        <v>533</v>
      </c>
    </row>
    <row r="9006" spans="2:3">
      <c r="B9006" s="5">
        <v>646</v>
      </c>
      <c r="C9006" s="5" t="s">
        <v>533</v>
      </c>
    </row>
    <row r="9007" spans="2:3">
      <c r="B9007" s="5">
        <v>771</v>
      </c>
      <c r="C9007" s="5" t="s">
        <v>533</v>
      </c>
    </row>
    <row r="9008" spans="2:3">
      <c r="B9008" s="5">
        <v>2</v>
      </c>
      <c r="C9008" s="5" t="s">
        <v>533</v>
      </c>
    </row>
    <row r="9009" spans="2:3">
      <c r="B9009" s="5">
        <v>632</v>
      </c>
      <c r="C9009" s="5" t="s">
        <v>533</v>
      </c>
    </row>
    <row r="9010" spans="2:3">
      <c r="B9010" s="5">
        <v>746</v>
      </c>
      <c r="C9010" s="5" t="s">
        <v>533</v>
      </c>
    </row>
    <row r="9011" spans="2:3">
      <c r="B9011" s="5">
        <v>697</v>
      </c>
      <c r="C9011" s="5" t="s">
        <v>533</v>
      </c>
    </row>
    <row r="9012" spans="2:3">
      <c r="B9012" s="5">
        <v>264</v>
      </c>
      <c r="C9012" s="5" t="s">
        <v>533</v>
      </c>
    </row>
    <row r="9013" spans="2:3">
      <c r="B9013" s="5">
        <v>437</v>
      </c>
      <c r="C9013" s="5" t="s">
        <v>533</v>
      </c>
    </row>
    <row r="9014" spans="2:3">
      <c r="B9014" s="5">
        <v>301</v>
      </c>
      <c r="C9014" s="5" t="s">
        <v>532</v>
      </c>
    </row>
    <row r="9015" spans="2:3">
      <c r="B9015" s="5">
        <v>126</v>
      </c>
      <c r="C9015" s="5" t="s">
        <v>532</v>
      </c>
    </row>
    <row r="9016" spans="2:3">
      <c r="B9016" s="5">
        <v>993</v>
      </c>
      <c r="C9016" s="5" t="s">
        <v>532</v>
      </c>
    </row>
    <row r="9017" spans="2:3">
      <c r="B9017" s="5">
        <v>380</v>
      </c>
      <c r="C9017" s="5" t="s">
        <v>532</v>
      </c>
    </row>
    <row r="9018" spans="2:3">
      <c r="B9018" s="5">
        <v>320</v>
      </c>
      <c r="C9018" s="5" t="s">
        <v>533</v>
      </c>
    </row>
    <row r="9019" spans="2:3">
      <c r="B9019" s="5">
        <v>147</v>
      </c>
      <c r="C9019" s="5" t="s">
        <v>533</v>
      </c>
    </row>
    <row r="9020" spans="2:3">
      <c r="B9020" s="5">
        <v>456</v>
      </c>
      <c r="C9020" s="5" t="s">
        <v>533</v>
      </c>
    </row>
    <row r="9021" spans="2:3">
      <c r="B9021" s="5">
        <v>937</v>
      </c>
      <c r="C9021" s="5" t="s">
        <v>532</v>
      </c>
    </row>
    <row r="9022" spans="2:3">
      <c r="B9022" s="5">
        <v>949</v>
      </c>
      <c r="C9022" s="5" t="s">
        <v>533</v>
      </c>
    </row>
    <row r="9023" spans="2:3">
      <c r="B9023" s="5">
        <v>613</v>
      </c>
      <c r="C9023" s="5" t="s">
        <v>533</v>
      </c>
    </row>
    <row r="9024" spans="2:3">
      <c r="B9024" s="5">
        <v>230</v>
      </c>
      <c r="C9024" s="5" t="s">
        <v>533</v>
      </c>
    </row>
    <row r="9025" spans="2:3">
      <c r="B9025" s="5">
        <v>767</v>
      </c>
      <c r="C9025" s="5" t="s">
        <v>533</v>
      </c>
    </row>
    <row r="9026" spans="2:3">
      <c r="B9026" s="5">
        <v>460</v>
      </c>
      <c r="C9026" s="5" t="s">
        <v>532</v>
      </c>
    </row>
    <row r="9027" spans="2:3">
      <c r="B9027" s="5">
        <v>757</v>
      </c>
      <c r="C9027" s="5" t="s">
        <v>533</v>
      </c>
    </row>
    <row r="9028" spans="2:3">
      <c r="B9028" s="5">
        <v>21</v>
      </c>
      <c r="C9028" s="5" t="s">
        <v>532</v>
      </c>
    </row>
    <row r="9029" spans="2:3">
      <c r="B9029" s="5">
        <v>20</v>
      </c>
      <c r="C9029" s="5" t="s">
        <v>533</v>
      </c>
    </row>
    <row r="9030" spans="2:3">
      <c r="B9030" s="5">
        <v>473</v>
      </c>
      <c r="C9030" s="5" t="s">
        <v>533</v>
      </c>
    </row>
    <row r="9031" spans="2:3">
      <c r="B9031" s="5">
        <v>973</v>
      </c>
      <c r="C9031" s="5" t="s">
        <v>533</v>
      </c>
    </row>
    <row r="9032" spans="2:3">
      <c r="B9032" s="5">
        <v>156</v>
      </c>
      <c r="C9032" s="5" t="s">
        <v>532</v>
      </c>
    </row>
    <row r="9033" spans="2:3">
      <c r="B9033" s="5">
        <v>774</v>
      </c>
      <c r="C9033" s="5" t="s">
        <v>533</v>
      </c>
    </row>
    <row r="9034" spans="2:3">
      <c r="B9034" s="5">
        <v>792</v>
      </c>
      <c r="C9034" s="5" t="s">
        <v>532</v>
      </c>
    </row>
    <row r="9035" spans="2:3">
      <c r="B9035" s="5">
        <v>622</v>
      </c>
      <c r="C9035" s="5" t="s">
        <v>533</v>
      </c>
    </row>
    <row r="9036" spans="2:3">
      <c r="B9036" s="5">
        <v>451</v>
      </c>
      <c r="C9036" s="5" t="s">
        <v>533</v>
      </c>
    </row>
    <row r="9037" spans="2:3">
      <c r="B9037" s="5">
        <v>455</v>
      </c>
      <c r="C9037" s="5" t="s">
        <v>533</v>
      </c>
    </row>
    <row r="9038" spans="2:3">
      <c r="B9038" s="5">
        <v>461</v>
      </c>
      <c r="C9038" s="5" t="s">
        <v>532</v>
      </c>
    </row>
    <row r="9039" spans="2:3">
      <c r="B9039" s="5">
        <v>150</v>
      </c>
      <c r="C9039" s="5" t="s">
        <v>533</v>
      </c>
    </row>
    <row r="9040" spans="2:3">
      <c r="B9040" s="5">
        <v>965</v>
      </c>
      <c r="C9040" s="5" t="s">
        <v>532</v>
      </c>
    </row>
    <row r="9041" spans="2:3">
      <c r="B9041" s="5">
        <v>863</v>
      </c>
      <c r="C9041" s="5" t="s">
        <v>532</v>
      </c>
    </row>
    <row r="9042" spans="2:3">
      <c r="B9042" s="5">
        <v>596</v>
      </c>
      <c r="C9042" s="5" t="s">
        <v>533</v>
      </c>
    </row>
    <row r="9043" spans="2:3">
      <c r="B9043" s="5">
        <v>632</v>
      </c>
      <c r="C9043" s="5" t="s">
        <v>533</v>
      </c>
    </row>
    <row r="9044" spans="2:3">
      <c r="B9044" s="5">
        <v>286</v>
      </c>
      <c r="C9044" s="5" t="s">
        <v>533</v>
      </c>
    </row>
    <row r="9045" spans="2:3">
      <c r="B9045" s="5">
        <v>800</v>
      </c>
      <c r="C9045" s="5" t="s">
        <v>533</v>
      </c>
    </row>
    <row r="9046" spans="2:3">
      <c r="B9046" s="5">
        <v>848</v>
      </c>
      <c r="C9046" s="5" t="s">
        <v>533</v>
      </c>
    </row>
    <row r="9047" spans="2:3">
      <c r="B9047" s="5">
        <v>933</v>
      </c>
      <c r="C9047" s="5" t="s">
        <v>533</v>
      </c>
    </row>
    <row r="9048" spans="2:3">
      <c r="B9048" s="5">
        <v>750</v>
      </c>
      <c r="C9048" s="5" t="s">
        <v>532</v>
      </c>
    </row>
    <row r="9049" spans="2:3">
      <c r="B9049" s="5">
        <v>947</v>
      </c>
      <c r="C9049" s="5" t="s">
        <v>533</v>
      </c>
    </row>
    <row r="9050" spans="2:3">
      <c r="B9050" s="5">
        <v>585</v>
      </c>
      <c r="C9050" s="5" t="s">
        <v>533</v>
      </c>
    </row>
    <row r="9051" spans="2:3">
      <c r="B9051" s="5">
        <v>270</v>
      </c>
      <c r="C9051" s="5" t="s">
        <v>532</v>
      </c>
    </row>
    <row r="9052" spans="2:3">
      <c r="B9052" s="5">
        <v>931</v>
      </c>
      <c r="C9052" s="5" t="s">
        <v>532</v>
      </c>
    </row>
    <row r="9053" spans="2:3">
      <c r="B9053" s="5">
        <v>676</v>
      </c>
      <c r="C9053" s="5" t="s">
        <v>533</v>
      </c>
    </row>
    <row r="9054" spans="2:3">
      <c r="B9054" s="5">
        <v>696</v>
      </c>
      <c r="C9054" s="5" t="s">
        <v>533</v>
      </c>
    </row>
    <row r="9055" spans="2:3">
      <c r="B9055" s="5">
        <v>796</v>
      </c>
      <c r="C9055" s="5" t="s">
        <v>533</v>
      </c>
    </row>
    <row r="9056" spans="2:3">
      <c r="B9056" s="5">
        <v>791</v>
      </c>
      <c r="C9056" s="5" t="s">
        <v>532</v>
      </c>
    </row>
    <row r="9057" spans="2:3">
      <c r="B9057" s="5">
        <v>693</v>
      </c>
      <c r="C9057" s="5" t="s">
        <v>533</v>
      </c>
    </row>
    <row r="9058" spans="2:3">
      <c r="B9058" s="5">
        <v>69</v>
      </c>
      <c r="C9058" s="5" t="s">
        <v>532</v>
      </c>
    </row>
    <row r="9059" spans="2:3">
      <c r="B9059" s="5">
        <v>307</v>
      </c>
      <c r="C9059" s="5" t="s">
        <v>532</v>
      </c>
    </row>
    <row r="9060" spans="2:3">
      <c r="B9060" s="5">
        <v>553</v>
      </c>
      <c r="C9060" s="5" t="s">
        <v>533</v>
      </c>
    </row>
    <row r="9061" spans="2:3">
      <c r="B9061" s="5">
        <v>369</v>
      </c>
      <c r="C9061" s="5" t="s">
        <v>533</v>
      </c>
    </row>
    <row r="9062" spans="2:3">
      <c r="B9062" s="5">
        <v>939</v>
      </c>
      <c r="C9062" s="5" t="s">
        <v>532</v>
      </c>
    </row>
    <row r="9063" spans="2:3">
      <c r="B9063" s="5">
        <v>613</v>
      </c>
      <c r="C9063" s="5" t="s">
        <v>532</v>
      </c>
    </row>
    <row r="9064" spans="2:3">
      <c r="B9064" s="5">
        <v>722</v>
      </c>
      <c r="C9064" s="5" t="s">
        <v>532</v>
      </c>
    </row>
    <row r="9065" spans="2:3">
      <c r="B9065" s="5">
        <v>686</v>
      </c>
      <c r="C9065" s="5" t="s">
        <v>532</v>
      </c>
    </row>
    <row r="9066" spans="2:3">
      <c r="B9066" s="5">
        <v>479</v>
      </c>
      <c r="C9066" s="5" t="s">
        <v>532</v>
      </c>
    </row>
    <row r="9067" spans="2:3">
      <c r="B9067" s="5">
        <v>366</v>
      </c>
      <c r="C9067" s="5" t="s">
        <v>533</v>
      </c>
    </row>
    <row r="9068" spans="2:3">
      <c r="B9068" s="5">
        <v>475</v>
      </c>
      <c r="C9068" s="5" t="s">
        <v>532</v>
      </c>
    </row>
    <row r="9069" spans="2:3">
      <c r="B9069" s="5">
        <v>392</v>
      </c>
      <c r="C9069" s="5" t="s">
        <v>533</v>
      </c>
    </row>
    <row r="9070" spans="2:3">
      <c r="B9070" s="5">
        <v>244</v>
      </c>
      <c r="C9070" s="5" t="s">
        <v>533</v>
      </c>
    </row>
    <row r="9071" spans="2:3">
      <c r="B9071" s="5">
        <v>552</v>
      </c>
      <c r="C9071" s="5" t="s">
        <v>533</v>
      </c>
    </row>
    <row r="9072" spans="2:3">
      <c r="B9072" s="5">
        <v>952</v>
      </c>
      <c r="C9072" s="5" t="s">
        <v>532</v>
      </c>
    </row>
    <row r="9073" spans="2:3">
      <c r="B9073" s="5">
        <v>951</v>
      </c>
      <c r="C9073" s="5" t="s">
        <v>533</v>
      </c>
    </row>
    <row r="9074" spans="2:3">
      <c r="B9074" s="5">
        <v>544</v>
      </c>
      <c r="C9074" s="5" t="s">
        <v>532</v>
      </c>
    </row>
    <row r="9075" spans="2:3">
      <c r="B9075" s="5">
        <v>200</v>
      </c>
      <c r="C9075" s="5" t="s">
        <v>533</v>
      </c>
    </row>
    <row r="9076" spans="2:3">
      <c r="B9076" s="5">
        <v>735</v>
      </c>
      <c r="C9076" s="5" t="s">
        <v>533</v>
      </c>
    </row>
    <row r="9077" spans="2:3">
      <c r="B9077" s="5">
        <v>537</v>
      </c>
      <c r="C9077" s="5" t="s">
        <v>533</v>
      </c>
    </row>
    <row r="9078" spans="2:3">
      <c r="B9078" s="5">
        <v>288</v>
      </c>
      <c r="C9078" s="5" t="s">
        <v>532</v>
      </c>
    </row>
    <row r="9079" spans="2:3">
      <c r="B9079" s="5">
        <v>447</v>
      </c>
      <c r="C9079" s="5" t="s">
        <v>533</v>
      </c>
    </row>
    <row r="9080" spans="2:3">
      <c r="B9080" s="5">
        <v>515</v>
      </c>
      <c r="C9080" s="5" t="s">
        <v>533</v>
      </c>
    </row>
    <row r="9081" spans="2:3">
      <c r="B9081" s="5">
        <v>200</v>
      </c>
      <c r="C9081" s="5" t="s">
        <v>533</v>
      </c>
    </row>
    <row r="9082" spans="2:3">
      <c r="B9082" s="5">
        <v>723</v>
      </c>
      <c r="C9082" s="5" t="s">
        <v>533</v>
      </c>
    </row>
    <row r="9083" spans="2:3">
      <c r="B9083" s="5">
        <v>166</v>
      </c>
      <c r="C9083" s="5" t="s">
        <v>532</v>
      </c>
    </row>
    <row r="9084" spans="2:3">
      <c r="B9084" s="5">
        <v>221</v>
      </c>
      <c r="C9084" s="5" t="s">
        <v>532</v>
      </c>
    </row>
    <row r="9085" spans="2:3">
      <c r="B9085" s="5">
        <v>962</v>
      </c>
      <c r="C9085" s="5" t="s">
        <v>532</v>
      </c>
    </row>
    <row r="9086" spans="2:3">
      <c r="B9086" s="5">
        <v>251</v>
      </c>
      <c r="C9086" s="5" t="s">
        <v>533</v>
      </c>
    </row>
    <row r="9087" spans="2:3">
      <c r="B9087" s="5">
        <v>682</v>
      </c>
      <c r="C9087" s="5" t="s">
        <v>533</v>
      </c>
    </row>
    <row r="9088" spans="2:3">
      <c r="B9088" s="5">
        <v>238</v>
      </c>
      <c r="C9088" s="5" t="s">
        <v>532</v>
      </c>
    </row>
    <row r="9089" spans="2:3">
      <c r="B9089" s="5">
        <v>469</v>
      </c>
      <c r="C9089" s="5" t="s">
        <v>533</v>
      </c>
    </row>
    <row r="9090" spans="2:3">
      <c r="B9090" s="5">
        <v>185</v>
      </c>
      <c r="C9090" s="5" t="s">
        <v>533</v>
      </c>
    </row>
    <row r="9091" spans="2:3">
      <c r="B9091" s="5">
        <v>853</v>
      </c>
      <c r="C9091" s="5" t="s">
        <v>532</v>
      </c>
    </row>
    <row r="9092" spans="2:3">
      <c r="B9092" s="5">
        <v>465</v>
      </c>
      <c r="C9092" s="5" t="s">
        <v>533</v>
      </c>
    </row>
    <row r="9093" spans="2:3">
      <c r="B9093" s="5">
        <v>75</v>
      </c>
      <c r="C9093" s="5" t="s">
        <v>532</v>
      </c>
    </row>
    <row r="9094" spans="2:3">
      <c r="B9094" s="5">
        <v>805</v>
      </c>
      <c r="C9094" s="5" t="s">
        <v>532</v>
      </c>
    </row>
    <row r="9095" spans="2:3">
      <c r="B9095" s="5">
        <v>900</v>
      </c>
      <c r="C9095" s="5" t="s">
        <v>532</v>
      </c>
    </row>
    <row r="9096" spans="2:3">
      <c r="B9096" s="5">
        <v>865</v>
      </c>
      <c r="C9096" s="5" t="s">
        <v>533</v>
      </c>
    </row>
    <row r="9097" spans="2:3">
      <c r="B9097" s="5">
        <v>190</v>
      </c>
      <c r="C9097" s="5" t="s">
        <v>533</v>
      </c>
    </row>
    <row r="9098" spans="2:3">
      <c r="B9098" s="5">
        <v>230</v>
      </c>
      <c r="C9098" s="5" t="s">
        <v>533</v>
      </c>
    </row>
    <row r="9099" spans="2:3">
      <c r="B9099" s="5">
        <v>661</v>
      </c>
      <c r="C9099" s="5" t="s">
        <v>532</v>
      </c>
    </row>
    <row r="9100" spans="2:3">
      <c r="B9100" s="5">
        <v>483</v>
      </c>
      <c r="C9100" s="5" t="s">
        <v>533</v>
      </c>
    </row>
    <row r="9101" spans="2:3">
      <c r="B9101" s="5">
        <v>645</v>
      </c>
      <c r="C9101" s="5" t="s">
        <v>533</v>
      </c>
    </row>
    <row r="9102" spans="2:3">
      <c r="B9102" s="5">
        <v>528</v>
      </c>
      <c r="C9102" s="5" t="s">
        <v>533</v>
      </c>
    </row>
    <row r="9103" spans="2:3">
      <c r="B9103" s="5">
        <v>239</v>
      </c>
      <c r="C9103" s="5" t="s">
        <v>532</v>
      </c>
    </row>
    <row r="9104" spans="2:3">
      <c r="B9104" s="5">
        <v>380</v>
      </c>
      <c r="C9104" s="5" t="s">
        <v>533</v>
      </c>
    </row>
    <row r="9105" spans="2:3">
      <c r="B9105" s="5">
        <v>806</v>
      </c>
      <c r="C9105" s="5" t="s">
        <v>532</v>
      </c>
    </row>
    <row r="9106" spans="2:3">
      <c r="B9106" s="5">
        <v>361</v>
      </c>
      <c r="C9106" s="5" t="s">
        <v>533</v>
      </c>
    </row>
    <row r="9107" spans="2:3">
      <c r="B9107" s="5">
        <v>566</v>
      </c>
      <c r="C9107" s="5" t="s">
        <v>533</v>
      </c>
    </row>
    <row r="9108" spans="2:3">
      <c r="B9108" s="5">
        <v>576</v>
      </c>
      <c r="C9108" s="5" t="s">
        <v>532</v>
      </c>
    </row>
    <row r="9109" spans="2:3">
      <c r="B9109" s="5">
        <v>873</v>
      </c>
      <c r="C9109" s="5" t="s">
        <v>532</v>
      </c>
    </row>
    <row r="9110" spans="2:3">
      <c r="B9110" s="5">
        <v>516</v>
      </c>
      <c r="C9110" s="5" t="s">
        <v>532</v>
      </c>
    </row>
    <row r="9111" spans="2:3">
      <c r="B9111" s="5">
        <v>196</v>
      </c>
      <c r="C9111" s="5" t="s">
        <v>533</v>
      </c>
    </row>
    <row r="9112" spans="2:3">
      <c r="B9112" s="5">
        <v>697</v>
      </c>
      <c r="C9112" s="5" t="s">
        <v>533</v>
      </c>
    </row>
    <row r="9113" spans="2:3">
      <c r="B9113" s="5">
        <v>104</v>
      </c>
      <c r="C9113" s="5" t="s">
        <v>532</v>
      </c>
    </row>
    <row r="9114" spans="2:3">
      <c r="B9114" s="5">
        <v>112</v>
      </c>
      <c r="C9114" s="5" t="s">
        <v>533</v>
      </c>
    </row>
    <row r="9115" spans="2:3">
      <c r="B9115" s="5">
        <v>44</v>
      </c>
      <c r="C9115" s="5" t="s">
        <v>533</v>
      </c>
    </row>
    <row r="9116" spans="2:3">
      <c r="B9116" s="5">
        <v>59</v>
      </c>
      <c r="C9116" s="5" t="s">
        <v>533</v>
      </c>
    </row>
    <row r="9117" spans="2:3">
      <c r="B9117" s="5">
        <v>998</v>
      </c>
      <c r="C9117" s="5" t="s">
        <v>533</v>
      </c>
    </row>
    <row r="9118" spans="2:3">
      <c r="B9118" s="5">
        <v>149</v>
      </c>
      <c r="C9118" s="5" t="s">
        <v>532</v>
      </c>
    </row>
    <row r="9119" spans="2:3">
      <c r="B9119" s="5">
        <v>307</v>
      </c>
      <c r="C9119" s="5" t="s">
        <v>533</v>
      </c>
    </row>
    <row r="9120" spans="2:3">
      <c r="B9120" s="5">
        <v>264</v>
      </c>
      <c r="C9120" s="5" t="s">
        <v>533</v>
      </c>
    </row>
    <row r="9121" spans="2:3">
      <c r="B9121" s="5">
        <v>971</v>
      </c>
      <c r="C9121" s="5" t="s">
        <v>533</v>
      </c>
    </row>
    <row r="9122" spans="2:3">
      <c r="B9122" s="5">
        <v>589</v>
      </c>
      <c r="C9122" s="5" t="s">
        <v>533</v>
      </c>
    </row>
    <row r="9123" spans="2:3">
      <c r="B9123" s="5">
        <v>297</v>
      </c>
      <c r="C9123" s="5" t="s">
        <v>533</v>
      </c>
    </row>
    <row r="9124" spans="2:3">
      <c r="B9124" s="5">
        <v>12</v>
      </c>
      <c r="C9124" s="5" t="s">
        <v>533</v>
      </c>
    </row>
    <row r="9125" spans="2:3">
      <c r="B9125" s="5">
        <v>315</v>
      </c>
      <c r="C9125" s="5" t="s">
        <v>533</v>
      </c>
    </row>
    <row r="9126" spans="2:3">
      <c r="B9126" s="5">
        <v>752</v>
      </c>
      <c r="C9126" s="5" t="s">
        <v>532</v>
      </c>
    </row>
    <row r="9127" spans="2:3">
      <c r="B9127" s="5">
        <v>641</v>
      </c>
      <c r="C9127" s="5" t="s">
        <v>533</v>
      </c>
    </row>
    <row r="9128" spans="2:3">
      <c r="B9128" s="5">
        <v>230</v>
      </c>
      <c r="C9128" s="5" t="s">
        <v>533</v>
      </c>
    </row>
    <row r="9129" spans="2:3">
      <c r="B9129" s="5">
        <v>612</v>
      </c>
      <c r="C9129" s="5" t="s">
        <v>532</v>
      </c>
    </row>
    <row r="9130" spans="2:3">
      <c r="B9130" s="5">
        <v>65</v>
      </c>
      <c r="C9130" s="5" t="s">
        <v>533</v>
      </c>
    </row>
    <row r="9131" spans="2:3">
      <c r="B9131" s="5">
        <v>987</v>
      </c>
      <c r="C9131" s="5" t="s">
        <v>533</v>
      </c>
    </row>
    <row r="9132" spans="2:3">
      <c r="B9132" s="5">
        <v>740</v>
      </c>
      <c r="C9132" s="5" t="s">
        <v>533</v>
      </c>
    </row>
    <row r="9133" spans="2:3">
      <c r="B9133" s="5">
        <v>255</v>
      </c>
      <c r="C9133" s="5" t="s">
        <v>533</v>
      </c>
    </row>
    <row r="9134" spans="2:3">
      <c r="B9134" s="5">
        <v>731</v>
      </c>
      <c r="C9134" s="5" t="s">
        <v>532</v>
      </c>
    </row>
    <row r="9135" spans="2:3">
      <c r="B9135" s="5">
        <v>746</v>
      </c>
      <c r="C9135" s="5" t="s">
        <v>533</v>
      </c>
    </row>
    <row r="9136" spans="2:3">
      <c r="B9136" s="5">
        <v>501</v>
      </c>
      <c r="C9136" s="5" t="s">
        <v>533</v>
      </c>
    </row>
    <row r="9137" spans="2:3">
      <c r="B9137" s="5">
        <v>287</v>
      </c>
      <c r="C9137" s="5" t="s">
        <v>533</v>
      </c>
    </row>
    <row r="9138" spans="2:3">
      <c r="B9138" s="5">
        <v>640</v>
      </c>
      <c r="C9138" s="5" t="s">
        <v>532</v>
      </c>
    </row>
    <row r="9139" spans="2:3">
      <c r="B9139" s="5">
        <v>52</v>
      </c>
      <c r="C9139" s="5" t="s">
        <v>533</v>
      </c>
    </row>
    <row r="9140" spans="2:3">
      <c r="B9140" s="5">
        <v>99</v>
      </c>
      <c r="C9140" s="5" t="s">
        <v>533</v>
      </c>
    </row>
    <row r="9141" spans="2:3">
      <c r="B9141" s="5">
        <v>35</v>
      </c>
      <c r="C9141" s="5" t="s">
        <v>532</v>
      </c>
    </row>
    <row r="9142" spans="2:3">
      <c r="B9142" s="5">
        <v>212</v>
      </c>
      <c r="C9142" s="5" t="s">
        <v>533</v>
      </c>
    </row>
    <row r="9143" spans="2:3">
      <c r="B9143" s="5">
        <v>328</v>
      </c>
      <c r="C9143" s="5" t="s">
        <v>533</v>
      </c>
    </row>
    <row r="9144" spans="2:3">
      <c r="B9144" s="5">
        <v>644</v>
      </c>
      <c r="C9144" s="5" t="s">
        <v>532</v>
      </c>
    </row>
    <row r="9145" spans="2:3">
      <c r="B9145" s="5">
        <v>574</v>
      </c>
      <c r="C9145" s="5" t="s">
        <v>533</v>
      </c>
    </row>
    <row r="9146" spans="2:3">
      <c r="B9146" s="5">
        <v>160</v>
      </c>
      <c r="C9146" s="5" t="s">
        <v>532</v>
      </c>
    </row>
    <row r="9147" spans="2:3">
      <c r="B9147" s="5">
        <v>63</v>
      </c>
      <c r="C9147" s="5" t="s">
        <v>533</v>
      </c>
    </row>
    <row r="9148" spans="2:3">
      <c r="B9148" s="5">
        <v>709</v>
      </c>
      <c r="C9148" s="5" t="s">
        <v>533</v>
      </c>
    </row>
    <row r="9149" spans="2:3">
      <c r="B9149" s="5">
        <v>219</v>
      </c>
      <c r="C9149" s="5" t="s">
        <v>532</v>
      </c>
    </row>
    <row r="9150" spans="2:3">
      <c r="B9150" s="5">
        <v>168</v>
      </c>
      <c r="C9150" s="5" t="s">
        <v>533</v>
      </c>
    </row>
    <row r="9151" spans="2:3">
      <c r="B9151" s="5">
        <v>10</v>
      </c>
      <c r="C9151" s="5" t="s">
        <v>532</v>
      </c>
    </row>
    <row r="9152" spans="2:3">
      <c r="B9152" s="5">
        <v>889</v>
      </c>
      <c r="C9152" s="5" t="s">
        <v>532</v>
      </c>
    </row>
    <row r="9153" spans="2:3">
      <c r="B9153" s="5">
        <v>852</v>
      </c>
      <c r="C9153" s="5" t="s">
        <v>533</v>
      </c>
    </row>
    <row r="9154" spans="2:3">
      <c r="B9154" s="5">
        <v>446</v>
      </c>
      <c r="C9154" s="5" t="s">
        <v>533</v>
      </c>
    </row>
    <row r="9155" spans="2:3">
      <c r="B9155" s="5">
        <v>817</v>
      </c>
      <c r="C9155" s="5" t="s">
        <v>532</v>
      </c>
    </row>
    <row r="9156" spans="2:3">
      <c r="B9156" s="5">
        <v>757</v>
      </c>
      <c r="C9156" s="5" t="s">
        <v>532</v>
      </c>
    </row>
    <row r="9157" spans="2:3">
      <c r="B9157" s="5">
        <v>260</v>
      </c>
      <c r="C9157" s="5" t="s">
        <v>533</v>
      </c>
    </row>
    <row r="9158" spans="2:3">
      <c r="B9158" s="5">
        <v>998</v>
      </c>
      <c r="C9158" s="5" t="s">
        <v>532</v>
      </c>
    </row>
    <row r="9159" spans="2:3">
      <c r="B9159" s="5">
        <v>616</v>
      </c>
      <c r="C9159" s="5" t="s">
        <v>532</v>
      </c>
    </row>
    <row r="9160" spans="2:3">
      <c r="B9160" s="5">
        <v>571</v>
      </c>
      <c r="C9160" s="5" t="s">
        <v>532</v>
      </c>
    </row>
    <row r="9161" spans="2:3">
      <c r="B9161" s="5">
        <v>72</v>
      </c>
      <c r="C9161" s="5" t="s">
        <v>533</v>
      </c>
    </row>
    <row r="9162" spans="2:3">
      <c r="B9162" s="5">
        <v>454</v>
      </c>
      <c r="C9162" s="5" t="s">
        <v>533</v>
      </c>
    </row>
    <row r="9163" spans="2:3">
      <c r="B9163" s="5">
        <v>746</v>
      </c>
      <c r="C9163" s="5" t="s">
        <v>532</v>
      </c>
    </row>
    <row r="9164" spans="2:3">
      <c r="B9164" s="5">
        <v>412</v>
      </c>
      <c r="C9164" s="5" t="s">
        <v>533</v>
      </c>
    </row>
    <row r="9165" spans="2:3">
      <c r="B9165" s="5">
        <v>49</v>
      </c>
      <c r="C9165" s="5" t="s">
        <v>532</v>
      </c>
    </row>
    <row r="9166" spans="2:3">
      <c r="B9166" s="5">
        <v>467</v>
      </c>
      <c r="C9166" s="5" t="s">
        <v>533</v>
      </c>
    </row>
    <row r="9167" spans="2:3">
      <c r="B9167" s="5">
        <v>200</v>
      </c>
      <c r="C9167" s="5" t="s">
        <v>533</v>
      </c>
    </row>
    <row r="9168" spans="2:3">
      <c r="B9168" s="5">
        <v>240</v>
      </c>
      <c r="C9168" s="5" t="s">
        <v>533</v>
      </c>
    </row>
    <row r="9169" spans="2:3">
      <c r="B9169" s="5">
        <v>420</v>
      </c>
      <c r="C9169" s="5" t="s">
        <v>533</v>
      </c>
    </row>
    <row r="9170" spans="2:3">
      <c r="B9170" s="5">
        <v>782</v>
      </c>
      <c r="C9170" s="5" t="s">
        <v>533</v>
      </c>
    </row>
    <row r="9171" spans="2:3">
      <c r="B9171" s="5">
        <v>450</v>
      </c>
      <c r="C9171" s="5" t="s">
        <v>533</v>
      </c>
    </row>
    <row r="9172" spans="2:3">
      <c r="B9172" s="5">
        <v>1000</v>
      </c>
      <c r="C9172" s="5" t="s">
        <v>533</v>
      </c>
    </row>
    <row r="9173" spans="2:3">
      <c r="B9173" s="5">
        <v>956</v>
      </c>
      <c r="C9173" s="5" t="s">
        <v>532</v>
      </c>
    </row>
    <row r="9174" spans="2:3">
      <c r="B9174" s="5">
        <v>89</v>
      </c>
      <c r="C9174" s="5" t="s">
        <v>532</v>
      </c>
    </row>
    <row r="9175" spans="2:3">
      <c r="B9175" s="5">
        <v>111</v>
      </c>
      <c r="C9175" s="5" t="s">
        <v>533</v>
      </c>
    </row>
    <row r="9176" spans="2:3">
      <c r="B9176" s="5">
        <v>953</v>
      </c>
      <c r="C9176" s="5" t="s">
        <v>532</v>
      </c>
    </row>
    <row r="9177" spans="2:3">
      <c r="B9177" s="5">
        <v>283</v>
      </c>
      <c r="C9177" s="5" t="s">
        <v>533</v>
      </c>
    </row>
    <row r="9178" spans="2:3">
      <c r="B9178" s="5">
        <v>756</v>
      </c>
      <c r="C9178" s="5" t="s">
        <v>533</v>
      </c>
    </row>
    <row r="9179" spans="2:3">
      <c r="B9179" s="5">
        <v>234</v>
      </c>
      <c r="C9179" s="5" t="s">
        <v>532</v>
      </c>
    </row>
    <row r="9180" spans="2:3">
      <c r="B9180" s="5">
        <v>39</v>
      </c>
      <c r="C9180" s="5" t="s">
        <v>532</v>
      </c>
    </row>
    <row r="9181" spans="2:3">
      <c r="B9181" s="5">
        <v>674</v>
      </c>
      <c r="C9181" s="5" t="s">
        <v>533</v>
      </c>
    </row>
    <row r="9182" spans="2:3">
      <c r="B9182" s="5">
        <v>607</v>
      </c>
      <c r="C9182" s="5" t="s">
        <v>532</v>
      </c>
    </row>
    <row r="9183" spans="2:3">
      <c r="B9183" s="5">
        <v>215</v>
      </c>
      <c r="C9183" s="5" t="s">
        <v>533</v>
      </c>
    </row>
    <row r="9184" spans="2:3">
      <c r="B9184" s="5">
        <v>400</v>
      </c>
      <c r="C9184" s="5" t="s">
        <v>532</v>
      </c>
    </row>
    <row r="9185" spans="2:3">
      <c r="B9185" s="5">
        <v>932</v>
      </c>
      <c r="C9185" s="5" t="s">
        <v>533</v>
      </c>
    </row>
    <row r="9186" spans="2:3">
      <c r="B9186" s="5">
        <v>592</v>
      </c>
      <c r="C9186" s="5" t="s">
        <v>533</v>
      </c>
    </row>
    <row r="9187" spans="2:3">
      <c r="B9187" s="5">
        <v>914</v>
      </c>
      <c r="C9187" s="5" t="s">
        <v>533</v>
      </c>
    </row>
    <row r="9188" spans="2:3">
      <c r="B9188" s="5">
        <v>157</v>
      </c>
      <c r="C9188" s="5" t="s">
        <v>532</v>
      </c>
    </row>
    <row r="9189" spans="2:3">
      <c r="B9189" s="5">
        <v>453</v>
      </c>
      <c r="C9189" s="5" t="s">
        <v>533</v>
      </c>
    </row>
    <row r="9190" spans="2:3">
      <c r="B9190" s="5">
        <v>259</v>
      </c>
      <c r="C9190" s="5" t="s">
        <v>533</v>
      </c>
    </row>
    <row r="9191" spans="2:3">
      <c r="B9191" s="5">
        <v>801</v>
      </c>
      <c r="C9191" s="5" t="s">
        <v>533</v>
      </c>
    </row>
    <row r="9192" spans="2:3">
      <c r="B9192" s="5">
        <v>712</v>
      </c>
      <c r="C9192" s="5" t="s">
        <v>532</v>
      </c>
    </row>
    <row r="9193" spans="2:3">
      <c r="B9193" s="5">
        <v>185</v>
      </c>
      <c r="C9193" s="5" t="s">
        <v>532</v>
      </c>
    </row>
    <row r="9194" spans="2:3">
      <c r="B9194" s="5">
        <v>626</v>
      </c>
      <c r="C9194" s="5" t="s">
        <v>532</v>
      </c>
    </row>
    <row r="9195" spans="2:3">
      <c r="B9195" s="5">
        <v>903</v>
      </c>
      <c r="C9195" s="5" t="s">
        <v>532</v>
      </c>
    </row>
    <row r="9196" spans="2:3">
      <c r="B9196" s="5">
        <v>463</v>
      </c>
      <c r="C9196" s="5" t="s">
        <v>533</v>
      </c>
    </row>
    <row r="9197" spans="2:3">
      <c r="B9197" s="5">
        <v>461</v>
      </c>
      <c r="C9197" s="5" t="s">
        <v>532</v>
      </c>
    </row>
    <row r="9198" spans="2:3">
      <c r="B9198" s="5">
        <v>208</v>
      </c>
      <c r="C9198" s="5" t="s">
        <v>533</v>
      </c>
    </row>
    <row r="9199" spans="2:3">
      <c r="B9199" s="5">
        <v>158</v>
      </c>
      <c r="C9199" s="5" t="s">
        <v>533</v>
      </c>
    </row>
    <row r="9200" spans="2:3">
      <c r="B9200" s="5">
        <v>874</v>
      </c>
      <c r="C9200" s="5" t="s">
        <v>532</v>
      </c>
    </row>
    <row r="9201" spans="2:3">
      <c r="B9201" s="5">
        <v>501</v>
      </c>
      <c r="C9201" s="5" t="s">
        <v>533</v>
      </c>
    </row>
    <row r="9202" spans="2:3">
      <c r="B9202" s="5">
        <v>329</v>
      </c>
      <c r="C9202" s="5" t="s">
        <v>532</v>
      </c>
    </row>
    <row r="9203" spans="2:3">
      <c r="B9203" s="5">
        <v>718</v>
      </c>
      <c r="C9203" s="5" t="s">
        <v>533</v>
      </c>
    </row>
    <row r="9204" spans="2:3">
      <c r="B9204" s="5">
        <v>513</v>
      </c>
      <c r="C9204" s="5" t="s">
        <v>533</v>
      </c>
    </row>
    <row r="9205" spans="2:3">
      <c r="B9205" s="5">
        <v>802</v>
      </c>
      <c r="C9205" s="5" t="s">
        <v>532</v>
      </c>
    </row>
    <row r="9206" spans="2:3">
      <c r="B9206" s="5">
        <v>800</v>
      </c>
      <c r="C9206" s="5" t="s">
        <v>532</v>
      </c>
    </row>
    <row r="9207" spans="2:3">
      <c r="B9207" s="5">
        <v>608</v>
      </c>
      <c r="C9207" s="5" t="s">
        <v>532</v>
      </c>
    </row>
    <row r="9208" spans="2:3">
      <c r="B9208" s="5">
        <v>156</v>
      </c>
      <c r="C9208" s="5" t="s">
        <v>533</v>
      </c>
    </row>
    <row r="9209" spans="2:3">
      <c r="B9209" s="5">
        <v>256</v>
      </c>
      <c r="C9209" s="5" t="s">
        <v>533</v>
      </c>
    </row>
    <row r="9210" spans="2:3">
      <c r="B9210" s="5">
        <v>907</v>
      </c>
      <c r="C9210" s="5" t="s">
        <v>533</v>
      </c>
    </row>
    <row r="9211" spans="2:3">
      <c r="B9211" s="5">
        <v>300</v>
      </c>
      <c r="C9211" s="5" t="s">
        <v>532</v>
      </c>
    </row>
    <row r="9212" spans="2:3">
      <c r="B9212" s="5">
        <v>542</v>
      </c>
      <c r="C9212" s="5" t="s">
        <v>532</v>
      </c>
    </row>
    <row r="9213" spans="2:3">
      <c r="B9213" s="5">
        <v>616</v>
      </c>
      <c r="C9213" s="5" t="s">
        <v>532</v>
      </c>
    </row>
    <row r="9214" spans="2:3">
      <c r="B9214" s="5">
        <v>752</v>
      </c>
      <c r="C9214" s="5" t="s">
        <v>532</v>
      </c>
    </row>
    <row r="9215" spans="2:3">
      <c r="B9215" s="5">
        <v>323</v>
      </c>
      <c r="C9215" s="5" t="s">
        <v>533</v>
      </c>
    </row>
    <row r="9216" spans="2:3">
      <c r="B9216" s="5">
        <v>633</v>
      </c>
      <c r="C9216" s="5" t="s">
        <v>533</v>
      </c>
    </row>
    <row r="9217" spans="2:3">
      <c r="B9217" s="5">
        <v>390</v>
      </c>
      <c r="C9217" s="5" t="s">
        <v>533</v>
      </c>
    </row>
    <row r="9218" spans="2:3">
      <c r="B9218" s="5">
        <v>680</v>
      </c>
      <c r="C9218" s="5" t="s">
        <v>533</v>
      </c>
    </row>
    <row r="9219" spans="2:3">
      <c r="B9219" s="5">
        <v>899</v>
      </c>
      <c r="C9219" s="5" t="s">
        <v>532</v>
      </c>
    </row>
    <row r="9220" spans="2:3">
      <c r="B9220" s="5">
        <v>622</v>
      </c>
      <c r="C9220" s="5" t="s">
        <v>533</v>
      </c>
    </row>
    <row r="9221" spans="2:3">
      <c r="B9221" s="5">
        <v>299</v>
      </c>
      <c r="C9221" s="5" t="s">
        <v>532</v>
      </c>
    </row>
    <row r="9222" spans="2:3">
      <c r="B9222" s="5">
        <v>703</v>
      </c>
      <c r="C9222" s="5" t="s">
        <v>532</v>
      </c>
    </row>
    <row r="9223" spans="2:3">
      <c r="B9223" s="5">
        <v>275</v>
      </c>
      <c r="C9223" s="5" t="s">
        <v>533</v>
      </c>
    </row>
    <row r="9224" spans="2:3">
      <c r="B9224" s="5">
        <v>294</v>
      </c>
      <c r="C9224" s="5" t="s">
        <v>532</v>
      </c>
    </row>
    <row r="9225" spans="2:3">
      <c r="B9225" s="5">
        <v>851</v>
      </c>
      <c r="C9225" s="5" t="s">
        <v>532</v>
      </c>
    </row>
    <row r="9226" spans="2:3">
      <c r="B9226" s="5">
        <v>562</v>
      </c>
      <c r="C9226" s="5" t="s">
        <v>533</v>
      </c>
    </row>
    <row r="9227" spans="2:3">
      <c r="B9227" s="5">
        <v>758</v>
      </c>
      <c r="C9227" s="5" t="s">
        <v>533</v>
      </c>
    </row>
    <row r="9228" spans="2:3">
      <c r="B9228" s="5">
        <v>774</v>
      </c>
      <c r="C9228" s="5" t="s">
        <v>532</v>
      </c>
    </row>
    <row r="9229" spans="2:3">
      <c r="B9229" s="5">
        <v>509</v>
      </c>
      <c r="C9229" s="5" t="s">
        <v>533</v>
      </c>
    </row>
    <row r="9230" spans="2:3">
      <c r="B9230" s="5">
        <v>800</v>
      </c>
      <c r="C9230" s="5" t="s">
        <v>532</v>
      </c>
    </row>
    <row r="9231" spans="2:3">
      <c r="B9231" s="5">
        <v>672</v>
      </c>
      <c r="C9231" s="5" t="s">
        <v>532</v>
      </c>
    </row>
    <row r="9232" spans="2:3">
      <c r="B9232" s="5">
        <v>638</v>
      </c>
      <c r="C9232" s="5" t="s">
        <v>533</v>
      </c>
    </row>
    <row r="9233" spans="2:3">
      <c r="B9233" s="5">
        <v>660</v>
      </c>
      <c r="C9233" s="5" t="s">
        <v>533</v>
      </c>
    </row>
    <row r="9234" spans="2:3">
      <c r="B9234" s="5">
        <v>719</v>
      </c>
      <c r="C9234" s="5" t="s">
        <v>533</v>
      </c>
    </row>
    <row r="9235" spans="2:3">
      <c r="B9235" s="5">
        <v>160</v>
      </c>
      <c r="C9235" s="5" t="s">
        <v>533</v>
      </c>
    </row>
    <row r="9236" spans="2:3">
      <c r="B9236" s="5">
        <v>586</v>
      </c>
      <c r="C9236" s="5" t="s">
        <v>533</v>
      </c>
    </row>
    <row r="9237" spans="2:3">
      <c r="B9237" s="5">
        <v>684</v>
      </c>
      <c r="C9237" s="5" t="s">
        <v>532</v>
      </c>
    </row>
    <row r="9238" spans="2:3">
      <c r="B9238" s="5">
        <v>914</v>
      </c>
      <c r="C9238" s="5" t="s">
        <v>533</v>
      </c>
    </row>
    <row r="9239" spans="2:3">
      <c r="B9239" s="5">
        <v>487</v>
      </c>
      <c r="C9239" s="5" t="s">
        <v>533</v>
      </c>
    </row>
    <row r="9240" spans="2:3">
      <c r="B9240" s="5">
        <v>834</v>
      </c>
      <c r="C9240" s="5" t="s">
        <v>533</v>
      </c>
    </row>
    <row r="9241" spans="2:3">
      <c r="B9241" s="5">
        <v>709</v>
      </c>
      <c r="C9241" s="5" t="s">
        <v>533</v>
      </c>
    </row>
    <row r="9242" spans="2:3">
      <c r="B9242" s="5">
        <v>846</v>
      </c>
      <c r="C9242" s="5" t="s">
        <v>533</v>
      </c>
    </row>
    <row r="9243" spans="2:3">
      <c r="B9243" s="5">
        <v>692</v>
      </c>
      <c r="C9243" s="5" t="s">
        <v>533</v>
      </c>
    </row>
    <row r="9244" spans="2:3">
      <c r="B9244" s="5">
        <v>997</v>
      </c>
      <c r="C9244" s="5" t="s">
        <v>532</v>
      </c>
    </row>
    <row r="9245" spans="2:3">
      <c r="B9245" s="5">
        <v>421</v>
      </c>
      <c r="C9245" s="5" t="s">
        <v>533</v>
      </c>
    </row>
    <row r="9246" spans="2:3">
      <c r="B9246" s="5">
        <v>198</v>
      </c>
      <c r="C9246" s="5" t="s">
        <v>533</v>
      </c>
    </row>
    <row r="9247" spans="2:3">
      <c r="B9247" s="5">
        <v>616</v>
      </c>
      <c r="C9247" s="5" t="s">
        <v>532</v>
      </c>
    </row>
    <row r="9248" spans="2:3">
      <c r="B9248" s="5">
        <v>573</v>
      </c>
      <c r="C9248" s="5" t="s">
        <v>532</v>
      </c>
    </row>
    <row r="9249" spans="2:3">
      <c r="B9249" s="5">
        <v>808</v>
      </c>
      <c r="C9249" s="5" t="s">
        <v>532</v>
      </c>
    </row>
    <row r="9250" spans="2:3">
      <c r="B9250" s="5">
        <v>727</v>
      </c>
      <c r="C9250" s="5" t="s">
        <v>533</v>
      </c>
    </row>
    <row r="9251" spans="2:3">
      <c r="B9251" s="5">
        <v>897</v>
      </c>
      <c r="C9251" s="5" t="s">
        <v>533</v>
      </c>
    </row>
    <row r="9252" spans="2:3">
      <c r="B9252" s="5">
        <v>618</v>
      </c>
      <c r="C9252" s="5" t="s">
        <v>533</v>
      </c>
    </row>
    <row r="9253" spans="2:3">
      <c r="B9253" s="5">
        <v>809</v>
      </c>
      <c r="C9253" s="5" t="s">
        <v>532</v>
      </c>
    </row>
    <row r="9254" spans="2:3">
      <c r="B9254" s="5">
        <v>148</v>
      </c>
      <c r="C9254" s="5" t="s">
        <v>532</v>
      </c>
    </row>
    <row r="9255" spans="2:3">
      <c r="B9255" s="5">
        <v>600</v>
      </c>
      <c r="C9255" s="5" t="s">
        <v>533</v>
      </c>
    </row>
    <row r="9256" spans="2:3">
      <c r="B9256" s="5">
        <v>397</v>
      </c>
      <c r="C9256" s="5" t="s">
        <v>533</v>
      </c>
    </row>
    <row r="9257" spans="2:3">
      <c r="B9257" s="5">
        <v>308</v>
      </c>
      <c r="C9257" s="5" t="s">
        <v>533</v>
      </c>
    </row>
    <row r="9258" spans="2:3">
      <c r="B9258" s="5">
        <v>197</v>
      </c>
      <c r="C9258" s="5" t="s">
        <v>533</v>
      </c>
    </row>
    <row r="9259" spans="2:3">
      <c r="B9259" s="5">
        <v>996</v>
      </c>
      <c r="C9259" s="5" t="s">
        <v>532</v>
      </c>
    </row>
    <row r="9260" spans="2:3">
      <c r="B9260" s="5">
        <v>716</v>
      </c>
      <c r="C9260" s="5" t="s">
        <v>533</v>
      </c>
    </row>
    <row r="9261" spans="2:3">
      <c r="B9261" s="5">
        <v>771</v>
      </c>
      <c r="C9261" s="5" t="s">
        <v>533</v>
      </c>
    </row>
    <row r="9262" spans="2:3">
      <c r="B9262" s="5">
        <v>835</v>
      </c>
      <c r="C9262" s="5" t="s">
        <v>532</v>
      </c>
    </row>
    <row r="9263" spans="2:3">
      <c r="B9263" s="5">
        <v>292</v>
      </c>
      <c r="C9263" s="5" t="s">
        <v>532</v>
      </c>
    </row>
    <row r="9264" spans="2:3">
      <c r="B9264" s="5">
        <v>23</v>
      </c>
      <c r="C9264" s="5" t="s">
        <v>533</v>
      </c>
    </row>
    <row r="9265" spans="2:3">
      <c r="B9265" s="5">
        <v>175</v>
      </c>
      <c r="C9265" s="5" t="s">
        <v>533</v>
      </c>
    </row>
    <row r="9266" spans="2:3">
      <c r="B9266" s="5">
        <v>648</v>
      </c>
      <c r="C9266" s="5" t="s">
        <v>533</v>
      </c>
    </row>
    <row r="9267" spans="2:3">
      <c r="B9267" s="5">
        <v>377</v>
      </c>
      <c r="C9267" s="5" t="s">
        <v>533</v>
      </c>
    </row>
    <row r="9268" spans="2:3">
      <c r="B9268" s="5">
        <v>902</v>
      </c>
      <c r="C9268" s="5" t="s">
        <v>532</v>
      </c>
    </row>
    <row r="9269" spans="2:3">
      <c r="B9269" s="5">
        <v>628</v>
      </c>
      <c r="C9269" s="5" t="s">
        <v>532</v>
      </c>
    </row>
    <row r="9270" spans="2:3">
      <c r="B9270" s="5">
        <v>415</v>
      </c>
      <c r="C9270" s="5" t="s">
        <v>532</v>
      </c>
    </row>
    <row r="9271" spans="2:3">
      <c r="B9271" s="5">
        <v>722</v>
      </c>
      <c r="C9271" s="5" t="s">
        <v>533</v>
      </c>
    </row>
    <row r="9272" spans="2:3">
      <c r="B9272" s="5">
        <v>56</v>
      </c>
      <c r="C9272" s="5" t="s">
        <v>533</v>
      </c>
    </row>
    <row r="9273" spans="2:3">
      <c r="B9273" s="5">
        <v>327</v>
      </c>
      <c r="C9273" s="5" t="s">
        <v>532</v>
      </c>
    </row>
    <row r="9274" spans="2:3">
      <c r="B9274" s="5">
        <v>430</v>
      </c>
      <c r="C9274" s="5" t="s">
        <v>533</v>
      </c>
    </row>
    <row r="9275" spans="2:3">
      <c r="B9275" s="5">
        <v>743</v>
      </c>
      <c r="C9275" s="5" t="s">
        <v>532</v>
      </c>
    </row>
    <row r="9276" spans="2:3">
      <c r="B9276" s="5">
        <v>519</v>
      </c>
      <c r="C9276" s="5" t="s">
        <v>533</v>
      </c>
    </row>
    <row r="9277" spans="2:3">
      <c r="B9277" s="5">
        <v>452</v>
      </c>
      <c r="C9277" s="5" t="s">
        <v>533</v>
      </c>
    </row>
    <row r="9278" spans="2:3">
      <c r="B9278" s="5">
        <v>624</v>
      </c>
      <c r="C9278" s="5" t="s">
        <v>532</v>
      </c>
    </row>
    <row r="9279" spans="2:3">
      <c r="B9279" s="5">
        <v>216</v>
      </c>
      <c r="C9279" s="5" t="s">
        <v>533</v>
      </c>
    </row>
    <row r="9280" spans="2:3">
      <c r="B9280" s="5">
        <v>267</v>
      </c>
      <c r="C9280" s="5" t="s">
        <v>533</v>
      </c>
    </row>
    <row r="9281" spans="2:3">
      <c r="B9281" s="5">
        <v>315</v>
      </c>
      <c r="C9281" s="5" t="s">
        <v>533</v>
      </c>
    </row>
    <row r="9282" spans="2:3">
      <c r="B9282" s="5">
        <v>27</v>
      </c>
      <c r="C9282" s="5" t="s">
        <v>532</v>
      </c>
    </row>
    <row r="9283" spans="2:3">
      <c r="B9283" s="5">
        <v>872</v>
      </c>
      <c r="C9283" s="5" t="s">
        <v>532</v>
      </c>
    </row>
    <row r="9284" spans="2:3">
      <c r="B9284" s="5">
        <v>565</v>
      </c>
      <c r="C9284" s="5" t="s">
        <v>533</v>
      </c>
    </row>
    <row r="9285" spans="2:3">
      <c r="B9285" s="5">
        <v>83</v>
      </c>
      <c r="C9285" s="5" t="s">
        <v>533</v>
      </c>
    </row>
    <row r="9286" spans="2:3">
      <c r="B9286" s="5">
        <v>86</v>
      </c>
      <c r="C9286" s="5" t="s">
        <v>533</v>
      </c>
    </row>
    <row r="9287" spans="2:3">
      <c r="B9287" s="5">
        <v>1000</v>
      </c>
      <c r="C9287" s="5" t="s">
        <v>532</v>
      </c>
    </row>
    <row r="9288" spans="2:3">
      <c r="B9288" s="5">
        <v>9</v>
      </c>
      <c r="C9288" s="5" t="s">
        <v>532</v>
      </c>
    </row>
    <row r="9289" spans="2:3">
      <c r="B9289" s="5">
        <v>845</v>
      </c>
      <c r="C9289" s="5" t="s">
        <v>533</v>
      </c>
    </row>
    <row r="9290" spans="2:3">
      <c r="B9290" s="5">
        <v>311</v>
      </c>
      <c r="C9290" s="5" t="s">
        <v>532</v>
      </c>
    </row>
    <row r="9291" spans="2:3">
      <c r="B9291" s="5">
        <v>105</v>
      </c>
      <c r="C9291" s="5" t="s">
        <v>533</v>
      </c>
    </row>
    <row r="9292" spans="2:3">
      <c r="B9292" s="5">
        <v>321</v>
      </c>
      <c r="C9292" s="5" t="s">
        <v>532</v>
      </c>
    </row>
    <row r="9293" spans="2:3">
      <c r="B9293" s="5">
        <v>303</v>
      </c>
      <c r="C9293" s="5" t="s">
        <v>532</v>
      </c>
    </row>
    <row r="9294" spans="2:3">
      <c r="B9294" s="5">
        <v>451</v>
      </c>
      <c r="C9294" s="5" t="s">
        <v>533</v>
      </c>
    </row>
    <row r="9295" spans="2:3">
      <c r="B9295" s="5">
        <v>820</v>
      </c>
      <c r="C9295" s="5" t="s">
        <v>533</v>
      </c>
    </row>
    <row r="9296" spans="2:3">
      <c r="B9296" s="5">
        <v>713</v>
      </c>
      <c r="C9296" s="5" t="s">
        <v>533</v>
      </c>
    </row>
    <row r="9297" spans="2:3">
      <c r="B9297" s="5">
        <v>531</v>
      </c>
      <c r="C9297" s="5" t="s">
        <v>532</v>
      </c>
    </row>
    <row r="9298" spans="2:3">
      <c r="B9298" s="5">
        <v>919</v>
      </c>
      <c r="C9298" s="5" t="s">
        <v>532</v>
      </c>
    </row>
    <row r="9299" spans="2:3">
      <c r="B9299" s="5">
        <v>744</v>
      </c>
      <c r="C9299" s="5" t="s">
        <v>532</v>
      </c>
    </row>
    <row r="9300" spans="2:3">
      <c r="B9300" s="5">
        <v>736</v>
      </c>
      <c r="C9300" s="5" t="s">
        <v>533</v>
      </c>
    </row>
    <row r="9301" spans="2:3">
      <c r="B9301" s="5">
        <v>280</v>
      </c>
      <c r="C9301" s="5" t="s">
        <v>533</v>
      </c>
    </row>
    <row r="9302" spans="2:3">
      <c r="B9302" s="5">
        <v>88</v>
      </c>
      <c r="C9302" s="5" t="s">
        <v>532</v>
      </c>
    </row>
    <row r="9303" spans="2:3">
      <c r="B9303" s="5">
        <v>720</v>
      </c>
      <c r="C9303" s="5" t="s">
        <v>533</v>
      </c>
    </row>
    <row r="9304" spans="2:3">
      <c r="B9304" s="5">
        <v>971</v>
      </c>
      <c r="C9304" s="5" t="s">
        <v>533</v>
      </c>
    </row>
    <row r="9305" spans="2:3">
      <c r="B9305" s="5">
        <v>147</v>
      </c>
      <c r="C9305" s="5" t="s">
        <v>533</v>
      </c>
    </row>
    <row r="9306" spans="2:3">
      <c r="B9306" s="5">
        <v>450</v>
      </c>
      <c r="C9306" s="5" t="s">
        <v>533</v>
      </c>
    </row>
    <row r="9307" spans="2:3">
      <c r="B9307" s="5">
        <v>157</v>
      </c>
      <c r="C9307" s="5" t="s">
        <v>533</v>
      </c>
    </row>
    <row r="9308" spans="2:3">
      <c r="B9308" s="5">
        <v>509</v>
      </c>
      <c r="C9308" s="5" t="s">
        <v>532</v>
      </c>
    </row>
    <row r="9309" spans="2:3">
      <c r="B9309" s="5">
        <v>691</v>
      </c>
      <c r="C9309" s="5" t="s">
        <v>533</v>
      </c>
    </row>
    <row r="9310" spans="2:3">
      <c r="B9310" s="5">
        <v>137</v>
      </c>
      <c r="C9310" s="5" t="s">
        <v>532</v>
      </c>
    </row>
    <row r="9311" spans="2:3">
      <c r="B9311" s="5">
        <v>807</v>
      </c>
      <c r="C9311" s="5" t="s">
        <v>533</v>
      </c>
    </row>
    <row r="9312" spans="2:3">
      <c r="B9312" s="5">
        <v>163</v>
      </c>
      <c r="C9312" s="5" t="s">
        <v>533</v>
      </c>
    </row>
    <row r="9313" spans="2:3">
      <c r="B9313" s="5">
        <v>444</v>
      </c>
      <c r="C9313" s="5" t="s">
        <v>533</v>
      </c>
    </row>
    <row r="9314" spans="2:3">
      <c r="B9314" s="5">
        <v>166</v>
      </c>
      <c r="C9314" s="5" t="s">
        <v>533</v>
      </c>
    </row>
    <row r="9315" spans="2:3">
      <c r="B9315" s="5">
        <v>547</v>
      </c>
      <c r="C9315" s="5" t="s">
        <v>533</v>
      </c>
    </row>
    <row r="9316" spans="2:3">
      <c r="B9316" s="5">
        <v>942</v>
      </c>
      <c r="C9316" s="5" t="s">
        <v>533</v>
      </c>
    </row>
    <row r="9317" spans="2:3">
      <c r="B9317" s="5">
        <v>261</v>
      </c>
      <c r="C9317" s="5" t="s">
        <v>533</v>
      </c>
    </row>
    <row r="9318" spans="2:3">
      <c r="B9318" s="5">
        <v>995</v>
      </c>
      <c r="C9318" s="5" t="s">
        <v>532</v>
      </c>
    </row>
    <row r="9319" spans="2:3">
      <c r="B9319" s="5">
        <v>460</v>
      </c>
      <c r="C9319" s="5" t="s">
        <v>533</v>
      </c>
    </row>
    <row r="9320" spans="2:3">
      <c r="B9320" s="5">
        <v>559</v>
      </c>
      <c r="C9320" s="5" t="s">
        <v>533</v>
      </c>
    </row>
    <row r="9321" spans="2:3">
      <c r="B9321" s="5">
        <v>496</v>
      </c>
      <c r="C9321" s="5" t="s">
        <v>533</v>
      </c>
    </row>
    <row r="9322" spans="2:3">
      <c r="B9322" s="5">
        <v>861</v>
      </c>
      <c r="C9322" s="5" t="s">
        <v>532</v>
      </c>
    </row>
    <row r="9323" spans="2:3">
      <c r="B9323" s="5">
        <v>603</v>
      </c>
      <c r="C9323" s="5" t="s">
        <v>533</v>
      </c>
    </row>
    <row r="9324" spans="2:3">
      <c r="B9324" s="5">
        <v>883</v>
      </c>
      <c r="C9324" s="5" t="s">
        <v>533</v>
      </c>
    </row>
    <row r="9325" spans="2:3">
      <c r="B9325" s="5">
        <v>528</v>
      </c>
      <c r="C9325" s="5" t="s">
        <v>532</v>
      </c>
    </row>
    <row r="9326" spans="2:3">
      <c r="B9326" s="5">
        <v>351</v>
      </c>
      <c r="C9326" s="5" t="s">
        <v>532</v>
      </c>
    </row>
    <row r="9327" spans="2:3">
      <c r="B9327" s="5">
        <v>278</v>
      </c>
      <c r="C9327" s="5" t="s">
        <v>532</v>
      </c>
    </row>
    <row r="9328" spans="2:3">
      <c r="B9328" s="5">
        <v>678</v>
      </c>
      <c r="C9328" s="5" t="s">
        <v>532</v>
      </c>
    </row>
    <row r="9329" spans="2:3">
      <c r="B9329" s="5">
        <v>597</v>
      </c>
      <c r="C9329" s="5" t="s">
        <v>533</v>
      </c>
    </row>
    <row r="9330" spans="2:3">
      <c r="B9330" s="5">
        <v>323</v>
      </c>
      <c r="C9330" s="5" t="s">
        <v>533</v>
      </c>
    </row>
    <row r="9331" spans="2:3">
      <c r="B9331" s="5">
        <v>931</v>
      </c>
      <c r="C9331" s="5" t="s">
        <v>533</v>
      </c>
    </row>
    <row r="9332" spans="2:3">
      <c r="B9332" s="5">
        <v>330</v>
      </c>
      <c r="C9332" s="5" t="s">
        <v>532</v>
      </c>
    </row>
    <row r="9333" spans="2:3">
      <c r="B9333" s="5">
        <v>701</v>
      </c>
      <c r="C9333" s="5" t="s">
        <v>532</v>
      </c>
    </row>
    <row r="9334" spans="2:3">
      <c r="B9334" s="5">
        <v>228</v>
      </c>
      <c r="C9334" s="5" t="s">
        <v>532</v>
      </c>
    </row>
    <row r="9335" spans="2:3">
      <c r="B9335" s="5">
        <v>872</v>
      </c>
      <c r="C9335" s="5" t="s">
        <v>532</v>
      </c>
    </row>
    <row r="9336" spans="2:3">
      <c r="B9336" s="5">
        <v>736</v>
      </c>
      <c r="C9336" s="5" t="s">
        <v>533</v>
      </c>
    </row>
    <row r="9337" spans="2:3">
      <c r="B9337" s="5">
        <v>535</v>
      </c>
      <c r="C9337" s="5" t="s">
        <v>533</v>
      </c>
    </row>
    <row r="9338" spans="2:3">
      <c r="B9338" s="5">
        <v>889</v>
      </c>
      <c r="C9338" s="5" t="s">
        <v>532</v>
      </c>
    </row>
    <row r="9339" spans="2:3">
      <c r="B9339" s="5">
        <v>244</v>
      </c>
      <c r="C9339" s="5" t="s">
        <v>532</v>
      </c>
    </row>
    <row r="9340" spans="2:3">
      <c r="B9340" s="5">
        <v>563</v>
      </c>
      <c r="C9340" s="5" t="s">
        <v>533</v>
      </c>
    </row>
    <row r="9341" spans="2:3">
      <c r="B9341" s="5">
        <v>60</v>
      </c>
      <c r="C9341" s="5" t="s">
        <v>533</v>
      </c>
    </row>
    <row r="9342" spans="2:3">
      <c r="B9342" s="5">
        <v>759</v>
      </c>
      <c r="C9342" s="5" t="s">
        <v>532</v>
      </c>
    </row>
    <row r="9343" spans="2:3">
      <c r="B9343" s="5">
        <v>814</v>
      </c>
      <c r="C9343" s="5" t="s">
        <v>532</v>
      </c>
    </row>
    <row r="9344" spans="2:3">
      <c r="B9344" s="5">
        <v>565</v>
      </c>
      <c r="C9344" s="5" t="s">
        <v>533</v>
      </c>
    </row>
    <row r="9345" spans="2:3">
      <c r="B9345" s="5">
        <v>726</v>
      </c>
      <c r="C9345" s="5" t="s">
        <v>533</v>
      </c>
    </row>
    <row r="9346" spans="2:3">
      <c r="B9346" s="5">
        <v>369</v>
      </c>
      <c r="C9346" s="5" t="s">
        <v>532</v>
      </c>
    </row>
    <row r="9347" spans="2:3">
      <c r="B9347" s="5">
        <v>807</v>
      </c>
      <c r="C9347" s="5" t="s">
        <v>532</v>
      </c>
    </row>
    <row r="9348" spans="2:3">
      <c r="B9348" s="5">
        <v>658</v>
      </c>
      <c r="C9348" s="5" t="s">
        <v>532</v>
      </c>
    </row>
    <row r="9349" spans="2:3">
      <c r="B9349" s="5">
        <v>77</v>
      </c>
      <c r="C9349" s="5" t="s">
        <v>533</v>
      </c>
    </row>
    <row r="9350" spans="2:3">
      <c r="B9350" s="5">
        <v>0</v>
      </c>
      <c r="C9350" s="5" t="s">
        <v>533</v>
      </c>
    </row>
    <row r="9351" spans="2:3">
      <c r="B9351" s="5">
        <v>367</v>
      </c>
      <c r="C9351" s="5" t="s">
        <v>533</v>
      </c>
    </row>
    <row r="9352" spans="2:3">
      <c r="B9352" s="5">
        <v>435</v>
      </c>
      <c r="C9352" s="5" t="s">
        <v>533</v>
      </c>
    </row>
    <row r="9353" spans="2:3">
      <c r="B9353" s="5">
        <v>947</v>
      </c>
      <c r="C9353" s="5" t="s">
        <v>533</v>
      </c>
    </row>
    <row r="9354" spans="2:3">
      <c r="B9354" s="5">
        <v>93</v>
      </c>
      <c r="C9354" s="5" t="s">
        <v>533</v>
      </c>
    </row>
    <row r="9355" spans="2:3">
      <c r="B9355" s="5">
        <v>747</v>
      </c>
      <c r="C9355" s="5" t="s">
        <v>533</v>
      </c>
    </row>
    <row r="9356" spans="2:3">
      <c r="B9356" s="5">
        <v>857</v>
      </c>
      <c r="C9356" s="5" t="s">
        <v>532</v>
      </c>
    </row>
    <row r="9357" spans="2:3">
      <c r="B9357" s="5">
        <v>638</v>
      </c>
      <c r="C9357" s="5" t="s">
        <v>533</v>
      </c>
    </row>
    <row r="9358" spans="2:3">
      <c r="B9358" s="5">
        <v>131</v>
      </c>
      <c r="C9358" s="5" t="s">
        <v>533</v>
      </c>
    </row>
    <row r="9359" spans="2:3">
      <c r="B9359" s="5">
        <v>258</v>
      </c>
      <c r="C9359" s="5" t="s">
        <v>533</v>
      </c>
    </row>
    <row r="9360" spans="2:3">
      <c r="B9360" s="5">
        <v>217</v>
      </c>
      <c r="C9360" s="5" t="s">
        <v>532</v>
      </c>
    </row>
    <row r="9361" spans="2:3">
      <c r="B9361" s="5">
        <v>635</v>
      </c>
      <c r="C9361" s="5" t="s">
        <v>533</v>
      </c>
    </row>
    <row r="9362" spans="2:3">
      <c r="B9362" s="5">
        <v>472</v>
      </c>
      <c r="C9362" s="5" t="s">
        <v>533</v>
      </c>
    </row>
    <row r="9363" spans="2:3">
      <c r="B9363" s="5">
        <v>373</v>
      </c>
      <c r="C9363" s="5" t="s">
        <v>532</v>
      </c>
    </row>
    <row r="9364" spans="2:3">
      <c r="B9364" s="5">
        <v>288</v>
      </c>
      <c r="C9364" s="5" t="s">
        <v>533</v>
      </c>
    </row>
    <row r="9365" spans="2:3">
      <c r="B9365" s="5">
        <v>275</v>
      </c>
      <c r="C9365" s="5" t="s">
        <v>533</v>
      </c>
    </row>
    <row r="9366" spans="2:3">
      <c r="B9366" s="5">
        <v>680</v>
      </c>
      <c r="C9366" s="5" t="s">
        <v>533</v>
      </c>
    </row>
    <row r="9367" spans="2:3">
      <c r="B9367" s="5">
        <v>427</v>
      </c>
      <c r="C9367" s="5" t="s">
        <v>533</v>
      </c>
    </row>
    <row r="9368" spans="2:3">
      <c r="B9368" s="5">
        <v>84</v>
      </c>
      <c r="C9368" s="5" t="s">
        <v>533</v>
      </c>
    </row>
    <row r="9369" spans="2:3">
      <c r="B9369" s="5">
        <v>597</v>
      </c>
      <c r="C9369" s="5" t="s">
        <v>533</v>
      </c>
    </row>
    <row r="9370" spans="2:3">
      <c r="B9370" s="5">
        <v>394</v>
      </c>
      <c r="C9370" s="5" t="s">
        <v>533</v>
      </c>
    </row>
    <row r="9371" spans="2:3">
      <c r="B9371" s="5">
        <v>494</v>
      </c>
      <c r="C9371" s="5" t="s">
        <v>533</v>
      </c>
    </row>
    <row r="9372" spans="2:3">
      <c r="B9372" s="5">
        <v>347</v>
      </c>
      <c r="C9372" s="5" t="s">
        <v>533</v>
      </c>
    </row>
    <row r="9373" spans="2:3">
      <c r="B9373" s="5">
        <v>387</v>
      </c>
      <c r="C9373" s="5" t="s">
        <v>533</v>
      </c>
    </row>
    <row r="9374" spans="2:3">
      <c r="B9374" s="5">
        <v>366</v>
      </c>
      <c r="C9374" s="5" t="s">
        <v>533</v>
      </c>
    </row>
    <row r="9375" spans="2:3">
      <c r="B9375" s="5">
        <v>393</v>
      </c>
      <c r="C9375" s="5" t="s">
        <v>533</v>
      </c>
    </row>
    <row r="9376" spans="2:3">
      <c r="B9376" s="5">
        <v>941</v>
      </c>
      <c r="C9376" s="5" t="s">
        <v>532</v>
      </c>
    </row>
    <row r="9377" spans="2:3">
      <c r="B9377" s="5">
        <v>756</v>
      </c>
      <c r="C9377" s="5" t="s">
        <v>533</v>
      </c>
    </row>
    <row r="9378" spans="2:3">
      <c r="B9378" s="5">
        <v>761</v>
      </c>
      <c r="C9378" s="5" t="s">
        <v>533</v>
      </c>
    </row>
    <row r="9379" spans="2:3">
      <c r="B9379" s="5">
        <v>414</v>
      </c>
      <c r="C9379" s="5" t="s">
        <v>533</v>
      </c>
    </row>
    <row r="9380" spans="2:3">
      <c r="B9380" s="5">
        <v>696</v>
      </c>
      <c r="C9380" s="5" t="s">
        <v>532</v>
      </c>
    </row>
    <row r="9381" spans="2:3">
      <c r="B9381" s="5">
        <v>824</v>
      </c>
      <c r="C9381" s="5" t="s">
        <v>533</v>
      </c>
    </row>
    <row r="9382" spans="2:3">
      <c r="B9382" s="5">
        <v>131</v>
      </c>
      <c r="C9382" s="5" t="s">
        <v>533</v>
      </c>
    </row>
    <row r="9383" spans="2:3">
      <c r="B9383" s="5">
        <v>514</v>
      </c>
      <c r="C9383" s="5" t="s">
        <v>533</v>
      </c>
    </row>
    <row r="9384" spans="2:3">
      <c r="B9384" s="5">
        <v>293</v>
      </c>
      <c r="C9384" s="5" t="s">
        <v>532</v>
      </c>
    </row>
    <row r="9385" spans="2:3">
      <c r="B9385" s="5">
        <v>779</v>
      </c>
      <c r="C9385" s="5" t="s">
        <v>532</v>
      </c>
    </row>
    <row r="9386" spans="2:3">
      <c r="B9386" s="5">
        <v>746</v>
      </c>
      <c r="C9386" s="5" t="s">
        <v>533</v>
      </c>
    </row>
    <row r="9387" spans="2:3">
      <c r="B9387" s="5">
        <v>823</v>
      </c>
      <c r="C9387" s="5" t="s">
        <v>532</v>
      </c>
    </row>
    <row r="9388" spans="2:3">
      <c r="B9388" s="5">
        <v>168</v>
      </c>
      <c r="C9388" s="5" t="s">
        <v>533</v>
      </c>
    </row>
    <row r="9389" spans="2:3">
      <c r="B9389" s="5">
        <v>600</v>
      </c>
      <c r="C9389" s="5" t="s">
        <v>533</v>
      </c>
    </row>
    <row r="9390" spans="2:3">
      <c r="B9390" s="5">
        <v>936</v>
      </c>
      <c r="C9390" s="5" t="s">
        <v>533</v>
      </c>
    </row>
    <row r="9391" spans="2:3">
      <c r="B9391" s="5">
        <v>142</v>
      </c>
      <c r="C9391" s="5" t="s">
        <v>533</v>
      </c>
    </row>
    <row r="9392" spans="2:3">
      <c r="B9392" s="5">
        <v>81</v>
      </c>
      <c r="C9392" s="5" t="s">
        <v>533</v>
      </c>
    </row>
    <row r="9393" spans="2:3">
      <c r="B9393" s="5">
        <v>245</v>
      </c>
      <c r="C9393" s="5" t="s">
        <v>532</v>
      </c>
    </row>
    <row r="9394" spans="2:3">
      <c r="B9394" s="5">
        <v>651</v>
      </c>
      <c r="C9394" s="5" t="s">
        <v>533</v>
      </c>
    </row>
    <row r="9395" spans="2:3">
      <c r="B9395" s="5">
        <v>362</v>
      </c>
      <c r="C9395" s="5" t="s">
        <v>533</v>
      </c>
    </row>
    <row r="9396" spans="2:3">
      <c r="B9396" s="5">
        <v>402</v>
      </c>
      <c r="C9396" s="5" t="s">
        <v>532</v>
      </c>
    </row>
    <row r="9397" spans="2:3">
      <c r="B9397" s="5">
        <v>519</v>
      </c>
      <c r="C9397" s="5" t="s">
        <v>533</v>
      </c>
    </row>
    <row r="9398" spans="2:3">
      <c r="B9398" s="5">
        <v>350</v>
      </c>
      <c r="C9398" s="5" t="s">
        <v>533</v>
      </c>
    </row>
    <row r="9399" spans="2:3">
      <c r="B9399" s="5">
        <v>119</v>
      </c>
      <c r="C9399" s="5" t="s">
        <v>533</v>
      </c>
    </row>
    <row r="9400" spans="2:3">
      <c r="B9400" s="5">
        <v>42</v>
      </c>
      <c r="C9400" s="5" t="s">
        <v>533</v>
      </c>
    </row>
    <row r="9401" spans="2:3">
      <c r="B9401" s="5">
        <v>2</v>
      </c>
      <c r="C9401" s="5" t="s">
        <v>533</v>
      </c>
    </row>
    <row r="9402" spans="2:3">
      <c r="B9402" s="5">
        <v>22</v>
      </c>
      <c r="C9402" s="5" t="s">
        <v>532</v>
      </c>
    </row>
    <row r="9403" spans="2:3">
      <c r="B9403" s="5">
        <v>450</v>
      </c>
      <c r="C9403" s="5" t="s">
        <v>533</v>
      </c>
    </row>
    <row r="9404" spans="2:3">
      <c r="B9404" s="5">
        <v>253</v>
      </c>
      <c r="C9404" s="5" t="s">
        <v>532</v>
      </c>
    </row>
    <row r="9405" spans="2:3">
      <c r="B9405" s="5">
        <v>783</v>
      </c>
      <c r="C9405" s="5" t="s">
        <v>532</v>
      </c>
    </row>
    <row r="9406" spans="2:3">
      <c r="B9406" s="5">
        <v>396</v>
      </c>
      <c r="C9406" s="5" t="s">
        <v>533</v>
      </c>
    </row>
    <row r="9407" spans="2:3">
      <c r="B9407" s="5">
        <v>817</v>
      </c>
      <c r="C9407" s="5" t="s">
        <v>532</v>
      </c>
    </row>
    <row r="9408" spans="2:3">
      <c r="B9408" s="5">
        <v>173</v>
      </c>
      <c r="C9408" s="5" t="s">
        <v>533</v>
      </c>
    </row>
    <row r="9409" spans="2:3">
      <c r="B9409" s="5">
        <v>704</v>
      </c>
      <c r="C9409" s="5" t="s">
        <v>533</v>
      </c>
    </row>
    <row r="9410" spans="2:3">
      <c r="B9410" s="5">
        <v>119</v>
      </c>
      <c r="C9410" s="5" t="s">
        <v>532</v>
      </c>
    </row>
    <row r="9411" spans="2:3">
      <c r="B9411" s="5">
        <v>960</v>
      </c>
      <c r="C9411" s="5" t="s">
        <v>533</v>
      </c>
    </row>
    <row r="9412" spans="2:3">
      <c r="B9412" s="5">
        <v>174</v>
      </c>
      <c r="C9412" s="5" t="s">
        <v>532</v>
      </c>
    </row>
    <row r="9413" spans="2:3">
      <c r="B9413" s="5">
        <v>325</v>
      </c>
      <c r="C9413" s="5" t="s">
        <v>532</v>
      </c>
    </row>
    <row r="9414" spans="2:3">
      <c r="B9414" s="5">
        <v>251</v>
      </c>
      <c r="C9414" s="5" t="s">
        <v>533</v>
      </c>
    </row>
    <row r="9415" spans="2:3">
      <c r="B9415" s="5">
        <v>6</v>
      </c>
      <c r="C9415" s="5" t="s">
        <v>533</v>
      </c>
    </row>
    <row r="9416" spans="2:3">
      <c r="B9416" s="5">
        <v>173</v>
      </c>
      <c r="C9416" s="5" t="s">
        <v>533</v>
      </c>
    </row>
    <row r="9417" spans="2:3">
      <c r="B9417" s="5">
        <v>991</v>
      </c>
      <c r="C9417" s="5" t="s">
        <v>532</v>
      </c>
    </row>
    <row r="9418" spans="2:3">
      <c r="B9418" s="5">
        <v>129</v>
      </c>
      <c r="C9418" s="5" t="s">
        <v>533</v>
      </c>
    </row>
    <row r="9419" spans="2:3">
      <c r="B9419" s="5">
        <v>124</v>
      </c>
      <c r="C9419" s="5" t="s">
        <v>533</v>
      </c>
    </row>
    <row r="9420" spans="2:3">
      <c r="B9420" s="5">
        <v>701</v>
      </c>
      <c r="C9420" s="5" t="s">
        <v>532</v>
      </c>
    </row>
    <row r="9421" spans="2:3">
      <c r="B9421" s="5">
        <v>400</v>
      </c>
      <c r="C9421" s="5" t="s">
        <v>532</v>
      </c>
    </row>
    <row r="9422" spans="2:3">
      <c r="B9422" s="5">
        <v>815</v>
      </c>
      <c r="C9422" s="5" t="s">
        <v>532</v>
      </c>
    </row>
    <row r="9423" spans="2:3">
      <c r="B9423" s="5">
        <v>633</v>
      </c>
      <c r="C9423" s="5" t="s">
        <v>532</v>
      </c>
    </row>
    <row r="9424" spans="2:3">
      <c r="B9424" s="5">
        <v>178</v>
      </c>
      <c r="C9424" s="5" t="s">
        <v>532</v>
      </c>
    </row>
    <row r="9425" spans="2:3">
      <c r="B9425" s="5">
        <v>107</v>
      </c>
      <c r="C9425" s="5" t="s">
        <v>532</v>
      </c>
    </row>
    <row r="9426" spans="2:3">
      <c r="B9426" s="5">
        <v>847</v>
      </c>
      <c r="C9426" s="5" t="s">
        <v>532</v>
      </c>
    </row>
    <row r="9427" spans="2:3">
      <c r="B9427" s="5">
        <v>352</v>
      </c>
      <c r="C9427" s="5" t="s">
        <v>533</v>
      </c>
    </row>
    <row r="9428" spans="2:3">
      <c r="B9428" s="5">
        <v>504</v>
      </c>
      <c r="C9428" s="5" t="s">
        <v>533</v>
      </c>
    </row>
    <row r="9429" spans="2:3">
      <c r="B9429" s="5">
        <v>336</v>
      </c>
      <c r="C9429" s="5" t="s">
        <v>533</v>
      </c>
    </row>
    <row r="9430" spans="2:3">
      <c r="B9430" s="5">
        <v>729</v>
      </c>
      <c r="C9430" s="5" t="s">
        <v>533</v>
      </c>
    </row>
    <row r="9431" spans="2:3">
      <c r="B9431" s="5">
        <v>928</v>
      </c>
      <c r="C9431" s="5" t="s">
        <v>533</v>
      </c>
    </row>
    <row r="9432" spans="2:3">
      <c r="B9432" s="5">
        <v>392</v>
      </c>
      <c r="C9432" s="5" t="s">
        <v>533</v>
      </c>
    </row>
    <row r="9433" spans="2:3">
      <c r="B9433" s="5">
        <v>443</v>
      </c>
      <c r="C9433" s="5" t="s">
        <v>532</v>
      </c>
    </row>
    <row r="9434" spans="2:3">
      <c r="B9434" s="5">
        <v>493</v>
      </c>
      <c r="C9434" s="5" t="s">
        <v>533</v>
      </c>
    </row>
    <row r="9435" spans="2:3">
      <c r="B9435" s="5">
        <v>17</v>
      </c>
      <c r="C9435" s="5" t="s">
        <v>533</v>
      </c>
    </row>
    <row r="9436" spans="2:3">
      <c r="B9436" s="5">
        <v>268</v>
      </c>
      <c r="C9436" s="5" t="s">
        <v>532</v>
      </c>
    </row>
    <row r="9437" spans="2:3">
      <c r="B9437" s="5">
        <v>670</v>
      </c>
      <c r="C9437" s="5" t="s">
        <v>533</v>
      </c>
    </row>
    <row r="9438" spans="2:3">
      <c r="B9438" s="5">
        <v>380</v>
      </c>
      <c r="C9438" s="5" t="s">
        <v>533</v>
      </c>
    </row>
    <row r="9439" spans="2:3">
      <c r="B9439" s="5">
        <v>757</v>
      </c>
      <c r="C9439" s="5" t="s">
        <v>533</v>
      </c>
    </row>
    <row r="9440" spans="2:3">
      <c r="B9440" s="5">
        <v>489</v>
      </c>
      <c r="C9440" s="5" t="s">
        <v>533</v>
      </c>
    </row>
    <row r="9441" spans="2:3">
      <c r="B9441" s="5">
        <v>579</v>
      </c>
      <c r="C9441" s="5" t="s">
        <v>532</v>
      </c>
    </row>
    <row r="9442" spans="2:3">
      <c r="B9442" s="5">
        <v>881</v>
      </c>
      <c r="C9442" s="5" t="s">
        <v>533</v>
      </c>
    </row>
    <row r="9443" spans="2:3">
      <c r="B9443" s="5">
        <v>556</v>
      </c>
      <c r="C9443" s="5" t="s">
        <v>532</v>
      </c>
    </row>
    <row r="9444" spans="2:3">
      <c r="B9444" s="5">
        <v>914</v>
      </c>
      <c r="C9444" s="5" t="s">
        <v>533</v>
      </c>
    </row>
    <row r="9445" spans="2:3">
      <c r="B9445" s="5">
        <v>886</v>
      </c>
      <c r="C9445" s="5" t="s">
        <v>532</v>
      </c>
    </row>
    <row r="9446" spans="2:3">
      <c r="B9446" s="5">
        <v>410</v>
      </c>
      <c r="C9446" s="5" t="s">
        <v>533</v>
      </c>
    </row>
    <row r="9447" spans="2:3">
      <c r="B9447" s="5">
        <v>679</v>
      </c>
      <c r="C9447" s="5" t="s">
        <v>533</v>
      </c>
    </row>
    <row r="9448" spans="2:3">
      <c r="B9448" s="5">
        <v>761</v>
      </c>
      <c r="C9448" s="5" t="s">
        <v>532</v>
      </c>
    </row>
    <row r="9449" spans="2:3">
      <c r="B9449" s="5">
        <v>107</v>
      </c>
      <c r="C9449" s="5" t="s">
        <v>532</v>
      </c>
    </row>
    <row r="9450" spans="2:3">
      <c r="B9450" s="5">
        <v>147</v>
      </c>
      <c r="C9450" s="5" t="s">
        <v>533</v>
      </c>
    </row>
    <row r="9451" spans="2:3">
      <c r="B9451" s="5">
        <v>380</v>
      </c>
      <c r="C9451" s="5" t="s">
        <v>533</v>
      </c>
    </row>
    <row r="9452" spans="2:3">
      <c r="B9452" s="5">
        <v>71</v>
      </c>
      <c r="C9452" s="5" t="s">
        <v>532</v>
      </c>
    </row>
    <row r="9453" spans="2:3">
      <c r="B9453" s="5">
        <v>492</v>
      </c>
      <c r="C9453" s="5" t="s">
        <v>533</v>
      </c>
    </row>
    <row r="9454" spans="2:3">
      <c r="B9454" s="5">
        <v>184</v>
      </c>
      <c r="C9454" s="5" t="s">
        <v>532</v>
      </c>
    </row>
    <row r="9455" spans="2:3">
      <c r="B9455" s="5">
        <v>374</v>
      </c>
      <c r="C9455" s="5" t="s">
        <v>533</v>
      </c>
    </row>
    <row r="9456" spans="2:3">
      <c r="B9456" s="5">
        <v>115</v>
      </c>
      <c r="C9456" s="5" t="s">
        <v>532</v>
      </c>
    </row>
    <row r="9457" spans="2:3">
      <c r="B9457" s="5">
        <v>770</v>
      </c>
      <c r="C9457" s="5" t="s">
        <v>532</v>
      </c>
    </row>
    <row r="9458" spans="2:3">
      <c r="B9458" s="5">
        <v>74</v>
      </c>
      <c r="C9458" s="5" t="s">
        <v>533</v>
      </c>
    </row>
    <row r="9459" spans="2:3">
      <c r="B9459" s="5">
        <v>221</v>
      </c>
      <c r="C9459" s="5" t="s">
        <v>532</v>
      </c>
    </row>
    <row r="9460" spans="2:3">
      <c r="B9460" s="5">
        <v>229</v>
      </c>
      <c r="C9460" s="5" t="s">
        <v>533</v>
      </c>
    </row>
    <row r="9461" spans="2:3">
      <c r="B9461" s="5">
        <v>992</v>
      </c>
      <c r="C9461" s="5" t="s">
        <v>532</v>
      </c>
    </row>
    <row r="9462" spans="2:3">
      <c r="B9462" s="5">
        <v>585</v>
      </c>
      <c r="C9462" s="5" t="s">
        <v>533</v>
      </c>
    </row>
    <row r="9463" spans="2:3">
      <c r="B9463" s="5">
        <v>516</v>
      </c>
      <c r="C9463" s="5" t="s">
        <v>533</v>
      </c>
    </row>
    <row r="9464" spans="2:3">
      <c r="B9464" s="5">
        <v>366</v>
      </c>
      <c r="C9464" s="5" t="s">
        <v>533</v>
      </c>
    </row>
    <row r="9465" spans="2:3">
      <c r="B9465" s="5">
        <v>442</v>
      </c>
      <c r="C9465" s="5" t="s">
        <v>533</v>
      </c>
    </row>
    <row r="9466" spans="2:3">
      <c r="B9466" s="5">
        <v>79</v>
      </c>
      <c r="C9466" s="5" t="s">
        <v>533</v>
      </c>
    </row>
    <row r="9467" spans="2:3">
      <c r="B9467" s="5">
        <v>985</v>
      </c>
      <c r="C9467" s="5" t="s">
        <v>533</v>
      </c>
    </row>
    <row r="9468" spans="2:3">
      <c r="B9468" s="5">
        <v>602</v>
      </c>
      <c r="C9468" s="5" t="s">
        <v>533</v>
      </c>
    </row>
    <row r="9469" spans="2:3">
      <c r="B9469" s="5">
        <v>592</v>
      </c>
      <c r="C9469" s="5" t="s">
        <v>533</v>
      </c>
    </row>
    <row r="9470" spans="2:3">
      <c r="B9470" s="5">
        <v>212</v>
      </c>
      <c r="C9470" s="5" t="s">
        <v>533</v>
      </c>
    </row>
    <row r="9471" spans="2:3">
      <c r="B9471" s="5">
        <v>434</v>
      </c>
      <c r="C9471" s="5" t="s">
        <v>533</v>
      </c>
    </row>
    <row r="9472" spans="2:3">
      <c r="B9472" s="5">
        <v>136</v>
      </c>
      <c r="C9472" s="5" t="s">
        <v>533</v>
      </c>
    </row>
    <row r="9473" spans="2:3">
      <c r="B9473" s="5">
        <v>409</v>
      </c>
      <c r="C9473" s="5" t="s">
        <v>533</v>
      </c>
    </row>
    <row r="9474" spans="2:3">
      <c r="B9474" s="5">
        <v>594</v>
      </c>
      <c r="C9474" s="5" t="s">
        <v>533</v>
      </c>
    </row>
    <row r="9475" spans="2:3">
      <c r="B9475" s="5">
        <v>175</v>
      </c>
      <c r="C9475" s="5" t="s">
        <v>532</v>
      </c>
    </row>
    <row r="9476" spans="2:3">
      <c r="B9476" s="5">
        <v>862</v>
      </c>
      <c r="C9476" s="5" t="s">
        <v>532</v>
      </c>
    </row>
    <row r="9477" spans="2:3">
      <c r="B9477" s="5">
        <v>341</v>
      </c>
      <c r="C9477" s="5" t="s">
        <v>533</v>
      </c>
    </row>
    <row r="9478" spans="2:3">
      <c r="B9478" s="5">
        <v>387</v>
      </c>
      <c r="C9478" s="5" t="s">
        <v>533</v>
      </c>
    </row>
    <row r="9479" spans="2:3">
      <c r="B9479" s="5">
        <v>912</v>
      </c>
      <c r="C9479" s="5" t="s">
        <v>532</v>
      </c>
    </row>
    <row r="9480" spans="2:3">
      <c r="B9480" s="5">
        <v>903</v>
      </c>
      <c r="C9480" s="5" t="s">
        <v>532</v>
      </c>
    </row>
    <row r="9481" spans="2:3">
      <c r="B9481" s="5">
        <v>977</v>
      </c>
      <c r="C9481" s="5" t="s">
        <v>532</v>
      </c>
    </row>
    <row r="9482" spans="2:3">
      <c r="B9482" s="5">
        <v>129</v>
      </c>
      <c r="C9482" s="5" t="s">
        <v>533</v>
      </c>
    </row>
    <row r="9483" spans="2:3">
      <c r="B9483" s="5">
        <v>385</v>
      </c>
      <c r="C9483" s="5" t="s">
        <v>533</v>
      </c>
    </row>
    <row r="9484" spans="2:3">
      <c r="B9484" s="5">
        <v>466</v>
      </c>
      <c r="C9484" s="5" t="s">
        <v>533</v>
      </c>
    </row>
    <row r="9485" spans="2:3">
      <c r="B9485" s="5">
        <v>887</v>
      </c>
      <c r="C9485" s="5" t="s">
        <v>532</v>
      </c>
    </row>
    <row r="9486" spans="2:3">
      <c r="B9486" s="5">
        <v>909</v>
      </c>
      <c r="C9486" s="5" t="s">
        <v>533</v>
      </c>
    </row>
    <row r="9487" spans="2:3">
      <c r="B9487" s="5">
        <v>874</v>
      </c>
      <c r="C9487" s="5" t="s">
        <v>533</v>
      </c>
    </row>
    <row r="9488" spans="2:3">
      <c r="B9488" s="5">
        <v>166</v>
      </c>
      <c r="C9488" s="5" t="s">
        <v>533</v>
      </c>
    </row>
    <row r="9489" spans="2:3">
      <c r="B9489" s="5">
        <v>705</v>
      </c>
      <c r="C9489" s="5" t="s">
        <v>533</v>
      </c>
    </row>
    <row r="9490" spans="2:3">
      <c r="B9490" s="5">
        <v>226</v>
      </c>
      <c r="C9490" s="5" t="s">
        <v>532</v>
      </c>
    </row>
    <row r="9491" spans="2:3">
      <c r="B9491" s="5">
        <v>56</v>
      </c>
      <c r="C9491" s="5" t="s">
        <v>533</v>
      </c>
    </row>
    <row r="9492" spans="2:3">
      <c r="B9492" s="5">
        <v>943</v>
      </c>
      <c r="C9492" s="5" t="s">
        <v>533</v>
      </c>
    </row>
    <row r="9493" spans="2:3">
      <c r="B9493" s="5">
        <v>380</v>
      </c>
      <c r="C9493" s="5" t="s">
        <v>533</v>
      </c>
    </row>
    <row r="9494" spans="2:3">
      <c r="B9494" s="5">
        <v>860</v>
      </c>
      <c r="C9494" s="5" t="s">
        <v>532</v>
      </c>
    </row>
    <row r="9495" spans="2:3">
      <c r="B9495" s="5">
        <v>538</v>
      </c>
      <c r="C9495" s="5" t="s">
        <v>533</v>
      </c>
    </row>
    <row r="9496" spans="2:3">
      <c r="B9496" s="5">
        <v>174</v>
      </c>
      <c r="C9496" s="5" t="s">
        <v>532</v>
      </c>
    </row>
    <row r="9497" spans="2:3">
      <c r="B9497" s="5">
        <v>84</v>
      </c>
      <c r="C9497" s="5" t="s">
        <v>533</v>
      </c>
    </row>
    <row r="9498" spans="2:3">
      <c r="B9498" s="5">
        <v>196</v>
      </c>
      <c r="C9498" s="5" t="s">
        <v>532</v>
      </c>
    </row>
    <row r="9499" spans="2:3">
      <c r="B9499" s="5">
        <v>502</v>
      </c>
      <c r="C9499" s="5" t="s">
        <v>533</v>
      </c>
    </row>
    <row r="9500" spans="2:3">
      <c r="B9500" s="5">
        <v>665</v>
      </c>
      <c r="C9500" s="5" t="s">
        <v>533</v>
      </c>
    </row>
    <row r="9501" spans="2:3">
      <c r="B9501" s="5">
        <v>100</v>
      </c>
      <c r="C9501" s="5" t="s">
        <v>533</v>
      </c>
    </row>
    <row r="9502" spans="2:3">
      <c r="B9502" s="5">
        <v>463</v>
      </c>
      <c r="C9502" s="5" t="s">
        <v>533</v>
      </c>
    </row>
    <row r="9503" spans="2:3">
      <c r="B9503" s="5">
        <v>698</v>
      </c>
      <c r="C9503" s="5" t="s">
        <v>532</v>
      </c>
    </row>
    <row r="9504" spans="2:3">
      <c r="B9504" s="5">
        <v>711</v>
      </c>
      <c r="C9504" s="5" t="s">
        <v>533</v>
      </c>
    </row>
    <row r="9505" spans="2:3">
      <c r="B9505" s="5">
        <v>14</v>
      </c>
      <c r="C9505" s="5" t="s">
        <v>532</v>
      </c>
    </row>
    <row r="9506" spans="2:3">
      <c r="B9506" s="5">
        <v>510</v>
      </c>
      <c r="C9506" s="5" t="s">
        <v>533</v>
      </c>
    </row>
    <row r="9507" spans="2:3">
      <c r="B9507" s="5">
        <v>999</v>
      </c>
      <c r="C9507" s="5" t="s">
        <v>532</v>
      </c>
    </row>
    <row r="9508" spans="2:3">
      <c r="B9508" s="5">
        <v>762</v>
      </c>
      <c r="C9508" s="5" t="s">
        <v>532</v>
      </c>
    </row>
    <row r="9509" spans="2:3">
      <c r="B9509" s="5">
        <v>653</v>
      </c>
      <c r="C9509" s="5" t="s">
        <v>533</v>
      </c>
    </row>
    <row r="9510" spans="2:3">
      <c r="B9510" s="5">
        <v>446</v>
      </c>
      <c r="C9510" s="5" t="s">
        <v>533</v>
      </c>
    </row>
    <row r="9511" spans="2:3">
      <c r="B9511" s="5">
        <v>944</v>
      </c>
      <c r="C9511" s="5" t="s">
        <v>533</v>
      </c>
    </row>
    <row r="9512" spans="2:3">
      <c r="B9512" s="5">
        <v>94</v>
      </c>
      <c r="C9512" s="5" t="s">
        <v>532</v>
      </c>
    </row>
    <row r="9513" spans="2:3">
      <c r="B9513" s="5">
        <v>263</v>
      </c>
      <c r="C9513" s="5" t="s">
        <v>533</v>
      </c>
    </row>
    <row r="9514" spans="2:3">
      <c r="B9514" s="5">
        <v>650</v>
      </c>
      <c r="C9514" s="5" t="s">
        <v>532</v>
      </c>
    </row>
    <row r="9515" spans="2:3">
      <c r="B9515" s="5">
        <v>353</v>
      </c>
      <c r="C9515" s="5" t="s">
        <v>532</v>
      </c>
    </row>
    <row r="9516" spans="2:3">
      <c r="B9516" s="5">
        <v>241</v>
      </c>
      <c r="C9516" s="5" t="s">
        <v>532</v>
      </c>
    </row>
    <row r="9517" spans="2:3">
      <c r="B9517" s="5">
        <v>882</v>
      </c>
      <c r="C9517" s="5" t="s">
        <v>533</v>
      </c>
    </row>
    <row r="9518" spans="2:3">
      <c r="B9518" s="5">
        <v>298</v>
      </c>
      <c r="C9518" s="5" t="s">
        <v>532</v>
      </c>
    </row>
    <row r="9519" spans="2:3">
      <c r="B9519" s="5">
        <v>523</v>
      </c>
      <c r="C9519" s="5" t="s">
        <v>533</v>
      </c>
    </row>
    <row r="9520" spans="2:3">
      <c r="B9520" s="5">
        <v>980</v>
      </c>
      <c r="C9520" s="5" t="s">
        <v>533</v>
      </c>
    </row>
    <row r="9521" spans="2:3">
      <c r="B9521" s="5">
        <v>858</v>
      </c>
      <c r="C9521" s="5" t="s">
        <v>533</v>
      </c>
    </row>
    <row r="9522" spans="2:3">
      <c r="B9522" s="5">
        <v>271</v>
      </c>
      <c r="C9522" s="5" t="s">
        <v>533</v>
      </c>
    </row>
    <row r="9523" spans="2:3">
      <c r="B9523" s="5">
        <v>575</v>
      </c>
      <c r="C9523" s="5" t="s">
        <v>532</v>
      </c>
    </row>
    <row r="9524" spans="2:3">
      <c r="B9524" s="5">
        <v>810</v>
      </c>
      <c r="C9524" s="5" t="s">
        <v>533</v>
      </c>
    </row>
    <row r="9525" spans="2:3">
      <c r="B9525" s="5">
        <v>111</v>
      </c>
      <c r="C9525" s="5" t="s">
        <v>532</v>
      </c>
    </row>
    <row r="9526" spans="2:3">
      <c r="B9526" s="5">
        <v>893</v>
      </c>
      <c r="C9526" s="5" t="s">
        <v>533</v>
      </c>
    </row>
    <row r="9527" spans="2:3">
      <c r="B9527" s="5">
        <v>533</v>
      </c>
      <c r="C9527" s="5" t="s">
        <v>533</v>
      </c>
    </row>
    <row r="9528" spans="2:3">
      <c r="B9528" s="5">
        <v>462</v>
      </c>
      <c r="C9528" s="5" t="s">
        <v>533</v>
      </c>
    </row>
    <row r="9529" spans="2:3">
      <c r="B9529" s="5">
        <v>227</v>
      </c>
      <c r="C9529" s="5" t="s">
        <v>532</v>
      </c>
    </row>
    <row r="9530" spans="2:3">
      <c r="B9530" s="5">
        <v>102</v>
      </c>
      <c r="C9530" s="5" t="s">
        <v>533</v>
      </c>
    </row>
    <row r="9531" spans="2:3">
      <c r="B9531" s="5">
        <v>261</v>
      </c>
      <c r="C9531" s="5" t="s">
        <v>533</v>
      </c>
    </row>
    <row r="9532" spans="2:3">
      <c r="B9532" s="5">
        <v>825</v>
      </c>
      <c r="C9532" s="5" t="s">
        <v>533</v>
      </c>
    </row>
    <row r="9533" spans="2:3">
      <c r="B9533" s="5">
        <v>282</v>
      </c>
      <c r="C9533" s="5" t="s">
        <v>533</v>
      </c>
    </row>
    <row r="9534" spans="2:3">
      <c r="B9534" s="5">
        <v>779</v>
      </c>
      <c r="C9534" s="5" t="s">
        <v>532</v>
      </c>
    </row>
    <row r="9535" spans="2:3">
      <c r="B9535" s="5">
        <v>215</v>
      </c>
      <c r="C9535" s="5" t="s">
        <v>533</v>
      </c>
    </row>
    <row r="9536" spans="2:3">
      <c r="B9536" s="5">
        <v>762</v>
      </c>
      <c r="C9536" s="5" t="s">
        <v>532</v>
      </c>
    </row>
    <row r="9537" spans="2:3">
      <c r="B9537" s="5">
        <v>777</v>
      </c>
      <c r="C9537" s="5" t="s">
        <v>532</v>
      </c>
    </row>
    <row r="9538" spans="2:3">
      <c r="B9538" s="5">
        <v>844</v>
      </c>
      <c r="C9538" s="5" t="s">
        <v>532</v>
      </c>
    </row>
    <row r="9539" spans="2:3">
      <c r="B9539" s="5">
        <v>281</v>
      </c>
      <c r="C9539" s="5" t="s">
        <v>532</v>
      </c>
    </row>
    <row r="9540" spans="2:3">
      <c r="B9540" s="5">
        <v>966</v>
      </c>
      <c r="C9540" s="5" t="s">
        <v>532</v>
      </c>
    </row>
    <row r="9541" spans="2:3">
      <c r="B9541" s="5">
        <v>145</v>
      </c>
      <c r="C9541" s="5" t="s">
        <v>533</v>
      </c>
    </row>
    <row r="9542" spans="2:3">
      <c r="B9542" s="5">
        <v>262</v>
      </c>
      <c r="C9542" s="5" t="s">
        <v>533</v>
      </c>
    </row>
    <row r="9543" spans="2:3">
      <c r="B9543" s="5">
        <v>429</v>
      </c>
      <c r="C9543" s="5" t="s">
        <v>533</v>
      </c>
    </row>
    <row r="9544" spans="2:3">
      <c r="B9544" s="5">
        <v>327</v>
      </c>
      <c r="C9544" s="5" t="s">
        <v>533</v>
      </c>
    </row>
    <row r="9545" spans="2:3">
      <c r="B9545" s="5">
        <v>212</v>
      </c>
      <c r="C9545" s="5" t="s">
        <v>532</v>
      </c>
    </row>
    <row r="9546" spans="2:3">
      <c r="B9546" s="5">
        <v>377</v>
      </c>
      <c r="C9546" s="5" t="s">
        <v>533</v>
      </c>
    </row>
    <row r="9547" spans="2:3">
      <c r="B9547" s="5">
        <v>190</v>
      </c>
      <c r="C9547" s="5" t="s">
        <v>533</v>
      </c>
    </row>
    <row r="9548" spans="2:3">
      <c r="B9548" s="5">
        <v>820</v>
      </c>
      <c r="C9548" s="5" t="s">
        <v>532</v>
      </c>
    </row>
    <row r="9549" spans="2:3">
      <c r="B9549" s="5">
        <v>641</v>
      </c>
      <c r="C9549" s="5" t="s">
        <v>533</v>
      </c>
    </row>
    <row r="9550" spans="2:3">
      <c r="B9550" s="5">
        <v>479</v>
      </c>
      <c r="C9550" s="5" t="s">
        <v>533</v>
      </c>
    </row>
    <row r="9551" spans="2:3">
      <c r="B9551" s="5">
        <v>498</v>
      </c>
      <c r="C9551" s="5" t="s">
        <v>532</v>
      </c>
    </row>
    <row r="9552" spans="2:3">
      <c r="B9552" s="5">
        <v>446</v>
      </c>
      <c r="C9552" s="5" t="s">
        <v>533</v>
      </c>
    </row>
    <row r="9553" spans="2:3">
      <c r="B9553" s="5">
        <v>903</v>
      </c>
      <c r="C9553" s="5" t="s">
        <v>533</v>
      </c>
    </row>
    <row r="9554" spans="2:3">
      <c r="B9554" s="5">
        <v>825</v>
      </c>
      <c r="C9554" s="5" t="s">
        <v>532</v>
      </c>
    </row>
    <row r="9555" spans="2:3">
      <c r="B9555" s="5">
        <v>233</v>
      </c>
      <c r="C9555" s="5" t="s">
        <v>532</v>
      </c>
    </row>
    <row r="9556" spans="2:3">
      <c r="B9556" s="5">
        <v>885</v>
      </c>
      <c r="C9556" s="5" t="s">
        <v>532</v>
      </c>
    </row>
    <row r="9557" spans="2:3">
      <c r="B9557" s="5">
        <v>501</v>
      </c>
      <c r="C9557" s="5" t="s">
        <v>533</v>
      </c>
    </row>
    <row r="9558" spans="2:3">
      <c r="B9558" s="5">
        <v>574</v>
      </c>
      <c r="C9558" s="5" t="s">
        <v>533</v>
      </c>
    </row>
    <row r="9559" spans="2:3">
      <c r="B9559" s="5">
        <v>850</v>
      </c>
      <c r="C9559" s="5" t="s">
        <v>532</v>
      </c>
    </row>
    <row r="9560" spans="2:3">
      <c r="B9560" s="5">
        <v>954</v>
      </c>
      <c r="C9560" s="5" t="s">
        <v>532</v>
      </c>
    </row>
    <row r="9561" spans="2:3">
      <c r="B9561" s="5">
        <v>772</v>
      </c>
      <c r="C9561" s="5" t="s">
        <v>533</v>
      </c>
    </row>
    <row r="9562" spans="2:3">
      <c r="B9562" s="5">
        <v>883</v>
      </c>
      <c r="C9562" s="5" t="s">
        <v>532</v>
      </c>
    </row>
    <row r="9563" spans="2:3">
      <c r="B9563" s="5">
        <v>323</v>
      </c>
      <c r="C9563" s="5" t="s">
        <v>533</v>
      </c>
    </row>
    <row r="9564" spans="2:3">
      <c r="B9564" s="5">
        <v>930</v>
      </c>
      <c r="C9564" s="5" t="s">
        <v>532</v>
      </c>
    </row>
    <row r="9565" spans="2:3">
      <c r="B9565" s="5">
        <v>651</v>
      </c>
      <c r="C9565" s="5" t="s">
        <v>533</v>
      </c>
    </row>
    <row r="9566" spans="2:3">
      <c r="B9566" s="5">
        <v>207</v>
      </c>
      <c r="C9566" s="5" t="s">
        <v>533</v>
      </c>
    </row>
    <row r="9567" spans="2:3">
      <c r="B9567" s="5">
        <v>630</v>
      </c>
      <c r="C9567" s="5" t="s">
        <v>533</v>
      </c>
    </row>
    <row r="9568" spans="2:3">
      <c r="B9568" s="5">
        <v>948</v>
      </c>
      <c r="C9568" s="5" t="s">
        <v>533</v>
      </c>
    </row>
    <row r="9569" spans="2:3">
      <c r="B9569" s="5">
        <v>329</v>
      </c>
      <c r="C9569" s="5" t="s">
        <v>533</v>
      </c>
    </row>
    <row r="9570" spans="2:3">
      <c r="B9570" s="5">
        <v>136</v>
      </c>
      <c r="C9570" s="5" t="s">
        <v>533</v>
      </c>
    </row>
    <row r="9571" spans="2:3">
      <c r="B9571" s="5">
        <v>867</v>
      </c>
      <c r="C9571" s="5" t="s">
        <v>532</v>
      </c>
    </row>
    <row r="9572" spans="2:3">
      <c r="B9572" s="5">
        <v>191</v>
      </c>
      <c r="C9572" s="5" t="s">
        <v>533</v>
      </c>
    </row>
    <row r="9573" spans="2:3">
      <c r="B9573" s="5">
        <v>177</v>
      </c>
      <c r="C9573" s="5" t="s">
        <v>532</v>
      </c>
    </row>
    <row r="9574" spans="2:3">
      <c r="B9574" s="5">
        <v>866</v>
      </c>
      <c r="C9574" s="5" t="s">
        <v>532</v>
      </c>
    </row>
    <row r="9575" spans="2:3">
      <c r="B9575" s="5">
        <v>995</v>
      </c>
      <c r="C9575" s="5" t="s">
        <v>533</v>
      </c>
    </row>
    <row r="9576" spans="2:3">
      <c r="B9576" s="5">
        <v>237</v>
      </c>
      <c r="C9576" s="5" t="s">
        <v>533</v>
      </c>
    </row>
    <row r="9577" spans="2:3">
      <c r="B9577" s="5">
        <v>230</v>
      </c>
      <c r="C9577" s="5" t="s">
        <v>533</v>
      </c>
    </row>
    <row r="9578" spans="2:3">
      <c r="B9578" s="5">
        <v>650</v>
      </c>
      <c r="C9578" s="5" t="s">
        <v>533</v>
      </c>
    </row>
    <row r="9579" spans="2:3">
      <c r="B9579" s="5">
        <v>267</v>
      </c>
      <c r="C9579" s="5" t="s">
        <v>533</v>
      </c>
    </row>
    <row r="9580" spans="2:3">
      <c r="B9580" s="5">
        <v>138</v>
      </c>
      <c r="C9580" s="5" t="s">
        <v>532</v>
      </c>
    </row>
    <row r="9581" spans="2:3">
      <c r="B9581" s="5">
        <v>418</v>
      </c>
      <c r="C9581" s="5" t="s">
        <v>532</v>
      </c>
    </row>
    <row r="9582" spans="2:3">
      <c r="B9582" s="5">
        <v>571</v>
      </c>
      <c r="C9582" s="5" t="s">
        <v>533</v>
      </c>
    </row>
    <row r="9583" spans="2:3">
      <c r="B9583" s="5">
        <v>591</v>
      </c>
      <c r="C9583" s="5" t="s">
        <v>533</v>
      </c>
    </row>
    <row r="9584" spans="2:3">
      <c r="B9584" s="5">
        <v>232</v>
      </c>
      <c r="C9584" s="5" t="s">
        <v>533</v>
      </c>
    </row>
    <row r="9585" spans="2:3">
      <c r="B9585" s="5">
        <v>107</v>
      </c>
      <c r="C9585" s="5" t="s">
        <v>532</v>
      </c>
    </row>
    <row r="9586" spans="2:3">
      <c r="B9586" s="5">
        <v>865</v>
      </c>
      <c r="C9586" s="5" t="s">
        <v>533</v>
      </c>
    </row>
    <row r="9587" spans="2:3">
      <c r="B9587" s="5">
        <v>530</v>
      </c>
      <c r="C9587" s="5" t="s">
        <v>533</v>
      </c>
    </row>
    <row r="9588" spans="2:3">
      <c r="B9588" s="5">
        <v>250</v>
      </c>
      <c r="C9588" s="5" t="s">
        <v>533</v>
      </c>
    </row>
    <row r="9589" spans="2:3">
      <c r="B9589" s="5">
        <v>910</v>
      </c>
      <c r="C9589" s="5" t="s">
        <v>532</v>
      </c>
    </row>
    <row r="9590" spans="2:3">
      <c r="B9590" s="5">
        <v>945</v>
      </c>
      <c r="C9590" s="5" t="s">
        <v>532</v>
      </c>
    </row>
    <row r="9591" spans="2:3">
      <c r="B9591" s="5">
        <v>754</v>
      </c>
      <c r="C9591" s="5" t="s">
        <v>532</v>
      </c>
    </row>
    <row r="9592" spans="2:3">
      <c r="B9592" s="5">
        <v>1</v>
      </c>
      <c r="C9592" s="5" t="s">
        <v>533</v>
      </c>
    </row>
    <row r="9593" spans="2:3">
      <c r="B9593" s="5">
        <v>277</v>
      </c>
      <c r="C9593" s="5" t="s">
        <v>533</v>
      </c>
    </row>
    <row r="9594" spans="2:3">
      <c r="B9594" s="5">
        <v>116</v>
      </c>
      <c r="C9594" s="5" t="s">
        <v>532</v>
      </c>
    </row>
    <row r="9595" spans="2:3">
      <c r="B9595" s="5">
        <v>254</v>
      </c>
      <c r="C9595" s="5" t="s">
        <v>533</v>
      </c>
    </row>
    <row r="9596" spans="2:3">
      <c r="B9596" s="5">
        <v>131</v>
      </c>
      <c r="C9596" s="5" t="s">
        <v>533</v>
      </c>
    </row>
    <row r="9597" spans="2:3">
      <c r="B9597" s="5">
        <v>989</v>
      </c>
      <c r="C9597" s="5" t="s">
        <v>533</v>
      </c>
    </row>
    <row r="9598" spans="2:3">
      <c r="B9598" s="5">
        <v>958</v>
      </c>
      <c r="C9598" s="5" t="s">
        <v>532</v>
      </c>
    </row>
    <row r="9599" spans="2:3">
      <c r="B9599" s="5">
        <v>181</v>
      </c>
      <c r="C9599" s="5" t="s">
        <v>533</v>
      </c>
    </row>
    <row r="9600" spans="2:3">
      <c r="B9600" s="5">
        <v>941</v>
      </c>
      <c r="C9600" s="5" t="s">
        <v>532</v>
      </c>
    </row>
    <row r="9601" spans="2:3">
      <c r="B9601" s="5">
        <v>527</v>
      </c>
      <c r="C9601" s="5" t="s">
        <v>533</v>
      </c>
    </row>
    <row r="9602" spans="2:3">
      <c r="B9602" s="5">
        <v>267</v>
      </c>
      <c r="C9602" s="5" t="s">
        <v>532</v>
      </c>
    </row>
    <row r="9603" spans="2:3">
      <c r="B9603" s="5">
        <v>851</v>
      </c>
      <c r="C9603" s="5" t="s">
        <v>532</v>
      </c>
    </row>
    <row r="9604" spans="2:3">
      <c r="B9604" s="5">
        <v>726</v>
      </c>
      <c r="C9604" s="5" t="s">
        <v>533</v>
      </c>
    </row>
    <row r="9605" spans="2:3">
      <c r="B9605" s="5">
        <v>172</v>
      </c>
      <c r="C9605" s="5" t="s">
        <v>533</v>
      </c>
    </row>
    <row r="9606" spans="2:3">
      <c r="B9606" s="5">
        <v>457</v>
      </c>
      <c r="C9606" s="5" t="s">
        <v>533</v>
      </c>
    </row>
    <row r="9607" spans="2:3">
      <c r="B9607" s="5">
        <v>463</v>
      </c>
      <c r="C9607" s="5" t="s">
        <v>533</v>
      </c>
    </row>
    <row r="9608" spans="2:3">
      <c r="B9608" s="5">
        <v>446</v>
      </c>
      <c r="C9608" s="5" t="s">
        <v>533</v>
      </c>
    </row>
    <row r="9609" spans="2:3">
      <c r="B9609" s="5">
        <v>310</v>
      </c>
      <c r="C9609" s="5" t="s">
        <v>533</v>
      </c>
    </row>
    <row r="9610" spans="2:3">
      <c r="B9610" s="5">
        <v>446</v>
      </c>
      <c r="C9610" s="5" t="s">
        <v>533</v>
      </c>
    </row>
    <row r="9611" spans="2:3">
      <c r="B9611" s="5">
        <v>261</v>
      </c>
      <c r="C9611" s="5" t="s">
        <v>533</v>
      </c>
    </row>
    <row r="9612" spans="2:3">
      <c r="B9612" s="5">
        <v>890</v>
      </c>
      <c r="C9612" s="5" t="s">
        <v>533</v>
      </c>
    </row>
    <row r="9613" spans="2:3">
      <c r="B9613" s="5">
        <v>734</v>
      </c>
      <c r="C9613" s="5" t="s">
        <v>533</v>
      </c>
    </row>
    <row r="9614" spans="2:3">
      <c r="B9614" s="5">
        <v>215</v>
      </c>
      <c r="C9614" s="5" t="s">
        <v>533</v>
      </c>
    </row>
    <row r="9615" spans="2:3">
      <c r="B9615" s="5">
        <v>167</v>
      </c>
      <c r="C9615" s="5" t="s">
        <v>533</v>
      </c>
    </row>
    <row r="9616" spans="2:3">
      <c r="B9616" s="5">
        <v>192</v>
      </c>
      <c r="C9616" s="5" t="s">
        <v>533</v>
      </c>
    </row>
    <row r="9617" spans="2:3">
      <c r="B9617" s="5">
        <v>956</v>
      </c>
      <c r="C9617" s="5" t="s">
        <v>532</v>
      </c>
    </row>
    <row r="9618" spans="2:3">
      <c r="B9618" s="5">
        <v>141</v>
      </c>
      <c r="C9618" s="5" t="s">
        <v>533</v>
      </c>
    </row>
    <row r="9619" spans="2:3">
      <c r="B9619" s="5">
        <v>869</v>
      </c>
      <c r="C9619" s="5" t="s">
        <v>533</v>
      </c>
    </row>
    <row r="9620" spans="2:3">
      <c r="B9620" s="5">
        <v>575</v>
      </c>
      <c r="C9620" s="5" t="s">
        <v>533</v>
      </c>
    </row>
    <row r="9621" spans="2:3">
      <c r="B9621" s="5">
        <v>835</v>
      </c>
      <c r="C9621" s="5" t="s">
        <v>532</v>
      </c>
    </row>
    <row r="9622" spans="2:3">
      <c r="B9622" s="5">
        <v>40</v>
      </c>
      <c r="C9622" s="5" t="s">
        <v>533</v>
      </c>
    </row>
    <row r="9623" spans="2:3">
      <c r="B9623" s="5">
        <v>15</v>
      </c>
      <c r="C9623" s="5" t="s">
        <v>533</v>
      </c>
    </row>
    <row r="9624" spans="2:3">
      <c r="B9624" s="5">
        <v>990</v>
      </c>
      <c r="C9624" s="5" t="s">
        <v>532</v>
      </c>
    </row>
    <row r="9625" spans="2:3">
      <c r="B9625" s="5">
        <v>201</v>
      </c>
      <c r="C9625" s="5" t="s">
        <v>533</v>
      </c>
    </row>
    <row r="9626" spans="2:3">
      <c r="B9626" s="5">
        <v>114</v>
      </c>
      <c r="C9626" s="5" t="s">
        <v>532</v>
      </c>
    </row>
    <row r="9627" spans="2:3">
      <c r="B9627" s="5">
        <v>160</v>
      </c>
      <c r="C9627" s="5" t="s">
        <v>533</v>
      </c>
    </row>
    <row r="9628" spans="2:3">
      <c r="B9628" s="5">
        <v>470</v>
      </c>
      <c r="C9628" s="5" t="s">
        <v>532</v>
      </c>
    </row>
    <row r="9629" spans="2:3">
      <c r="B9629" s="5">
        <v>694</v>
      </c>
      <c r="C9629" s="5" t="s">
        <v>533</v>
      </c>
    </row>
    <row r="9630" spans="2:3">
      <c r="B9630" s="5">
        <v>559</v>
      </c>
      <c r="C9630" s="5" t="s">
        <v>533</v>
      </c>
    </row>
    <row r="9631" spans="2:3">
      <c r="B9631" s="5">
        <v>479</v>
      </c>
      <c r="C9631" s="5" t="s">
        <v>533</v>
      </c>
    </row>
    <row r="9632" spans="2:3">
      <c r="B9632" s="5">
        <v>147</v>
      </c>
      <c r="C9632" s="5" t="s">
        <v>533</v>
      </c>
    </row>
    <row r="9633" spans="2:3">
      <c r="B9633" s="5">
        <v>870</v>
      </c>
      <c r="C9633" s="5" t="s">
        <v>533</v>
      </c>
    </row>
    <row r="9634" spans="2:3">
      <c r="B9634" s="5">
        <v>271</v>
      </c>
      <c r="C9634" s="5" t="s">
        <v>533</v>
      </c>
    </row>
    <row r="9635" spans="2:3">
      <c r="B9635" s="5">
        <v>754</v>
      </c>
      <c r="C9635" s="5" t="s">
        <v>533</v>
      </c>
    </row>
    <row r="9636" spans="2:3">
      <c r="B9636" s="5">
        <v>841</v>
      </c>
      <c r="C9636" s="5" t="s">
        <v>532</v>
      </c>
    </row>
    <row r="9637" spans="2:3">
      <c r="B9637" s="5">
        <v>800</v>
      </c>
      <c r="C9637" s="5" t="s">
        <v>532</v>
      </c>
    </row>
    <row r="9638" spans="2:3">
      <c r="B9638" s="5">
        <v>70</v>
      </c>
      <c r="C9638" s="5" t="s">
        <v>533</v>
      </c>
    </row>
    <row r="9639" spans="2:3">
      <c r="B9639" s="5">
        <v>762</v>
      </c>
      <c r="C9639" s="5" t="s">
        <v>532</v>
      </c>
    </row>
    <row r="9640" spans="2:3">
      <c r="B9640" s="5">
        <v>482</v>
      </c>
      <c r="C9640" s="5" t="s">
        <v>533</v>
      </c>
    </row>
    <row r="9641" spans="2:3">
      <c r="B9641" s="5">
        <v>3</v>
      </c>
      <c r="C9641" s="5" t="s">
        <v>533</v>
      </c>
    </row>
    <row r="9642" spans="2:3">
      <c r="B9642" s="5">
        <v>872</v>
      </c>
      <c r="C9642" s="5" t="s">
        <v>533</v>
      </c>
    </row>
    <row r="9643" spans="2:3">
      <c r="B9643" s="5">
        <v>639</v>
      </c>
      <c r="C9643" s="5" t="s">
        <v>533</v>
      </c>
    </row>
    <row r="9644" spans="2:3">
      <c r="B9644" s="5">
        <v>569</v>
      </c>
      <c r="C9644" s="5" t="s">
        <v>533</v>
      </c>
    </row>
    <row r="9645" spans="2:3">
      <c r="B9645" s="5">
        <v>615</v>
      </c>
      <c r="C9645" s="5" t="s">
        <v>533</v>
      </c>
    </row>
    <row r="9646" spans="2:3">
      <c r="B9646" s="5">
        <v>385</v>
      </c>
      <c r="C9646" s="5" t="s">
        <v>533</v>
      </c>
    </row>
    <row r="9647" spans="2:3">
      <c r="B9647" s="5">
        <v>482</v>
      </c>
      <c r="C9647" s="5" t="s">
        <v>532</v>
      </c>
    </row>
    <row r="9648" spans="2:3">
      <c r="B9648" s="5">
        <v>199</v>
      </c>
      <c r="C9648" s="5" t="s">
        <v>533</v>
      </c>
    </row>
    <row r="9649" spans="2:3">
      <c r="B9649" s="5">
        <v>789</v>
      </c>
      <c r="C9649" s="5" t="s">
        <v>532</v>
      </c>
    </row>
    <row r="9650" spans="2:3">
      <c r="B9650" s="5">
        <v>189</v>
      </c>
      <c r="C9650" s="5" t="s">
        <v>533</v>
      </c>
    </row>
    <row r="9651" spans="2:3">
      <c r="B9651" s="5">
        <v>909</v>
      </c>
      <c r="C9651" s="5" t="s">
        <v>532</v>
      </c>
    </row>
    <row r="9652" spans="2:3">
      <c r="B9652" s="5">
        <v>421</v>
      </c>
      <c r="C9652" s="5" t="s">
        <v>533</v>
      </c>
    </row>
    <row r="9653" spans="2:3">
      <c r="B9653" s="5">
        <v>199</v>
      </c>
      <c r="C9653" s="5" t="s">
        <v>532</v>
      </c>
    </row>
    <row r="9654" spans="2:3">
      <c r="B9654" s="5">
        <v>922</v>
      </c>
      <c r="C9654" s="5" t="s">
        <v>533</v>
      </c>
    </row>
    <row r="9655" spans="2:3">
      <c r="B9655" s="5">
        <v>176</v>
      </c>
      <c r="C9655" s="5" t="s">
        <v>532</v>
      </c>
    </row>
    <row r="9656" spans="2:3">
      <c r="B9656" s="5">
        <v>661</v>
      </c>
      <c r="C9656" s="5" t="s">
        <v>533</v>
      </c>
    </row>
    <row r="9657" spans="2:3">
      <c r="B9657" s="5">
        <v>700</v>
      </c>
      <c r="C9657" s="5" t="s">
        <v>533</v>
      </c>
    </row>
    <row r="9658" spans="2:3">
      <c r="B9658" s="5">
        <v>158</v>
      </c>
      <c r="C9658" s="5" t="s">
        <v>533</v>
      </c>
    </row>
    <row r="9659" spans="2:3">
      <c r="B9659" s="5">
        <v>560</v>
      </c>
      <c r="C9659" s="5" t="s">
        <v>533</v>
      </c>
    </row>
    <row r="9660" spans="2:3">
      <c r="B9660" s="5">
        <v>354</v>
      </c>
      <c r="C9660" s="5" t="s">
        <v>533</v>
      </c>
    </row>
    <row r="9661" spans="2:3">
      <c r="B9661" s="5">
        <v>566</v>
      </c>
      <c r="C9661" s="5" t="s">
        <v>533</v>
      </c>
    </row>
    <row r="9662" spans="2:3">
      <c r="B9662" s="5">
        <v>893</v>
      </c>
      <c r="C9662" s="5" t="s">
        <v>532</v>
      </c>
    </row>
    <row r="9663" spans="2:3">
      <c r="B9663" s="5">
        <v>465</v>
      </c>
      <c r="C9663" s="5" t="s">
        <v>533</v>
      </c>
    </row>
    <row r="9664" spans="2:3">
      <c r="B9664" s="5">
        <v>818</v>
      </c>
      <c r="C9664" s="5" t="s">
        <v>532</v>
      </c>
    </row>
    <row r="9665" spans="2:3">
      <c r="B9665" s="5">
        <v>995</v>
      </c>
      <c r="C9665" s="5" t="s">
        <v>533</v>
      </c>
    </row>
    <row r="9666" spans="2:3">
      <c r="B9666" s="5">
        <v>275</v>
      </c>
      <c r="C9666" s="5" t="s">
        <v>533</v>
      </c>
    </row>
    <row r="9667" spans="2:3">
      <c r="B9667" s="5">
        <v>76</v>
      </c>
      <c r="C9667" s="5" t="s">
        <v>533</v>
      </c>
    </row>
    <row r="9668" spans="2:3">
      <c r="B9668" s="5">
        <v>485</v>
      </c>
      <c r="C9668" s="5" t="s">
        <v>533</v>
      </c>
    </row>
    <row r="9669" spans="2:3">
      <c r="B9669" s="5">
        <v>504</v>
      </c>
      <c r="C9669" s="5" t="s">
        <v>533</v>
      </c>
    </row>
    <row r="9670" spans="2:3">
      <c r="B9670" s="5">
        <v>700</v>
      </c>
      <c r="C9670" s="5" t="s">
        <v>532</v>
      </c>
    </row>
    <row r="9671" spans="2:3">
      <c r="B9671" s="5">
        <v>117</v>
      </c>
      <c r="C9671" s="5" t="s">
        <v>533</v>
      </c>
    </row>
    <row r="9672" spans="2:3">
      <c r="B9672" s="5">
        <v>288</v>
      </c>
      <c r="C9672" s="5" t="s">
        <v>533</v>
      </c>
    </row>
    <row r="9673" spans="2:3">
      <c r="B9673" s="5">
        <v>772</v>
      </c>
      <c r="C9673" s="5" t="s">
        <v>532</v>
      </c>
    </row>
    <row r="9674" spans="2:3">
      <c r="B9674" s="5">
        <v>985</v>
      </c>
      <c r="C9674" s="5" t="s">
        <v>532</v>
      </c>
    </row>
    <row r="9675" spans="2:3">
      <c r="B9675" s="5">
        <v>532</v>
      </c>
      <c r="C9675" s="5" t="s">
        <v>532</v>
      </c>
    </row>
    <row r="9676" spans="2:3">
      <c r="B9676" s="5">
        <v>265</v>
      </c>
      <c r="C9676" s="5" t="s">
        <v>533</v>
      </c>
    </row>
    <row r="9677" spans="2:3">
      <c r="B9677" s="5">
        <v>66</v>
      </c>
      <c r="C9677" s="5" t="s">
        <v>532</v>
      </c>
    </row>
    <row r="9678" spans="2:3">
      <c r="B9678" s="5">
        <v>365</v>
      </c>
      <c r="C9678" s="5" t="s">
        <v>533</v>
      </c>
    </row>
    <row r="9679" spans="2:3">
      <c r="B9679" s="5">
        <v>173</v>
      </c>
      <c r="C9679" s="5" t="s">
        <v>533</v>
      </c>
    </row>
    <row r="9680" spans="2:3">
      <c r="B9680" s="5">
        <v>155</v>
      </c>
      <c r="C9680" s="5" t="s">
        <v>533</v>
      </c>
    </row>
    <row r="9681" spans="2:3">
      <c r="B9681" s="5">
        <v>69</v>
      </c>
      <c r="C9681" s="5" t="s">
        <v>533</v>
      </c>
    </row>
    <row r="9682" spans="2:3">
      <c r="B9682" s="5">
        <v>23</v>
      </c>
      <c r="C9682" s="5" t="s">
        <v>533</v>
      </c>
    </row>
    <row r="9683" spans="2:3">
      <c r="B9683" s="5">
        <v>410</v>
      </c>
      <c r="C9683" s="5" t="s">
        <v>533</v>
      </c>
    </row>
    <row r="9684" spans="2:3">
      <c r="B9684" s="5">
        <v>881</v>
      </c>
      <c r="C9684" s="5" t="s">
        <v>532</v>
      </c>
    </row>
    <row r="9685" spans="2:3">
      <c r="B9685" s="5">
        <v>833</v>
      </c>
      <c r="C9685" s="5" t="s">
        <v>533</v>
      </c>
    </row>
    <row r="9686" spans="2:3">
      <c r="B9686" s="5">
        <v>769</v>
      </c>
      <c r="C9686" s="5" t="s">
        <v>532</v>
      </c>
    </row>
    <row r="9687" spans="2:3">
      <c r="B9687" s="5">
        <v>472</v>
      </c>
      <c r="C9687" s="5" t="s">
        <v>533</v>
      </c>
    </row>
    <row r="9688" spans="2:3">
      <c r="B9688" s="5">
        <v>530</v>
      </c>
      <c r="C9688" s="5" t="s">
        <v>533</v>
      </c>
    </row>
    <row r="9689" spans="2:3">
      <c r="B9689" s="5">
        <v>154</v>
      </c>
      <c r="C9689" s="5" t="s">
        <v>533</v>
      </c>
    </row>
    <row r="9690" spans="2:3">
      <c r="B9690" s="5">
        <v>915</v>
      </c>
      <c r="C9690" s="5" t="s">
        <v>532</v>
      </c>
    </row>
    <row r="9691" spans="2:3">
      <c r="B9691" s="5">
        <v>81</v>
      </c>
      <c r="C9691" s="5" t="s">
        <v>533</v>
      </c>
    </row>
    <row r="9692" spans="2:3">
      <c r="B9692" s="5">
        <v>964</v>
      </c>
      <c r="C9692" s="5" t="s">
        <v>532</v>
      </c>
    </row>
    <row r="9693" spans="2:3">
      <c r="B9693" s="5">
        <v>93</v>
      </c>
      <c r="C9693" s="5" t="s">
        <v>532</v>
      </c>
    </row>
    <row r="9694" spans="2:3">
      <c r="B9694" s="5">
        <v>355</v>
      </c>
      <c r="C9694" s="5" t="s">
        <v>533</v>
      </c>
    </row>
    <row r="9695" spans="2:3">
      <c r="B9695" s="5">
        <v>129</v>
      </c>
      <c r="C9695" s="5" t="s">
        <v>532</v>
      </c>
    </row>
    <row r="9696" spans="2:3">
      <c r="B9696" s="5">
        <v>464</v>
      </c>
      <c r="C9696" s="5" t="s">
        <v>533</v>
      </c>
    </row>
    <row r="9697" spans="2:3">
      <c r="B9697" s="5">
        <v>383</v>
      </c>
      <c r="C9697" s="5" t="s">
        <v>533</v>
      </c>
    </row>
    <row r="9698" spans="2:3">
      <c r="B9698" s="5">
        <v>801</v>
      </c>
      <c r="C9698" s="5" t="s">
        <v>533</v>
      </c>
    </row>
    <row r="9699" spans="2:3">
      <c r="B9699" s="5">
        <v>204</v>
      </c>
      <c r="C9699" s="5" t="s">
        <v>532</v>
      </c>
    </row>
    <row r="9700" spans="2:3">
      <c r="B9700" s="5">
        <v>777</v>
      </c>
      <c r="C9700" s="5" t="s">
        <v>532</v>
      </c>
    </row>
    <row r="9701" spans="2:3">
      <c r="B9701" s="5">
        <v>780</v>
      </c>
      <c r="C9701" s="5" t="s">
        <v>532</v>
      </c>
    </row>
    <row r="9702" spans="2:3">
      <c r="B9702" s="5">
        <v>974</v>
      </c>
      <c r="C9702" s="5" t="s">
        <v>533</v>
      </c>
    </row>
    <row r="9703" spans="2:3">
      <c r="B9703" s="5">
        <v>743</v>
      </c>
      <c r="C9703" s="5" t="s">
        <v>533</v>
      </c>
    </row>
    <row r="9704" spans="2:3">
      <c r="B9704" s="5">
        <v>714</v>
      </c>
      <c r="C9704" s="5" t="s">
        <v>533</v>
      </c>
    </row>
    <row r="9705" spans="2:3">
      <c r="B9705" s="5">
        <v>731</v>
      </c>
      <c r="C9705" s="5" t="s">
        <v>533</v>
      </c>
    </row>
    <row r="9706" spans="2:3">
      <c r="B9706" s="5">
        <v>655</v>
      </c>
      <c r="C9706" s="5" t="s">
        <v>533</v>
      </c>
    </row>
    <row r="9707" spans="2:3">
      <c r="B9707" s="5">
        <v>393</v>
      </c>
      <c r="C9707" s="5" t="s">
        <v>532</v>
      </c>
    </row>
    <row r="9708" spans="2:3">
      <c r="B9708" s="5">
        <v>955</v>
      </c>
      <c r="C9708" s="5" t="s">
        <v>532</v>
      </c>
    </row>
    <row r="9709" spans="2:3">
      <c r="B9709" s="5">
        <v>441</v>
      </c>
      <c r="C9709" s="5" t="s">
        <v>533</v>
      </c>
    </row>
    <row r="9710" spans="2:3">
      <c r="B9710" s="5">
        <v>718</v>
      </c>
      <c r="C9710" s="5" t="s">
        <v>533</v>
      </c>
    </row>
    <row r="9711" spans="2:3">
      <c r="B9711" s="5">
        <v>240</v>
      </c>
      <c r="C9711" s="5" t="s">
        <v>533</v>
      </c>
    </row>
    <row r="9712" spans="2:3">
      <c r="B9712" s="5">
        <v>956</v>
      </c>
      <c r="C9712" s="5" t="s">
        <v>533</v>
      </c>
    </row>
    <row r="9713" spans="2:3">
      <c r="B9713" s="5">
        <v>823</v>
      </c>
      <c r="C9713" s="5" t="s">
        <v>533</v>
      </c>
    </row>
    <row r="9714" spans="2:3">
      <c r="B9714" s="5">
        <v>356</v>
      </c>
      <c r="C9714" s="5" t="s">
        <v>532</v>
      </c>
    </row>
    <row r="9715" spans="2:3">
      <c r="B9715" s="5">
        <v>252</v>
      </c>
      <c r="C9715" s="5" t="s">
        <v>533</v>
      </c>
    </row>
    <row r="9716" spans="2:3">
      <c r="B9716" s="5">
        <v>74</v>
      </c>
      <c r="C9716" s="5" t="s">
        <v>533</v>
      </c>
    </row>
    <row r="9717" spans="2:3">
      <c r="B9717" s="5">
        <v>142</v>
      </c>
      <c r="C9717" s="5" t="s">
        <v>532</v>
      </c>
    </row>
    <row r="9718" spans="2:3">
      <c r="B9718" s="5">
        <v>589</v>
      </c>
      <c r="C9718" s="5" t="s">
        <v>532</v>
      </c>
    </row>
    <row r="9719" spans="2:3">
      <c r="B9719" s="5">
        <v>652</v>
      </c>
      <c r="C9719" s="5" t="s">
        <v>532</v>
      </c>
    </row>
    <row r="9720" spans="2:3">
      <c r="B9720" s="5">
        <v>107</v>
      </c>
      <c r="C9720" s="5" t="s">
        <v>533</v>
      </c>
    </row>
    <row r="9721" spans="2:3">
      <c r="B9721" s="5">
        <v>488</v>
      </c>
      <c r="C9721" s="5" t="s">
        <v>533</v>
      </c>
    </row>
    <row r="9722" spans="2:3">
      <c r="B9722" s="5">
        <v>641</v>
      </c>
      <c r="C9722" s="5" t="s">
        <v>533</v>
      </c>
    </row>
    <row r="9723" spans="2:3">
      <c r="B9723" s="5">
        <v>631</v>
      </c>
      <c r="C9723" s="5" t="s">
        <v>532</v>
      </c>
    </row>
    <row r="9724" spans="2:3">
      <c r="B9724" s="5">
        <v>575</v>
      </c>
      <c r="C9724" s="5" t="s">
        <v>533</v>
      </c>
    </row>
    <row r="9725" spans="2:3">
      <c r="B9725" s="5">
        <v>738</v>
      </c>
      <c r="C9725" s="5" t="s">
        <v>532</v>
      </c>
    </row>
    <row r="9726" spans="2:3">
      <c r="B9726" s="5">
        <v>630</v>
      </c>
      <c r="C9726" s="5" t="s">
        <v>533</v>
      </c>
    </row>
    <row r="9727" spans="2:3">
      <c r="B9727" s="5">
        <v>652</v>
      </c>
      <c r="C9727" s="5" t="s">
        <v>532</v>
      </c>
    </row>
    <row r="9728" spans="2:3">
      <c r="B9728" s="5">
        <v>267</v>
      </c>
      <c r="C9728" s="5" t="s">
        <v>532</v>
      </c>
    </row>
    <row r="9729" spans="2:3">
      <c r="B9729" s="5">
        <v>904</v>
      </c>
      <c r="C9729" s="5" t="s">
        <v>532</v>
      </c>
    </row>
    <row r="9730" spans="2:3">
      <c r="B9730" s="5">
        <v>525</v>
      </c>
      <c r="C9730" s="5" t="s">
        <v>533</v>
      </c>
    </row>
    <row r="9731" spans="2:3">
      <c r="B9731" s="5">
        <v>627</v>
      </c>
      <c r="C9731" s="5" t="s">
        <v>533</v>
      </c>
    </row>
    <row r="9732" spans="2:3">
      <c r="B9732" s="5">
        <v>809</v>
      </c>
      <c r="C9732" s="5" t="s">
        <v>533</v>
      </c>
    </row>
    <row r="9733" spans="2:3">
      <c r="B9733" s="5">
        <v>109</v>
      </c>
      <c r="C9733" s="5" t="s">
        <v>533</v>
      </c>
    </row>
    <row r="9734" spans="2:3">
      <c r="B9734" s="5">
        <v>338</v>
      </c>
      <c r="C9734" s="5" t="s">
        <v>532</v>
      </c>
    </row>
    <row r="9735" spans="2:3">
      <c r="B9735" s="5">
        <v>15</v>
      </c>
      <c r="C9735" s="5" t="s">
        <v>532</v>
      </c>
    </row>
    <row r="9736" spans="2:3">
      <c r="B9736" s="5">
        <v>497</v>
      </c>
      <c r="C9736" s="5" t="s">
        <v>532</v>
      </c>
    </row>
    <row r="9737" spans="2:3">
      <c r="B9737" s="5">
        <v>221</v>
      </c>
      <c r="C9737" s="5" t="s">
        <v>533</v>
      </c>
    </row>
    <row r="9738" spans="2:3">
      <c r="B9738" s="5">
        <v>177</v>
      </c>
      <c r="C9738" s="5" t="s">
        <v>533</v>
      </c>
    </row>
    <row r="9739" spans="2:3">
      <c r="B9739" s="5">
        <v>933</v>
      </c>
      <c r="C9739" s="5" t="s">
        <v>532</v>
      </c>
    </row>
    <row r="9740" spans="2:3">
      <c r="B9740" s="5">
        <v>579</v>
      </c>
      <c r="C9740" s="5" t="s">
        <v>533</v>
      </c>
    </row>
    <row r="9741" spans="2:3">
      <c r="B9741" s="5">
        <v>272</v>
      </c>
      <c r="C9741" s="5" t="s">
        <v>533</v>
      </c>
    </row>
    <row r="9742" spans="2:3">
      <c r="B9742" s="5">
        <v>590</v>
      </c>
      <c r="C9742" s="5" t="s">
        <v>532</v>
      </c>
    </row>
    <row r="9743" spans="2:3">
      <c r="B9743" s="5">
        <v>538</v>
      </c>
      <c r="C9743" s="5" t="s">
        <v>533</v>
      </c>
    </row>
    <row r="9744" spans="2:3">
      <c r="B9744" s="5">
        <v>688</v>
      </c>
      <c r="C9744" s="5" t="s">
        <v>532</v>
      </c>
    </row>
    <row r="9745" spans="2:3">
      <c r="B9745" s="5">
        <v>39</v>
      </c>
      <c r="C9745" s="5" t="s">
        <v>533</v>
      </c>
    </row>
    <row r="9746" spans="2:3">
      <c r="B9746" s="5">
        <v>361</v>
      </c>
      <c r="C9746" s="5" t="s">
        <v>533</v>
      </c>
    </row>
    <row r="9747" spans="2:3">
      <c r="B9747" s="5">
        <v>119</v>
      </c>
      <c r="C9747" s="5" t="s">
        <v>532</v>
      </c>
    </row>
    <row r="9748" spans="2:3">
      <c r="B9748" s="5">
        <v>897</v>
      </c>
      <c r="C9748" s="5" t="s">
        <v>532</v>
      </c>
    </row>
    <row r="9749" spans="2:3">
      <c r="B9749" s="5">
        <v>456</v>
      </c>
      <c r="C9749" s="5" t="s">
        <v>533</v>
      </c>
    </row>
    <row r="9750" spans="2:3">
      <c r="B9750" s="5">
        <v>45</v>
      </c>
      <c r="C9750" s="5" t="s">
        <v>532</v>
      </c>
    </row>
    <row r="9751" spans="2:3">
      <c r="B9751" s="5">
        <v>374</v>
      </c>
      <c r="C9751" s="5" t="s">
        <v>533</v>
      </c>
    </row>
    <row r="9752" spans="2:3">
      <c r="B9752" s="5">
        <v>614</v>
      </c>
      <c r="C9752" s="5" t="s">
        <v>533</v>
      </c>
    </row>
    <row r="9753" spans="2:3">
      <c r="B9753" s="5">
        <v>697</v>
      </c>
      <c r="C9753" s="5" t="s">
        <v>532</v>
      </c>
    </row>
    <row r="9754" spans="2:3">
      <c r="B9754" s="5">
        <v>848</v>
      </c>
      <c r="C9754" s="5" t="s">
        <v>532</v>
      </c>
    </row>
    <row r="9755" spans="2:3">
      <c r="B9755" s="5">
        <v>851</v>
      </c>
      <c r="C9755" s="5" t="s">
        <v>532</v>
      </c>
    </row>
    <row r="9756" spans="2:3">
      <c r="B9756" s="5">
        <v>440</v>
      </c>
      <c r="C9756" s="5" t="s">
        <v>533</v>
      </c>
    </row>
    <row r="9757" spans="2:3">
      <c r="B9757" s="5">
        <v>150</v>
      </c>
      <c r="C9757" s="5" t="s">
        <v>532</v>
      </c>
    </row>
    <row r="9758" spans="2:3">
      <c r="B9758" s="5">
        <v>940</v>
      </c>
      <c r="C9758" s="5" t="s">
        <v>532</v>
      </c>
    </row>
    <row r="9759" spans="2:3">
      <c r="B9759" s="5">
        <v>324</v>
      </c>
      <c r="C9759" s="5" t="s">
        <v>532</v>
      </c>
    </row>
    <row r="9760" spans="2:3">
      <c r="B9760" s="5">
        <v>228</v>
      </c>
      <c r="C9760" s="5" t="s">
        <v>532</v>
      </c>
    </row>
    <row r="9761" spans="2:3">
      <c r="B9761" s="5">
        <v>126</v>
      </c>
      <c r="C9761" s="5" t="s">
        <v>533</v>
      </c>
    </row>
    <row r="9762" spans="2:3">
      <c r="B9762" s="5">
        <v>589</v>
      </c>
      <c r="C9762" s="5" t="s">
        <v>532</v>
      </c>
    </row>
    <row r="9763" spans="2:3">
      <c r="B9763" s="5">
        <v>521</v>
      </c>
      <c r="C9763" s="5" t="s">
        <v>532</v>
      </c>
    </row>
    <row r="9764" spans="2:3">
      <c r="B9764" s="5">
        <v>343</v>
      </c>
      <c r="C9764" s="5" t="s">
        <v>532</v>
      </c>
    </row>
    <row r="9765" spans="2:3">
      <c r="B9765" s="5">
        <v>379</v>
      </c>
      <c r="C9765" s="5" t="s">
        <v>533</v>
      </c>
    </row>
    <row r="9766" spans="2:3">
      <c r="B9766" s="5">
        <v>173</v>
      </c>
      <c r="C9766" s="5" t="s">
        <v>532</v>
      </c>
    </row>
    <row r="9767" spans="2:3">
      <c r="B9767" s="5">
        <v>835</v>
      </c>
      <c r="C9767" s="5" t="s">
        <v>533</v>
      </c>
    </row>
    <row r="9768" spans="2:3">
      <c r="B9768" s="5">
        <v>135</v>
      </c>
      <c r="C9768" s="5" t="s">
        <v>533</v>
      </c>
    </row>
    <row r="9769" spans="2:3">
      <c r="B9769" s="5">
        <v>599</v>
      </c>
      <c r="C9769" s="5" t="s">
        <v>532</v>
      </c>
    </row>
    <row r="9770" spans="2:3">
      <c r="B9770" s="5">
        <v>458</v>
      </c>
      <c r="C9770" s="5" t="s">
        <v>533</v>
      </c>
    </row>
    <row r="9771" spans="2:3">
      <c r="B9771" s="5">
        <v>89</v>
      </c>
      <c r="C9771" s="5" t="s">
        <v>533</v>
      </c>
    </row>
    <row r="9772" spans="2:3">
      <c r="B9772" s="5">
        <v>824</v>
      </c>
      <c r="C9772" s="5" t="s">
        <v>533</v>
      </c>
    </row>
    <row r="9773" spans="2:3">
      <c r="B9773" s="5">
        <v>186</v>
      </c>
      <c r="C9773" s="5" t="s">
        <v>532</v>
      </c>
    </row>
    <row r="9774" spans="2:3">
      <c r="B9774" s="5">
        <v>941</v>
      </c>
      <c r="C9774" s="5" t="s">
        <v>532</v>
      </c>
    </row>
    <row r="9775" spans="2:3">
      <c r="B9775" s="5">
        <v>938</v>
      </c>
      <c r="C9775" s="5" t="s">
        <v>532</v>
      </c>
    </row>
    <row r="9776" spans="2:3">
      <c r="B9776" s="5">
        <v>931</v>
      </c>
      <c r="C9776" s="5" t="s">
        <v>533</v>
      </c>
    </row>
    <row r="9777" spans="2:3">
      <c r="B9777" s="5">
        <v>622</v>
      </c>
      <c r="C9777" s="5" t="s">
        <v>533</v>
      </c>
    </row>
    <row r="9778" spans="2:3">
      <c r="B9778" s="5">
        <v>196</v>
      </c>
      <c r="C9778" s="5" t="s">
        <v>533</v>
      </c>
    </row>
    <row r="9779" spans="2:3">
      <c r="B9779" s="5">
        <v>512</v>
      </c>
      <c r="C9779" s="5" t="s">
        <v>532</v>
      </c>
    </row>
    <row r="9780" spans="2:3">
      <c r="B9780" s="5">
        <v>343</v>
      </c>
      <c r="C9780" s="5" t="s">
        <v>532</v>
      </c>
    </row>
    <row r="9781" spans="2:3">
      <c r="B9781" s="5">
        <v>110</v>
      </c>
      <c r="C9781" s="5" t="s">
        <v>533</v>
      </c>
    </row>
    <row r="9782" spans="2:3">
      <c r="B9782" s="5">
        <v>266</v>
      </c>
      <c r="C9782" s="5" t="s">
        <v>532</v>
      </c>
    </row>
    <row r="9783" spans="2:3">
      <c r="B9783" s="5">
        <v>399</v>
      </c>
      <c r="C9783" s="5" t="s">
        <v>532</v>
      </c>
    </row>
    <row r="9784" spans="2:3">
      <c r="B9784" s="5">
        <v>542</v>
      </c>
      <c r="C9784" s="5" t="s">
        <v>532</v>
      </c>
    </row>
    <row r="9785" spans="2:3">
      <c r="B9785" s="5">
        <v>708</v>
      </c>
      <c r="C9785" s="5" t="s">
        <v>533</v>
      </c>
    </row>
    <row r="9786" spans="2:3">
      <c r="B9786" s="5">
        <v>373</v>
      </c>
      <c r="C9786" s="5" t="s">
        <v>533</v>
      </c>
    </row>
    <row r="9787" spans="2:3">
      <c r="B9787" s="5">
        <v>997</v>
      </c>
      <c r="C9787" s="5" t="s">
        <v>533</v>
      </c>
    </row>
    <row r="9788" spans="2:3">
      <c r="B9788" s="5">
        <v>302</v>
      </c>
      <c r="C9788" s="5" t="s">
        <v>533</v>
      </c>
    </row>
    <row r="9789" spans="2:3">
      <c r="B9789" s="5">
        <v>676</v>
      </c>
      <c r="C9789" s="5" t="s">
        <v>533</v>
      </c>
    </row>
    <row r="9790" spans="2:3">
      <c r="B9790" s="5">
        <v>841</v>
      </c>
      <c r="C9790" s="5" t="s">
        <v>533</v>
      </c>
    </row>
    <row r="9791" spans="2:3">
      <c r="B9791" s="5">
        <v>873</v>
      </c>
      <c r="C9791" s="5" t="s">
        <v>532</v>
      </c>
    </row>
    <row r="9792" spans="2:3">
      <c r="B9792" s="5">
        <v>643</v>
      </c>
      <c r="C9792" s="5" t="s">
        <v>532</v>
      </c>
    </row>
    <row r="9793" spans="2:3">
      <c r="B9793" s="5">
        <v>64</v>
      </c>
      <c r="C9793" s="5" t="s">
        <v>533</v>
      </c>
    </row>
    <row r="9794" spans="2:3">
      <c r="B9794" s="5">
        <v>280</v>
      </c>
      <c r="C9794" s="5" t="s">
        <v>533</v>
      </c>
    </row>
    <row r="9795" spans="2:3">
      <c r="B9795" s="5">
        <v>390</v>
      </c>
      <c r="C9795" s="5" t="s">
        <v>533</v>
      </c>
    </row>
    <row r="9796" spans="2:3">
      <c r="B9796" s="5">
        <v>58</v>
      </c>
      <c r="C9796" s="5" t="s">
        <v>533</v>
      </c>
    </row>
    <row r="9797" spans="2:3">
      <c r="B9797" s="5">
        <v>913</v>
      </c>
      <c r="C9797" s="5" t="s">
        <v>532</v>
      </c>
    </row>
    <row r="9798" spans="2:3">
      <c r="B9798" s="5">
        <v>349</v>
      </c>
      <c r="C9798" s="5" t="s">
        <v>533</v>
      </c>
    </row>
    <row r="9799" spans="2:3">
      <c r="B9799" s="5">
        <v>781</v>
      </c>
      <c r="C9799" s="5" t="s">
        <v>533</v>
      </c>
    </row>
    <row r="9800" spans="2:3">
      <c r="B9800" s="5">
        <v>652</v>
      </c>
      <c r="C9800" s="5" t="s">
        <v>533</v>
      </c>
    </row>
    <row r="9801" spans="2:3">
      <c r="B9801" s="5">
        <v>142</v>
      </c>
      <c r="C9801" s="5" t="s">
        <v>533</v>
      </c>
    </row>
    <row r="9802" spans="2:3">
      <c r="B9802" s="5">
        <v>62</v>
      </c>
      <c r="C9802" s="5" t="s">
        <v>533</v>
      </c>
    </row>
    <row r="9803" spans="2:3">
      <c r="B9803" s="5">
        <v>425</v>
      </c>
      <c r="C9803" s="5" t="s">
        <v>533</v>
      </c>
    </row>
    <row r="9804" spans="2:3">
      <c r="B9804" s="5">
        <v>642</v>
      </c>
      <c r="C9804" s="5" t="s">
        <v>533</v>
      </c>
    </row>
    <row r="9805" spans="2:3">
      <c r="B9805" s="5">
        <v>893</v>
      </c>
      <c r="C9805" s="5" t="s">
        <v>532</v>
      </c>
    </row>
    <row r="9806" spans="2:3">
      <c r="B9806" s="5">
        <v>228</v>
      </c>
      <c r="C9806" s="5" t="s">
        <v>533</v>
      </c>
    </row>
    <row r="9807" spans="2:3">
      <c r="B9807" s="5">
        <v>86</v>
      </c>
      <c r="C9807" s="5" t="s">
        <v>532</v>
      </c>
    </row>
    <row r="9808" spans="2:3">
      <c r="B9808" s="5">
        <v>30</v>
      </c>
      <c r="C9808" s="5" t="s">
        <v>533</v>
      </c>
    </row>
    <row r="9809" spans="2:3">
      <c r="B9809" s="5">
        <v>115</v>
      </c>
      <c r="C9809" s="5" t="s">
        <v>533</v>
      </c>
    </row>
    <row r="9810" spans="2:3">
      <c r="B9810" s="5">
        <v>377</v>
      </c>
      <c r="C9810" s="5" t="s">
        <v>532</v>
      </c>
    </row>
    <row r="9811" spans="2:3">
      <c r="B9811" s="5">
        <v>446</v>
      </c>
      <c r="C9811" s="5" t="s">
        <v>533</v>
      </c>
    </row>
    <row r="9812" spans="2:3">
      <c r="B9812" s="5">
        <v>702</v>
      </c>
      <c r="C9812" s="5" t="s">
        <v>532</v>
      </c>
    </row>
    <row r="9813" spans="2:3">
      <c r="B9813" s="5">
        <v>74</v>
      </c>
      <c r="C9813" s="5" t="s">
        <v>533</v>
      </c>
    </row>
    <row r="9814" spans="2:3">
      <c r="B9814" s="5">
        <v>451</v>
      </c>
      <c r="C9814" s="5" t="s">
        <v>533</v>
      </c>
    </row>
    <row r="9815" spans="2:3">
      <c r="B9815" s="5">
        <v>404</v>
      </c>
      <c r="C9815" s="5" t="s">
        <v>533</v>
      </c>
    </row>
    <row r="9816" spans="2:3">
      <c r="B9816" s="5">
        <v>789</v>
      </c>
      <c r="C9816" s="5" t="s">
        <v>532</v>
      </c>
    </row>
    <row r="9817" spans="2:3">
      <c r="B9817" s="5">
        <v>954</v>
      </c>
      <c r="C9817" s="5" t="s">
        <v>533</v>
      </c>
    </row>
    <row r="9818" spans="2:3">
      <c r="B9818" s="5">
        <v>926</v>
      </c>
      <c r="C9818" s="5" t="s">
        <v>532</v>
      </c>
    </row>
    <row r="9819" spans="2:3">
      <c r="B9819" s="5">
        <v>101</v>
      </c>
      <c r="C9819" s="5" t="s">
        <v>532</v>
      </c>
    </row>
    <row r="9820" spans="2:3">
      <c r="B9820" s="5">
        <v>569</v>
      </c>
      <c r="C9820" s="5" t="s">
        <v>533</v>
      </c>
    </row>
    <row r="9821" spans="2:3">
      <c r="B9821" s="5">
        <v>626</v>
      </c>
      <c r="C9821" s="5" t="s">
        <v>533</v>
      </c>
    </row>
    <row r="9822" spans="2:3">
      <c r="B9822" s="5">
        <v>633</v>
      </c>
      <c r="C9822" s="5" t="s">
        <v>533</v>
      </c>
    </row>
    <row r="9823" spans="2:3">
      <c r="B9823" s="5">
        <v>455</v>
      </c>
      <c r="C9823" s="5" t="s">
        <v>532</v>
      </c>
    </row>
    <row r="9824" spans="2:3">
      <c r="B9824" s="5">
        <v>820</v>
      </c>
      <c r="C9824" s="5" t="s">
        <v>532</v>
      </c>
    </row>
    <row r="9825" spans="2:3">
      <c r="B9825" s="5">
        <v>486</v>
      </c>
      <c r="C9825" s="5" t="s">
        <v>533</v>
      </c>
    </row>
    <row r="9826" spans="2:3">
      <c r="B9826" s="5">
        <v>744</v>
      </c>
      <c r="C9826" s="5" t="s">
        <v>533</v>
      </c>
    </row>
    <row r="9827" spans="2:3">
      <c r="B9827" s="5">
        <v>980</v>
      </c>
      <c r="C9827" s="5" t="s">
        <v>532</v>
      </c>
    </row>
    <row r="9828" spans="2:3">
      <c r="B9828" s="5">
        <v>401</v>
      </c>
      <c r="C9828" s="5" t="s">
        <v>533</v>
      </c>
    </row>
    <row r="9829" spans="2:3">
      <c r="B9829" s="5">
        <v>264</v>
      </c>
      <c r="C9829" s="5" t="s">
        <v>533</v>
      </c>
    </row>
    <row r="9830" spans="2:3">
      <c r="B9830" s="5">
        <v>779</v>
      </c>
      <c r="C9830" s="5" t="s">
        <v>533</v>
      </c>
    </row>
    <row r="9831" spans="2:3">
      <c r="B9831" s="5">
        <v>292</v>
      </c>
      <c r="C9831" s="5" t="s">
        <v>533</v>
      </c>
    </row>
    <row r="9832" spans="2:3">
      <c r="B9832" s="5">
        <v>913</v>
      </c>
      <c r="C9832" s="5" t="s">
        <v>533</v>
      </c>
    </row>
    <row r="9833" spans="2:3">
      <c r="B9833" s="5">
        <v>600</v>
      </c>
      <c r="C9833" s="5" t="s">
        <v>533</v>
      </c>
    </row>
    <row r="9834" spans="2:3">
      <c r="B9834" s="5">
        <v>430</v>
      </c>
      <c r="C9834" s="5" t="s">
        <v>533</v>
      </c>
    </row>
    <row r="9835" spans="2:3">
      <c r="B9835" s="5">
        <v>705</v>
      </c>
      <c r="C9835" s="5" t="s">
        <v>533</v>
      </c>
    </row>
    <row r="9836" spans="2:3">
      <c r="B9836" s="5">
        <v>586</v>
      </c>
      <c r="C9836" s="5" t="s">
        <v>532</v>
      </c>
    </row>
    <row r="9837" spans="2:3">
      <c r="B9837" s="5">
        <v>130</v>
      </c>
      <c r="C9837" s="5" t="s">
        <v>533</v>
      </c>
    </row>
    <row r="9838" spans="2:3">
      <c r="B9838" s="5">
        <v>190</v>
      </c>
      <c r="C9838" s="5" t="s">
        <v>533</v>
      </c>
    </row>
    <row r="9839" spans="2:3">
      <c r="B9839" s="5">
        <v>484</v>
      </c>
      <c r="C9839" s="5" t="s">
        <v>533</v>
      </c>
    </row>
    <row r="9840" spans="2:3">
      <c r="B9840" s="5">
        <v>540</v>
      </c>
      <c r="C9840" s="5" t="s">
        <v>532</v>
      </c>
    </row>
    <row r="9841" spans="2:3">
      <c r="B9841" s="5">
        <v>851</v>
      </c>
      <c r="C9841" s="5" t="s">
        <v>532</v>
      </c>
    </row>
    <row r="9842" spans="2:3">
      <c r="B9842" s="5">
        <v>508</v>
      </c>
      <c r="C9842" s="5" t="s">
        <v>533</v>
      </c>
    </row>
    <row r="9843" spans="2:3">
      <c r="B9843" s="5">
        <v>644</v>
      </c>
      <c r="C9843" s="5" t="s">
        <v>532</v>
      </c>
    </row>
    <row r="9844" spans="2:3">
      <c r="B9844" s="5">
        <v>646</v>
      </c>
      <c r="C9844" s="5" t="s">
        <v>532</v>
      </c>
    </row>
    <row r="9845" spans="2:3">
      <c r="B9845" s="5">
        <v>351</v>
      </c>
      <c r="C9845" s="5" t="s">
        <v>533</v>
      </c>
    </row>
    <row r="9846" spans="2:3">
      <c r="B9846" s="5">
        <v>495</v>
      </c>
      <c r="C9846" s="5" t="s">
        <v>533</v>
      </c>
    </row>
    <row r="9847" spans="2:3">
      <c r="B9847" s="5">
        <v>414</v>
      </c>
      <c r="C9847" s="5" t="s">
        <v>533</v>
      </c>
    </row>
    <row r="9848" spans="2:3">
      <c r="B9848" s="5">
        <v>716</v>
      </c>
      <c r="C9848" s="5" t="s">
        <v>532</v>
      </c>
    </row>
    <row r="9849" spans="2:3">
      <c r="B9849" s="5">
        <v>360</v>
      </c>
      <c r="C9849" s="5" t="s">
        <v>533</v>
      </c>
    </row>
    <row r="9850" spans="2:3">
      <c r="B9850" s="5">
        <v>210</v>
      </c>
      <c r="C9850" s="5" t="s">
        <v>533</v>
      </c>
    </row>
    <row r="9851" spans="2:3">
      <c r="B9851" s="5">
        <v>524</v>
      </c>
      <c r="C9851" s="5" t="s">
        <v>533</v>
      </c>
    </row>
    <row r="9852" spans="2:3">
      <c r="B9852" s="5">
        <v>855</v>
      </c>
      <c r="C9852" s="5" t="s">
        <v>533</v>
      </c>
    </row>
    <row r="9853" spans="2:3">
      <c r="B9853" s="5">
        <v>607</v>
      </c>
      <c r="C9853" s="5" t="s">
        <v>533</v>
      </c>
    </row>
    <row r="9854" spans="2:3">
      <c r="B9854" s="5">
        <v>344</v>
      </c>
      <c r="C9854" s="5" t="s">
        <v>532</v>
      </c>
    </row>
    <row r="9855" spans="2:3">
      <c r="B9855" s="5">
        <v>322</v>
      </c>
      <c r="C9855" s="5" t="s">
        <v>533</v>
      </c>
    </row>
    <row r="9856" spans="2:3">
      <c r="B9856" s="5">
        <v>530</v>
      </c>
      <c r="C9856" s="5" t="s">
        <v>533</v>
      </c>
    </row>
    <row r="9857" spans="2:3">
      <c r="B9857" s="5">
        <v>345</v>
      </c>
      <c r="C9857" s="5" t="s">
        <v>533</v>
      </c>
    </row>
    <row r="9858" spans="2:3">
      <c r="B9858" s="5">
        <v>384</v>
      </c>
      <c r="C9858" s="5" t="s">
        <v>533</v>
      </c>
    </row>
    <row r="9859" spans="2:3">
      <c r="B9859" s="5">
        <v>92</v>
      </c>
      <c r="C9859" s="5" t="s">
        <v>533</v>
      </c>
    </row>
    <row r="9860" spans="2:3">
      <c r="B9860" s="5">
        <v>733</v>
      </c>
      <c r="C9860" s="5" t="s">
        <v>533</v>
      </c>
    </row>
    <row r="9861" spans="2:3">
      <c r="B9861" s="5">
        <v>944</v>
      </c>
      <c r="C9861" s="5" t="s">
        <v>533</v>
      </c>
    </row>
    <row r="9862" spans="2:3">
      <c r="B9862" s="5">
        <v>221</v>
      </c>
      <c r="C9862" s="5" t="s">
        <v>533</v>
      </c>
    </row>
    <row r="9863" spans="2:3">
      <c r="B9863" s="5">
        <v>312</v>
      </c>
      <c r="C9863" s="5" t="s">
        <v>533</v>
      </c>
    </row>
    <row r="9864" spans="2:3">
      <c r="B9864" s="5">
        <v>171</v>
      </c>
      <c r="C9864" s="5" t="s">
        <v>533</v>
      </c>
    </row>
    <row r="9865" spans="2:3">
      <c r="B9865" s="5">
        <v>617</v>
      </c>
      <c r="C9865" s="5" t="s">
        <v>532</v>
      </c>
    </row>
    <row r="9866" spans="2:3">
      <c r="B9866" s="5">
        <v>550</v>
      </c>
      <c r="C9866" s="5" t="s">
        <v>533</v>
      </c>
    </row>
    <row r="9867" spans="2:3">
      <c r="B9867" s="5">
        <v>258</v>
      </c>
      <c r="C9867" s="5" t="s">
        <v>533</v>
      </c>
    </row>
    <row r="9868" spans="2:3">
      <c r="B9868" s="5">
        <v>344</v>
      </c>
      <c r="C9868" s="5" t="s">
        <v>532</v>
      </c>
    </row>
    <row r="9869" spans="2:3">
      <c r="B9869" s="5">
        <v>697</v>
      </c>
      <c r="C9869" s="5" t="s">
        <v>532</v>
      </c>
    </row>
    <row r="9870" spans="2:3">
      <c r="B9870" s="5">
        <v>827</v>
      </c>
      <c r="C9870" s="5" t="s">
        <v>532</v>
      </c>
    </row>
    <row r="9871" spans="2:3">
      <c r="B9871" s="5">
        <v>958</v>
      </c>
      <c r="C9871" s="5" t="s">
        <v>532</v>
      </c>
    </row>
    <row r="9872" spans="2:3">
      <c r="B9872" s="5">
        <v>467</v>
      </c>
      <c r="C9872" s="5" t="s">
        <v>533</v>
      </c>
    </row>
    <row r="9873" spans="2:3">
      <c r="B9873" s="5">
        <v>157</v>
      </c>
      <c r="C9873" s="5" t="s">
        <v>532</v>
      </c>
    </row>
    <row r="9874" spans="2:3">
      <c r="B9874" s="5">
        <v>376</v>
      </c>
      <c r="C9874" s="5" t="s">
        <v>533</v>
      </c>
    </row>
    <row r="9875" spans="2:3">
      <c r="B9875" s="5">
        <v>504</v>
      </c>
      <c r="C9875" s="5" t="s">
        <v>533</v>
      </c>
    </row>
    <row r="9876" spans="2:3">
      <c r="B9876" s="5">
        <v>499</v>
      </c>
      <c r="C9876" s="5" t="s">
        <v>533</v>
      </c>
    </row>
    <row r="9877" spans="2:3">
      <c r="B9877" s="5">
        <v>289</v>
      </c>
      <c r="C9877" s="5" t="s">
        <v>533</v>
      </c>
    </row>
    <row r="9878" spans="2:3">
      <c r="B9878" s="5">
        <v>555</v>
      </c>
      <c r="C9878" s="5" t="s">
        <v>533</v>
      </c>
    </row>
    <row r="9879" spans="2:3">
      <c r="B9879" s="5">
        <v>767</v>
      </c>
      <c r="C9879" s="5" t="s">
        <v>533</v>
      </c>
    </row>
    <row r="9880" spans="2:3">
      <c r="B9880" s="5">
        <v>146</v>
      </c>
      <c r="C9880" s="5" t="s">
        <v>533</v>
      </c>
    </row>
    <row r="9881" spans="2:3">
      <c r="B9881" s="5">
        <v>18</v>
      </c>
      <c r="C9881" s="5" t="s">
        <v>533</v>
      </c>
    </row>
    <row r="9882" spans="2:3">
      <c r="B9882" s="5">
        <v>865</v>
      </c>
      <c r="C9882" s="5" t="s">
        <v>532</v>
      </c>
    </row>
    <row r="9883" spans="2:3">
      <c r="B9883" s="5">
        <v>537</v>
      </c>
      <c r="C9883" s="5" t="s">
        <v>532</v>
      </c>
    </row>
    <row r="9884" spans="2:3">
      <c r="B9884" s="5">
        <v>716</v>
      </c>
      <c r="C9884" s="5" t="s">
        <v>533</v>
      </c>
    </row>
    <row r="9885" spans="2:3">
      <c r="B9885" s="5">
        <v>947</v>
      </c>
      <c r="C9885" s="5" t="s">
        <v>532</v>
      </c>
    </row>
    <row r="9886" spans="2:3">
      <c r="B9886" s="5">
        <v>704</v>
      </c>
      <c r="C9886" s="5" t="s">
        <v>533</v>
      </c>
    </row>
    <row r="9887" spans="2:3">
      <c r="B9887" s="5">
        <v>981</v>
      </c>
      <c r="C9887" s="5" t="s">
        <v>532</v>
      </c>
    </row>
    <row r="9888" spans="2:3">
      <c r="B9888" s="5">
        <v>186</v>
      </c>
      <c r="C9888" s="5" t="s">
        <v>533</v>
      </c>
    </row>
    <row r="9889" spans="2:3">
      <c r="B9889" s="5">
        <v>506</v>
      </c>
      <c r="C9889" s="5" t="s">
        <v>532</v>
      </c>
    </row>
    <row r="9890" spans="2:3">
      <c r="B9890" s="5">
        <v>225</v>
      </c>
      <c r="C9890" s="5" t="s">
        <v>533</v>
      </c>
    </row>
    <row r="9891" spans="2:3">
      <c r="B9891" s="5">
        <v>498</v>
      </c>
      <c r="C9891" s="5" t="s">
        <v>532</v>
      </c>
    </row>
    <row r="9892" spans="2:3">
      <c r="B9892" s="5">
        <v>918</v>
      </c>
      <c r="C9892" s="5" t="s">
        <v>532</v>
      </c>
    </row>
    <row r="9893" spans="2:3">
      <c r="B9893" s="5">
        <v>303</v>
      </c>
      <c r="C9893" s="5" t="s">
        <v>533</v>
      </c>
    </row>
    <row r="9894" spans="2:3">
      <c r="B9894" s="5">
        <v>289</v>
      </c>
      <c r="C9894" s="5" t="s">
        <v>533</v>
      </c>
    </row>
    <row r="9895" spans="2:3">
      <c r="B9895" s="5">
        <v>772</v>
      </c>
      <c r="C9895" s="5" t="s">
        <v>532</v>
      </c>
    </row>
    <row r="9896" spans="2:3">
      <c r="B9896" s="5">
        <v>885</v>
      </c>
      <c r="C9896" s="5" t="s">
        <v>533</v>
      </c>
    </row>
    <row r="9897" spans="2:3">
      <c r="B9897" s="5">
        <v>638</v>
      </c>
      <c r="C9897" s="5" t="s">
        <v>532</v>
      </c>
    </row>
    <row r="9898" spans="2:3">
      <c r="B9898" s="5">
        <v>13</v>
      </c>
      <c r="C9898" s="5" t="s">
        <v>533</v>
      </c>
    </row>
    <row r="9899" spans="2:3">
      <c r="B9899" s="5">
        <v>934</v>
      </c>
      <c r="C9899" s="5" t="s">
        <v>532</v>
      </c>
    </row>
    <row r="9900" spans="2:3">
      <c r="B9900" s="5">
        <v>11</v>
      </c>
      <c r="C9900" s="5" t="s">
        <v>533</v>
      </c>
    </row>
    <row r="9901" spans="2:3">
      <c r="B9901" s="5">
        <v>938</v>
      </c>
      <c r="C9901" s="5" t="s">
        <v>532</v>
      </c>
    </row>
    <row r="9902" spans="2:3">
      <c r="B9902" s="5">
        <v>852</v>
      </c>
      <c r="C9902" s="5" t="s">
        <v>532</v>
      </c>
    </row>
    <row r="9903" spans="2:3">
      <c r="B9903" s="5">
        <v>698</v>
      </c>
      <c r="C9903" s="5" t="s">
        <v>533</v>
      </c>
    </row>
    <row r="9904" spans="2:3">
      <c r="B9904" s="5">
        <v>640</v>
      </c>
      <c r="C9904" s="5" t="s">
        <v>533</v>
      </c>
    </row>
    <row r="9905" spans="2:3">
      <c r="B9905" s="5">
        <v>343</v>
      </c>
      <c r="C9905" s="5" t="s">
        <v>533</v>
      </c>
    </row>
    <row r="9906" spans="2:3">
      <c r="B9906" s="5">
        <v>500</v>
      </c>
      <c r="C9906" s="5" t="s">
        <v>533</v>
      </c>
    </row>
    <row r="9907" spans="2:3">
      <c r="B9907" s="5">
        <v>364</v>
      </c>
      <c r="C9907" s="5" t="s">
        <v>532</v>
      </c>
    </row>
    <row r="9908" spans="2:3">
      <c r="B9908" s="5">
        <v>164</v>
      </c>
      <c r="C9908" s="5" t="s">
        <v>533</v>
      </c>
    </row>
    <row r="9909" spans="2:3">
      <c r="B9909" s="5">
        <v>766</v>
      </c>
      <c r="C9909" s="5" t="s">
        <v>532</v>
      </c>
    </row>
    <row r="9910" spans="2:3">
      <c r="B9910" s="5">
        <v>527</v>
      </c>
      <c r="C9910" s="5" t="s">
        <v>533</v>
      </c>
    </row>
    <row r="9911" spans="2:3">
      <c r="B9911" s="5">
        <v>827</v>
      </c>
      <c r="C9911" s="5" t="s">
        <v>533</v>
      </c>
    </row>
    <row r="9912" spans="2:3">
      <c r="B9912" s="5">
        <v>754</v>
      </c>
      <c r="C9912" s="5" t="s">
        <v>532</v>
      </c>
    </row>
    <row r="9913" spans="2:3">
      <c r="B9913" s="5">
        <v>61</v>
      </c>
      <c r="C9913" s="5" t="s">
        <v>533</v>
      </c>
    </row>
    <row r="9914" spans="2:3">
      <c r="B9914" s="5">
        <v>421</v>
      </c>
      <c r="C9914" s="5" t="s">
        <v>533</v>
      </c>
    </row>
    <row r="9915" spans="2:3">
      <c r="B9915" s="5">
        <v>640</v>
      </c>
      <c r="C9915" s="5" t="s">
        <v>532</v>
      </c>
    </row>
    <row r="9916" spans="2:3">
      <c r="B9916" s="5">
        <v>489</v>
      </c>
      <c r="C9916" s="5" t="s">
        <v>532</v>
      </c>
    </row>
    <row r="9917" spans="2:3">
      <c r="B9917" s="5">
        <v>933</v>
      </c>
      <c r="C9917" s="5" t="s">
        <v>532</v>
      </c>
    </row>
    <row r="9918" spans="2:3">
      <c r="B9918" s="5">
        <v>556</v>
      </c>
      <c r="C9918" s="5" t="s">
        <v>533</v>
      </c>
    </row>
    <row r="9919" spans="2:3">
      <c r="B9919" s="5">
        <v>830</v>
      </c>
      <c r="C9919" s="5" t="s">
        <v>533</v>
      </c>
    </row>
    <row r="9920" spans="2:3">
      <c r="B9920" s="5">
        <v>519</v>
      </c>
      <c r="C9920" s="5" t="s">
        <v>532</v>
      </c>
    </row>
    <row r="9921" spans="2:3">
      <c r="B9921" s="5">
        <v>896</v>
      </c>
      <c r="C9921" s="5" t="s">
        <v>532</v>
      </c>
    </row>
    <row r="9922" spans="2:3">
      <c r="B9922" s="5">
        <v>23</v>
      </c>
      <c r="C9922" s="5" t="s">
        <v>533</v>
      </c>
    </row>
    <row r="9923" spans="2:3">
      <c r="B9923" s="5">
        <v>326</v>
      </c>
      <c r="C9923" s="5" t="s">
        <v>532</v>
      </c>
    </row>
    <row r="9924" spans="2:3">
      <c r="B9924" s="5">
        <v>800</v>
      </c>
      <c r="C9924" s="5" t="s">
        <v>532</v>
      </c>
    </row>
    <row r="9925" spans="2:3">
      <c r="B9925" s="5">
        <v>197</v>
      </c>
      <c r="C9925" s="5" t="s">
        <v>533</v>
      </c>
    </row>
    <row r="9926" spans="2:3">
      <c r="B9926" s="5">
        <v>666</v>
      </c>
      <c r="C9926" s="5" t="s">
        <v>533</v>
      </c>
    </row>
    <row r="9927" spans="2:3">
      <c r="B9927" s="5">
        <v>463</v>
      </c>
      <c r="C9927" s="5" t="s">
        <v>533</v>
      </c>
    </row>
    <row r="9928" spans="2:3">
      <c r="B9928" s="5">
        <v>947</v>
      </c>
      <c r="C9928" s="5" t="s">
        <v>532</v>
      </c>
    </row>
    <row r="9929" spans="2:3">
      <c r="B9929" s="5">
        <v>95</v>
      </c>
      <c r="C9929" s="5" t="s">
        <v>532</v>
      </c>
    </row>
    <row r="9930" spans="2:3">
      <c r="B9930" s="5">
        <v>355</v>
      </c>
      <c r="C9930" s="5" t="s">
        <v>532</v>
      </c>
    </row>
    <row r="9931" spans="2:3">
      <c r="B9931" s="5">
        <v>32</v>
      </c>
      <c r="C9931" s="5" t="s">
        <v>533</v>
      </c>
    </row>
    <row r="9932" spans="2:3">
      <c r="B9932" s="5">
        <v>685</v>
      </c>
      <c r="C9932" s="5" t="s">
        <v>533</v>
      </c>
    </row>
    <row r="9933" spans="2:3">
      <c r="B9933" s="5">
        <v>885</v>
      </c>
      <c r="C9933" s="5" t="s">
        <v>532</v>
      </c>
    </row>
    <row r="9934" spans="2:3">
      <c r="B9934" s="5">
        <v>950</v>
      </c>
      <c r="C9934" s="5" t="s">
        <v>533</v>
      </c>
    </row>
    <row r="9935" spans="2:3">
      <c r="B9935" s="5">
        <v>683</v>
      </c>
      <c r="C9935" s="5" t="s">
        <v>533</v>
      </c>
    </row>
    <row r="9936" spans="2:3">
      <c r="B9936" s="5">
        <v>330</v>
      </c>
      <c r="C9936" s="5" t="s">
        <v>533</v>
      </c>
    </row>
    <row r="9937" spans="2:3">
      <c r="B9937" s="5">
        <v>562</v>
      </c>
      <c r="C9937" s="5" t="s">
        <v>532</v>
      </c>
    </row>
    <row r="9938" spans="2:3">
      <c r="B9938" s="5">
        <v>412</v>
      </c>
      <c r="C9938" s="5" t="s">
        <v>532</v>
      </c>
    </row>
    <row r="9939" spans="2:3">
      <c r="B9939" s="5">
        <v>866</v>
      </c>
      <c r="C9939" s="5" t="s">
        <v>533</v>
      </c>
    </row>
    <row r="9940" spans="2:3">
      <c r="B9940" s="5">
        <v>596</v>
      </c>
      <c r="C9940" s="5" t="s">
        <v>533</v>
      </c>
    </row>
    <row r="9941" spans="2:3">
      <c r="B9941" s="5">
        <v>682</v>
      </c>
      <c r="C9941" s="5" t="s">
        <v>533</v>
      </c>
    </row>
    <row r="9942" spans="2:3">
      <c r="B9942" s="5">
        <v>572</v>
      </c>
      <c r="C9942" s="5" t="s">
        <v>533</v>
      </c>
    </row>
    <row r="9943" spans="2:3">
      <c r="B9943" s="5">
        <v>203</v>
      </c>
      <c r="C9943" s="5" t="s">
        <v>533</v>
      </c>
    </row>
    <row r="9944" spans="2:3">
      <c r="B9944" s="5">
        <v>516</v>
      </c>
      <c r="C9944" s="5" t="s">
        <v>533</v>
      </c>
    </row>
    <row r="9945" spans="2:3">
      <c r="B9945" s="5">
        <v>185</v>
      </c>
      <c r="C9945" s="5" t="s">
        <v>533</v>
      </c>
    </row>
    <row r="9946" spans="2:3">
      <c r="B9946" s="5">
        <v>46</v>
      </c>
      <c r="C9946" s="5" t="s">
        <v>533</v>
      </c>
    </row>
    <row r="9947" spans="2:3">
      <c r="B9947" s="5">
        <v>208</v>
      </c>
      <c r="C9947" s="5" t="s">
        <v>533</v>
      </c>
    </row>
    <row r="9948" spans="2:3">
      <c r="B9948" s="5">
        <v>523</v>
      </c>
      <c r="C9948" s="5" t="s">
        <v>533</v>
      </c>
    </row>
    <row r="9949" spans="2:3">
      <c r="B9949" s="5">
        <v>92</v>
      </c>
      <c r="C9949" s="5" t="s">
        <v>533</v>
      </c>
    </row>
    <row r="9950" spans="2:3">
      <c r="B9950" s="5">
        <v>473</v>
      </c>
      <c r="C9950" s="5" t="s">
        <v>533</v>
      </c>
    </row>
    <row r="9951" spans="2:3">
      <c r="B9951" s="5">
        <v>438</v>
      </c>
      <c r="C9951" s="5" t="s">
        <v>532</v>
      </c>
    </row>
    <row r="9952" spans="2:3">
      <c r="B9952" s="5">
        <v>927</v>
      </c>
      <c r="C9952" s="5" t="s">
        <v>533</v>
      </c>
    </row>
    <row r="9953" spans="2:3">
      <c r="B9953" s="5">
        <v>597</v>
      </c>
      <c r="C9953" s="5" t="s">
        <v>532</v>
      </c>
    </row>
    <row r="9954" spans="2:3">
      <c r="B9954" s="5">
        <v>394</v>
      </c>
      <c r="C9954" s="5" t="s">
        <v>533</v>
      </c>
    </row>
    <row r="9955" spans="2:3">
      <c r="B9955" s="5">
        <v>165</v>
      </c>
      <c r="C9955" s="5" t="s">
        <v>533</v>
      </c>
    </row>
    <row r="9956" spans="2:3">
      <c r="B9956" s="5">
        <v>276</v>
      </c>
      <c r="C9956" s="5" t="s">
        <v>532</v>
      </c>
    </row>
    <row r="9957" spans="2:3">
      <c r="B9957" s="5">
        <v>546</v>
      </c>
      <c r="C9957" s="5" t="s">
        <v>532</v>
      </c>
    </row>
    <row r="9958" spans="2:3">
      <c r="B9958" s="5">
        <v>151</v>
      </c>
      <c r="C9958" s="5" t="s">
        <v>533</v>
      </c>
    </row>
    <row r="9959" spans="2:3">
      <c r="B9959" s="5">
        <v>532</v>
      </c>
      <c r="C9959" s="5" t="s">
        <v>533</v>
      </c>
    </row>
    <row r="9960" spans="2:3">
      <c r="B9960" s="5">
        <v>656</v>
      </c>
      <c r="C9960" s="5" t="s">
        <v>533</v>
      </c>
    </row>
    <row r="9961" spans="2:3">
      <c r="B9961" s="5">
        <v>600</v>
      </c>
      <c r="C9961" s="5" t="s">
        <v>533</v>
      </c>
    </row>
    <row r="9962" spans="2:3">
      <c r="B9962" s="5">
        <v>44</v>
      </c>
      <c r="C9962" s="5" t="s">
        <v>533</v>
      </c>
    </row>
    <row r="9963" spans="2:3">
      <c r="B9963" s="5">
        <v>715</v>
      </c>
      <c r="C9963" s="5" t="s">
        <v>533</v>
      </c>
    </row>
    <row r="9964" spans="2:3">
      <c r="B9964" s="5">
        <v>122</v>
      </c>
      <c r="C9964" s="5" t="s">
        <v>533</v>
      </c>
    </row>
    <row r="9965" spans="2:3">
      <c r="B9965" s="5">
        <v>234</v>
      </c>
      <c r="C9965" s="5" t="s">
        <v>533</v>
      </c>
    </row>
    <row r="9966" spans="2:3">
      <c r="B9966" s="5">
        <v>58</v>
      </c>
      <c r="C9966" s="5" t="s">
        <v>533</v>
      </c>
    </row>
    <row r="9967" spans="2:3">
      <c r="B9967" s="5">
        <v>12</v>
      </c>
      <c r="C9967" s="5" t="s">
        <v>533</v>
      </c>
    </row>
    <row r="9968" spans="2:3">
      <c r="B9968" s="5">
        <v>773</v>
      </c>
      <c r="C9968" s="5" t="s">
        <v>532</v>
      </c>
    </row>
    <row r="9969" spans="2:3">
      <c r="B9969" s="5">
        <v>933</v>
      </c>
      <c r="C9969" s="5" t="s">
        <v>533</v>
      </c>
    </row>
    <row r="9970" spans="2:3">
      <c r="B9970" s="5">
        <v>656</v>
      </c>
      <c r="C9970" s="5" t="s">
        <v>533</v>
      </c>
    </row>
    <row r="9971" spans="2:3">
      <c r="B9971" s="5">
        <v>840</v>
      </c>
      <c r="C9971" s="5" t="s">
        <v>532</v>
      </c>
    </row>
    <row r="9972" spans="2:3">
      <c r="B9972" s="5">
        <v>778</v>
      </c>
      <c r="C9972" s="5" t="s">
        <v>532</v>
      </c>
    </row>
    <row r="9973" spans="2:3">
      <c r="B9973" s="5">
        <v>520</v>
      </c>
      <c r="C9973" s="5" t="s">
        <v>533</v>
      </c>
    </row>
    <row r="9974" spans="2:3">
      <c r="B9974" s="5">
        <v>682</v>
      </c>
      <c r="C9974" s="5" t="s">
        <v>533</v>
      </c>
    </row>
    <row r="9975" spans="2:3">
      <c r="B9975" s="5">
        <v>352</v>
      </c>
      <c r="C9975" s="5" t="s">
        <v>532</v>
      </c>
    </row>
    <row r="9976" spans="2:3">
      <c r="B9976" s="5">
        <v>22</v>
      </c>
      <c r="C9976" s="5" t="s">
        <v>533</v>
      </c>
    </row>
    <row r="9977" spans="2:3">
      <c r="B9977" s="5">
        <v>264</v>
      </c>
      <c r="C9977" s="5" t="s">
        <v>532</v>
      </c>
    </row>
    <row r="9978" spans="2:3">
      <c r="B9978" s="5">
        <v>306</v>
      </c>
      <c r="C9978" s="5" t="s">
        <v>533</v>
      </c>
    </row>
    <row r="9979" spans="2:3">
      <c r="B9979" s="5">
        <v>925</v>
      </c>
      <c r="C9979" s="5" t="s">
        <v>532</v>
      </c>
    </row>
    <row r="9980" spans="2:3">
      <c r="B9980" s="5">
        <v>287</v>
      </c>
      <c r="C9980" s="5" t="s">
        <v>533</v>
      </c>
    </row>
    <row r="9981" spans="2:3">
      <c r="B9981" s="5">
        <v>25</v>
      </c>
      <c r="C9981" s="5" t="s">
        <v>532</v>
      </c>
    </row>
    <row r="9982" spans="2:3">
      <c r="B9982" s="5">
        <v>750</v>
      </c>
      <c r="C9982" s="5" t="s">
        <v>532</v>
      </c>
    </row>
    <row r="9983" spans="2:3">
      <c r="B9983" s="5">
        <v>106</v>
      </c>
      <c r="C9983" s="5" t="s">
        <v>533</v>
      </c>
    </row>
    <row r="9984" spans="2:3">
      <c r="B9984" s="5">
        <v>334</v>
      </c>
      <c r="C9984" s="5" t="s">
        <v>533</v>
      </c>
    </row>
    <row r="9985" spans="2:3">
      <c r="B9985" s="5">
        <v>541</v>
      </c>
      <c r="C9985" s="5" t="s">
        <v>533</v>
      </c>
    </row>
    <row r="9986" spans="2:3">
      <c r="B9986" s="5">
        <v>470</v>
      </c>
      <c r="C9986" s="5" t="s">
        <v>533</v>
      </c>
    </row>
    <row r="9987" spans="2:3">
      <c r="B9987" s="5">
        <v>62</v>
      </c>
      <c r="C9987" s="5" t="s">
        <v>533</v>
      </c>
    </row>
    <row r="9988" spans="2:3">
      <c r="B9988" s="5">
        <v>670</v>
      </c>
      <c r="C9988" s="5" t="s">
        <v>533</v>
      </c>
    </row>
    <row r="9989" spans="2:3">
      <c r="B9989" s="5">
        <v>796</v>
      </c>
      <c r="C9989" s="5" t="s">
        <v>533</v>
      </c>
    </row>
    <row r="9990" spans="2:3">
      <c r="B9990" s="5">
        <v>947</v>
      </c>
      <c r="C9990" s="5" t="s">
        <v>533</v>
      </c>
    </row>
    <row r="9991" spans="2:3">
      <c r="B9991" s="5">
        <v>548</v>
      </c>
      <c r="C9991" s="5" t="s">
        <v>533</v>
      </c>
    </row>
    <row r="9992" spans="2:3">
      <c r="B9992" s="5">
        <v>555</v>
      </c>
      <c r="C9992" s="5" t="s">
        <v>532</v>
      </c>
    </row>
    <row r="9993" spans="2:3">
      <c r="B9993" s="5">
        <v>170</v>
      </c>
      <c r="C9993" s="5" t="s">
        <v>533</v>
      </c>
    </row>
    <row r="9994" spans="2:3">
      <c r="B9994" s="5">
        <v>424</v>
      </c>
      <c r="C9994" s="5" t="s">
        <v>533</v>
      </c>
    </row>
    <row r="9995" spans="2:3">
      <c r="B9995" s="5">
        <v>793</v>
      </c>
      <c r="C9995" s="5" t="s">
        <v>532</v>
      </c>
    </row>
    <row r="9996" spans="2:3">
      <c r="B9996" s="5">
        <v>246</v>
      </c>
      <c r="C9996" s="5" t="s">
        <v>532</v>
      </c>
    </row>
    <row r="9997" spans="2:3">
      <c r="B9997" s="5">
        <v>728</v>
      </c>
      <c r="C9997" s="5" t="s">
        <v>532</v>
      </c>
    </row>
    <row r="9998" spans="2:3">
      <c r="B9998" s="5">
        <v>671</v>
      </c>
      <c r="C9998" s="5" t="s">
        <v>533</v>
      </c>
    </row>
    <row r="9999" spans="2:3">
      <c r="B9999" s="5">
        <v>574</v>
      </c>
      <c r="C9999" s="5" t="s">
        <v>532</v>
      </c>
    </row>
    <row r="10000" spans="2:3">
      <c r="B10000" s="5">
        <v>463</v>
      </c>
      <c r="C10000" s="5" t="s">
        <v>533</v>
      </c>
    </row>
    <row r="10001" spans="2:3">
      <c r="B10001" s="5">
        <v>372</v>
      </c>
      <c r="C10001" s="5" t="s">
        <v>533</v>
      </c>
    </row>
    <row r="10002" spans="2:3">
      <c r="B10002" s="5">
        <v>581</v>
      </c>
      <c r="C10002" s="5" t="s">
        <v>533</v>
      </c>
    </row>
    <row r="10003" spans="2:3">
      <c r="B10003" s="5">
        <v>949</v>
      </c>
      <c r="C10003" s="5" t="s">
        <v>533</v>
      </c>
    </row>
    <row r="10004" spans="2:3">
      <c r="B10004" s="5">
        <v>367</v>
      </c>
      <c r="C10004" s="5" t="s">
        <v>533</v>
      </c>
    </row>
    <row r="10005" spans="2:3">
      <c r="B10005" s="5">
        <v>470</v>
      </c>
      <c r="C10005" s="5" t="s">
        <v>533</v>
      </c>
    </row>
    <row r="10006" spans="2:3">
      <c r="B10006" s="5">
        <v>374</v>
      </c>
      <c r="C10006" s="5" t="s">
        <v>532</v>
      </c>
    </row>
  </sheetData>
  <phoneticPr fontId="15"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2D0C5-ECE3-4C48-B02E-F95A547EE80F}">
  <sheetPr codeName="Sheet22">
    <tabColor rgb="FFFF0000"/>
  </sheetPr>
  <dimension ref="B2:M10006"/>
  <sheetViews>
    <sheetView zoomScaleNormal="100" workbookViewId="0"/>
  </sheetViews>
  <sheetFormatPr defaultRowHeight="14.4"/>
  <cols>
    <col min="1" max="1" width="2" customWidth="1"/>
    <col min="2" max="2" width="11.33203125" customWidth="1"/>
    <col min="3" max="3" width="20.33203125" bestFit="1" customWidth="1"/>
    <col min="4" max="4" width="2" customWidth="1"/>
    <col min="5" max="5" width="15.5546875" customWidth="1"/>
    <col min="6" max="6" width="15.6640625" customWidth="1"/>
    <col min="7" max="7" width="14.6640625" customWidth="1"/>
    <col min="8" max="8" width="13.5546875" bestFit="1" customWidth="1"/>
    <col min="12" max="12" width="15.88671875" customWidth="1"/>
    <col min="13" max="13" width="11.44140625" bestFit="1" customWidth="1"/>
  </cols>
  <sheetData>
    <row r="2" spans="2:13">
      <c r="B2" s="1" t="s">
        <v>527</v>
      </c>
    </row>
    <row r="3" spans="2:13">
      <c r="B3" t="s">
        <v>528</v>
      </c>
    </row>
    <row r="4" spans="2:13">
      <c r="B4" t="s">
        <v>529</v>
      </c>
    </row>
    <row r="6" spans="2:13">
      <c r="B6" s="20" t="s">
        <v>530</v>
      </c>
      <c r="C6" s="20" t="s">
        <v>531</v>
      </c>
      <c r="D6" s="1"/>
      <c r="E6" s="26" t="s">
        <v>872</v>
      </c>
      <c r="F6" s="27"/>
      <c r="G6" s="281">
        <f>G15/G17</f>
        <v>0.60784313725490191</v>
      </c>
      <c r="I6" t="str">
        <f>IF(ISBLANK(G6),""," "&amp;G13&amp;"/"&amp;ROUND($G$15,4))</f>
        <v xml:space="preserve"> /2325</v>
      </c>
    </row>
    <row r="7" spans="2:13">
      <c r="B7" s="5">
        <v>927</v>
      </c>
      <c r="C7" s="5" t="s">
        <v>533</v>
      </c>
      <c r="E7" s="26" t="s">
        <v>873</v>
      </c>
      <c r="F7" s="27"/>
      <c r="G7" s="281">
        <f>G16/G17</f>
        <v>0.39215686274509803</v>
      </c>
      <c r="I7" t="str">
        <f>IF(ISBLANK(G7),""," "&amp;G14&amp;"/"&amp;ROUND($G$15,4))</f>
        <v xml:space="preserve"> Took PC/2325</v>
      </c>
      <c r="K7" t="s">
        <v>874</v>
      </c>
    </row>
    <row r="8" spans="2:13">
      <c r="B8" s="5">
        <v>343</v>
      </c>
      <c r="C8" s="5" t="s">
        <v>533</v>
      </c>
    </row>
    <row r="9" spans="2:13">
      <c r="B9" s="5">
        <v>757</v>
      </c>
      <c r="C9" s="5" t="s">
        <v>532</v>
      </c>
      <c r="E9" s="26" t="s">
        <v>872</v>
      </c>
      <c r="F9" s="27"/>
      <c r="G9" s="281" cm="1">
        <f t="array" ref="G9:G10">G21:G22/G23</f>
        <v>0.60784313725490202</v>
      </c>
      <c r="K9" s="26" t="s">
        <v>878</v>
      </c>
      <c r="L9" s="27"/>
      <c r="M9" s="18">
        <f>COUNTIFS(C7:C10006,L14)</f>
        <v>3825</v>
      </c>
    </row>
    <row r="10" spans="2:13">
      <c r="B10" s="5">
        <v>834</v>
      </c>
      <c r="C10" s="5" t="s">
        <v>532</v>
      </c>
      <c r="E10" s="26" t="s">
        <v>873</v>
      </c>
      <c r="F10" s="27"/>
      <c r="G10" s="281">
        <v>0.39215686274509803</v>
      </c>
      <c r="K10" s="26" t="s">
        <v>879</v>
      </c>
      <c r="L10" s="27"/>
      <c r="M10" s="18">
        <f>COUNTIFS(C7:C10006,L14,B7:B10006,"&gt;="&amp;L13)</f>
        <v>1500</v>
      </c>
    </row>
    <row r="11" spans="2:13">
      <c r="B11" s="5">
        <v>641</v>
      </c>
      <c r="C11" s="5" t="s">
        <v>533</v>
      </c>
      <c r="K11" s="26" t="s">
        <v>873</v>
      </c>
      <c r="L11" s="27"/>
      <c r="M11" s="18">
        <f>M10/M9</f>
        <v>0.39215686274509803</v>
      </c>
    </row>
    <row r="12" spans="2:13">
      <c r="B12" s="5">
        <v>204</v>
      </c>
      <c r="C12" s="5" t="s">
        <v>533</v>
      </c>
    </row>
    <row r="13" spans="2:13">
      <c r="B13" s="5">
        <v>139</v>
      </c>
      <c r="C13" s="5" t="s">
        <v>533</v>
      </c>
      <c r="E13" s="104" t="s">
        <v>98</v>
      </c>
      <c r="F13" s="104" t="s">
        <v>531</v>
      </c>
      <c r="K13" s="15" t="s">
        <v>876</v>
      </c>
      <c r="L13" s="5">
        <v>750</v>
      </c>
    </row>
    <row r="14" spans="2:13">
      <c r="B14" s="5">
        <v>475</v>
      </c>
      <c r="C14" s="5" t="s">
        <v>533</v>
      </c>
      <c r="E14" s="104" t="s">
        <v>530</v>
      </c>
      <c r="F14" t="s">
        <v>536</v>
      </c>
      <c r="G14" t="s">
        <v>537</v>
      </c>
      <c r="H14" t="s">
        <v>99</v>
      </c>
      <c r="K14" s="15" t="s">
        <v>877</v>
      </c>
      <c r="L14" s="5" t="s">
        <v>532</v>
      </c>
    </row>
    <row r="15" spans="2:13">
      <c r="B15" s="5">
        <v>197</v>
      </c>
      <c r="C15" s="5" t="s">
        <v>532</v>
      </c>
      <c r="E15" t="s">
        <v>534</v>
      </c>
      <c r="F15">
        <v>5175</v>
      </c>
      <c r="G15">
        <v>2325</v>
      </c>
      <c r="H15">
        <v>7500</v>
      </c>
    </row>
    <row r="16" spans="2:13">
      <c r="B16" s="5">
        <v>757</v>
      </c>
      <c r="C16" s="5" t="s">
        <v>532</v>
      </c>
      <c r="E16" t="s">
        <v>535</v>
      </c>
      <c r="F16">
        <v>1000</v>
      </c>
      <c r="G16">
        <v>1500</v>
      </c>
      <c r="H16">
        <v>2500</v>
      </c>
    </row>
    <row r="17" spans="2:13">
      <c r="B17" s="5">
        <v>143</v>
      </c>
      <c r="C17" s="5" t="s">
        <v>533</v>
      </c>
      <c r="E17" t="s">
        <v>99</v>
      </c>
      <c r="F17">
        <v>6175</v>
      </c>
      <c r="G17">
        <v>3825</v>
      </c>
      <c r="H17">
        <v>10000</v>
      </c>
    </row>
    <row r="18" spans="2:13">
      <c r="B18" s="5">
        <v>46</v>
      </c>
      <c r="C18" s="5" t="s">
        <v>533</v>
      </c>
    </row>
    <row r="19" spans="2:13">
      <c r="B19" s="5">
        <v>108</v>
      </c>
      <c r="C19" s="5" t="s">
        <v>533</v>
      </c>
      <c r="E19" s="104" t="s">
        <v>880</v>
      </c>
      <c r="F19" s="104" t="s">
        <v>531</v>
      </c>
    </row>
    <row r="20" spans="2:13">
      <c r="B20" s="5">
        <v>544</v>
      </c>
      <c r="C20" s="5" t="s">
        <v>532</v>
      </c>
      <c r="E20" s="104" t="s">
        <v>530</v>
      </c>
      <c r="F20" t="s">
        <v>536</v>
      </c>
      <c r="G20" t="s">
        <v>537</v>
      </c>
      <c r="H20" t="s">
        <v>99</v>
      </c>
    </row>
    <row r="21" spans="2:13">
      <c r="B21" s="5">
        <v>535</v>
      </c>
      <c r="C21" s="5" t="s">
        <v>533</v>
      </c>
      <c r="E21" t="s">
        <v>534</v>
      </c>
      <c r="F21" s="28">
        <v>0.51749999999999996</v>
      </c>
      <c r="G21" s="28">
        <v>0.23250000000000001</v>
      </c>
      <c r="H21" s="28">
        <v>0.75</v>
      </c>
    </row>
    <row r="22" spans="2:13">
      <c r="B22" s="5">
        <v>363</v>
      </c>
      <c r="C22" s="5" t="s">
        <v>533</v>
      </c>
      <c r="E22" t="s">
        <v>535</v>
      </c>
      <c r="F22" s="28">
        <v>0.1</v>
      </c>
      <c r="G22" s="28">
        <v>0.15</v>
      </c>
      <c r="H22" s="28">
        <v>0.25</v>
      </c>
    </row>
    <row r="23" spans="2:13">
      <c r="B23" s="5">
        <v>891</v>
      </c>
      <c r="C23" s="5" t="s">
        <v>532</v>
      </c>
      <c r="E23" t="s">
        <v>99</v>
      </c>
      <c r="F23" s="28">
        <v>0.61750000000000005</v>
      </c>
      <c r="G23" s="28">
        <v>0.38250000000000001</v>
      </c>
      <c r="H23" s="28">
        <v>1</v>
      </c>
    </row>
    <row r="24" spans="2:13">
      <c r="B24" s="5">
        <v>891</v>
      </c>
      <c r="C24" s="5" t="s">
        <v>532</v>
      </c>
    </row>
    <row r="25" spans="2:13">
      <c r="B25" s="5">
        <v>145</v>
      </c>
      <c r="C25" s="5" t="s">
        <v>533</v>
      </c>
    </row>
    <row r="26" spans="2:13">
      <c r="B26" s="5">
        <v>688</v>
      </c>
      <c r="C26" s="5" t="s">
        <v>533</v>
      </c>
      <c r="E26" s="348" t="s">
        <v>496</v>
      </c>
      <c r="F26" s="348"/>
      <c r="G26" s="349" t="s">
        <v>126</v>
      </c>
      <c r="H26" s="349"/>
      <c r="I26" s="350" t="s">
        <v>497</v>
      </c>
      <c r="J26" s="350"/>
      <c r="K26" s="350"/>
      <c r="L26" s="351" t="s">
        <v>886</v>
      </c>
      <c r="M26" s="351"/>
    </row>
    <row r="27" spans="2:13">
      <c r="B27" s="5">
        <v>420</v>
      </c>
      <c r="C27" s="5" t="s">
        <v>533</v>
      </c>
      <c r="E27" s="5" t="s">
        <v>122</v>
      </c>
      <c r="F27" s="5">
        <v>0.25</v>
      </c>
      <c r="G27" s="5" t="s">
        <v>881</v>
      </c>
      <c r="H27" s="5">
        <v>0.6</v>
      </c>
      <c r="I27" s="5" t="s">
        <v>883</v>
      </c>
      <c r="J27" s="5"/>
      <c r="K27" s="18">
        <f>F27*H27</f>
        <v>0.15</v>
      </c>
      <c r="L27" s="5" t="s">
        <v>887</v>
      </c>
      <c r="M27" s="18" cm="1">
        <f t="array" ref="M27:M28">K27:K28/K29</f>
        <v>0.39215686274509809</v>
      </c>
    </row>
    <row r="28" spans="2:13">
      <c r="B28" s="5">
        <v>817</v>
      </c>
      <c r="C28" s="5" t="s">
        <v>533</v>
      </c>
      <c r="E28" s="5" t="s">
        <v>123</v>
      </c>
      <c r="F28" s="18">
        <f>1-F27</f>
        <v>0.75</v>
      </c>
      <c r="G28" s="352" t="s">
        <v>882</v>
      </c>
      <c r="H28" s="5">
        <v>0.31</v>
      </c>
      <c r="I28" s="5" t="s">
        <v>884</v>
      </c>
      <c r="J28" s="5"/>
      <c r="K28" s="18">
        <f>F28*H28</f>
        <v>0.23249999999999998</v>
      </c>
      <c r="L28" s="5" t="s">
        <v>888</v>
      </c>
      <c r="M28" s="18">
        <v>0.60784313725490202</v>
      </c>
    </row>
    <row r="29" spans="2:13">
      <c r="B29" s="5">
        <v>768</v>
      </c>
      <c r="C29" s="5" t="s">
        <v>532</v>
      </c>
      <c r="J29" s="5" t="s">
        <v>885</v>
      </c>
      <c r="K29" s="18">
        <f>SUM(K27:K28)</f>
        <v>0.38249999999999995</v>
      </c>
    </row>
    <row r="30" spans="2:13">
      <c r="B30" s="5">
        <v>885</v>
      </c>
      <c r="C30" s="5" t="s">
        <v>532</v>
      </c>
    </row>
    <row r="31" spans="2:13">
      <c r="B31" s="5">
        <v>676</v>
      </c>
      <c r="C31" s="5" t="s">
        <v>533</v>
      </c>
      <c r="L31" s="5" t="s">
        <v>887</v>
      </c>
      <c r="M31" s="18">
        <f>F27*H27/SUMPRODUCT(F27:F28,H27:H28)</f>
        <v>0.39215686274509809</v>
      </c>
    </row>
    <row r="32" spans="2:13">
      <c r="B32" s="5">
        <v>536</v>
      </c>
      <c r="C32" s="5" t="s">
        <v>532</v>
      </c>
    </row>
    <row r="33" spans="2:3">
      <c r="B33" s="5">
        <v>744</v>
      </c>
      <c r="C33" s="5" t="s">
        <v>533</v>
      </c>
    </row>
    <row r="34" spans="2:3">
      <c r="B34" s="5">
        <v>917</v>
      </c>
      <c r="C34" s="5" t="s">
        <v>532</v>
      </c>
    </row>
    <row r="35" spans="2:3">
      <c r="B35" s="5">
        <v>623</v>
      </c>
      <c r="C35" s="5" t="s">
        <v>533</v>
      </c>
    </row>
    <row r="36" spans="2:3">
      <c r="B36" s="5">
        <v>989</v>
      </c>
      <c r="C36" s="5" t="s">
        <v>533</v>
      </c>
    </row>
    <row r="37" spans="2:3">
      <c r="B37" s="5">
        <v>649</v>
      </c>
      <c r="C37" s="5" t="s">
        <v>533</v>
      </c>
    </row>
    <row r="38" spans="2:3">
      <c r="B38" s="5">
        <v>251</v>
      </c>
      <c r="C38" s="5" t="s">
        <v>532</v>
      </c>
    </row>
    <row r="39" spans="2:3">
      <c r="B39" s="5">
        <v>383</v>
      </c>
      <c r="C39" s="5" t="s">
        <v>533</v>
      </c>
    </row>
    <row r="40" spans="2:3">
      <c r="B40" s="5">
        <v>822</v>
      </c>
      <c r="C40" s="5" t="s">
        <v>533</v>
      </c>
    </row>
    <row r="41" spans="2:3">
      <c r="B41" s="5">
        <v>643</v>
      </c>
      <c r="C41" s="5" t="s">
        <v>532</v>
      </c>
    </row>
    <row r="42" spans="2:3">
      <c r="B42" s="5">
        <v>877</v>
      </c>
      <c r="C42" s="5" t="s">
        <v>532</v>
      </c>
    </row>
    <row r="43" spans="2:3">
      <c r="B43" s="5">
        <v>46</v>
      </c>
      <c r="C43" s="5" t="s">
        <v>533</v>
      </c>
    </row>
    <row r="44" spans="2:3">
      <c r="B44" s="5">
        <v>706</v>
      </c>
      <c r="C44" s="5" t="s">
        <v>533</v>
      </c>
    </row>
    <row r="45" spans="2:3">
      <c r="B45" s="5">
        <v>816</v>
      </c>
      <c r="C45" s="5" t="s">
        <v>533</v>
      </c>
    </row>
    <row r="46" spans="2:3">
      <c r="B46" s="5">
        <v>325</v>
      </c>
      <c r="C46" s="5" t="s">
        <v>533</v>
      </c>
    </row>
    <row r="47" spans="2:3">
      <c r="B47" s="5">
        <v>332</v>
      </c>
      <c r="C47" s="5" t="s">
        <v>533</v>
      </c>
    </row>
    <row r="48" spans="2:3">
      <c r="B48" s="5">
        <v>157</v>
      </c>
      <c r="C48" s="5" t="s">
        <v>532</v>
      </c>
    </row>
    <row r="49" spans="2:3">
      <c r="B49" s="5">
        <v>142</v>
      </c>
      <c r="C49" s="5" t="s">
        <v>533</v>
      </c>
    </row>
    <row r="50" spans="2:3">
      <c r="B50" s="5">
        <v>621</v>
      </c>
      <c r="C50" s="5" t="s">
        <v>533</v>
      </c>
    </row>
    <row r="51" spans="2:3">
      <c r="B51" s="5">
        <v>657</v>
      </c>
      <c r="C51" s="5" t="s">
        <v>532</v>
      </c>
    </row>
    <row r="52" spans="2:3">
      <c r="B52" s="5">
        <v>902</v>
      </c>
      <c r="C52" s="5" t="s">
        <v>533</v>
      </c>
    </row>
    <row r="53" spans="2:3">
      <c r="B53" s="5">
        <v>806</v>
      </c>
      <c r="C53" s="5" t="s">
        <v>532</v>
      </c>
    </row>
    <row r="54" spans="2:3">
      <c r="B54" s="5">
        <v>560</v>
      </c>
      <c r="C54" s="5" t="s">
        <v>532</v>
      </c>
    </row>
    <row r="55" spans="2:3">
      <c r="B55" s="5">
        <v>265</v>
      </c>
      <c r="C55" s="5" t="s">
        <v>533</v>
      </c>
    </row>
    <row r="56" spans="2:3">
      <c r="B56" s="5">
        <v>99</v>
      </c>
      <c r="C56" s="5" t="s">
        <v>532</v>
      </c>
    </row>
    <row r="57" spans="2:3">
      <c r="B57" s="5">
        <v>287</v>
      </c>
      <c r="C57" s="5" t="s">
        <v>533</v>
      </c>
    </row>
    <row r="58" spans="2:3">
      <c r="B58" s="5">
        <v>942</v>
      </c>
      <c r="C58" s="5" t="s">
        <v>533</v>
      </c>
    </row>
    <row r="59" spans="2:3">
      <c r="B59" s="5">
        <v>187</v>
      </c>
      <c r="C59" s="5" t="s">
        <v>532</v>
      </c>
    </row>
    <row r="60" spans="2:3">
      <c r="B60" s="5">
        <v>335</v>
      </c>
      <c r="C60" s="5" t="s">
        <v>533</v>
      </c>
    </row>
    <row r="61" spans="2:3">
      <c r="B61" s="5">
        <v>194</v>
      </c>
      <c r="C61" s="5" t="s">
        <v>532</v>
      </c>
    </row>
    <row r="62" spans="2:3">
      <c r="B62" s="5">
        <v>248</v>
      </c>
      <c r="C62" s="5" t="s">
        <v>532</v>
      </c>
    </row>
    <row r="63" spans="2:3">
      <c r="B63" s="5">
        <v>130</v>
      </c>
      <c r="C63" s="5" t="s">
        <v>532</v>
      </c>
    </row>
    <row r="64" spans="2:3">
      <c r="B64" s="5">
        <v>209</v>
      </c>
      <c r="C64" s="5" t="s">
        <v>532</v>
      </c>
    </row>
    <row r="65" spans="2:3">
      <c r="B65" s="5">
        <v>536</v>
      </c>
      <c r="C65" s="5" t="s">
        <v>533</v>
      </c>
    </row>
    <row r="66" spans="2:3">
      <c r="B66" s="5">
        <v>433</v>
      </c>
      <c r="C66" s="5" t="s">
        <v>533</v>
      </c>
    </row>
    <row r="67" spans="2:3">
      <c r="B67" s="5">
        <v>185</v>
      </c>
      <c r="C67" s="5" t="s">
        <v>532</v>
      </c>
    </row>
    <row r="68" spans="2:3">
      <c r="B68" s="5">
        <v>481</v>
      </c>
      <c r="C68" s="5" t="s">
        <v>532</v>
      </c>
    </row>
    <row r="69" spans="2:3">
      <c r="B69" s="5">
        <v>454</v>
      </c>
      <c r="C69" s="5" t="s">
        <v>533</v>
      </c>
    </row>
    <row r="70" spans="2:3">
      <c r="B70" s="5">
        <v>257</v>
      </c>
      <c r="C70" s="5" t="s">
        <v>533</v>
      </c>
    </row>
    <row r="71" spans="2:3">
      <c r="B71" s="5">
        <v>223</v>
      </c>
      <c r="C71" s="5" t="s">
        <v>532</v>
      </c>
    </row>
    <row r="72" spans="2:3">
      <c r="B72" s="5">
        <v>920</v>
      </c>
      <c r="C72" s="5" t="s">
        <v>532</v>
      </c>
    </row>
    <row r="73" spans="2:3">
      <c r="B73" s="5">
        <v>515</v>
      </c>
      <c r="C73" s="5" t="s">
        <v>533</v>
      </c>
    </row>
    <row r="74" spans="2:3">
      <c r="B74" s="5">
        <v>822</v>
      </c>
      <c r="C74" s="5" t="s">
        <v>532</v>
      </c>
    </row>
    <row r="75" spans="2:3">
      <c r="B75" s="5">
        <v>593</v>
      </c>
      <c r="C75" s="5" t="s">
        <v>533</v>
      </c>
    </row>
    <row r="76" spans="2:3">
      <c r="B76" s="5">
        <v>439</v>
      </c>
      <c r="C76" s="5" t="s">
        <v>533</v>
      </c>
    </row>
    <row r="77" spans="2:3">
      <c r="B77" s="5">
        <v>271</v>
      </c>
      <c r="C77" s="5" t="s">
        <v>533</v>
      </c>
    </row>
    <row r="78" spans="2:3">
      <c r="B78" s="5">
        <v>644</v>
      </c>
      <c r="C78" s="5" t="s">
        <v>532</v>
      </c>
    </row>
    <row r="79" spans="2:3">
      <c r="B79" s="5">
        <v>587</v>
      </c>
      <c r="C79" s="5" t="s">
        <v>533</v>
      </c>
    </row>
    <row r="80" spans="2:3">
      <c r="B80" s="5">
        <v>232</v>
      </c>
      <c r="C80" s="5" t="s">
        <v>533</v>
      </c>
    </row>
    <row r="81" spans="2:3">
      <c r="B81" s="5">
        <v>827</v>
      </c>
      <c r="C81" s="5" t="s">
        <v>533</v>
      </c>
    </row>
    <row r="82" spans="2:3">
      <c r="B82" s="5">
        <v>750</v>
      </c>
      <c r="C82" s="5" t="s">
        <v>532</v>
      </c>
    </row>
    <row r="83" spans="2:3">
      <c r="B83" s="5">
        <v>958</v>
      </c>
      <c r="C83" s="5" t="s">
        <v>532</v>
      </c>
    </row>
    <row r="84" spans="2:3">
      <c r="B84" s="5">
        <v>668</v>
      </c>
      <c r="C84" s="5" t="s">
        <v>532</v>
      </c>
    </row>
    <row r="85" spans="2:3">
      <c r="B85" s="5">
        <v>521</v>
      </c>
      <c r="C85" s="5" t="s">
        <v>533</v>
      </c>
    </row>
    <row r="86" spans="2:3">
      <c r="B86" s="5">
        <v>619</v>
      </c>
      <c r="C86" s="5" t="s">
        <v>533</v>
      </c>
    </row>
    <row r="87" spans="2:3">
      <c r="B87" s="5">
        <v>886</v>
      </c>
      <c r="C87" s="5" t="s">
        <v>533</v>
      </c>
    </row>
    <row r="88" spans="2:3">
      <c r="B88" s="5">
        <v>146</v>
      </c>
      <c r="C88" s="5" t="s">
        <v>533</v>
      </c>
    </row>
    <row r="89" spans="2:3">
      <c r="B89" s="5">
        <v>110</v>
      </c>
      <c r="C89" s="5" t="s">
        <v>533</v>
      </c>
    </row>
    <row r="90" spans="2:3">
      <c r="B90" s="5">
        <v>303</v>
      </c>
      <c r="C90" s="5" t="s">
        <v>533</v>
      </c>
    </row>
    <row r="91" spans="2:3">
      <c r="B91" s="5">
        <v>167</v>
      </c>
      <c r="C91" s="5" t="s">
        <v>532</v>
      </c>
    </row>
    <row r="92" spans="2:3">
      <c r="B92" s="5">
        <v>935</v>
      </c>
      <c r="C92" s="5" t="s">
        <v>533</v>
      </c>
    </row>
    <row r="93" spans="2:3">
      <c r="B93" s="5">
        <v>650</v>
      </c>
      <c r="C93" s="5" t="s">
        <v>533</v>
      </c>
    </row>
    <row r="94" spans="2:3">
      <c r="B94" s="5">
        <v>220</v>
      </c>
      <c r="C94" s="5" t="s">
        <v>533</v>
      </c>
    </row>
    <row r="95" spans="2:3">
      <c r="B95" s="5">
        <v>149</v>
      </c>
      <c r="C95" s="5" t="s">
        <v>533</v>
      </c>
    </row>
    <row r="96" spans="2:3">
      <c r="B96" s="5">
        <v>227</v>
      </c>
      <c r="C96" s="5" t="s">
        <v>533</v>
      </c>
    </row>
    <row r="97" spans="2:3">
      <c r="B97" s="5">
        <v>391</v>
      </c>
      <c r="C97" s="5" t="s">
        <v>533</v>
      </c>
    </row>
    <row r="98" spans="2:3">
      <c r="B98" s="5">
        <v>801</v>
      </c>
      <c r="C98" s="5" t="s">
        <v>532</v>
      </c>
    </row>
    <row r="99" spans="2:3">
      <c r="B99" s="5">
        <v>304</v>
      </c>
      <c r="C99" s="5" t="s">
        <v>532</v>
      </c>
    </row>
    <row r="100" spans="2:3">
      <c r="B100" s="5">
        <v>647</v>
      </c>
      <c r="C100" s="5" t="s">
        <v>532</v>
      </c>
    </row>
    <row r="101" spans="2:3">
      <c r="B101" s="5">
        <v>947</v>
      </c>
      <c r="C101" s="5" t="s">
        <v>532</v>
      </c>
    </row>
    <row r="102" spans="2:3">
      <c r="B102" s="5">
        <v>853</v>
      </c>
      <c r="C102" s="5" t="s">
        <v>533</v>
      </c>
    </row>
    <row r="103" spans="2:3">
      <c r="B103" s="5">
        <v>794</v>
      </c>
      <c r="C103" s="5" t="s">
        <v>532</v>
      </c>
    </row>
    <row r="104" spans="2:3">
      <c r="B104" s="5">
        <v>764</v>
      </c>
      <c r="C104" s="5" t="s">
        <v>533</v>
      </c>
    </row>
    <row r="105" spans="2:3">
      <c r="B105" s="5">
        <v>45</v>
      </c>
      <c r="C105" s="5" t="s">
        <v>532</v>
      </c>
    </row>
    <row r="106" spans="2:3">
      <c r="B106" s="5">
        <v>533</v>
      </c>
      <c r="C106" s="5" t="s">
        <v>532</v>
      </c>
    </row>
    <row r="107" spans="2:3">
      <c r="B107" s="5">
        <v>521</v>
      </c>
      <c r="C107" s="5" t="s">
        <v>533</v>
      </c>
    </row>
    <row r="108" spans="2:3">
      <c r="B108" s="5">
        <v>721</v>
      </c>
      <c r="C108" s="5" t="s">
        <v>532</v>
      </c>
    </row>
    <row r="109" spans="2:3">
      <c r="B109" s="5">
        <v>224</v>
      </c>
      <c r="C109" s="5" t="s">
        <v>533</v>
      </c>
    </row>
    <row r="110" spans="2:3">
      <c r="B110" s="5">
        <v>20</v>
      </c>
      <c r="C110" s="5" t="s">
        <v>533</v>
      </c>
    </row>
    <row r="111" spans="2:3">
      <c r="B111" s="5">
        <v>451</v>
      </c>
      <c r="C111" s="5" t="s">
        <v>533</v>
      </c>
    </row>
    <row r="112" spans="2:3">
      <c r="B112" s="5">
        <v>985</v>
      </c>
      <c r="C112" s="5" t="s">
        <v>532</v>
      </c>
    </row>
    <row r="113" spans="2:3">
      <c r="B113" s="5">
        <v>192</v>
      </c>
      <c r="C113" s="5" t="s">
        <v>532</v>
      </c>
    </row>
    <row r="114" spans="2:3">
      <c r="B114" s="5">
        <v>988</v>
      </c>
      <c r="C114" s="5" t="s">
        <v>532</v>
      </c>
    </row>
    <row r="115" spans="2:3">
      <c r="B115" s="5">
        <v>872</v>
      </c>
      <c r="C115" s="5" t="s">
        <v>533</v>
      </c>
    </row>
    <row r="116" spans="2:3">
      <c r="B116" s="5">
        <v>846</v>
      </c>
      <c r="C116" s="5" t="s">
        <v>533</v>
      </c>
    </row>
    <row r="117" spans="2:3">
      <c r="B117" s="5">
        <v>435</v>
      </c>
      <c r="C117" s="5" t="s">
        <v>533</v>
      </c>
    </row>
    <row r="118" spans="2:3">
      <c r="B118" s="5">
        <v>298</v>
      </c>
      <c r="C118" s="5" t="s">
        <v>533</v>
      </c>
    </row>
    <row r="119" spans="2:3">
      <c r="B119" s="5">
        <v>367</v>
      </c>
      <c r="C119" s="5" t="s">
        <v>533</v>
      </c>
    </row>
    <row r="120" spans="2:3">
      <c r="B120" s="5">
        <v>613</v>
      </c>
      <c r="C120" s="5" t="s">
        <v>533</v>
      </c>
    </row>
    <row r="121" spans="2:3">
      <c r="B121" s="5">
        <v>70</v>
      </c>
      <c r="C121" s="5" t="s">
        <v>532</v>
      </c>
    </row>
    <row r="122" spans="2:3">
      <c r="B122" s="5">
        <v>160</v>
      </c>
      <c r="C122" s="5" t="s">
        <v>532</v>
      </c>
    </row>
    <row r="123" spans="2:3">
      <c r="B123" s="5">
        <v>484</v>
      </c>
      <c r="C123" s="5" t="s">
        <v>533</v>
      </c>
    </row>
    <row r="124" spans="2:3">
      <c r="B124" s="5">
        <v>825</v>
      </c>
      <c r="C124" s="5" t="s">
        <v>533</v>
      </c>
    </row>
    <row r="125" spans="2:3">
      <c r="B125" s="5">
        <v>916</v>
      </c>
      <c r="C125" s="5" t="s">
        <v>532</v>
      </c>
    </row>
    <row r="126" spans="2:3">
      <c r="B126" s="5">
        <v>977</v>
      </c>
      <c r="C126" s="5" t="s">
        <v>532</v>
      </c>
    </row>
    <row r="127" spans="2:3">
      <c r="B127" s="5">
        <v>701</v>
      </c>
      <c r="C127" s="5" t="s">
        <v>532</v>
      </c>
    </row>
    <row r="128" spans="2:3">
      <c r="B128" s="5">
        <v>669</v>
      </c>
      <c r="C128" s="5" t="s">
        <v>533</v>
      </c>
    </row>
    <row r="129" spans="2:3">
      <c r="B129" s="5">
        <v>555</v>
      </c>
      <c r="C129" s="5" t="s">
        <v>532</v>
      </c>
    </row>
    <row r="130" spans="2:3">
      <c r="B130" s="5">
        <v>260</v>
      </c>
      <c r="C130" s="5" t="s">
        <v>532</v>
      </c>
    </row>
    <row r="131" spans="2:3">
      <c r="B131" s="5">
        <v>207</v>
      </c>
      <c r="C131" s="5" t="s">
        <v>532</v>
      </c>
    </row>
    <row r="132" spans="2:3">
      <c r="B132" s="5">
        <v>899</v>
      </c>
      <c r="C132" s="5" t="s">
        <v>532</v>
      </c>
    </row>
    <row r="133" spans="2:3">
      <c r="B133" s="5">
        <v>825</v>
      </c>
      <c r="C133" s="5" t="s">
        <v>532</v>
      </c>
    </row>
    <row r="134" spans="2:3">
      <c r="B134" s="5">
        <v>583</v>
      </c>
      <c r="C134" s="5" t="s">
        <v>533</v>
      </c>
    </row>
    <row r="135" spans="2:3">
      <c r="B135" s="5">
        <v>638</v>
      </c>
      <c r="C135" s="5" t="s">
        <v>533</v>
      </c>
    </row>
    <row r="136" spans="2:3">
      <c r="B136" s="5">
        <v>55</v>
      </c>
      <c r="C136" s="5" t="s">
        <v>533</v>
      </c>
    </row>
    <row r="137" spans="2:3">
      <c r="B137" s="5">
        <v>175</v>
      </c>
      <c r="C137" s="5" t="s">
        <v>533</v>
      </c>
    </row>
    <row r="138" spans="2:3">
      <c r="B138" s="5">
        <v>540</v>
      </c>
      <c r="C138" s="5" t="s">
        <v>532</v>
      </c>
    </row>
    <row r="139" spans="2:3">
      <c r="B139" s="5">
        <v>930</v>
      </c>
      <c r="C139" s="5" t="s">
        <v>532</v>
      </c>
    </row>
    <row r="140" spans="2:3">
      <c r="B140" s="5">
        <v>847</v>
      </c>
      <c r="C140" s="5" t="s">
        <v>533</v>
      </c>
    </row>
    <row r="141" spans="2:3">
      <c r="B141" s="5">
        <v>207</v>
      </c>
      <c r="C141" s="5" t="s">
        <v>533</v>
      </c>
    </row>
    <row r="142" spans="2:3">
      <c r="B142" s="5">
        <v>65</v>
      </c>
      <c r="C142" s="5" t="s">
        <v>533</v>
      </c>
    </row>
    <row r="143" spans="2:3">
      <c r="B143" s="5">
        <v>637</v>
      </c>
      <c r="C143" s="5" t="s">
        <v>532</v>
      </c>
    </row>
    <row r="144" spans="2:3">
      <c r="B144" s="5">
        <v>201</v>
      </c>
      <c r="C144" s="5" t="s">
        <v>533</v>
      </c>
    </row>
    <row r="145" spans="2:3">
      <c r="B145" s="5">
        <v>194</v>
      </c>
      <c r="C145" s="5" t="s">
        <v>533</v>
      </c>
    </row>
    <row r="146" spans="2:3">
      <c r="B146" s="5">
        <v>267</v>
      </c>
      <c r="C146" s="5" t="s">
        <v>533</v>
      </c>
    </row>
    <row r="147" spans="2:3">
      <c r="B147" s="5">
        <v>645</v>
      </c>
      <c r="C147" s="5" t="s">
        <v>532</v>
      </c>
    </row>
    <row r="148" spans="2:3">
      <c r="B148" s="5">
        <v>463</v>
      </c>
      <c r="C148" s="5" t="s">
        <v>532</v>
      </c>
    </row>
    <row r="149" spans="2:3">
      <c r="B149" s="5">
        <v>456</v>
      </c>
      <c r="C149" s="5" t="s">
        <v>533</v>
      </c>
    </row>
    <row r="150" spans="2:3">
      <c r="B150" s="5">
        <v>157</v>
      </c>
      <c r="C150" s="5" t="s">
        <v>533</v>
      </c>
    </row>
    <row r="151" spans="2:3">
      <c r="B151" s="5">
        <v>766</v>
      </c>
      <c r="C151" s="5" t="s">
        <v>533</v>
      </c>
    </row>
    <row r="152" spans="2:3">
      <c r="B152" s="5">
        <v>438</v>
      </c>
      <c r="C152" s="5" t="s">
        <v>533</v>
      </c>
    </row>
    <row r="153" spans="2:3">
      <c r="B153" s="5">
        <v>397</v>
      </c>
      <c r="C153" s="5" t="s">
        <v>533</v>
      </c>
    </row>
    <row r="154" spans="2:3">
      <c r="B154" s="5">
        <v>754</v>
      </c>
      <c r="C154" s="5" t="s">
        <v>532</v>
      </c>
    </row>
    <row r="155" spans="2:3">
      <c r="B155" s="5">
        <v>774</v>
      </c>
      <c r="C155" s="5" t="s">
        <v>532</v>
      </c>
    </row>
    <row r="156" spans="2:3">
      <c r="B156" s="5">
        <v>463</v>
      </c>
      <c r="C156" s="5" t="s">
        <v>533</v>
      </c>
    </row>
    <row r="157" spans="2:3">
      <c r="B157" s="5">
        <v>515</v>
      </c>
      <c r="C157" s="5" t="s">
        <v>532</v>
      </c>
    </row>
    <row r="158" spans="2:3">
      <c r="B158" s="5">
        <v>559</v>
      </c>
      <c r="C158" s="5" t="s">
        <v>532</v>
      </c>
    </row>
    <row r="159" spans="2:3">
      <c r="B159" s="5">
        <v>658</v>
      </c>
      <c r="C159" s="5" t="s">
        <v>533</v>
      </c>
    </row>
    <row r="160" spans="2:3">
      <c r="B160" s="5">
        <v>484</v>
      </c>
      <c r="C160" s="5" t="s">
        <v>533</v>
      </c>
    </row>
    <row r="161" spans="2:3">
      <c r="B161" s="5">
        <v>228</v>
      </c>
      <c r="C161" s="5" t="s">
        <v>532</v>
      </c>
    </row>
    <row r="162" spans="2:3">
      <c r="B162" s="5">
        <v>896</v>
      </c>
      <c r="C162" s="5" t="s">
        <v>532</v>
      </c>
    </row>
    <row r="163" spans="2:3">
      <c r="B163" s="5">
        <v>60</v>
      </c>
      <c r="C163" s="5" t="s">
        <v>533</v>
      </c>
    </row>
    <row r="164" spans="2:3">
      <c r="B164" s="5">
        <v>491</v>
      </c>
      <c r="C164" s="5" t="s">
        <v>533</v>
      </c>
    </row>
    <row r="165" spans="2:3">
      <c r="B165" s="5">
        <v>823</v>
      </c>
      <c r="C165" s="5" t="s">
        <v>532</v>
      </c>
    </row>
    <row r="166" spans="2:3">
      <c r="B166" s="5">
        <v>247</v>
      </c>
      <c r="C166" s="5" t="s">
        <v>533</v>
      </c>
    </row>
    <row r="167" spans="2:3">
      <c r="B167" s="5">
        <v>639</v>
      </c>
      <c r="C167" s="5" t="s">
        <v>533</v>
      </c>
    </row>
    <row r="168" spans="2:3">
      <c r="B168" s="5">
        <v>449</v>
      </c>
      <c r="C168" s="5" t="s">
        <v>533</v>
      </c>
    </row>
    <row r="169" spans="2:3">
      <c r="B169" s="5">
        <v>654</v>
      </c>
      <c r="C169" s="5" t="s">
        <v>533</v>
      </c>
    </row>
    <row r="170" spans="2:3">
      <c r="B170" s="5">
        <v>498</v>
      </c>
      <c r="C170" s="5" t="s">
        <v>533</v>
      </c>
    </row>
    <row r="171" spans="2:3">
      <c r="B171" s="5">
        <v>906</v>
      </c>
      <c r="C171" s="5" t="s">
        <v>533</v>
      </c>
    </row>
    <row r="172" spans="2:3">
      <c r="B172" s="5">
        <v>638</v>
      </c>
      <c r="C172" s="5" t="s">
        <v>533</v>
      </c>
    </row>
    <row r="173" spans="2:3">
      <c r="B173" s="5">
        <v>907</v>
      </c>
      <c r="C173" s="5" t="s">
        <v>533</v>
      </c>
    </row>
    <row r="174" spans="2:3">
      <c r="B174" s="5">
        <v>257</v>
      </c>
      <c r="C174" s="5" t="s">
        <v>532</v>
      </c>
    </row>
    <row r="175" spans="2:3">
      <c r="B175" s="5">
        <v>750</v>
      </c>
      <c r="C175" s="5" t="s">
        <v>532</v>
      </c>
    </row>
    <row r="176" spans="2:3">
      <c r="B176" s="5">
        <v>628</v>
      </c>
      <c r="C176" s="5" t="s">
        <v>532</v>
      </c>
    </row>
    <row r="177" spans="2:3">
      <c r="B177" s="5">
        <v>380</v>
      </c>
      <c r="C177" s="5" t="s">
        <v>533</v>
      </c>
    </row>
    <row r="178" spans="2:3">
      <c r="B178" s="5">
        <v>634</v>
      </c>
      <c r="C178" s="5" t="s">
        <v>533</v>
      </c>
    </row>
    <row r="179" spans="2:3">
      <c r="B179" s="5">
        <v>402</v>
      </c>
      <c r="C179" s="5" t="s">
        <v>533</v>
      </c>
    </row>
    <row r="180" spans="2:3">
      <c r="B180" s="5">
        <v>101</v>
      </c>
      <c r="C180" s="5" t="s">
        <v>533</v>
      </c>
    </row>
    <row r="181" spans="2:3">
      <c r="B181" s="5">
        <v>983</v>
      </c>
      <c r="C181" s="5" t="s">
        <v>533</v>
      </c>
    </row>
    <row r="182" spans="2:3">
      <c r="B182" s="5">
        <v>529</v>
      </c>
      <c r="C182" s="5" t="s">
        <v>533</v>
      </c>
    </row>
    <row r="183" spans="2:3">
      <c r="B183" s="5">
        <v>100</v>
      </c>
      <c r="C183" s="5" t="s">
        <v>533</v>
      </c>
    </row>
    <row r="184" spans="2:3">
      <c r="B184" s="5">
        <v>214</v>
      </c>
      <c r="C184" s="5" t="s">
        <v>533</v>
      </c>
    </row>
    <row r="185" spans="2:3">
      <c r="B185" s="5">
        <v>557</v>
      </c>
      <c r="C185" s="5" t="s">
        <v>532</v>
      </c>
    </row>
    <row r="186" spans="2:3">
      <c r="B186" s="5">
        <v>715</v>
      </c>
      <c r="C186" s="5" t="s">
        <v>533</v>
      </c>
    </row>
    <row r="187" spans="2:3">
      <c r="B187" s="5">
        <v>452</v>
      </c>
      <c r="C187" s="5" t="s">
        <v>533</v>
      </c>
    </row>
    <row r="188" spans="2:3">
      <c r="B188" s="5">
        <v>855</v>
      </c>
      <c r="C188" s="5" t="s">
        <v>532</v>
      </c>
    </row>
    <row r="189" spans="2:3">
      <c r="B189" s="5">
        <v>593</v>
      </c>
      <c r="C189" s="5" t="s">
        <v>533</v>
      </c>
    </row>
    <row r="190" spans="2:3">
      <c r="B190" s="5">
        <v>84</v>
      </c>
      <c r="C190" s="5" t="s">
        <v>533</v>
      </c>
    </row>
    <row r="191" spans="2:3">
      <c r="B191" s="5">
        <v>606</v>
      </c>
      <c r="C191" s="5" t="s">
        <v>533</v>
      </c>
    </row>
    <row r="192" spans="2:3">
      <c r="B192" s="5">
        <v>490</v>
      </c>
      <c r="C192" s="5" t="s">
        <v>533</v>
      </c>
    </row>
    <row r="193" spans="2:3">
      <c r="B193" s="5">
        <v>442</v>
      </c>
      <c r="C193" s="5" t="s">
        <v>533</v>
      </c>
    </row>
    <row r="194" spans="2:3">
      <c r="B194" s="5">
        <v>552</v>
      </c>
      <c r="C194" s="5" t="s">
        <v>533</v>
      </c>
    </row>
    <row r="195" spans="2:3">
      <c r="B195" s="5">
        <v>49</v>
      </c>
      <c r="C195" s="5" t="s">
        <v>532</v>
      </c>
    </row>
    <row r="196" spans="2:3">
      <c r="B196" s="5">
        <v>389</v>
      </c>
      <c r="C196" s="5" t="s">
        <v>533</v>
      </c>
    </row>
    <row r="197" spans="2:3">
      <c r="B197" s="5">
        <v>88</v>
      </c>
      <c r="C197" s="5" t="s">
        <v>532</v>
      </c>
    </row>
    <row r="198" spans="2:3">
      <c r="B198" s="5">
        <v>447</v>
      </c>
      <c r="C198" s="5" t="s">
        <v>533</v>
      </c>
    </row>
    <row r="199" spans="2:3">
      <c r="B199" s="5">
        <v>548</v>
      </c>
      <c r="C199" s="5" t="s">
        <v>533</v>
      </c>
    </row>
    <row r="200" spans="2:3">
      <c r="B200" s="5">
        <v>945</v>
      </c>
      <c r="C200" s="5" t="s">
        <v>533</v>
      </c>
    </row>
    <row r="201" spans="2:3">
      <c r="B201" s="5">
        <v>749</v>
      </c>
      <c r="C201" s="5" t="s">
        <v>532</v>
      </c>
    </row>
    <row r="202" spans="2:3">
      <c r="B202" s="5">
        <v>147</v>
      </c>
      <c r="C202" s="5" t="s">
        <v>533</v>
      </c>
    </row>
    <row r="203" spans="2:3">
      <c r="B203" s="5">
        <v>156</v>
      </c>
      <c r="C203" s="5" t="s">
        <v>532</v>
      </c>
    </row>
    <row r="204" spans="2:3">
      <c r="B204" s="5">
        <v>19</v>
      </c>
      <c r="C204" s="5" t="s">
        <v>533</v>
      </c>
    </row>
    <row r="205" spans="2:3">
      <c r="B205" s="5">
        <v>245</v>
      </c>
      <c r="C205" s="5" t="s">
        <v>533</v>
      </c>
    </row>
    <row r="206" spans="2:3">
      <c r="B206" s="5">
        <v>547</v>
      </c>
      <c r="C206" s="5" t="s">
        <v>532</v>
      </c>
    </row>
    <row r="207" spans="2:3">
      <c r="B207" s="5">
        <v>532</v>
      </c>
      <c r="C207" s="5" t="s">
        <v>532</v>
      </c>
    </row>
    <row r="208" spans="2:3">
      <c r="B208" s="5">
        <v>549</v>
      </c>
      <c r="C208" s="5" t="s">
        <v>533</v>
      </c>
    </row>
    <row r="209" spans="2:3">
      <c r="B209" s="5">
        <v>307</v>
      </c>
      <c r="C209" s="5" t="s">
        <v>533</v>
      </c>
    </row>
    <row r="210" spans="2:3">
      <c r="B210" s="5">
        <v>574</v>
      </c>
      <c r="C210" s="5" t="s">
        <v>532</v>
      </c>
    </row>
    <row r="211" spans="2:3">
      <c r="B211" s="5">
        <v>271</v>
      </c>
      <c r="C211" s="5" t="s">
        <v>532</v>
      </c>
    </row>
    <row r="212" spans="2:3">
      <c r="B212" s="5">
        <v>158</v>
      </c>
      <c r="C212" s="5" t="s">
        <v>533</v>
      </c>
    </row>
    <row r="213" spans="2:3">
      <c r="B213" s="5">
        <v>347</v>
      </c>
      <c r="C213" s="5" t="s">
        <v>532</v>
      </c>
    </row>
    <row r="214" spans="2:3">
      <c r="B214" s="5">
        <v>811</v>
      </c>
      <c r="C214" s="5" t="s">
        <v>532</v>
      </c>
    </row>
    <row r="215" spans="2:3">
      <c r="B215" s="5">
        <v>207</v>
      </c>
      <c r="C215" s="5" t="s">
        <v>532</v>
      </c>
    </row>
    <row r="216" spans="2:3">
      <c r="B216" s="5">
        <v>406</v>
      </c>
      <c r="C216" s="5" t="s">
        <v>533</v>
      </c>
    </row>
    <row r="217" spans="2:3">
      <c r="B217" s="5">
        <v>625</v>
      </c>
      <c r="C217" s="5" t="s">
        <v>533</v>
      </c>
    </row>
    <row r="218" spans="2:3">
      <c r="B218" s="5">
        <v>727</v>
      </c>
      <c r="C218" s="5" t="s">
        <v>533</v>
      </c>
    </row>
    <row r="219" spans="2:3">
      <c r="B219" s="5">
        <v>326</v>
      </c>
      <c r="C219" s="5" t="s">
        <v>533</v>
      </c>
    </row>
    <row r="220" spans="2:3">
      <c r="B220" s="5">
        <v>540</v>
      </c>
      <c r="C220" s="5" t="s">
        <v>532</v>
      </c>
    </row>
    <row r="221" spans="2:3">
      <c r="B221" s="5">
        <v>657</v>
      </c>
      <c r="C221" s="5" t="s">
        <v>533</v>
      </c>
    </row>
    <row r="222" spans="2:3">
      <c r="B222" s="5">
        <v>293</v>
      </c>
      <c r="C222" s="5" t="s">
        <v>533</v>
      </c>
    </row>
    <row r="223" spans="2:3">
      <c r="B223" s="5">
        <v>500</v>
      </c>
      <c r="C223" s="5" t="s">
        <v>533</v>
      </c>
    </row>
    <row r="224" spans="2:3">
      <c r="B224" s="5">
        <v>14</v>
      </c>
      <c r="C224" s="5" t="s">
        <v>533</v>
      </c>
    </row>
    <row r="225" spans="2:3">
      <c r="B225" s="5">
        <v>986</v>
      </c>
      <c r="C225" s="5" t="s">
        <v>532</v>
      </c>
    </row>
    <row r="226" spans="2:3">
      <c r="B226" s="5">
        <v>356</v>
      </c>
      <c r="C226" s="5" t="s">
        <v>532</v>
      </c>
    </row>
    <row r="227" spans="2:3">
      <c r="B227" s="5">
        <v>99</v>
      </c>
      <c r="C227" s="5" t="s">
        <v>532</v>
      </c>
    </row>
    <row r="228" spans="2:3">
      <c r="B228" s="5">
        <v>75</v>
      </c>
      <c r="C228" s="5" t="s">
        <v>533</v>
      </c>
    </row>
    <row r="229" spans="2:3">
      <c r="B229" s="5">
        <v>889</v>
      </c>
      <c r="C229" s="5" t="s">
        <v>532</v>
      </c>
    </row>
    <row r="230" spans="2:3">
      <c r="B230" s="5">
        <v>246</v>
      </c>
      <c r="C230" s="5" t="s">
        <v>533</v>
      </c>
    </row>
    <row r="231" spans="2:3">
      <c r="B231" s="5">
        <v>86</v>
      </c>
      <c r="C231" s="5" t="s">
        <v>532</v>
      </c>
    </row>
    <row r="232" spans="2:3">
      <c r="B232" s="5">
        <v>513</v>
      </c>
      <c r="C232" s="5" t="s">
        <v>533</v>
      </c>
    </row>
    <row r="233" spans="2:3">
      <c r="B233" s="5">
        <v>695</v>
      </c>
      <c r="C233" s="5" t="s">
        <v>532</v>
      </c>
    </row>
    <row r="234" spans="2:3">
      <c r="B234" s="5">
        <v>230</v>
      </c>
      <c r="C234" s="5" t="s">
        <v>533</v>
      </c>
    </row>
    <row r="235" spans="2:3">
      <c r="B235" s="5">
        <v>816</v>
      </c>
      <c r="C235" s="5" t="s">
        <v>532</v>
      </c>
    </row>
    <row r="236" spans="2:3">
      <c r="B236" s="5">
        <v>327</v>
      </c>
      <c r="C236" s="5" t="s">
        <v>533</v>
      </c>
    </row>
    <row r="237" spans="2:3">
      <c r="B237" s="5">
        <v>345</v>
      </c>
      <c r="C237" s="5" t="s">
        <v>533</v>
      </c>
    </row>
    <row r="238" spans="2:3">
      <c r="B238" s="5">
        <v>661</v>
      </c>
      <c r="C238" s="5" t="s">
        <v>533</v>
      </c>
    </row>
    <row r="239" spans="2:3">
      <c r="B239" s="5">
        <v>787</v>
      </c>
      <c r="C239" s="5" t="s">
        <v>532</v>
      </c>
    </row>
    <row r="240" spans="2:3">
      <c r="B240" s="5">
        <v>976</v>
      </c>
      <c r="C240" s="5" t="s">
        <v>533</v>
      </c>
    </row>
    <row r="241" spans="2:3">
      <c r="B241" s="5">
        <v>6</v>
      </c>
      <c r="C241" s="5" t="s">
        <v>532</v>
      </c>
    </row>
    <row r="242" spans="2:3">
      <c r="B242" s="5">
        <v>181</v>
      </c>
      <c r="C242" s="5" t="s">
        <v>532</v>
      </c>
    </row>
    <row r="243" spans="2:3">
      <c r="B243" s="5">
        <v>982</v>
      </c>
      <c r="C243" s="5" t="s">
        <v>533</v>
      </c>
    </row>
    <row r="244" spans="2:3">
      <c r="B244" s="5">
        <v>74</v>
      </c>
      <c r="C244" s="5" t="s">
        <v>533</v>
      </c>
    </row>
    <row r="245" spans="2:3">
      <c r="B245" s="5">
        <v>216</v>
      </c>
      <c r="C245" s="5" t="s">
        <v>533</v>
      </c>
    </row>
    <row r="246" spans="2:3">
      <c r="B246" s="5">
        <v>471</v>
      </c>
      <c r="C246" s="5" t="s">
        <v>532</v>
      </c>
    </row>
    <row r="247" spans="2:3">
      <c r="B247" s="5">
        <v>266</v>
      </c>
      <c r="C247" s="5" t="s">
        <v>533</v>
      </c>
    </row>
    <row r="248" spans="2:3">
      <c r="B248" s="5">
        <v>184</v>
      </c>
      <c r="C248" s="5" t="s">
        <v>532</v>
      </c>
    </row>
    <row r="249" spans="2:3">
      <c r="B249" s="5">
        <v>894</v>
      </c>
      <c r="C249" s="5" t="s">
        <v>533</v>
      </c>
    </row>
    <row r="250" spans="2:3">
      <c r="B250" s="5">
        <v>40</v>
      </c>
      <c r="C250" s="5" t="s">
        <v>533</v>
      </c>
    </row>
    <row r="251" spans="2:3">
      <c r="B251" s="5">
        <v>133</v>
      </c>
      <c r="C251" s="5" t="s">
        <v>532</v>
      </c>
    </row>
    <row r="252" spans="2:3">
      <c r="B252" s="5">
        <v>1</v>
      </c>
      <c r="C252" s="5" t="s">
        <v>533</v>
      </c>
    </row>
    <row r="253" spans="2:3">
      <c r="B253" s="5">
        <v>717</v>
      </c>
      <c r="C253" s="5" t="s">
        <v>532</v>
      </c>
    </row>
    <row r="254" spans="2:3">
      <c r="B254" s="5">
        <v>598</v>
      </c>
      <c r="C254" s="5" t="s">
        <v>532</v>
      </c>
    </row>
    <row r="255" spans="2:3">
      <c r="B255" s="5">
        <v>684</v>
      </c>
      <c r="C255" s="5" t="s">
        <v>533</v>
      </c>
    </row>
    <row r="256" spans="2:3">
      <c r="B256" s="5">
        <v>244</v>
      </c>
      <c r="C256" s="5" t="s">
        <v>533</v>
      </c>
    </row>
    <row r="257" spans="2:3">
      <c r="B257" s="5">
        <v>980</v>
      </c>
      <c r="C257" s="5" t="s">
        <v>532</v>
      </c>
    </row>
    <row r="258" spans="2:3">
      <c r="B258" s="5">
        <v>553</v>
      </c>
      <c r="C258" s="5" t="s">
        <v>533</v>
      </c>
    </row>
    <row r="259" spans="2:3">
      <c r="B259" s="5">
        <v>956</v>
      </c>
      <c r="C259" s="5" t="s">
        <v>532</v>
      </c>
    </row>
    <row r="260" spans="2:3">
      <c r="B260" s="5">
        <v>345</v>
      </c>
      <c r="C260" s="5" t="s">
        <v>533</v>
      </c>
    </row>
    <row r="261" spans="2:3">
      <c r="B261" s="5">
        <v>806</v>
      </c>
      <c r="C261" s="5" t="s">
        <v>532</v>
      </c>
    </row>
    <row r="262" spans="2:3">
      <c r="B262" s="5">
        <v>921</v>
      </c>
      <c r="C262" s="5" t="s">
        <v>533</v>
      </c>
    </row>
    <row r="263" spans="2:3">
      <c r="B263" s="5">
        <v>991</v>
      </c>
      <c r="C263" s="5" t="s">
        <v>533</v>
      </c>
    </row>
    <row r="264" spans="2:3">
      <c r="B264" s="5">
        <v>591</v>
      </c>
      <c r="C264" s="5" t="s">
        <v>532</v>
      </c>
    </row>
    <row r="265" spans="2:3">
      <c r="B265" s="5">
        <v>744</v>
      </c>
      <c r="C265" s="5" t="s">
        <v>532</v>
      </c>
    </row>
    <row r="266" spans="2:3">
      <c r="B266" s="5">
        <v>81</v>
      </c>
      <c r="C266" s="5" t="s">
        <v>533</v>
      </c>
    </row>
    <row r="267" spans="2:3">
      <c r="B267" s="5">
        <v>253</v>
      </c>
      <c r="C267" s="5" t="s">
        <v>533</v>
      </c>
    </row>
    <row r="268" spans="2:3">
      <c r="B268" s="5">
        <v>232</v>
      </c>
      <c r="C268" s="5" t="s">
        <v>533</v>
      </c>
    </row>
    <row r="269" spans="2:3">
      <c r="B269" s="5">
        <v>334</v>
      </c>
      <c r="C269" s="5" t="s">
        <v>532</v>
      </c>
    </row>
    <row r="270" spans="2:3">
      <c r="B270" s="5">
        <v>98</v>
      </c>
      <c r="C270" s="5" t="s">
        <v>533</v>
      </c>
    </row>
    <row r="271" spans="2:3">
      <c r="B271" s="5">
        <v>659</v>
      </c>
      <c r="C271" s="5" t="s">
        <v>533</v>
      </c>
    </row>
    <row r="272" spans="2:3">
      <c r="B272" s="5">
        <v>792</v>
      </c>
      <c r="C272" s="5" t="s">
        <v>533</v>
      </c>
    </row>
    <row r="273" spans="2:3">
      <c r="B273" s="5">
        <v>781</v>
      </c>
      <c r="C273" s="5" t="s">
        <v>532</v>
      </c>
    </row>
    <row r="274" spans="2:3">
      <c r="B274" s="5">
        <v>963</v>
      </c>
      <c r="C274" s="5" t="s">
        <v>532</v>
      </c>
    </row>
    <row r="275" spans="2:3">
      <c r="B275" s="5">
        <v>470</v>
      </c>
      <c r="C275" s="5" t="s">
        <v>532</v>
      </c>
    </row>
    <row r="276" spans="2:3">
      <c r="B276" s="5">
        <v>709</v>
      </c>
      <c r="C276" s="5" t="s">
        <v>532</v>
      </c>
    </row>
    <row r="277" spans="2:3">
      <c r="B277" s="5">
        <v>186</v>
      </c>
      <c r="C277" s="5" t="s">
        <v>532</v>
      </c>
    </row>
    <row r="278" spans="2:3">
      <c r="B278" s="5">
        <v>887</v>
      </c>
      <c r="C278" s="5" t="s">
        <v>533</v>
      </c>
    </row>
    <row r="279" spans="2:3">
      <c r="B279" s="5">
        <v>5</v>
      </c>
      <c r="C279" s="5" t="s">
        <v>532</v>
      </c>
    </row>
    <row r="280" spans="2:3">
      <c r="B280" s="5">
        <v>947</v>
      </c>
      <c r="C280" s="5" t="s">
        <v>533</v>
      </c>
    </row>
    <row r="281" spans="2:3">
      <c r="B281" s="5">
        <v>832</v>
      </c>
      <c r="C281" s="5" t="s">
        <v>532</v>
      </c>
    </row>
    <row r="282" spans="2:3">
      <c r="B282" s="5">
        <v>874</v>
      </c>
      <c r="C282" s="5" t="s">
        <v>532</v>
      </c>
    </row>
    <row r="283" spans="2:3">
      <c r="B283" s="5">
        <v>575</v>
      </c>
      <c r="C283" s="5" t="s">
        <v>532</v>
      </c>
    </row>
    <row r="284" spans="2:3">
      <c r="B284" s="5">
        <v>388</v>
      </c>
      <c r="C284" s="5" t="s">
        <v>533</v>
      </c>
    </row>
    <row r="285" spans="2:3">
      <c r="B285" s="5">
        <v>765</v>
      </c>
      <c r="C285" s="5" t="s">
        <v>532</v>
      </c>
    </row>
    <row r="286" spans="2:3">
      <c r="B286" s="5">
        <v>859</v>
      </c>
      <c r="C286" s="5" t="s">
        <v>533</v>
      </c>
    </row>
    <row r="287" spans="2:3">
      <c r="B287" s="5">
        <v>697</v>
      </c>
      <c r="C287" s="5" t="s">
        <v>533</v>
      </c>
    </row>
    <row r="288" spans="2:3">
      <c r="B288" s="5">
        <v>92</v>
      </c>
      <c r="C288" s="5" t="s">
        <v>533</v>
      </c>
    </row>
    <row r="289" spans="2:3">
      <c r="B289" s="5">
        <v>478</v>
      </c>
      <c r="C289" s="5" t="s">
        <v>533</v>
      </c>
    </row>
    <row r="290" spans="2:3">
      <c r="B290" s="5">
        <v>25</v>
      </c>
      <c r="C290" s="5" t="s">
        <v>533</v>
      </c>
    </row>
    <row r="291" spans="2:3">
      <c r="B291" s="5">
        <v>879</v>
      </c>
      <c r="C291" s="5" t="s">
        <v>532</v>
      </c>
    </row>
    <row r="292" spans="2:3">
      <c r="B292" s="5">
        <v>890</v>
      </c>
      <c r="C292" s="5" t="s">
        <v>533</v>
      </c>
    </row>
    <row r="293" spans="2:3">
      <c r="B293" s="5">
        <v>386</v>
      </c>
      <c r="C293" s="5" t="s">
        <v>533</v>
      </c>
    </row>
    <row r="294" spans="2:3">
      <c r="B294" s="5">
        <v>91</v>
      </c>
      <c r="C294" s="5" t="s">
        <v>533</v>
      </c>
    </row>
    <row r="295" spans="2:3">
      <c r="B295" s="5">
        <v>332</v>
      </c>
      <c r="C295" s="5" t="s">
        <v>533</v>
      </c>
    </row>
    <row r="296" spans="2:3">
      <c r="B296" s="5">
        <v>868</v>
      </c>
      <c r="C296" s="5" t="s">
        <v>533</v>
      </c>
    </row>
    <row r="297" spans="2:3">
      <c r="B297" s="5">
        <v>584</v>
      </c>
      <c r="C297" s="5" t="s">
        <v>533</v>
      </c>
    </row>
    <row r="298" spans="2:3">
      <c r="B298" s="5">
        <v>423</v>
      </c>
      <c r="C298" s="5" t="s">
        <v>533</v>
      </c>
    </row>
    <row r="299" spans="2:3">
      <c r="B299" s="5">
        <v>543</v>
      </c>
      <c r="C299" s="5" t="s">
        <v>533</v>
      </c>
    </row>
    <row r="300" spans="2:3">
      <c r="B300" s="5">
        <v>240</v>
      </c>
      <c r="C300" s="5" t="s">
        <v>533</v>
      </c>
    </row>
    <row r="301" spans="2:3">
      <c r="B301" s="5">
        <v>288</v>
      </c>
      <c r="C301" s="5" t="s">
        <v>533</v>
      </c>
    </row>
    <row r="302" spans="2:3">
      <c r="B302" s="5">
        <v>37</v>
      </c>
      <c r="C302" s="5" t="s">
        <v>533</v>
      </c>
    </row>
    <row r="303" spans="2:3">
      <c r="B303" s="5">
        <v>890</v>
      </c>
      <c r="C303" s="5" t="s">
        <v>532</v>
      </c>
    </row>
    <row r="304" spans="2:3">
      <c r="B304" s="5">
        <v>520</v>
      </c>
      <c r="C304" s="5" t="s">
        <v>533</v>
      </c>
    </row>
    <row r="305" spans="2:3">
      <c r="B305" s="5">
        <v>721</v>
      </c>
      <c r="C305" s="5" t="s">
        <v>533</v>
      </c>
    </row>
    <row r="306" spans="2:3">
      <c r="B306" s="5">
        <v>901</v>
      </c>
      <c r="C306" s="5" t="s">
        <v>533</v>
      </c>
    </row>
    <row r="307" spans="2:3">
      <c r="B307" s="5">
        <v>830</v>
      </c>
      <c r="C307" s="5" t="s">
        <v>533</v>
      </c>
    </row>
    <row r="308" spans="2:3">
      <c r="B308" s="5">
        <v>374</v>
      </c>
      <c r="C308" s="5" t="s">
        <v>533</v>
      </c>
    </row>
    <row r="309" spans="2:3">
      <c r="B309" s="5">
        <v>482</v>
      </c>
      <c r="C309" s="5" t="s">
        <v>533</v>
      </c>
    </row>
    <row r="310" spans="2:3">
      <c r="B310" s="5">
        <v>263</v>
      </c>
      <c r="C310" s="5" t="s">
        <v>533</v>
      </c>
    </row>
    <row r="311" spans="2:3">
      <c r="B311" s="5">
        <v>794</v>
      </c>
      <c r="C311" s="5" t="s">
        <v>532</v>
      </c>
    </row>
    <row r="312" spans="2:3">
      <c r="B312" s="5">
        <v>197</v>
      </c>
      <c r="C312" s="5" t="s">
        <v>533</v>
      </c>
    </row>
    <row r="313" spans="2:3">
      <c r="B313" s="5">
        <v>625</v>
      </c>
      <c r="C313" s="5" t="s">
        <v>532</v>
      </c>
    </row>
    <row r="314" spans="2:3">
      <c r="B314" s="5">
        <v>562</v>
      </c>
      <c r="C314" s="5" t="s">
        <v>532</v>
      </c>
    </row>
    <row r="315" spans="2:3">
      <c r="B315" s="5">
        <v>724</v>
      </c>
      <c r="C315" s="5" t="s">
        <v>532</v>
      </c>
    </row>
    <row r="316" spans="2:3">
      <c r="B316" s="5">
        <v>149</v>
      </c>
      <c r="C316" s="5" t="s">
        <v>533</v>
      </c>
    </row>
    <row r="317" spans="2:3">
      <c r="B317" s="5">
        <v>829</v>
      </c>
      <c r="C317" s="5" t="s">
        <v>533</v>
      </c>
    </row>
    <row r="318" spans="2:3">
      <c r="B318" s="5">
        <v>85</v>
      </c>
      <c r="C318" s="5" t="s">
        <v>533</v>
      </c>
    </row>
    <row r="319" spans="2:3">
      <c r="B319" s="5">
        <v>614</v>
      </c>
      <c r="C319" s="5" t="s">
        <v>533</v>
      </c>
    </row>
    <row r="320" spans="2:3">
      <c r="B320" s="5">
        <v>710</v>
      </c>
      <c r="C320" s="5" t="s">
        <v>533</v>
      </c>
    </row>
    <row r="321" spans="2:3">
      <c r="B321" s="5">
        <v>606</v>
      </c>
      <c r="C321" s="5" t="s">
        <v>533</v>
      </c>
    </row>
    <row r="322" spans="2:3">
      <c r="B322" s="5">
        <v>595</v>
      </c>
      <c r="C322" s="5" t="s">
        <v>533</v>
      </c>
    </row>
    <row r="323" spans="2:3">
      <c r="B323" s="5">
        <v>747</v>
      </c>
      <c r="C323" s="5" t="s">
        <v>533</v>
      </c>
    </row>
    <row r="324" spans="2:3">
      <c r="B324" s="5">
        <v>626</v>
      </c>
      <c r="C324" s="5" t="s">
        <v>533</v>
      </c>
    </row>
    <row r="325" spans="2:3">
      <c r="B325" s="5">
        <v>845</v>
      </c>
      <c r="C325" s="5" t="s">
        <v>532</v>
      </c>
    </row>
    <row r="326" spans="2:3">
      <c r="B326" s="5">
        <v>399</v>
      </c>
      <c r="C326" s="5" t="s">
        <v>533</v>
      </c>
    </row>
    <row r="327" spans="2:3">
      <c r="B327" s="5">
        <v>694</v>
      </c>
      <c r="C327" s="5" t="s">
        <v>533</v>
      </c>
    </row>
    <row r="328" spans="2:3">
      <c r="B328" s="5">
        <v>950</v>
      </c>
      <c r="C328" s="5" t="s">
        <v>532</v>
      </c>
    </row>
    <row r="329" spans="2:3">
      <c r="B329" s="5">
        <v>228</v>
      </c>
      <c r="C329" s="5" t="s">
        <v>533</v>
      </c>
    </row>
    <row r="330" spans="2:3">
      <c r="B330" s="5">
        <v>168</v>
      </c>
      <c r="C330" s="5" t="s">
        <v>533</v>
      </c>
    </row>
    <row r="331" spans="2:3">
      <c r="B331" s="5">
        <v>177</v>
      </c>
      <c r="C331" s="5" t="s">
        <v>532</v>
      </c>
    </row>
    <row r="332" spans="2:3">
      <c r="B332" s="5">
        <v>962</v>
      </c>
      <c r="C332" s="5" t="s">
        <v>532</v>
      </c>
    </row>
    <row r="333" spans="2:3">
      <c r="B333" s="5">
        <v>204</v>
      </c>
      <c r="C333" s="5" t="s">
        <v>533</v>
      </c>
    </row>
    <row r="334" spans="2:3">
      <c r="B334" s="5">
        <v>747</v>
      </c>
      <c r="C334" s="5" t="s">
        <v>532</v>
      </c>
    </row>
    <row r="335" spans="2:3">
      <c r="B335" s="5">
        <v>14</v>
      </c>
      <c r="C335" s="5" t="s">
        <v>533</v>
      </c>
    </row>
    <row r="336" spans="2:3">
      <c r="B336" s="5">
        <v>472</v>
      </c>
      <c r="C336" s="5" t="s">
        <v>532</v>
      </c>
    </row>
    <row r="337" spans="2:3">
      <c r="B337" s="5">
        <v>982</v>
      </c>
      <c r="C337" s="5" t="s">
        <v>533</v>
      </c>
    </row>
    <row r="338" spans="2:3">
      <c r="B338" s="5">
        <v>459</v>
      </c>
      <c r="C338" s="5" t="s">
        <v>533</v>
      </c>
    </row>
    <row r="339" spans="2:3">
      <c r="B339" s="5">
        <v>879</v>
      </c>
      <c r="C339" s="5" t="s">
        <v>532</v>
      </c>
    </row>
    <row r="340" spans="2:3">
      <c r="B340" s="5">
        <v>759</v>
      </c>
      <c r="C340" s="5" t="s">
        <v>532</v>
      </c>
    </row>
    <row r="341" spans="2:3">
      <c r="B341" s="5">
        <v>608</v>
      </c>
      <c r="C341" s="5" t="s">
        <v>532</v>
      </c>
    </row>
    <row r="342" spans="2:3">
      <c r="B342" s="5">
        <v>551</v>
      </c>
      <c r="C342" s="5" t="s">
        <v>533</v>
      </c>
    </row>
    <row r="343" spans="2:3">
      <c r="B343" s="5">
        <v>760</v>
      </c>
      <c r="C343" s="5" t="s">
        <v>532</v>
      </c>
    </row>
    <row r="344" spans="2:3">
      <c r="B344" s="5">
        <v>390</v>
      </c>
      <c r="C344" s="5" t="s">
        <v>533</v>
      </c>
    </row>
    <row r="345" spans="2:3">
      <c r="B345" s="5">
        <v>339</v>
      </c>
      <c r="C345" s="5" t="s">
        <v>533</v>
      </c>
    </row>
    <row r="346" spans="2:3">
      <c r="B346" s="5">
        <v>366</v>
      </c>
      <c r="C346" s="5" t="s">
        <v>533</v>
      </c>
    </row>
    <row r="347" spans="2:3">
      <c r="B347" s="5">
        <v>243</v>
      </c>
      <c r="C347" s="5" t="s">
        <v>533</v>
      </c>
    </row>
    <row r="348" spans="2:3">
      <c r="B348" s="5">
        <v>96</v>
      </c>
      <c r="C348" s="5" t="s">
        <v>533</v>
      </c>
    </row>
    <row r="349" spans="2:3">
      <c r="B349" s="5">
        <v>330</v>
      </c>
      <c r="C349" s="5" t="s">
        <v>533</v>
      </c>
    </row>
    <row r="350" spans="2:3">
      <c r="B350" s="5">
        <v>199</v>
      </c>
      <c r="C350" s="5" t="s">
        <v>532</v>
      </c>
    </row>
    <row r="351" spans="2:3">
      <c r="B351" s="5">
        <v>445</v>
      </c>
      <c r="C351" s="5" t="s">
        <v>532</v>
      </c>
    </row>
    <row r="352" spans="2:3">
      <c r="B352" s="5">
        <v>813</v>
      </c>
      <c r="C352" s="5" t="s">
        <v>532</v>
      </c>
    </row>
    <row r="353" spans="2:3">
      <c r="B353" s="5">
        <v>823</v>
      </c>
      <c r="C353" s="5" t="s">
        <v>532</v>
      </c>
    </row>
    <row r="354" spans="2:3">
      <c r="B354" s="5">
        <v>361</v>
      </c>
      <c r="C354" s="5" t="s">
        <v>533</v>
      </c>
    </row>
    <row r="355" spans="2:3">
      <c r="B355" s="5">
        <v>251</v>
      </c>
      <c r="C355" s="5" t="s">
        <v>532</v>
      </c>
    </row>
    <row r="356" spans="2:3">
      <c r="B356" s="5">
        <v>487</v>
      </c>
      <c r="C356" s="5" t="s">
        <v>532</v>
      </c>
    </row>
    <row r="357" spans="2:3">
      <c r="B357" s="5">
        <v>322</v>
      </c>
      <c r="C357" s="5" t="s">
        <v>532</v>
      </c>
    </row>
    <row r="358" spans="2:3">
      <c r="B358" s="5">
        <v>630</v>
      </c>
      <c r="C358" s="5" t="s">
        <v>533</v>
      </c>
    </row>
    <row r="359" spans="2:3">
      <c r="B359" s="5">
        <v>474</v>
      </c>
      <c r="C359" s="5" t="s">
        <v>533</v>
      </c>
    </row>
    <row r="360" spans="2:3">
      <c r="B360" s="5">
        <v>290</v>
      </c>
      <c r="C360" s="5" t="s">
        <v>533</v>
      </c>
    </row>
    <row r="361" spans="2:3">
      <c r="B361" s="5">
        <v>472</v>
      </c>
      <c r="C361" s="5" t="s">
        <v>533</v>
      </c>
    </row>
    <row r="362" spans="2:3">
      <c r="B362" s="5">
        <v>575</v>
      </c>
      <c r="C362" s="5" t="s">
        <v>532</v>
      </c>
    </row>
    <row r="363" spans="2:3">
      <c r="B363" s="5">
        <v>718</v>
      </c>
      <c r="C363" s="5" t="s">
        <v>533</v>
      </c>
    </row>
    <row r="364" spans="2:3">
      <c r="B364" s="5">
        <v>602</v>
      </c>
      <c r="C364" s="5" t="s">
        <v>533</v>
      </c>
    </row>
    <row r="365" spans="2:3">
      <c r="B365" s="5">
        <v>132</v>
      </c>
      <c r="C365" s="5" t="s">
        <v>533</v>
      </c>
    </row>
    <row r="366" spans="2:3">
      <c r="B366" s="5">
        <v>202</v>
      </c>
      <c r="C366" s="5" t="s">
        <v>533</v>
      </c>
    </row>
    <row r="367" spans="2:3">
      <c r="B367" s="5">
        <v>536</v>
      </c>
      <c r="C367" s="5" t="s">
        <v>533</v>
      </c>
    </row>
    <row r="368" spans="2:3">
      <c r="B368" s="5">
        <v>84</v>
      </c>
      <c r="C368" s="5" t="s">
        <v>532</v>
      </c>
    </row>
    <row r="369" spans="2:3">
      <c r="B369" s="5">
        <v>280</v>
      </c>
      <c r="C369" s="5" t="s">
        <v>533</v>
      </c>
    </row>
    <row r="370" spans="2:3">
      <c r="B370" s="5">
        <v>521</v>
      </c>
      <c r="C370" s="5" t="s">
        <v>533</v>
      </c>
    </row>
    <row r="371" spans="2:3">
      <c r="B371" s="5">
        <v>307</v>
      </c>
      <c r="C371" s="5" t="s">
        <v>532</v>
      </c>
    </row>
    <row r="372" spans="2:3">
      <c r="B372" s="5">
        <v>367</v>
      </c>
      <c r="C372" s="5" t="s">
        <v>533</v>
      </c>
    </row>
    <row r="373" spans="2:3">
      <c r="B373" s="5">
        <v>285</v>
      </c>
      <c r="C373" s="5" t="s">
        <v>533</v>
      </c>
    </row>
    <row r="374" spans="2:3">
      <c r="B374" s="5">
        <v>741</v>
      </c>
      <c r="C374" s="5" t="s">
        <v>533</v>
      </c>
    </row>
    <row r="375" spans="2:3">
      <c r="B375" s="5">
        <v>685</v>
      </c>
      <c r="C375" s="5" t="s">
        <v>532</v>
      </c>
    </row>
    <row r="376" spans="2:3">
      <c r="B376" s="5">
        <v>969</v>
      </c>
      <c r="C376" s="5" t="s">
        <v>533</v>
      </c>
    </row>
    <row r="377" spans="2:3">
      <c r="B377" s="5">
        <v>3</v>
      </c>
      <c r="C377" s="5" t="s">
        <v>533</v>
      </c>
    </row>
    <row r="378" spans="2:3">
      <c r="B378" s="5">
        <v>79</v>
      </c>
      <c r="C378" s="5" t="s">
        <v>532</v>
      </c>
    </row>
    <row r="379" spans="2:3">
      <c r="B379" s="5">
        <v>302</v>
      </c>
      <c r="C379" s="5" t="s">
        <v>533</v>
      </c>
    </row>
    <row r="380" spans="2:3">
      <c r="B380" s="5">
        <v>673</v>
      </c>
      <c r="C380" s="5" t="s">
        <v>532</v>
      </c>
    </row>
    <row r="381" spans="2:3">
      <c r="B381" s="5">
        <v>309</v>
      </c>
      <c r="C381" s="5" t="s">
        <v>533</v>
      </c>
    </row>
    <row r="382" spans="2:3">
      <c r="B382" s="5">
        <v>99</v>
      </c>
      <c r="C382" s="5" t="s">
        <v>532</v>
      </c>
    </row>
    <row r="383" spans="2:3">
      <c r="B383" s="5">
        <v>594</v>
      </c>
      <c r="C383" s="5" t="s">
        <v>532</v>
      </c>
    </row>
    <row r="384" spans="2:3">
      <c r="B384" s="5">
        <v>585</v>
      </c>
      <c r="C384" s="5" t="s">
        <v>533</v>
      </c>
    </row>
    <row r="385" spans="2:3">
      <c r="B385" s="5">
        <v>242</v>
      </c>
      <c r="C385" s="5" t="s">
        <v>533</v>
      </c>
    </row>
    <row r="386" spans="2:3">
      <c r="B386" s="5">
        <v>775</v>
      </c>
      <c r="C386" s="5" t="s">
        <v>532</v>
      </c>
    </row>
    <row r="387" spans="2:3">
      <c r="B387" s="5">
        <v>220</v>
      </c>
      <c r="C387" s="5" t="s">
        <v>533</v>
      </c>
    </row>
    <row r="388" spans="2:3">
      <c r="B388" s="5">
        <v>776</v>
      </c>
      <c r="C388" s="5" t="s">
        <v>533</v>
      </c>
    </row>
    <row r="389" spans="2:3">
      <c r="B389" s="5">
        <v>106</v>
      </c>
      <c r="C389" s="5" t="s">
        <v>533</v>
      </c>
    </row>
    <row r="390" spans="2:3">
      <c r="B390" s="5">
        <v>787</v>
      </c>
      <c r="C390" s="5" t="s">
        <v>532</v>
      </c>
    </row>
    <row r="391" spans="2:3">
      <c r="B391" s="5">
        <v>914</v>
      </c>
      <c r="C391" s="5" t="s">
        <v>533</v>
      </c>
    </row>
    <row r="392" spans="2:3">
      <c r="B392" s="5">
        <v>370</v>
      </c>
      <c r="C392" s="5" t="s">
        <v>533</v>
      </c>
    </row>
    <row r="393" spans="2:3">
      <c r="B393" s="5">
        <v>183</v>
      </c>
      <c r="C393" s="5" t="s">
        <v>533</v>
      </c>
    </row>
    <row r="394" spans="2:3">
      <c r="B394" s="5">
        <v>590</v>
      </c>
      <c r="C394" s="5" t="s">
        <v>533</v>
      </c>
    </row>
    <row r="395" spans="2:3">
      <c r="B395" s="5">
        <v>622</v>
      </c>
      <c r="C395" s="5" t="s">
        <v>533</v>
      </c>
    </row>
    <row r="396" spans="2:3">
      <c r="B396" s="5">
        <v>998</v>
      </c>
      <c r="C396" s="5" t="s">
        <v>532</v>
      </c>
    </row>
    <row r="397" spans="2:3">
      <c r="B397" s="5">
        <v>670</v>
      </c>
      <c r="C397" s="5" t="s">
        <v>532</v>
      </c>
    </row>
    <row r="398" spans="2:3">
      <c r="B398" s="5">
        <v>605</v>
      </c>
      <c r="C398" s="5" t="s">
        <v>532</v>
      </c>
    </row>
    <row r="399" spans="2:3">
      <c r="B399" s="5">
        <v>674</v>
      </c>
      <c r="C399" s="5" t="s">
        <v>533</v>
      </c>
    </row>
    <row r="400" spans="2:3">
      <c r="B400" s="5">
        <v>122</v>
      </c>
      <c r="C400" s="5" t="s">
        <v>532</v>
      </c>
    </row>
    <row r="401" spans="2:3">
      <c r="B401" s="5">
        <v>985</v>
      </c>
      <c r="C401" s="5" t="s">
        <v>532</v>
      </c>
    </row>
    <row r="402" spans="2:3">
      <c r="B402" s="5">
        <v>736</v>
      </c>
      <c r="C402" s="5" t="s">
        <v>533</v>
      </c>
    </row>
    <row r="403" spans="2:3">
      <c r="B403" s="5">
        <v>222</v>
      </c>
      <c r="C403" s="5" t="s">
        <v>533</v>
      </c>
    </row>
    <row r="404" spans="2:3">
      <c r="B404" s="5">
        <v>246</v>
      </c>
      <c r="C404" s="5" t="s">
        <v>533</v>
      </c>
    </row>
    <row r="405" spans="2:3">
      <c r="B405" s="5">
        <v>212</v>
      </c>
      <c r="C405" s="5" t="s">
        <v>533</v>
      </c>
    </row>
    <row r="406" spans="2:3">
      <c r="B406" s="5">
        <v>731</v>
      </c>
      <c r="C406" s="5" t="s">
        <v>532</v>
      </c>
    </row>
    <row r="407" spans="2:3">
      <c r="B407" s="5">
        <v>733</v>
      </c>
      <c r="C407" s="5" t="s">
        <v>532</v>
      </c>
    </row>
    <row r="408" spans="2:3">
      <c r="B408" s="5">
        <v>386</v>
      </c>
      <c r="C408" s="5" t="s">
        <v>532</v>
      </c>
    </row>
    <row r="409" spans="2:3">
      <c r="B409" s="5">
        <v>48</v>
      </c>
      <c r="C409" s="5" t="s">
        <v>532</v>
      </c>
    </row>
    <row r="410" spans="2:3">
      <c r="B410" s="5">
        <v>427</v>
      </c>
      <c r="C410" s="5" t="s">
        <v>533</v>
      </c>
    </row>
    <row r="411" spans="2:3">
      <c r="B411" s="5">
        <v>201</v>
      </c>
      <c r="C411" s="5" t="s">
        <v>533</v>
      </c>
    </row>
    <row r="412" spans="2:3">
      <c r="B412" s="5">
        <v>975</v>
      </c>
      <c r="C412" s="5" t="s">
        <v>533</v>
      </c>
    </row>
    <row r="413" spans="2:3">
      <c r="B413" s="5">
        <v>469</v>
      </c>
      <c r="C413" s="5" t="s">
        <v>532</v>
      </c>
    </row>
    <row r="414" spans="2:3">
      <c r="B414" s="5">
        <v>954</v>
      </c>
      <c r="C414" s="5" t="s">
        <v>532</v>
      </c>
    </row>
    <row r="415" spans="2:3">
      <c r="B415" s="5">
        <v>733</v>
      </c>
      <c r="C415" s="5" t="s">
        <v>532</v>
      </c>
    </row>
    <row r="416" spans="2:3">
      <c r="B416" s="5">
        <v>890</v>
      </c>
      <c r="C416" s="5" t="s">
        <v>532</v>
      </c>
    </row>
    <row r="417" spans="2:3">
      <c r="B417" s="5">
        <v>856</v>
      </c>
      <c r="C417" s="5" t="s">
        <v>532</v>
      </c>
    </row>
    <row r="418" spans="2:3">
      <c r="B418" s="5">
        <v>78</v>
      </c>
      <c r="C418" s="5" t="s">
        <v>533</v>
      </c>
    </row>
    <row r="419" spans="2:3">
      <c r="B419" s="5">
        <v>121</v>
      </c>
      <c r="C419" s="5" t="s">
        <v>533</v>
      </c>
    </row>
    <row r="420" spans="2:3">
      <c r="B420" s="5">
        <v>206</v>
      </c>
      <c r="C420" s="5" t="s">
        <v>533</v>
      </c>
    </row>
    <row r="421" spans="2:3">
      <c r="B421" s="5">
        <v>955</v>
      </c>
      <c r="C421" s="5" t="s">
        <v>532</v>
      </c>
    </row>
    <row r="422" spans="2:3">
      <c r="B422" s="5">
        <v>376</v>
      </c>
      <c r="C422" s="5" t="s">
        <v>532</v>
      </c>
    </row>
    <row r="423" spans="2:3">
      <c r="B423" s="5">
        <v>87</v>
      </c>
      <c r="C423" s="5" t="s">
        <v>533</v>
      </c>
    </row>
    <row r="424" spans="2:3">
      <c r="B424" s="5">
        <v>784</v>
      </c>
      <c r="C424" s="5" t="s">
        <v>532</v>
      </c>
    </row>
    <row r="425" spans="2:3">
      <c r="B425" s="5">
        <v>505</v>
      </c>
      <c r="C425" s="5" t="s">
        <v>533</v>
      </c>
    </row>
    <row r="426" spans="2:3">
      <c r="B426" s="5">
        <v>742</v>
      </c>
      <c r="C426" s="5" t="s">
        <v>532</v>
      </c>
    </row>
    <row r="427" spans="2:3">
      <c r="B427" s="5">
        <v>439</v>
      </c>
      <c r="C427" s="5" t="s">
        <v>533</v>
      </c>
    </row>
    <row r="428" spans="2:3">
      <c r="B428" s="5">
        <v>681</v>
      </c>
      <c r="C428" s="5" t="s">
        <v>533</v>
      </c>
    </row>
    <row r="429" spans="2:3">
      <c r="B429" s="5">
        <v>947</v>
      </c>
      <c r="C429" s="5" t="s">
        <v>532</v>
      </c>
    </row>
    <row r="430" spans="2:3">
      <c r="B430" s="5">
        <v>195</v>
      </c>
      <c r="C430" s="5" t="s">
        <v>533</v>
      </c>
    </row>
    <row r="431" spans="2:3">
      <c r="B431" s="5">
        <v>420</v>
      </c>
      <c r="C431" s="5" t="s">
        <v>533</v>
      </c>
    </row>
    <row r="432" spans="2:3">
      <c r="B432" s="5">
        <v>973</v>
      </c>
      <c r="C432" s="5" t="s">
        <v>533</v>
      </c>
    </row>
    <row r="433" spans="2:3">
      <c r="B433" s="5">
        <v>342</v>
      </c>
      <c r="C433" s="5" t="s">
        <v>533</v>
      </c>
    </row>
    <row r="434" spans="2:3">
      <c r="B434" s="5">
        <v>418</v>
      </c>
      <c r="C434" s="5" t="s">
        <v>532</v>
      </c>
    </row>
    <row r="435" spans="2:3">
      <c r="B435" s="5">
        <v>378</v>
      </c>
      <c r="C435" s="5" t="s">
        <v>532</v>
      </c>
    </row>
    <row r="436" spans="2:3">
      <c r="B436" s="5">
        <v>869</v>
      </c>
      <c r="C436" s="5" t="s">
        <v>533</v>
      </c>
    </row>
    <row r="437" spans="2:3">
      <c r="B437" s="5">
        <v>844</v>
      </c>
      <c r="C437" s="5" t="s">
        <v>533</v>
      </c>
    </row>
    <row r="438" spans="2:3">
      <c r="B438" s="5">
        <v>23</v>
      </c>
      <c r="C438" s="5" t="s">
        <v>532</v>
      </c>
    </row>
    <row r="439" spans="2:3">
      <c r="B439" s="5">
        <v>914</v>
      </c>
      <c r="C439" s="5" t="s">
        <v>533</v>
      </c>
    </row>
    <row r="440" spans="2:3">
      <c r="B440" s="5">
        <v>567</v>
      </c>
      <c r="C440" s="5" t="s">
        <v>533</v>
      </c>
    </row>
    <row r="441" spans="2:3">
      <c r="B441" s="5">
        <v>974</v>
      </c>
      <c r="C441" s="5" t="s">
        <v>533</v>
      </c>
    </row>
    <row r="442" spans="2:3">
      <c r="B442" s="5">
        <v>38</v>
      </c>
      <c r="C442" s="5" t="s">
        <v>533</v>
      </c>
    </row>
    <row r="443" spans="2:3">
      <c r="B443" s="5">
        <v>610</v>
      </c>
      <c r="C443" s="5" t="s">
        <v>533</v>
      </c>
    </row>
    <row r="444" spans="2:3">
      <c r="B444" s="5">
        <v>224</v>
      </c>
      <c r="C444" s="5" t="s">
        <v>533</v>
      </c>
    </row>
    <row r="445" spans="2:3">
      <c r="B445" s="5">
        <v>98</v>
      </c>
      <c r="C445" s="5" t="s">
        <v>533</v>
      </c>
    </row>
    <row r="446" spans="2:3">
      <c r="B446" s="5">
        <v>368</v>
      </c>
      <c r="C446" s="5" t="s">
        <v>533</v>
      </c>
    </row>
    <row r="447" spans="2:3">
      <c r="B447" s="5">
        <v>926</v>
      </c>
      <c r="C447" s="5" t="s">
        <v>533</v>
      </c>
    </row>
    <row r="448" spans="2:3">
      <c r="B448" s="5">
        <v>722</v>
      </c>
      <c r="C448" s="5" t="s">
        <v>533</v>
      </c>
    </row>
    <row r="449" spans="2:3">
      <c r="B449" s="5">
        <v>665</v>
      </c>
      <c r="C449" s="5" t="s">
        <v>532</v>
      </c>
    </row>
    <row r="450" spans="2:3">
      <c r="B450" s="5">
        <v>981</v>
      </c>
      <c r="C450" s="5" t="s">
        <v>532</v>
      </c>
    </row>
    <row r="451" spans="2:3">
      <c r="B451" s="5">
        <v>166</v>
      </c>
      <c r="C451" s="5" t="s">
        <v>533</v>
      </c>
    </row>
    <row r="452" spans="2:3">
      <c r="B452" s="5">
        <v>77</v>
      </c>
      <c r="C452" s="5" t="s">
        <v>532</v>
      </c>
    </row>
    <row r="453" spans="2:3">
      <c r="B453" s="5">
        <v>312</v>
      </c>
      <c r="C453" s="5" t="s">
        <v>533</v>
      </c>
    </row>
    <row r="454" spans="2:3">
      <c r="B454" s="5">
        <v>352</v>
      </c>
      <c r="C454" s="5" t="s">
        <v>533</v>
      </c>
    </row>
    <row r="455" spans="2:3">
      <c r="B455" s="5">
        <v>190</v>
      </c>
      <c r="C455" s="5" t="s">
        <v>533</v>
      </c>
    </row>
    <row r="456" spans="2:3">
      <c r="B456" s="5">
        <v>790</v>
      </c>
      <c r="C456" s="5" t="s">
        <v>532</v>
      </c>
    </row>
    <row r="457" spans="2:3">
      <c r="B457" s="5">
        <v>703</v>
      </c>
      <c r="C457" s="5" t="s">
        <v>533</v>
      </c>
    </row>
    <row r="458" spans="2:3">
      <c r="B458" s="5">
        <v>180</v>
      </c>
      <c r="C458" s="5" t="s">
        <v>533</v>
      </c>
    </row>
    <row r="459" spans="2:3">
      <c r="B459" s="5">
        <v>249</v>
      </c>
      <c r="C459" s="5" t="s">
        <v>532</v>
      </c>
    </row>
    <row r="460" spans="2:3">
      <c r="B460" s="5">
        <v>505</v>
      </c>
      <c r="C460" s="5" t="s">
        <v>532</v>
      </c>
    </row>
    <row r="461" spans="2:3">
      <c r="B461" s="5">
        <v>310</v>
      </c>
      <c r="C461" s="5" t="s">
        <v>533</v>
      </c>
    </row>
    <row r="462" spans="2:3">
      <c r="B462" s="5">
        <v>440</v>
      </c>
      <c r="C462" s="5" t="s">
        <v>533</v>
      </c>
    </row>
    <row r="463" spans="2:3">
      <c r="B463" s="5">
        <v>695</v>
      </c>
      <c r="C463" s="5" t="s">
        <v>533</v>
      </c>
    </row>
    <row r="464" spans="2:3">
      <c r="B464" s="5">
        <v>195</v>
      </c>
      <c r="C464" s="5" t="s">
        <v>533</v>
      </c>
    </row>
    <row r="465" spans="2:3">
      <c r="B465" s="5">
        <v>141</v>
      </c>
      <c r="C465" s="5" t="s">
        <v>532</v>
      </c>
    </row>
    <row r="466" spans="2:3">
      <c r="B466" s="5">
        <v>497</v>
      </c>
      <c r="C466" s="5" t="s">
        <v>533</v>
      </c>
    </row>
    <row r="467" spans="2:3">
      <c r="B467" s="5">
        <v>443</v>
      </c>
      <c r="C467" s="5" t="s">
        <v>533</v>
      </c>
    </row>
    <row r="468" spans="2:3">
      <c r="B468" s="5">
        <v>344</v>
      </c>
      <c r="C468" s="5" t="s">
        <v>533</v>
      </c>
    </row>
    <row r="469" spans="2:3">
      <c r="B469" s="5">
        <v>510</v>
      </c>
      <c r="C469" s="5" t="s">
        <v>532</v>
      </c>
    </row>
    <row r="470" spans="2:3">
      <c r="B470" s="5">
        <v>937</v>
      </c>
      <c r="C470" s="5" t="s">
        <v>533</v>
      </c>
    </row>
    <row r="471" spans="2:3">
      <c r="B471" s="5">
        <v>136</v>
      </c>
      <c r="C471" s="5" t="s">
        <v>533</v>
      </c>
    </row>
    <row r="472" spans="2:3">
      <c r="B472" s="5">
        <v>670</v>
      </c>
      <c r="C472" s="5" t="s">
        <v>532</v>
      </c>
    </row>
    <row r="473" spans="2:3">
      <c r="B473" s="5">
        <v>304</v>
      </c>
      <c r="C473" s="5" t="s">
        <v>533</v>
      </c>
    </row>
    <row r="474" spans="2:3">
      <c r="B474" s="5">
        <v>384</v>
      </c>
      <c r="C474" s="5" t="s">
        <v>532</v>
      </c>
    </row>
    <row r="475" spans="2:3">
      <c r="B475" s="5">
        <v>502</v>
      </c>
      <c r="C475" s="5" t="s">
        <v>532</v>
      </c>
    </row>
    <row r="476" spans="2:3">
      <c r="B476" s="5">
        <v>112</v>
      </c>
      <c r="C476" s="5" t="s">
        <v>533</v>
      </c>
    </row>
    <row r="477" spans="2:3">
      <c r="B477" s="5">
        <v>101</v>
      </c>
      <c r="C477" s="5" t="s">
        <v>532</v>
      </c>
    </row>
    <row r="478" spans="2:3">
      <c r="B478" s="5">
        <v>305</v>
      </c>
      <c r="C478" s="5" t="s">
        <v>533</v>
      </c>
    </row>
    <row r="479" spans="2:3">
      <c r="B479" s="5">
        <v>236</v>
      </c>
      <c r="C479" s="5" t="s">
        <v>533</v>
      </c>
    </row>
    <row r="480" spans="2:3">
      <c r="B480" s="5">
        <v>254</v>
      </c>
      <c r="C480" s="5" t="s">
        <v>532</v>
      </c>
    </row>
    <row r="481" spans="2:3">
      <c r="B481" s="5">
        <v>946</v>
      </c>
      <c r="C481" s="5" t="s">
        <v>532</v>
      </c>
    </row>
    <row r="482" spans="2:3">
      <c r="B482" s="5">
        <v>683</v>
      </c>
      <c r="C482" s="5" t="s">
        <v>532</v>
      </c>
    </row>
    <row r="483" spans="2:3">
      <c r="B483" s="5">
        <v>130</v>
      </c>
      <c r="C483" s="5" t="s">
        <v>533</v>
      </c>
    </row>
    <row r="484" spans="2:3">
      <c r="B484" s="5">
        <v>344</v>
      </c>
      <c r="C484" s="5" t="s">
        <v>533</v>
      </c>
    </row>
    <row r="485" spans="2:3">
      <c r="B485" s="5">
        <v>308</v>
      </c>
      <c r="C485" s="5" t="s">
        <v>533</v>
      </c>
    </row>
    <row r="486" spans="2:3">
      <c r="B486" s="5">
        <v>206</v>
      </c>
      <c r="C486" s="5" t="s">
        <v>532</v>
      </c>
    </row>
    <row r="487" spans="2:3">
      <c r="B487" s="5">
        <v>287</v>
      </c>
      <c r="C487" s="5" t="s">
        <v>533</v>
      </c>
    </row>
    <row r="488" spans="2:3">
      <c r="B488" s="5">
        <v>525</v>
      </c>
      <c r="C488" s="5" t="s">
        <v>533</v>
      </c>
    </row>
    <row r="489" spans="2:3">
      <c r="B489" s="5">
        <v>500</v>
      </c>
      <c r="C489" s="5" t="s">
        <v>533</v>
      </c>
    </row>
    <row r="490" spans="2:3">
      <c r="B490" s="5">
        <v>338</v>
      </c>
      <c r="C490" s="5" t="s">
        <v>533</v>
      </c>
    </row>
    <row r="491" spans="2:3">
      <c r="B491" s="5">
        <v>868</v>
      </c>
      <c r="C491" s="5" t="s">
        <v>532</v>
      </c>
    </row>
    <row r="492" spans="2:3">
      <c r="B492" s="5">
        <v>202</v>
      </c>
      <c r="C492" s="5" t="s">
        <v>533</v>
      </c>
    </row>
    <row r="493" spans="2:3">
      <c r="B493" s="5">
        <v>17</v>
      </c>
      <c r="C493" s="5" t="s">
        <v>533</v>
      </c>
    </row>
    <row r="494" spans="2:3">
      <c r="B494" s="5">
        <v>70</v>
      </c>
      <c r="C494" s="5" t="s">
        <v>533</v>
      </c>
    </row>
    <row r="495" spans="2:3">
      <c r="B495" s="5">
        <v>944</v>
      </c>
      <c r="C495" s="5" t="s">
        <v>533</v>
      </c>
    </row>
    <row r="496" spans="2:3">
      <c r="B496" s="5">
        <v>707</v>
      </c>
      <c r="C496" s="5" t="s">
        <v>533</v>
      </c>
    </row>
    <row r="497" spans="2:3">
      <c r="B497" s="5">
        <v>803</v>
      </c>
      <c r="C497" s="5" t="s">
        <v>532</v>
      </c>
    </row>
    <row r="498" spans="2:3">
      <c r="B498" s="5">
        <v>749</v>
      </c>
      <c r="C498" s="5" t="s">
        <v>533</v>
      </c>
    </row>
    <row r="499" spans="2:3">
      <c r="B499" s="5">
        <v>322</v>
      </c>
      <c r="C499" s="5" t="s">
        <v>533</v>
      </c>
    </row>
    <row r="500" spans="2:3">
      <c r="B500" s="5">
        <v>961</v>
      </c>
      <c r="C500" s="5" t="s">
        <v>533</v>
      </c>
    </row>
    <row r="501" spans="2:3">
      <c r="B501" s="5">
        <v>947</v>
      </c>
      <c r="C501" s="5" t="s">
        <v>532</v>
      </c>
    </row>
    <row r="502" spans="2:3">
      <c r="B502" s="5">
        <v>167</v>
      </c>
      <c r="C502" s="5" t="s">
        <v>533</v>
      </c>
    </row>
    <row r="503" spans="2:3">
      <c r="B503" s="5">
        <v>913</v>
      </c>
      <c r="C503" s="5" t="s">
        <v>532</v>
      </c>
    </row>
    <row r="504" spans="2:3">
      <c r="B504" s="5">
        <v>709</v>
      </c>
      <c r="C504" s="5" t="s">
        <v>533</v>
      </c>
    </row>
    <row r="505" spans="2:3">
      <c r="B505" s="5">
        <v>436</v>
      </c>
      <c r="C505" s="5" t="s">
        <v>533</v>
      </c>
    </row>
    <row r="506" spans="2:3">
      <c r="B506" s="5">
        <v>248</v>
      </c>
      <c r="C506" s="5" t="s">
        <v>533</v>
      </c>
    </row>
    <row r="507" spans="2:3">
      <c r="B507" s="5">
        <v>416</v>
      </c>
      <c r="C507" s="5" t="s">
        <v>533</v>
      </c>
    </row>
    <row r="508" spans="2:3">
      <c r="B508" s="5">
        <v>904</v>
      </c>
      <c r="C508" s="5" t="s">
        <v>533</v>
      </c>
    </row>
    <row r="509" spans="2:3">
      <c r="B509" s="5">
        <v>281</v>
      </c>
      <c r="C509" s="5" t="s">
        <v>533</v>
      </c>
    </row>
    <row r="510" spans="2:3">
      <c r="B510" s="5">
        <v>963</v>
      </c>
      <c r="C510" s="5" t="s">
        <v>532</v>
      </c>
    </row>
    <row r="511" spans="2:3">
      <c r="B511" s="5">
        <v>492</v>
      </c>
      <c r="C511" s="5" t="s">
        <v>533</v>
      </c>
    </row>
    <row r="512" spans="2:3">
      <c r="B512" s="5">
        <v>967</v>
      </c>
      <c r="C512" s="5" t="s">
        <v>532</v>
      </c>
    </row>
    <row r="513" spans="2:3">
      <c r="B513" s="5">
        <v>610</v>
      </c>
      <c r="C513" s="5" t="s">
        <v>532</v>
      </c>
    </row>
    <row r="514" spans="2:3">
      <c r="B514" s="5">
        <v>635</v>
      </c>
      <c r="C514" s="5" t="s">
        <v>532</v>
      </c>
    </row>
    <row r="515" spans="2:3">
      <c r="B515" s="5">
        <v>488</v>
      </c>
      <c r="C515" s="5" t="s">
        <v>533</v>
      </c>
    </row>
    <row r="516" spans="2:3">
      <c r="B516" s="5">
        <v>68</v>
      </c>
      <c r="C516" s="5" t="s">
        <v>532</v>
      </c>
    </row>
    <row r="517" spans="2:3">
      <c r="B517" s="5">
        <v>159</v>
      </c>
      <c r="C517" s="5" t="s">
        <v>533</v>
      </c>
    </row>
    <row r="518" spans="2:3">
      <c r="B518" s="5">
        <v>807</v>
      </c>
      <c r="C518" s="5" t="s">
        <v>533</v>
      </c>
    </row>
    <row r="519" spans="2:3">
      <c r="B519" s="5">
        <v>346</v>
      </c>
      <c r="C519" s="5" t="s">
        <v>533</v>
      </c>
    </row>
    <row r="520" spans="2:3">
      <c r="B520" s="5">
        <v>508</v>
      </c>
      <c r="C520" s="5" t="s">
        <v>532</v>
      </c>
    </row>
    <row r="521" spans="2:3">
      <c r="B521" s="5">
        <v>388</v>
      </c>
      <c r="C521" s="5" t="s">
        <v>532</v>
      </c>
    </row>
    <row r="522" spans="2:3">
      <c r="B522" s="5">
        <v>701</v>
      </c>
      <c r="C522" s="5" t="s">
        <v>533</v>
      </c>
    </row>
    <row r="523" spans="2:3">
      <c r="B523" s="5">
        <v>772</v>
      </c>
      <c r="C523" s="5" t="s">
        <v>533</v>
      </c>
    </row>
    <row r="524" spans="2:3">
      <c r="B524" s="5">
        <v>23</v>
      </c>
      <c r="C524" s="5" t="s">
        <v>533</v>
      </c>
    </row>
    <row r="525" spans="2:3">
      <c r="B525" s="5">
        <v>162</v>
      </c>
      <c r="C525" s="5" t="s">
        <v>533</v>
      </c>
    </row>
    <row r="526" spans="2:3">
      <c r="B526" s="5">
        <v>474</v>
      </c>
      <c r="C526" s="5" t="s">
        <v>532</v>
      </c>
    </row>
    <row r="527" spans="2:3">
      <c r="B527" s="5">
        <v>381</v>
      </c>
      <c r="C527" s="5" t="s">
        <v>533</v>
      </c>
    </row>
    <row r="528" spans="2:3">
      <c r="B528" s="5">
        <v>861</v>
      </c>
      <c r="C528" s="5" t="s">
        <v>532</v>
      </c>
    </row>
    <row r="529" spans="2:3">
      <c r="B529" s="5">
        <v>183</v>
      </c>
      <c r="C529" s="5" t="s">
        <v>533</v>
      </c>
    </row>
    <row r="530" spans="2:3">
      <c r="B530" s="5">
        <v>835</v>
      </c>
      <c r="C530" s="5" t="s">
        <v>533</v>
      </c>
    </row>
    <row r="531" spans="2:3">
      <c r="B531" s="5">
        <v>628</v>
      </c>
      <c r="C531" s="5" t="s">
        <v>532</v>
      </c>
    </row>
    <row r="532" spans="2:3">
      <c r="B532" s="5">
        <v>101</v>
      </c>
      <c r="C532" s="5" t="s">
        <v>533</v>
      </c>
    </row>
    <row r="533" spans="2:3">
      <c r="B533" s="5">
        <v>410</v>
      </c>
      <c r="C533" s="5" t="s">
        <v>533</v>
      </c>
    </row>
    <row r="534" spans="2:3">
      <c r="B534" s="5">
        <v>627</v>
      </c>
      <c r="C534" s="5" t="s">
        <v>533</v>
      </c>
    </row>
    <row r="535" spans="2:3">
      <c r="B535" s="5">
        <v>950</v>
      </c>
      <c r="C535" s="5" t="s">
        <v>533</v>
      </c>
    </row>
    <row r="536" spans="2:3">
      <c r="B536" s="5">
        <v>881</v>
      </c>
      <c r="C536" s="5" t="s">
        <v>533</v>
      </c>
    </row>
    <row r="537" spans="2:3">
      <c r="B537" s="5">
        <v>977</v>
      </c>
      <c r="C537" s="5" t="s">
        <v>533</v>
      </c>
    </row>
    <row r="538" spans="2:3">
      <c r="B538" s="5">
        <v>848</v>
      </c>
      <c r="C538" s="5" t="s">
        <v>533</v>
      </c>
    </row>
    <row r="539" spans="2:3">
      <c r="B539" s="5">
        <v>478</v>
      </c>
      <c r="C539" s="5" t="s">
        <v>533</v>
      </c>
    </row>
    <row r="540" spans="2:3">
      <c r="B540" s="5">
        <v>258</v>
      </c>
      <c r="C540" s="5" t="s">
        <v>532</v>
      </c>
    </row>
    <row r="541" spans="2:3">
      <c r="B541" s="5">
        <v>802</v>
      </c>
      <c r="C541" s="5" t="s">
        <v>532</v>
      </c>
    </row>
    <row r="542" spans="2:3">
      <c r="B542" s="5">
        <v>608</v>
      </c>
      <c r="C542" s="5" t="s">
        <v>533</v>
      </c>
    </row>
    <row r="543" spans="2:3">
      <c r="B543" s="5">
        <v>239</v>
      </c>
      <c r="C543" s="5" t="s">
        <v>533</v>
      </c>
    </row>
    <row r="544" spans="2:3">
      <c r="B544" s="5">
        <v>52</v>
      </c>
      <c r="C544" s="5" t="s">
        <v>532</v>
      </c>
    </row>
    <row r="545" spans="2:3">
      <c r="B545" s="5">
        <v>661</v>
      </c>
      <c r="C545" s="5" t="s">
        <v>532</v>
      </c>
    </row>
    <row r="546" spans="2:3">
      <c r="B546" s="5">
        <v>832</v>
      </c>
      <c r="C546" s="5" t="s">
        <v>532</v>
      </c>
    </row>
    <row r="547" spans="2:3">
      <c r="B547" s="5">
        <v>854</v>
      </c>
      <c r="C547" s="5" t="s">
        <v>532</v>
      </c>
    </row>
    <row r="548" spans="2:3">
      <c r="B548" s="5">
        <v>361</v>
      </c>
      <c r="C548" s="5" t="s">
        <v>533</v>
      </c>
    </row>
    <row r="549" spans="2:3">
      <c r="B549" s="5">
        <v>453</v>
      </c>
      <c r="C549" s="5" t="s">
        <v>533</v>
      </c>
    </row>
    <row r="550" spans="2:3">
      <c r="B550" s="5">
        <v>706</v>
      </c>
      <c r="C550" s="5" t="s">
        <v>532</v>
      </c>
    </row>
    <row r="551" spans="2:3">
      <c r="B551" s="5">
        <v>736</v>
      </c>
      <c r="C551" s="5" t="s">
        <v>533</v>
      </c>
    </row>
    <row r="552" spans="2:3">
      <c r="B552" s="5">
        <v>287</v>
      </c>
      <c r="C552" s="5" t="s">
        <v>533</v>
      </c>
    </row>
    <row r="553" spans="2:3">
      <c r="B553" s="5">
        <v>354</v>
      </c>
      <c r="C553" s="5" t="s">
        <v>532</v>
      </c>
    </row>
    <row r="554" spans="2:3">
      <c r="B554" s="5">
        <v>154</v>
      </c>
      <c r="C554" s="5" t="s">
        <v>532</v>
      </c>
    </row>
    <row r="555" spans="2:3">
      <c r="B555" s="5">
        <v>793</v>
      </c>
      <c r="C555" s="5" t="s">
        <v>533</v>
      </c>
    </row>
    <row r="556" spans="2:3">
      <c r="B556" s="5">
        <v>736</v>
      </c>
      <c r="C556" s="5" t="s">
        <v>532</v>
      </c>
    </row>
    <row r="557" spans="2:3">
      <c r="B557" s="5">
        <v>287</v>
      </c>
      <c r="C557" s="5" t="s">
        <v>532</v>
      </c>
    </row>
    <row r="558" spans="2:3">
      <c r="B558" s="5">
        <v>955</v>
      </c>
      <c r="C558" s="5" t="s">
        <v>532</v>
      </c>
    </row>
    <row r="559" spans="2:3">
      <c r="B559" s="5">
        <v>267</v>
      </c>
      <c r="C559" s="5" t="s">
        <v>533</v>
      </c>
    </row>
    <row r="560" spans="2:3">
      <c r="B560" s="5">
        <v>912</v>
      </c>
      <c r="C560" s="5" t="s">
        <v>532</v>
      </c>
    </row>
    <row r="561" spans="2:3">
      <c r="B561" s="5">
        <v>908</v>
      </c>
      <c r="C561" s="5" t="s">
        <v>532</v>
      </c>
    </row>
    <row r="562" spans="2:3">
      <c r="B562" s="5">
        <v>899</v>
      </c>
      <c r="C562" s="5" t="s">
        <v>533</v>
      </c>
    </row>
    <row r="563" spans="2:3">
      <c r="B563" s="5">
        <v>657</v>
      </c>
      <c r="C563" s="5" t="s">
        <v>533</v>
      </c>
    </row>
    <row r="564" spans="2:3">
      <c r="B564" s="5">
        <v>549</v>
      </c>
      <c r="C564" s="5" t="s">
        <v>533</v>
      </c>
    </row>
    <row r="565" spans="2:3">
      <c r="B565" s="5">
        <v>743</v>
      </c>
      <c r="C565" s="5" t="s">
        <v>533</v>
      </c>
    </row>
    <row r="566" spans="2:3">
      <c r="B566" s="5">
        <v>219</v>
      </c>
      <c r="C566" s="5" t="s">
        <v>533</v>
      </c>
    </row>
    <row r="567" spans="2:3">
      <c r="B567" s="5">
        <v>558</v>
      </c>
      <c r="C567" s="5" t="s">
        <v>533</v>
      </c>
    </row>
    <row r="568" spans="2:3">
      <c r="B568" s="5">
        <v>694</v>
      </c>
      <c r="C568" s="5" t="s">
        <v>533</v>
      </c>
    </row>
    <row r="569" spans="2:3">
      <c r="B569" s="5">
        <v>451</v>
      </c>
      <c r="C569" s="5" t="s">
        <v>532</v>
      </c>
    </row>
    <row r="570" spans="2:3">
      <c r="B570" s="5">
        <v>945</v>
      </c>
      <c r="C570" s="5" t="s">
        <v>532</v>
      </c>
    </row>
    <row r="571" spans="2:3">
      <c r="B571" s="5">
        <v>564</v>
      </c>
      <c r="C571" s="5" t="s">
        <v>532</v>
      </c>
    </row>
    <row r="572" spans="2:3">
      <c r="B572" s="5">
        <v>95</v>
      </c>
      <c r="C572" s="5" t="s">
        <v>533</v>
      </c>
    </row>
    <row r="573" spans="2:3">
      <c r="B573" s="5">
        <v>390</v>
      </c>
      <c r="C573" s="5" t="s">
        <v>533</v>
      </c>
    </row>
    <row r="574" spans="2:3">
      <c r="B574" s="5">
        <v>512</v>
      </c>
      <c r="C574" s="5" t="s">
        <v>533</v>
      </c>
    </row>
    <row r="575" spans="2:3">
      <c r="B575" s="5">
        <v>967</v>
      </c>
      <c r="C575" s="5" t="s">
        <v>533</v>
      </c>
    </row>
    <row r="576" spans="2:3">
      <c r="B576" s="5">
        <v>211</v>
      </c>
      <c r="C576" s="5" t="s">
        <v>533</v>
      </c>
    </row>
    <row r="577" spans="2:3">
      <c r="B577" s="5">
        <v>637</v>
      </c>
      <c r="C577" s="5" t="s">
        <v>532</v>
      </c>
    </row>
    <row r="578" spans="2:3">
      <c r="B578" s="5">
        <v>841</v>
      </c>
      <c r="C578" s="5" t="s">
        <v>533</v>
      </c>
    </row>
    <row r="579" spans="2:3">
      <c r="B579" s="5">
        <v>837</v>
      </c>
      <c r="C579" s="5" t="s">
        <v>532</v>
      </c>
    </row>
    <row r="580" spans="2:3">
      <c r="B580" s="5">
        <v>144</v>
      </c>
      <c r="C580" s="5" t="s">
        <v>533</v>
      </c>
    </row>
    <row r="581" spans="2:3">
      <c r="B581" s="5">
        <v>77</v>
      </c>
      <c r="C581" s="5" t="s">
        <v>533</v>
      </c>
    </row>
    <row r="582" spans="2:3">
      <c r="B582" s="5">
        <v>555</v>
      </c>
      <c r="C582" s="5" t="s">
        <v>532</v>
      </c>
    </row>
    <row r="583" spans="2:3">
      <c r="B583" s="5">
        <v>707</v>
      </c>
      <c r="C583" s="5" t="s">
        <v>533</v>
      </c>
    </row>
    <row r="584" spans="2:3">
      <c r="B584" s="5">
        <v>564</v>
      </c>
      <c r="C584" s="5" t="s">
        <v>533</v>
      </c>
    </row>
    <row r="585" spans="2:3">
      <c r="B585" s="5">
        <v>120</v>
      </c>
      <c r="C585" s="5" t="s">
        <v>532</v>
      </c>
    </row>
    <row r="586" spans="2:3">
      <c r="B586" s="5">
        <v>273</v>
      </c>
      <c r="C586" s="5" t="s">
        <v>532</v>
      </c>
    </row>
    <row r="587" spans="2:3">
      <c r="B587" s="5">
        <v>385</v>
      </c>
      <c r="C587" s="5" t="s">
        <v>533</v>
      </c>
    </row>
    <row r="588" spans="2:3">
      <c r="B588" s="5">
        <v>588</v>
      </c>
      <c r="C588" s="5" t="s">
        <v>533</v>
      </c>
    </row>
    <row r="589" spans="2:3">
      <c r="B589" s="5">
        <v>460</v>
      </c>
      <c r="C589" s="5" t="s">
        <v>533</v>
      </c>
    </row>
    <row r="590" spans="2:3">
      <c r="B590" s="5">
        <v>27</v>
      </c>
      <c r="C590" s="5" t="s">
        <v>533</v>
      </c>
    </row>
    <row r="591" spans="2:3">
      <c r="B591" s="5">
        <v>356</v>
      </c>
      <c r="C591" s="5" t="s">
        <v>533</v>
      </c>
    </row>
    <row r="592" spans="2:3">
      <c r="B592" s="5">
        <v>248</v>
      </c>
      <c r="C592" s="5" t="s">
        <v>533</v>
      </c>
    </row>
    <row r="593" spans="2:3">
      <c r="B593" s="5">
        <v>468</v>
      </c>
      <c r="C593" s="5" t="s">
        <v>533</v>
      </c>
    </row>
    <row r="594" spans="2:3">
      <c r="B594" s="5">
        <v>255</v>
      </c>
      <c r="C594" s="5" t="s">
        <v>532</v>
      </c>
    </row>
    <row r="595" spans="2:3">
      <c r="B595" s="5">
        <v>176</v>
      </c>
      <c r="C595" s="5" t="s">
        <v>532</v>
      </c>
    </row>
    <row r="596" spans="2:3">
      <c r="B596" s="5">
        <v>584</v>
      </c>
      <c r="C596" s="5" t="s">
        <v>532</v>
      </c>
    </row>
    <row r="597" spans="2:3">
      <c r="B597" s="5">
        <v>886</v>
      </c>
      <c r="C597" s="5" t="s">
        <v>533</v>
      </c>
    </row>
    <row r="598" spans="2:3">
      <c r="B598" s="5">
        <v>735</v>
      </c>
      <c r="C598" s="5" t="s">
        <v>533</v>
      </c>
    </row>
    <row r="599" spans="2:3">
      <c r="B599" s="5">
        <v>880</v>
      </c>
      <c r="C599" s="5" t="s">
        <v>533</v>
      </c>
    </row>
    <row r="600" spans="2:3">
      <c r="B600" s="5">
        <v>308</v>
      </c>
      <c r="C600" s="5" t="s">
        <v>533</v>
      </c>
    </row>
    <row r="601" spans="2:3">
      <c r="B601" s="5">
        <v>268</v>
      </c>
      <c r="C601" s="5" t="s">
        <v>533</v>
      </c>
    </row>
    <row r="602" spans="2:3">
      <c r="B602" s="5">
        <v>839</v>
      </c>
      <c r="C602" s="5" t="s">
        <v>532</v>
      </c>
    </row>
    <row r="603" spans="2:3">
      <c r="B603" s="5">
        <v>378</v>
      </c>
      <c r="C603" s="5" t="s">
        <v>533</v>
      </c>
    </row>
    <row r="604" spans="2:3">
      <c r="B604" s="5">
        <v>817</v>
      </c>
      <c r="C604" s="5" t="s">
        <v>532</v>
      </c>
    </row>
    <row r="605" spans="2:3">
      <c r="B605" s="5">
        <v>877</v>
      </c>
      <c r="C605" s="5" t="s">
        <v>532</v>
      </c>
    </row>
    <row r="606" spans="2:3">
      <c r="B606" s="5">
        <v>265</v>
      </c>
      <c r="C606" s="5" t="s">
        <v>533</v>
      </c>
    </row>
    <row r="607" spans="2:3">
      <c r="B607" s="5">
        <v>477</v>
      </c>
      <c r="C607" s="5" t="s">
        <v>533</v>
      </c>
    </row>
    <row r="608" spans="2:3">
      <c r="B608" s="5">
        <v>80</v>
      </c>
      <c r="C608" s="5" t="s">
        <v>533</v>
      </c>
    </row>
    <row r="609" spans="2:3">
      <c r="B609" s="5">
        <v>550</v>
      </c>
      <c r="C609" s="5" t="s">
        <v>533</v>
      </c>
    </row>
    <row r="610" spans="2:3">
      <c r="B610" s="5">
        <v>701</v>
      </c>
      <c r="C610" s="5" t="s">
        <v>533</v>
      </c>
    </row>
    <row r="611" spans="2:3">
      <c r="B611" s="5">
        <v>98</v>
      </c>
      <c r="C611" s="5" t="s">
        <v>533</v>
      </c>
    </row>
    <row r="612" spans="2:3">
      <c r="B612" s="5">
        <v>386</v>
      </c>
      <c r="C612" s="5" t="s">
        <v>533</v>
      </c>
    </row>
    <row r="613" spans="2:3">
      <c r="B613" s="5">
        <v>973</v>
      </c>
      <c r="C613" s="5" t="s">
        <v>533</v>
      </c>
    </row>
    <row r="614" spans="2:3">
      <c r="B614" s="5">
        <v>873</v>
      </c>
      <c r="C614" s="5" t="s">
        <v>533</v>
      </c>
    </row>
    <row r="615" spans="2:3">
      <c r="B615" s="5">
        <v>479</v>
      </c>
      <c r="C615" s="5" t="s">
        <v>533</v>
      </c>
    </row>
    <row r="616" spans="2:3">
      <c r="B616" s="5">
        <v>345</v>
      </c>
      <c r="C616" s="5" t="s">
        <v>532</v>
      </c>
    </row>
    <row r="617" spans="2:3">
      <c r="B617" s="5">
        <v>242</v>
      </c>
      <c r="C617" s="5" t="s">
        <v>533</v>
      </c>
    </row>
    <row r="618" spans="2:3">
      <c r="B618" s="5">
        <v>406</v>
      </c>
      <c r="C618" s="5" t="s">
        <v>533</v>
      </c>
    </row>
    <row r="619" spans="2:3">
      <c r="B619" s="5">
        <v>327</v>
      </c>
      <c r="C619" s="5" t="s">
        <v>533</v>
      </c>
    </row>
    <row r="620" spans="2:3">
      <c r="B620" s="5">
        <v>333</v>
      </c>
      <c r="C620" s="5" t="s">
        <v>533</v>
      </c>
    </row>
    <row r="621" spans="2:3">
      <c r="B621" s="5">
        <v>537</v>
      </c>
      <c r="C621" s="5" t="s">
        <v>533</v>
      </c>
    </row>
    <row r="622" spans="2:3">
      <c r="B622" s="5">
        <v>873</v>
      </c>
      <c r="C622" s="5" t="s">
        <v>533</v>
      </c>
    </row>
    <row r="623" spans="2:3">
      <c r="B623" s="5">
        <v>7</v>
      </c>
      <c r="C623" s="5" t="s">
        <v>533</v>
      </c>
    </row>
    <row r="624" spans="2:3">
      <c r="B624" s="5">
        <v>60</v>
      </c>
      <c r="C624" s="5" t="s">
        <v>533</v>
      </c>
    </row>
    <row r="625" spans="2:3">
      <c r="B625" s="5">
        <v>479</v>
      </c>
      <c r="C625" s="5" t="s">
        <v>533</v>
      </c>
    </row>
    <row r="626" spans="2:3">
      <c r="B626" s="5">
        <v>499</v>
      </c>
      <c r="C626" s="5" t="s">
        <v>532</v>
      </c>
    </row>
    <row r="627" spans="2:3">
      <c r="B627" s="5">
        <v>310</v>
      </c>
      <c r="C627" s="5" t="s">
        <v>533</v>
      </c>
    </row>
    <row r="628" spans="2:3">
      <c r="B628" s="5">
        <v>940</v>
      </c>
      <c r="C628" s="5" t="s">
        <v>533</v>
      </c>
    </row>
    <row r="629" spans="2:3">
      <c r="B629" s="5">
        <v>462</v>
      </c>
      <c r="C629" s="5" t="s">
        <v>532</v>
      </c>
    </row>
    <row r="630" spans="2:3">
      <c r="B630" s="5">
        <v>145</v>
      </c>
      <c r="C630" s="5" t="s">
        <v>533</v>
      </c>
    </row>
    <row r="631" spans="2:3">
      <c r="B631" s="5">
        <v>86</v>
      </c>
      <c r="C631" s="5" t="s">
        <v>532</v>
      </c>
    </row>
    <row r="632" spans="2:3">
      <c r="B632" s="5">
        <v>338</v>
      </c>
      <c r="C632" s="5" t="s">
        <v>532</v>
      </c>
    </row>
    <row r="633" spans="2:3">
      <c r="B633" s="5">
        <v>919</v>
      </c>
      <c r="C633" s="5" t="s">
        <v>532</v>
      </c>
    </row>
    <row r="634" spans="2:3">
      <c r="B634" s="5">
        <v>296</v>
      </c>
      <c r="C634" s="5" t="s">
        <v>533</v>
      </c>
    </row>
    <row r="635" spans="2:3">
      <c r="B635" s="5">
        <v>239</v>
      </c>
      <c r="C635" s="5" t="s">
        <v>532</v>
      </c>
    </row>
    <row r="636" spans="2:3">
      <c r="B636" s="5">
        <v>556</v>
      </c>
      <c r="C636" s="5" t="s">
        <v>533</v>
      </c>
    </row>
    <row r="637" spans="2:3">
      <c r="B637" s="5">
        <v>125</v>
      </c>
      <c r="C637" s="5" t="s">
        <v>533</v>
      </c>
    </row>
    <row r="638" spans="2:3">
      <c r="B638" s="5">
        <v>843</v>
      </c>
      <c r="C638" s="5" t="s">
        <v>532</v>
      </c>
    </row>
    <row r="639" spans="2:3">
      <c r="B639" s="5">
        <v>977</v>
      </c>
      <c r="C639" s="5" t="s">
        <v>532</v>
      </c>
    </row>
    <row r="640" spans="2:3">
      <c r="B640" s="5">
        <v>976</v>
      </c>
      <c r="C640" s="5" t="s">
        <v>532</v>
      </c>
    </row>
    <row r="641" spans="2:3">
      <c r="B641" s="5">
        <v>940</v>
      </c>
      <c r="C641" s="5" t="s">
        <v>533</v>
      </c>
    </row>
    <row r="642" spans="2:3">
      <c r="B642" s="5">
        <v>499</v>
      </c>
      <c r="C642" s="5" t="s">
        <v>533</v>
      </c>
    </row>
    <row r="643" spans="2:3">
      <c r="B643" s="5">
        <v>461</v>
      </c>
      <c r="C643" s="5" t="s">
        <v>533</v>
      </c>
    </row>
    <row r="644" spans="2:3">
      <c r="B644" s="5">
        <v>256</v>
      </c>
      <c r="C644" s="5" t="s">
        <v>533</v>
      </c>
    </row>
    <row r="645" spans="2:3">
      <c r="B645" s="5">
        <v>22</v>
      </c>
      <c r="C645" s="5" t="s">
        <v>533</v>
      </c>
    </row>
    <row r="646" spans="2:3">
      <c r="B646" s="5">
        <v>584</v>
      </c>
      <c r="C646" s="5" t="s">
        <v>533</v>
      </c>
    </row>
    <row r="647" spans="2:3">
      <c r="B647" s="5">
        <v>837</v>
      </c>
      <c r="C647" s="5" t="s">
        <v>532</v>
      </c>
    </row>
    <row r="648" spans="2:3">
      <c r="B648" s="5">
        <v>321</v>
      </c>
      <c r="C648" s="5" t="s">
        <v>533</v>
      </c>
    </row>
    <row r="649" spans="2:3">
      <c r="B649" s="5">
        <v>446</v>
      </c>
      <c r="C649" s="5" t="s">
        <v>533</v>
      </c>
    </row>
    <row r="650" spans="2:3">
      <c r="B650" s="5">
        <v>341</v>
      </c>
      <c r="C650" s="5" t="s">
        <v>533</v>
      </c>
    </row>
    <row r="651" spans="2:3">
      <c r="B651" s="5">
        <v>850</v>
      </c>
      <c r="C651" s="5" t="s">
        <v>533</v>
      </c>
    </row>
    <row r="652" spans="2:3">
      <c r="B652" s="5">
        <v>410</v>
      </c>
      <c r="C652" s="5" t="s">
        <v>532</v>
      </c>
    </row>
    <row r="653" spans="2:3">
      <c r="B653" s="5">
        <v>242</v>
      </c>
      <c r="C653" s="5" t="s">
        <v>533</v>
      </c>
    </row>
    <row r="654" spans="2:3">
      <c r="B654" s="5">
        <v>226</v>
      </c>
      <c r="C654" s="5" t="s">
        <v>533</v>
      </c>
    </row>
    <row r="655" spans="2:3">
      <c r="B655" s="5">
        <v>306</v>
      </c>
      <c r="C655" s="5" t="s">
        <v>532</v>
      </c>
    </row>
    <row r="656" spans="2:3">
      <c r="B656" s="5">
        <v>476</v>
      </c>
      <c r="C656" s="5" t="s">
        <v>532</v>
      </c>
    </row>
    <row r="657" spans="2:3">
      <c r="B657" s="5">
        <v>322</v>
      </c>
      <c r="C657" s="5" t="s">
        <v>533</v>
      </c>
    </row>
    <row r="658" spans="2:3">
      <c r="B658" s="5">
        <v>935</v>
      </c>
      <c r="C658" s="5" t="s">
        <v>532</v>
      </c>
    </row>
    <row r="659" spans="2:3">
      <c r="B659" s="5">
        <v>857</v>
      </c>
      <c r="C659" s="5" t="s">
        <v>533</v>
      </c>
    </row>
    <row r="660" spans="2:3">
      <c r="B660" s="5">
        <v>177</v>
      </c>
      <c r="C660" s="5" t="s">
        <v>532</v>
      </c>
    </row>
    <row r="661" spans="2:3">
      <c r="B661" s="5">
        <v>999</v>
      </c>
      <c r="C661" s="5" t="s">
        <v>532</v>
      </c>
    </row>
    <row r="662" spans="2:3">
      <c r="B662" s="5">
        <v>304</v>
      </c>
      <c r="C662" s="5" t="s">
        <v>533</v>
      </c>
    </row>
    <row r="663" spans="2:3">
      <c r="B663" s="5">
        <v>621</v>
      </c>
      <c r="C663" s="5" t="s">
        <v>533</v>
      </c>
    </row>
    <row r="664" spans="2:3">
      <c r="B664" s="5">
        <v>510</v>
      </c>
      <c r="C664" s="5" t="s">
        <v>533</v>
      </c>
    </row>
    <row r="665" spans="2:3">
      <c r="B665" s="5">
        <v>932</v>
      </c>
      <c r="C665" s="5" t="s">
        <v>532</v>
      </c>
    </row>
    <row r="666" spans="2:3">
      <c r="B666" s="5">
        <v>587</v>
      </c>
      <c r="C666" s="5" t="s">
        <v>533</v>
      </c>
    </row>
    <row r="667" spans="2:3">
      <c r="B667" s="5">
        <v>151</v>
      </c>
      <c r="C667" s="5" t="s">
        <v>532</v>
      </c>
    </row>
    <row r="668" spans="2:3">
      <c r="B668" s="5">
        <v>105</v>
      </c>
      <c r="C668" s="5" t="s">
        <v>533</v>
      </c>
    </row>
    <row r="669" spans="2:3">
      <c r="B669" s="5">
        <v>343</v>
      </c>
      <c r="C669" s="5" t="s">
        <v>533</v>
      </c>
    </row>
    <row r="670" spans="2:3">
      <c r="B670" s="5">
        <v>2</v>
      </c>
      <c r="C670" s="5" t="s">
        <v>533</v>
      </c>
    </row>
    <row r="671" spans="2:3">
      <c r="B671" s="5">
        <v>597</v>
      </c>
      <c r="C671" s="5" t="s">
        <v>533</v>
      </c>
    </row>
    <row r="672" spans="2:3">
      <c r="B672" s="5">
        <v>757</v>
      </c>
      <c r="C672" s="5" t="s">
        <v>532</v>
      </c>
    </row>
    <row r="673" spans="2:3">
      <c r="B673" s="5">
        <v>515</v>
      </c>
      <c r="C673" s="5" t="s">
        <v>533</v>
      </c>
    </row>
    <row r="674" spans="2:3">
      <c r="B674" s="5">
        <v>228</v>
      </c>
      <c r="C674" s="5" t="s">
        <v>533</v>
      </c>
    </row>
    <row r="675" spans="2:3">
      <c r="B675" s="5">
        <v>663</v>
      </c>
      <c r="C675" s="5" t="s">
        <v>533</v>
      </c>
    </row>
    <row r="676" spans="2:3">
      <c r="B676" s="5">
        <v>710</v>
      </c>
      <c r="C676" s="5" t="s">
        <v>533</v>
      </c>
    </row>
    <row r="677" spans="2:3">
      <c r="B677" s="5">
        <v>767</v>
      </c>
      <c r="C677" s="5" t="s">
        <v>532</v>
      </c>
    </row>
    <row r="678" spans="2:3">
      <c r="B678" s="5">
        <v>970</v>
      </c>
      <c r="C678" s="5" t="s">
        <v>533</v>
      </c>
    </row>
    <row r="679" spans="2:3">
      <c r="B679" s="5">
        <v>881</v>
      </c>
      <c r="C679" s="5" t="s">
        <v>532</v>
      </c>
    </row>
    <row r="680" spans="2:3">
      <c r="B680" s="5">
        <v>394</v>
      </c>
      <c r="C680" s="5" t="s">
        <v>533</v>
      </c>
    </row>
    <row r="681" spans="2:3">
      <c r="B681" s="5">
        <v>33</v>
      </c>
      <c r="C681" s="5" t="s">
        <v>532</v>
      </c>
    </row>
    <row r="682" spans="2:3">
      <c r="B682" s="5">
        <v>261</v>
      </c>
      <c r="C682" s="5" t="s">
        <v>533</v>
      </c>
    </row>
    <row r="683" spans="2:3">
      <c r="B683" s="5">
        <v>238</v>
      </c>
      <c r="C683" s="5" t="s">
        <v>533</v>
      </c>
    </row>
    <row r="684" spans="2:3">
      <c r="B684" s="5">
        <v>868</v>
      </c>
      <c r="C684" s="5" t="s">
        <v>532</v>
      </c>
    </row>
    <row r="685" spans="2:3">
      <c r="B685" s="5">
        <v>195</v>
      </c>
      <c r="C685" s="5" t="s">
        <v>533</v>
      </c>
    </row>
    <row r="686" spans="2:3">
      <c r="B686" s="5">
        <v>782</v>
      </c>
      <c r="C686" s="5" t="s">
        <v>532</v>
      </c>
    </row>
    <row r="687" spans="2:3">
      <c r="B687" s="5">
        <v>32</v>
      </c>
      <c r="C687" s="5" t="s">
        <v>532</v>
      </c>
    </row>
    <row r="688" spans="2:3">
      <c r="B688" s="5">
        <v>93</v>
      </c>
      <c r="C688" s="5" t="s">
        <v>533</v>
      </c>
    </row>
    <row r="689" spans="2:3">
      <c r="B689" s="5">
        <v>869</v>
      </c>
      <c r="C689" s="5" t="s">
        <v>533</v>
      </c>
    </row>
    <row r="690" spans="2:3">
      <c r="B690" s="5">
        <v>521</v>
      </c>
      <c r="C690" s="5" t="s">
        <v>533</v>
      </c>
    </row>
    <row r="691" spans="2:3">
      <c r="B691" s="5">
        <v>493</v>
      </c>
      <c r="C691" s="5" t="s">
        <v>533</v>
      </c>
    </row>
    <row r="692" spans="2:3">
      <c r="B692" s="5">
        <v>691</v>
      </c>
      <c r="C692" s="5" t="s">
        <v>532</v>
      </c>
    </row>
    <row r="693" spans="2:3">
      <c r="B693" s="5">
        <v>108</v>
      </c>
      <c r="C693" s="5" t="s">
        <v>533</v>
      </c>
    </row>
    <row r="694" spans="2:3">
      <c r="B694" s="5">
        <v>689</v>
      </c>
      <c r="C694" s="5" t="s">
        <v>533</v>
      </c>
    </row>
    <row r="695" spans="2:3">
      <c r="B695" s="5">
        <v>501</v>
      </c>
      <c r="C695" s="5" t="s">
        <v>533</v>
      </c>
    </row>
    <row r="696" spans="2:3">
      <c r="B696" s="5">
        <v>681</v>
      </c>
      <c r="C696" s="5" t="s">
        <v>533</v>
      </c>
    </row>
    <row r="697" spans="2:3">
      <c r="B697" s="5">
        <v>632</v>
      </c>
      <c r="C697" s="5" t="s">
        <v>533</v>
      </c>
    </row>
    <row r="698" spans="2:3">
      <c r="B698" s="5">
        <v>145</v>
      </c>
      <c r="C698" s="5" t="s">
        <v>533</v>
      </c>
    </row>
    <row r="699" spans="2:3">
      <c r="B699" s="5">
        <v>287</v>
      </c>
      <c r="C699" s="5" t="s">
        <v>533</v>
      </c>
    </row>
    <row r="700" spans="2:3">
      <c r="B700" s="5">
        <v>72</v>
      </c>
      <c r="C700" s="5" t="s">
        <v>533</v>
      </c>
    </row>
    <row r="701" spans="2:3">
      <c r="B701" s="5">
        <v>256</v>
      </c>
      <c r="C701" s="5" t="s">
        <v>532</v>
      </c>
    </row>
    <row r="702" spans="2:3">
      <c r="B702" s="5">
        <v>198</v>
      </c>
      <c r="C702" s="5" t="s">
        <v>533</v>
      </c>
    </row>
    <row r="703" spans="2:3">
      <c r="B703" s="5">
        <v>791</v>
      </c>
      <c r="C703" s="5" t="s">
        <v>533</v>
      </c>
    </row>
    <row r="704" spans="2:3">
      <c r="B704" s="5">
        <v>416</v>
      </c>
      <c r="C704" s="5" t="s">
        <v>533</v>
      </c>
    </row>
    <row r="705" spans="2:3">
      <c r="B705" s="5">
        <v>110</v>
      </c>
      <c r="C705" s="5" t="s">
        <v>533</v>
      </c>
    </row>
    <row r="706" spans="2:3">
      <c r="B706" s="5">
        <v>107</v>
      </c>
      <c r="C706" s="5" t="s">
        <v>532</v>
      </c>
    </row>
    <row r="707" spans="2:3">
      <c r="B707" s="5">
        <v>394</v>
      </c>
      <c r="C707" s="5" t="s">
        <v>533</v>
      </c>
    </row>
    <row r="708" spans="2:3">
      <c r="B708" s="5">
        <v>910</v>
      </c>
      <c r="C708" s="5" t="s">
        <v>533</v>
      </c>
    </row>
    <row r="709" spans="2:3">
      <c r="B709" s="5">
        <v>517</v>
      </c>
      <c r="C709" s="5" t="s">
        <v>533</v>
      </c>
    </row>
    <row r="710" spans="2:3">
      <c r="B710" s="5">
        <v>588</v>
      </c>
      <c r="C710" s="5" t="s">
        <v>533</v>
      </c>
    </row>
    <row r="711" spans="2:3">
      <c r="B711" s="5">
        <v>824</v>
      </c>
      <c r="C711" s="5" t="s">
        <v>532</v>
      </c>
    </row>
    <row r="712" spans="2:3">
      <c r="B712" s="5">
        <v>95</v>
      </c>
      <c r="C712" s="5" t="s">
        <v>533</v>
      </c>
    </row>
    <row r="713" spans="2:3">
      <c r="B713" s="5">
        <v>662</v>
      </c>
      <c r="C713" s="5" t="s">
        <v>533</v>
      </c>
    </row>
    <row r="714" spans="2:3">
      <c r="B714" s="5">
        <v>613</v>
      </c>
      <c r="C714" s="5" t="s">
        <v>532</v>
      </c>
    </row>
    <row r="715" spans="2:3">
      <c r="B715" s="5">
        <v>913</v>
      </c>
      <c r="C715" s="5" t="s">
        <v>532</v>
      </c>
    </row>
    <row r="716" spans="2:3">
      <c r="B716" s="5">
        <v>3</v>
      </c>
      <c r="C716" s="5" t="s">
        <v>532</v>
      </c>
    </row>
    <row r="717" spans="2:3">
      <c r="B717" s="5">
        <v>852</v>
      </c>
      <c r="C717" s="5" t="s">
        <v>532</v>
      </c>
    </row>
    <row r="718" spans="2:3">
      <c r="B718" s="5">
        <v>95</v>
      </c>
      <c r="C718" s="5" t="s">
        <v>533</v>
      </c>
    </row>
    <row r="719" spans="2:3">
      <c r="B719" s="5">
        <v>1</v>
      </c>
      <c r="C719" s="5" t="s">
        <v>533</v>
      </c>
    </row>
    <row r="720" spans="2:3">
      <c r="B720" s="5">
        <v>118</v>
      </c>
      <c r="C720" s="5" t="s">
        <v>532</v>
      </c>
    </row>
    <row r="721" spans="2:3">
      <c r="B721" s="5">
        <v>491</v>
      </c>
      <c r="C721" s="5" t="s">
        <v>533</v>
      </c>
    </row>
    <row r="722" spans="2:3">
      <c r="B722" s="5">
        <v>992</v>
      </c>
      <c r="C722" s="5" t="s">
        <v>533</v>
      </c>
    </row>
    <row r="723" spans="2:3">
      <c r="B723" s="5">
        <v>16</v>
      </c>
      <c r="C723" s="5" t="s">
        <v>533</v>
      </c>
    </row>
    <row r="724" spans="2:3">
      <c r="B724" s="5">
        <v>508</v>
      </c>
      <c r="C724" s="5" t="s">
        <v>533</v>
      </c>
    </row>
    <row r="725" spans="2:3">
      <c r="B725" s="5">
        <v>783</v>
      </c>
      <c r="C725" s="5" t="s">
        <v>533</v>
      </c>
    </row>
    <row r="726" spans="2:3">
      <c r="B726" s="5">
        <v>174</v>
      </c>
      <c r="C726" s="5" t="s">
        <v>533</v>
      </c>
    </row>
    <row r="727" spans="2:3">
      <c r="B727" s="5">
        <v>705</v>
      </c>
      <c r="C727" s="5" t="s">
        <v>533</v>
      </c>
    </row>
    <row r="728" spans="2:3">
      <c r="B728" s="5">
        <v>880</v>
      </c>
      <c r="C728" s="5" t="s">
        <v>532</v>
      </c>
    </row>
    <row r="729" spans="2:3">
      <c r="B729" s="5">
        <v>331</v>
      </c>
      <c r="C729" s="5" t="s">
        <v>533</v>
      </c>
    </row>
    <row r="730" spans="2:3">
      <c r="B730" s="5">
        <v>472</v>
      </c>
      <c r="C730" s="5" t="s">
        <v>532</v>
      </c>
    </row>
    <row r="731" spans="2:3">
      <c r="B731" s="5">
        <v>606</v>
      </c>
      <c r="C731" s="5" t="s">
        <v>533</v>
      </c>
    </row>
    <row r="732" spans="2:3">
      <c r="B732" s="5">
        <v>749</v>
      </c>
      <c r="C732" s="5" t="s">
        <v>532</v>
      </c>
    </row>
    <row r="733" spans="2:3">
      <c r="B733" s="5">
        <v>782</v>
      </c>
      <c r="C733" s="5" t="s">
        <v>533</v>
      </c>
    </row>
    <row r="734" spans="2:3">
      <c r="B734" s="5">
        <v>128</v>
      </c>
      <c r="C734" s="5" t="s">
        <v>533</v>
      </c>
    </row>
    <row r="735" spans="2:3">
      <c r="B735" s="5">
        <v>272</v>
      </c>
      <c r="C735" s="5" t="s">
        <v>533</v>
      </c>
    </row>
    <row r="736" spans="2:3">
      <c r="B736" s="5">
        <v>274</v>
      </c>
      <c r="C736" s="5" t="s">
        <v>532</v>
      </c>
    </row>
    <row r="737" spans="2:3">
      <c r="B737" s="5">
        <v>803</v>
      </c>
      <c r="C737" s="5" t="s">
        <v>533</v>
      </c>
    </row>
    <row r="738" spans="2:3">
      <c r="B738" s="5">
        <v>726</v>
      </c>
      <c r="C738" s="5" t="s">
        <v>533</v>
      </c>
    </row>
    <row r="739" spans="2:3">
      <c r="B739" s="5">
        <v>755</v>
      </c>
      <c r="C739" s="5" t="s">
        <v>533</v>
      </c>
    </row>
    <row r="740" spans="2:3">
      <c r="B740" s="5">
        <v>235</v>
      </c>
      <c r="C740" s="5" t="s">
        <v>533</v>
      </c>
    </row>
    <row r="741" spans="2:3">
      <c r="B741" s="5">
        <v>632</v>
      </c>
      <c r="C741" s="5" t="s">
        <v>533</v>
      </c>
    </row>
    <row r="742" spans="2:3">
      <c r="B742" s="5">
        <v>785</v>
      </c>
      <c r="C742" s="5" t="s">
        <v>532</v>
      </c>
    </row>
    <row r="743" spans="2:3">
      <c r="B743" s="5">
        <v>253</v>
      </c>
      <c r="C743" s="5" t="s">
        <v>533</v>
      </c>
    </row>
    <row r="744" spans="2:3">
      <c r="B744" s="5">
        <v>486</v>
      </c>
      <c r="C744" s="5" t="s">
        <v>533</v>
      </c>
    </row>
    <row r="745" spans="2:3">
      <c r="B745" s="5">
        <v>319</v>
      </c>
      <c r="C745" s="5" t="s">
        <v>533</v>
      </c>
    </row>
    <row r="746" spans="2:3">
      <c r="B746" s="5">
        <v>16</v>
      </c>
      <c r="C746" s="5" t="s">
        <v>533</v>
      </c>
    </row>
    <row r="747" spans="2:3">
      <c r="B747" s="5">
        <v>478</v>
      </c>
      <c r="C747" s="5" t="s">
        <v>532</v>
      </c>
    </row>
    <row r="748" spans="2:3">
      <c r="B748" s="5">
        <v>847</v>
      </c>
      <c r="C748" s="5" t="s">
        <v>532</v>
      </c>
    </row>
    <row r="749" spans="2:3">
      <c r="B749" s="5">
        <v>388</v>
      </c>
      <c r="C749" s="5" t="s">
        <v>533</v>
      </c>
    </row>
    <row r="750" spans="2:3">
      <c r="B750" s="5">
        <v>72</v>
      </c>
      <c r="C750" s="5" t="s">
        <v>533</v>
      </c>
    </row>
    <row r="751" spans="2:3">
      <c r="B751" s="5">
        <v>782</v>
      </c>
      <c r="C751" s="5" t="s">
        <v>532</v>
      </c>
    </row>
    <row r="752" spans="2:3">
      <c r="B752" s="5">
        <v>555</v>
      </c>
      <c r="C752" s="5" t="s">
        <v>532</v>
      </c>
    </row>
    <row r="753" spans="2:3">
      <c r="B753" s="5">
        <v>592</v>
      </c>
      <c r="C753" s="5" t="s">
        <v>532</v>
      </c>
    </row>
    <row r="754" spans="2:3">
      <c r="B754" s="5">
        <v>755</v>
      </c>
      <c r="C754" s="5" t="s">
        <v>532</v>
      </c>
    </row>
    <row r="755" spans="2:3">
      <c r="B755" s="5">
        <v>648</v>
      </c>
      <c r="C755" s="5" t="s">
        <v>533</v>
      </c>
    </row>
    <row r="756" spans="2:3">
      <c r="B756" s="5">
        <v>458</v>
      </c>
      <c r="C756" s="5" t="s">
        <v>533</v>
      </c>
    </row>
    <row r="757" spans="2:3">
      <c r="B757" s="5">
        <v>383</v>
      </c>
      <c r="C757" s="5" t="s">
        <v>532</v>
      </c>
    </row>
    <row r="758" spans="2:3">
      <c r="B758" s="5">
        <v>877</v>
      </c>
      <c r="C758" s="5" t="s">
        <v>532</v>
      </c>
    </row>
    <row r="759" spans="2:3">
      <c r="B759" s="5">
        <v>130</v>
      </c>
      <c r="C759" s="5" t="s">
        <v>532</v>
      </c>
    </row>
    <row r="760" spans="2:3">
      <c r="B760" s="5">
        <v>337</v>
      </c>
      <c r="C760" s="5" t="s">
        <v>533</v>
      </c>
    </row>
    <row r="761" spans="2:3">
      <c r="B761" s="5">
        <v>499</v>
      </c>
      <c r="C761" s="5" t="s">
        <v>533</v>
      </c>
    </row>
    <row r="762" spans="2:3">
      <c r="B762" s="5">
        <v>635</v>
      </c>
      <c r="C762" s="5" t="s">
        <v>533</v>
      </c>
    </row>
    <row r="763" spans="2:3">
      <c r="B763" s="5">
        <v>571</v>
      </c>
      <c r="C763" s="5" t="s">
        <v>532</v>
      </c>
    </row>
    <row r="764" spans="2:3">
      <c r="B764" s="5">
        <v>320</v>
      </c>
      <c r="C764" s="5" t="s">
        <v>533</v>
      </c>
    </row>
    <row r="765" spans="2:3">
      <c r="B765" s="5">
        <v>27</v>
      </c>
      <c r="C765" s="5" t="s">
        <v>532</v>
      </c>
    </row>
    <row r="766" spans="2:3">
      <c r="B766" s="5">
        <v>373</v>
      </c>
      <c r="C766" s="5" t="s">
        <v>533</v>
      </c>
    </row>
    <row r="767" spans="2:3">
      <c r="B767" s="5">
        <v>5</v>
      </c>
      <c r="C767" s="5" t="s">
        <v>533</v>
      </c>
    </row>
    <row r="768" spans="2:3">
      <c r="B768" s="5">
        <v>949</v>
      </c>
      <c r="C768" s="5" t="s">
        <v>532</v>
      </c>
    </row>
    <row r="769" spans="2:3">
      <c r="B769" s="5">
        <v>375</v>
      </c>
      <c r="C769" s="5" t="s">
        <v>533</v>
      </c>
    </row>
    <row r="770" spans="2:3">
      <c r="B770" s="5">
        <v>893</v>
      </c>
      <c r="C770" s="5" t="s">
        <v>532</v>
      </c>
    </row>
    <row r="771" spans="2:3">
      <c r="B771" s="5">
        <v>321</v>
      </c>
      <c r="C771" s="5" t="s">
        <v>533</v>
      </c>
    </row>
    <row r="772" spans="2:3">
      <c r="B772" s="5">
        <v>134</v>
      </c>
      <c r="C772" s="5" t="s">
        <v>532</v>
      </c>
    </row>
    <row r="773" spans="2:3">
      <c r="B773" s="5">
        <v>710</v>
      </c>
      <c r="C773" s="5" t="s">
        <v>533</v>
      </c>
    </row>
    <row r="774" spans="2:3">
      <c r="B774" s="5">
        <v>300</v>
      </c>
      <c r="C774" s="5" t="s">
        <v>532</v>
      </c>
    </row>
    <row r="775" spans="2:3">
      <c r="B775" s="5">
        <v>162</v>
      </c>
      <c r="C775" s="5" t="s">
        <v>532</v>
      </c>
    </row>
    <row r="776" spans="2:3">
      <c r="B776" s="5">
        <v>869</v>
      </c>
      <c r="C776" s="5" t="s">
        <v>532</v>
      </c>
    </row>
    <row r="777" spans="2:3">
      <c r="B777" s="5">
        <v>381</v>
      </c>
      <c r="C777" s="5" t="s">
        <v>533</v>
      </c>
    </row>
    <row r="778" spans="2:3">
      <c r="B778" s="5">
        <v>790</v>
      </c>
      <c r="C778" s="5" t="s">
        <v>533</v>
      </c>
    </row>
    <row r="779" spans="2:3">
      <c r="B779" s="5">
        <v>980</v>
      </c>
      <c r="C779" s="5" t="s">
        <v>533</v>
      </c>
    </row>
    <row r="780" spans="2:3">
      <c r="B780" s="5">
        <v>481</v>
      </c>
      <c r="C780" s="5" t="s">
        <v>533</v>
      </c>
    </row>
    <row r="781" spans="2:3">
      <c r="B781" s="5">
        <v>602</v>
      </c>
      <c r="C781" s="5" t="s">
        <v>532</v>
      </c>
    </row>
    <row r="782" spans="2:3">
      <c r="B782" s="5">
        <v>566</v>
      </c>
      <c r="C782" s="5" t="s">
        <v>533</v>
      </c>
    </row>
    <row r="783" spans="2:3">
      <c r="B783" s="5">
        <v>414</v>
      </c>
      <c r="C783" s="5" t="s">
        <v>532</v>
      </c>
    </row>
    <row r="784" spans="2:3">
      <c r="B784" s="5">
        <v>293</v>
      </c>
      <c r="C784" s="5" t="s">
        <v>532</v>
      </c>
    </row>
    <row r="785" spans="2:3">
      <c r="B785" s="5">
        <v>870</v>
      </c>
      <c r="C785" s="5" t="s">
        <v>532</v>
      </c>
    </row>
    <row r="786" spans="2:3">
      <c r="B786" s="5">
        <v>684</v>
      </c>
      <c r="C786" s="5" t="s">
        <v>533</v>
      </c>
    </row>
    <row r="787" spans="2:3">
      <c r="B787" s="5">
        <v>844</v>
      </c>
      <c r="C787" s="5" t="s">
        <v>533</v>
      </c>
    </row>
    <row r="788" spans="2:3">
      <c r="B788" s="5">
        <v>702</v>
      </c>
      <c r="C788" s="5" t="s">
        <v>533</v>
      </c>
    </row>
    <row r="789" spans="2:3">
      <c r="B789" s="5">
        <v>219</v>
      </c>
      <c r="C789" s="5" t="s">
        <v>533</v>
      </c>
    </row>
    <row r="790" spans="2:3">
      <c r="B790" s="5">
        <v>257</v>
      </c>
      <c r="C790" s="5" t="s">
        <v>532</v>
      </c>
    </row>
    <row r="791" spans="2:3">
      <c r="B791" s="5">
        <v>362</v>
      </c>
      <c r="C791" s="5" t="s">
        <v>533</v>
      </c>
    </row>
    <row r="792" spans="2:3">
      <c r="B792" s="5">
        <v>41</v>
      </c>
      <c r="C792" s="5" t="s">
        <v>532</v>
      </c>
    </row>
    <row r="793" spans="2:3">
      <c r="B793" s="5">
        <v>749</v>
      </c>
      <c r="C793" s="5" t="s">
        <v>532</v>
      </c>
    </row>
    <row r="794" spans="2:3">
      <c r="B794" s="5">
        <v>573</v>
      </c>
      <c r="C794" s="5" t="s">
        <v>533</v>
      </c>
    </row>
    <row r="795" spans="2:3">
      <c r="B795" s="5">
        <v>381</v>
      </c>
      <c r="C795" s="5" t="s">
        <v>533</v>
      </c>
    </row>
    <row r="796" spans="2:3">
      <c r="B796" s="5">
        <v>651</v>
      </c>
      <c r="C796" s="5" t="s">
        <v>532</v>
      </c>
    </row>
    <row r="797" spans="2:3">
      <c r="B797" s="5">
        <v>344</v>
      </c>
      <c r="C797" s="5" t="s">
        <v>532</v>
      </c>
    </row>
    <row r="798" spans="2:3">
      <c r="B798" s="5">
        <v>492</v>
      </c>
      <c r="C798" s="5" t="s">
        <v>532</v>
      </c>
    </row>
    <row r="799" spans="2:3">
      <c r="B799" s="5">
        <v>508</v>
      </c>
      <c r="C799" s="5" t="s">
        <v>533</v>
      </c>
    </row>
    <row r="800" spans="2:3">
      <c r="B800" s="5">
        <v>899</v>
      </c>
      <c r="C800" s="5" t="s">
        <v>532</v>
      </c>
    </row>
    <row r="801" spans="2:3">
      <c r="B801" s="5">
        <v>895</v>
      </c>
      <c r="C801" s="5" t="s">
        <v>533</v>
      </c>
    </row>
    <row r="802" spans="2:3">
      <c r="B802" s="5">
        <v>887</v>
      </c>
      <c r="C802" s="5" t="s">
        <v>532</v>
      </c>
    </row>
    <row r="803" spans="2:3">
      <c r="B803" s="5">
        <v>274</v>
      </c>
      <c r="C803" s="5" t="s">
        <v>532</v>
      </c>
    </row>
    <row r="804" spans="2:3">
      <c r="B804" s="5">
        <v>94</v>
      </c>
      <c r="C804" s="5" t="s">
        <v>533</v>
      </c>
    </row>
    <row r="805" spans="2:3">
      <c r="B805" s="5">
        <v>253</v>
      </c>
      <c r="C805" s="5" t="s">
        <v>533</v>
      </c>
    </row>
    <row r="806" spans="2:3">
      <c r="B806" s="5">
        <v>233</v>
      </c>
      <c r="C806" s="5" t="s">
        <v>533</v>
      </c>
    </row>
    <row r="807" spans="2:3">
      <c r="B807" s="5">
        <v>427</v>
      </c>
      <c r="C807" s="5" t="s">
        <v>533</v>
      </c>
    </row>
    <row r="808" spans="2:3">
      <c r="B808" s="5">
        <v>372</v>
      </c>
      <c r="C808" s="5" t="s">
        <v>533</v>
      </c>
    </row>
    <row r="809" spans="2:3">
      <c r="B809" s="5">
        <v>446</v>
      </c>
      <c r="C809" s="5" t="s">
        <v>533</v>
      </c>
    </row>
    <row r="810" spans="2:3">
      <c r="B810" s="5">
        <v>489</v>
      </c>
      <c r="C810" s="5" t="s">
        <v>532</v>
      </c>
    </row>
    <row r="811" spans="2:3">
      <c r="B811" s="5">
        <v>881</v>
      </c>
      <c r="C811" s="5" t="s">
        <v>533</v>
      </c>
    </row>
    <row r="812" spans="2:3">
      <c r="B812" s="5">
        <v>873</v>
      </c>
      <c r="C812" s="5" t="s">
        <v>532</v>
      </c>
    </row>
    <row r="813" spans="2:3">
      <c r="B813" s="5">
        <v>780</v>
      </c>
      <c r="C813" s="5" t="s">
        <v>533</v>
      </c>
    </row>
    <row r="814" spans="2:3">
      <c r="B814" s="5">
        <v>903</v>
      </c>
      <c r="C814" s="5" t="s">
        <v>533</v>
      </c>
    </row>
    <row r="815" spans="2:3">
      <c r="B815" s="5">
        <v>942</v>
      </c>
      <c r="C815" s="5" t="s">
        <v>532</v>
      </c>
    </row>
    <row r="816" spans="2:3">
      <c r="B816" s="5">
        <v>846</v>
      </c>
      <c r="C816" s="5" t="s">
        <v>532</v>
      </c>
    </row>
    <row r="817" spans="2:3">
      <c r="B817" s="5">
        <v>471</v>
      </c>
      <c r="C817" s="5" t="s">
        <v>533</v>
      </c>
    </row>
    <row r="818" spans="2:3">
      <c r="B818" s="5">
        <v>430</v>
      </c>
      <c r="C818" s="5" t="s">
        <v>533</v>
      </c>
    </row>
    <row r="819" spans="2:3">
      <c r="B819" s="5">
        <v>340</v>
      </c>
      <c r="C819" s="5" t="s">
        <v>533</v>
      </c>
    </row>
    <row r="820" spans="2:3">
      <c r="B820" s="5">
        <v>756</v>
      </c>
      <c r="C820" s="5" t="s">
        <v>532</v>
      </c>
    </row>
    <row r="821" spans="2:3">
      <c r="B821" s="5">
        <v>387</v>
      </c>
      <c r="C821" s="5" t="s">
        <v>533</v>
      </c>
    </row>
    <row r="822" spans="2:3">
      <c r="B822" s="5">
        <v>902</v>
      </c>
      <c r="C822" s="5" t="s">
        <v>533</v>
      </c>
    </row>
    <row r="823" spans="2:3">
      <c r="B823" s="5">
        <v>781</v>
      </c>
      <c r="C823" s="5" t="s">
        <v>532</v>
      </c>
    </row>
    <row r="824" spans="2:3">
      <c r="B824" s="5">
        <v>1</v>
      </c>
      <c r="C824" s="5" t="s">
        <v>533</v>
      </c>
    </row>
    <row r="825" spans="2:3">
      <c r="B825" s="5">
        <v>808</v>
      </c>
      <c r="C825" s="5" t="s">
        <v>533</v>
      </c>
    </row>
    <row r="826" spans="2:3">
      <c r="B826" s="5">
        <v>236</v>
      </c>
      <c r="C826" s="5" t="s">
        <v>533</v>
      </c>
    </row>
    <row r="827" spans="2:3">
      <c r="B827" s="5">
        <v>933</v>
      </c>
      <c r="C827" s="5" t="s">
        <v>532</v>
      </c>
    </row>
    <row r="828" spans="2:3">
      <c r="B828" s="5">
        <v>43</v>
      </c>
      <c r="C828" s="5" t="s">
        <v>533</v>
      </c>
    </row>
    <row r="829" spans="2:3">
      <c r="B829" s="5">
        <v>710</v>
      </c>
      <c r="C829" s="5" t="s">
        <v>533</v>
      </c>
    </row>
    <row r="830" spans="2:3">
      <c r="B830" s="5">
        <v>819</v>
      </c>
      <c r="C830" s="5" t="s">
        <v>533</v>
      </c>
    </row>
    <row r="831" spans="2:3">
      <c r="B831" s="5">
        <v>664</v>
      </c>
      <c r="C831" s="5" t="s">
        <v>533</v>
      </c>
    </row>
    <row r="832" spans="2:3">
      <c r="B832" s="5">
        <v>739</v>
      </c>
      <c r="C832" s="5" t="s">
        <v>533</v>
      </c>
    </row>
    <row r="833" spans="2:3">
      <c r="B833" s="5">
        <v>342</v>
      </c>
      <c r="C833" s="5" t="s">
        <v>533</v>
      </c>
    </row>
    <row r="834" spans="2:3">
      <c r="B834" s="5">
        <v>747</v>
      </c>
      <c r="C834" s="5" t="s">
        <v>533</v>
      </c>
    </row>
    <row r="835" spans="2:3">
      <c r="B835" s="5">
        <v>159</v>
      </c>
      <c r="C835" s="5" t="s">
        <v>532</v>
      </c>
    </row>
    <row r="836" spans="2:3">
      <c r="B836" s="5">
        <v>283</v>
      </c>
      <c r="C836" s="5" t="s">
        <v>533</v>
      </c>
    </row>
    <row r="837" spans="2:3">
      <c r="B837" s="5">
        <v>54</v>
      </c>
      <c r="C837" s="5" t="s">
        <v>532</v>
      </c>
    </row>
    <row r="838" spans="2:3">
      <c r="B838" s="5">
        <v>627</v>
      </c>
      <c r="C838" s="5" t="s">
        <v>533</v>
      </c>
    </row>
    <row r="839" spans="2:3">
      <c r="B839" s="5">
        <v>466</v>
      </c>
      <c r="C839" s="5" t="s">
        <v>532</v>
      </c>
    </row>
    <row r="840" spans="2:3">
      <c r="B840" s="5">
        <v>627</v>
      </c>
      <c r="C840" s="5" t="s">
        <v>533</v>
      </c>
    </row>
    <row r="841" spans="2:3">
      <c r="B841" s="5">
        <v>746</v>
      </c>
      <c r="C841" s="5" t="s">
        <v>533</v>
      </c>
    </row>
    <row r="842" spans="2:3">
      <c r="B842" s="5">
        <v>499</v>
      </c>
      <c r="C842" s="5" t="s">
        <v>533</v>
      </c>
    </row>
    <row r="843" spans="2:3">
      <c r="B843" s="5">
        <v>465</v>
      </c>
      <c r="C843" s="5" t="s">
        <v>533</v>
      </c>
    </row>
    <row r="844" spans="2:3">
      <c r="B844" s="5">
        <v>413</v>
      </c>
      <c r="C844" s="5" t="s">
        <v>533</v>
      </c>
    </row>
    <row r="845" spans="2:3">
      <c r="B845" s="5">
        <v>505</v>
      </c>
      <c r="C845" s="5" t="s">
        <v>533</v>
      </c>
    </row>
    <row r="846" spans="2:3">
      <c r="B846" s="5">
        <v>745</v>
      </c>
      <c r="C846" s="5" t="s">
        <v>533</v>
      </c>
    </row>
    <row r="847" spans="2:3">
      <c r="B847" s="5">
        <v>731</v>
      </c>
      <c r="C847" s="5" t="s">
        <v>533</v>
      </c>
    </row>
    <row r="848" spans="2:3">
      <c r="B848" s="5">
        <v>619</v>
      </c>
      <c r="C848" s="5" t="s">
        <v>532</v>
      </c>
    </row>
    <row r="849" spans="2:3">
      <c r="B849" s="5">
        <v>955</v>
      </c>
      <c r="C849" s="5" t="s">
        <v>533</v>
      </c>
    </row>
    <row r="850" spans="2:3">
      <c r="B850" s="5">
        <v>791</v>
      </c>
      <c r="C850" s="5" t="s">
        <v>532</v>
      </c>
    </row>
    <row r="851" spans="2:3">
      <c r="B851" s="5">
        <v>924</v>
      </c>
      <c r="C851" s="5" t="s">
        <v>532</v>
      </c>
    </row>
    <row r="852" spans="2:3">
      <c r="B852" s="5">
        <v>322</v>
      </c>
      <c r="C852" s="5" t="s">
        <v>532</v>
      </c>
    </row>
    <row r="853" spans="2:3">
      <c r="B853" s="5">
        <v>141</v>
      </c>
      <c r="C853" s="5" t="s">
        <v>533</v>
      </c>
    </row>
    <row r="854" spans="2:3">
      <c r="B854" s="5">
        <v>444</v>
      </c>
      <c r="C854" s="5" t="s">
        <v>533</v>
      </c>
    </row>
    <row r="855" spans="2:3">
      <c r="B855" s="5">
        <v>355</v>
      </c>
      <c r="C855" s="5" t="s">
        <v>533</v>
      </c>
    </row>
    <row r="856" spans="2:3">
      <c r="B856" s="5">
        <v>672</v>
      </c>
      <c r="C856" s="5" t="s">
        <v>533</v>
      </c>
    </row>
    <row r="857" spans="2:3">
      <c r="B857" s="5">
        <v>366</v>
      </c>
      <c r="C857" s="5" t="s">
        <v>533</v>
      </c>
    </row>
    <row r="858" spans="2:3">
      <c r="B858" s="5">
        <v>862</v>
      </c>
      <c r="C858" s="5" t="s">
        <v>533</v>
      </c>
    </row>
    <row r="859" spans="2:3">
      <c r="B859" s="5">
        <v>324</v>
      </c>
      <c r="C859" s="5" t="s">
        <v>533</v>
      </c>
    </row>
    <row r="860" spans="2:3">
      <c r="B860" s="5">
        <v>495</v>
      </c>
      <c r="C860" s="5" t="s">
        <v>533</v>
      </c>
    </row>
    <row r="861" spans="2:3">
      <c r="B861" s="5">
        <v>104</v>
      </c>
      <c r="C861" s="5" t="s">
        <v>533</v>
      </c>
    </row>
    <row r="862" spans="2:3">
      <c r="B862" s="5">
        <v>819</v>
      </c>
      <c r="C862" s="5" t="s">
        <v>532</v>
      </c>
    </row>
    <row r="863" spans="2:3">
      <c r="B863" s="5">
        <v>43</v>
      </c>
      <c r="C863" s="5" t="s">
        <v>533</v>
      </c>
    </row>
    <row r="864" spans="2:3">
      <c r="B864" s="5">
        <v>132</v>
      </c>
      <c r="C864" s="5" t="s">
        <v>533</v>
      </c>
    </row>
    <row r="865" spans="2:3">
      <c r="B865" s="5">
        <v>783</v>
      </c>
      <c r="C865" s="5" t="s">
        <v>532</v>
      </c>
    </row>
    <row r="866" spans="2:3">
      <c r="B866" s="5">
        <v>821</v>
      </c>
      <c r="C866" s="5" t="s">
        <v>533</v>
      </c>
    </row>
    <row r="867" spans="2:3">
      <c r="B867" s="5">
        <v>731</v>
      </c>
      <c r="C867" s="5" t="s">
        <v>533</v>
      </c>
    </row>
    <row r="868" spans="2:3">
      <c r="B868" s="5">
        <v>923</v>
      </c>
      <c r="C868" s="5" t="s">
        <v>533</v>
      </c>
    </row>
    <row r="869" spans="2:3">
      <c r="B869" s="5">
        <v>416</v>
      </c>
      <c r="C869" s="5" t="s">
        <v>532</v>
      </c>
    </row>
    <row r="870" spans="2:3">
      <c r="B870" s="5">
        <v>801</v>
      </c>
      <c r="C870" s="5" t="s">
        <v>532</v>
      </c>
    </row>
    <row r="871" spans="2:3">
      <c r="B871" s="5">
        <v>374</v>
      </c>
      <c r="C871" s="5" t="s">
        <v>533</v>
      </c>
    </row>
    <row r="872" spans="2:3">
      <c r="B872" s="5">
        <v>64</v>
      </c>
      <c r="C872" s="5" t="s">
        <v>533</v>
      </c>
    </row>
    <row r="873" spans="2:3">
      <c r="B873" s="5">
        <v>182</v>
      </c>
      <c r="C873" s="5" t="s">
        <v>532</v>
      </c>
    </row>
    <row r="874" spans="2:3">
      <c r="B874" s="5">
        <v>302</v>
      </c>
      <c r="C874" s="5" t="s">
        <v>533</v>
      </c>
    </row>
    <row r="875" spans="2:3">
      <c r="B875" s="5">
        <v>675</v>
      </c>
      <c r="C875" s="5" t="s">
        <v>533</v>
      </c>
    </row>
    <row r="876" spans="2:3">
      <c r="B876" s="5">
        <v>208</v>
      </c>
      <c r="C876" s="5" t="s">
        <v>533</v>
      </c>
    </row>
    <row r="877" spans="2:3">
      <c r="B877" s="5">
        <v>917</v>
      </c>
      <c r="C877" s="5" t="s">
        <v>533</v>
      </c>
    </row>
    <row r="878" spans="2:3">
      <c r="B878" s="5">
        <v>578</v>
      </c>
      <c r="C878" s="5" t="s">
        <v>533</v>
      </c>
    </row>
    <row r="879" spans="2:3">
      <c r="B879" s="5">
        <v>903</v>
      </c>
      <c r="C879" s="5" t="s">
        <v>532</v>
      </c>
    </row>
    <row r="880" spans="2:3">
      <c r="B880" s="5">
        <v>94</v>
      </c>
      <c r="C880" s="5" t="s">
        <v>533</v>
      </c>
    </row>
    <row r="881" spans="2:3">
      <c r="B881" s="5">
        <v>294</v>
      </c>
      <c r="C881" s="5" t="s">
        <v>533</v>
      </c>
    </row>
    <row r="882" spans="2:3">
      <c r="B882" s="5">
        <v>258</v>
      </c>
      <c r="C882" s="5" t="s">
        <v>533</v>
      </c>
    </row>
    <row r="883" spans="2:3">
      <c r="B883" s="5">
        <v>635</v>
      </c>
      <c r="C883" s="5" t="s">
        <v>533</v>
      </c>
    </row>
    <row r="884" spans="2:3">
      <c r="B884" s="5">
        <v>923</v>
      </c>
      <c r="C884" s="5" t="s">
        <v>532</v>
      </c>
    </row>
    <row r="885" spans="2:3">
      <c r="B885" s="5">
        <v>512</v>
      </c>
      <c r="C885" s="5" t="s">
        <v>533</v>
      </c>
    </row>
    <row r="886" spans="2:3">
      <c r="B886" s="5">
        <v>767</v>
      </c>
      <c r="C886" s="5" t="s">
        <v>532</v>
      </c>
    </row>
    <row r="887" spans="2:3">
      <c r="B887" s="5">
        <v>914</v>
      </c>
      <c r="C887" s="5" t="s">
        <v>532</v>
      </c>
    </row>
    <row r="888" spans="2:3">
      <c r="B888" s="5">
        <v>777</v>
      </c>
      <c r="C888" s="5" t="s">
        <v>532</v>
      </c>
    </row>
    <row r="889" spans="2:3">
      <c r="B889" s="5">
        <v>148</v>
      </c>
      <c r="C889" s="5" t="s">
        <v>533</v>
      </c>
    </row>
    <row r="890" spans="2:3">
      <c r="B890" s="5">
        <v>905</v>
      </c>
      <c r="C890" s="5" t="s">
        <v>532</v>
      </c>
    </row>
    <row r="891" spans="2:3">
      <c r="B891" s="5">
        <v>485</v>
      </c>
      <c r="C891" s="5" t="s">
        <v>532</v>
      </c>
    </row>
    <row r="892" spans="2:3">
      <c r="B892" s="5">
        <v>399</v>
      </c>
      <c r="C892" s="5" t="s">
        <v>533</v>
      </c>
    </row>
    <row r="893" spans="2:3">
      <c r="B893" s="5">
        <v>705</v>
      </c>
      <c r="C893" s="5" t="s">
        <v>533</v>
      </c>
    </row>
    <row r="894" spans="2:3">
      <c r="B894" s="5">
        <v>942</v>
      </c>
      <c r="C894" s="5" t="s">
        <v>532</v>
      </c>
    </row>
    <row r="895" spans="2:3">
      <c r="B895" s="5">
        <v>416</v>
      </c>
      <c r="C895" s="5" t="s">
        <v>533</v>
      </c>
    </row>
    <row r="896" spans="2:3">
      <c r="B896" s="5">
        <v>167</v>
      </c>
      <c r="C896" s="5" t="s">
        <v>533</v>
      </c>
    </row>
    <row r="897" spans="2:3">
      <c r="B897" s="5">
        <v>18</v>
      </c>
      <c r="C897" s="5" t="s">
        <v>533</v>
      </c>
    </row>
    <row r="898" spans="2:3">
      <c r="B898" s="5">
        <v>522</v>
      </c>
      <c r="C898" s="5" t="s">
        <v>533</v>
      </c>
    </row>
    <row r="899" spans="2:3">
      <c r="B899" s="5">
        <v>395</v>
      </c>
      <c r="C899" s="5" t="s">
        <v>533</v>
      </c>
    </row>
    <row r="900" spans="2:3">
      <c r="B900" s="5">
        <v>394</v>
      </c>
      <c r="C900" s="5" t="s">
        <v>532</v>
      </c>
    </row>
    <row r="901" spans="2:3">
      <c r="B901" s="5">
        <v>149</v>
      </c>
      <c r="C901" s="5" t="s">
        <v>533</v>
      </c>
    </row>
    <row r="902" spans="2:3">
      <c r="B902" s="5">
        <v>76</v>
      </c>
      <c r="C902" s="5" t="s">
        <v>533</v>
      </c>
    </row>
    <row r="903" spans="2:3">
      <c r="B903" s="5">
        <v>500</v>
      </c>
      <c r="C903" s="5" t="s">
        <v>533</v>
      </c>
    </row>
    <row r="904" spans="2:3">
      <c r="B904" s="5">
        <v>899</v>
      </c>
      <c r="C904" s="5" t="s">
        <v>532</v>
      </c>
    </row>
    <row r="905" spans="2:3">
      <c r="B905" s="5">
        <v>996</v>
      </c>
      <c r="C905" s="5" t="s">
        <v>532</v>
      </c>
    </row>
    <row r="906" spans="2:3">
      <c r="B906" s="5">
        <v>495</v>
      </c>
      <c r="C906" s="5" t="s">
        <v>533</v>
      </c>
    </row>
    <row r="907" spans="2:3">
      <c r="B907" s="5">
        <v>296</v>
      </c>
      <c r="C907" s="5" t="s">
        <v>533</v>
      </c>
    </row>
    <row r="908" spans="2:3">
      <c r="B908" s="5">
        <v>794</v>
      </c>
      <c r="C908" s="5" t="s">
        <v>533</v>
      </c>
    </row>
    <row r="909" spans="2:3">
      <c r="B909" s="5">
        <v>690</v>
      </c>
      <c r="C909" s="5" t="s">
        <v>533</v>
      </c>
    </row>
    <row r="910" spans="2:3">
      <c r="B910" s="5">
        <v>188</v>
      </c>
      <c r="C910" s="5" t="s">
        <v>533</v>
      </c>
    </row>
    <row r="911" spans="2:3">
      <c r="B911" s="5">
        <v>286</v>
      </c>
      <c r="C911" s="5" t="s">
        <v>532</v>
      </c>
    </row>
    <row r="912" spans="2:3">
      <c r="B912" s="5">
        <v>611</v>
      </c>
      <c r="C912" s="5" t="s">
        <v>532</v>
      </c>
    </row>
    <row r="913" spans="2:3">
      <c r="B913" s="5">
        <v>439</v>
      </c>
      <c r="C913" s="5" t="s">
        <v>533</v>
      </c>
    </row>
    <row r="914" spans="2:3">
      <c r="B914" s="5">
        <v>270</v>
      </c>
      <c r="C914" s="5" t="s">
        <v>533</v>
      </c>
    </row>
    <row r="915" spans="2:3">
      <c r="B915" s="5">
        <v>391</v>
      </c>
      <c r="C915" s="5" t="s">
        <v>533</v>
      </c>
    </row>
    <row r="916" spans="2:3">
      <c r="B916" s="5">
        <v>799</v>
      </c>
      <c r="C916" s="5" t="s">
        <v>533</v>
      </c>
    </row>
    <row r="917" spans="2:3">
      <c r="B917" s="5">
        <v>46</v>
      </c>
      <c r="C917" s="5" t="s">
        <v>533</v>
      </c>
    </row>
    <row r="918" spans="2:3">
      <c r="B918" s="5">
        <v>81</v>
      </c>
      <c r="C918" s="5" t="s">
        <v>532</v>
      </c>
    </row>
    <row r="919" spans="2:3">
      <c r="B919" s="5">
        <v>688</v>
      </c>
      <c r="C919" s="5" t="s">
        <v>533</v>
      </c>
    </row>
    <row r="920" spans="2:3">
      <c r="B920" s="5">
        <v>185</v>
      </c>
      <c r="C920" s="5" t="s">
        <v>533</v>
      </c>
    </row>
    <row r="921" spans="2:3">
      <c r="B921" s="5">
        <v>620</v>
      </c>
      <c r="C921" s="5" t="s">
        <v>532</v>
      </c>
    </row>
    <row r="922" spans="2:3">
      <c r="B922" s="5">
        <v>298</v>
      </c>
      <c r="C922" s="5" t="s">
        <v>533</v>
      </c>
    </row>
    <row r="923" spans="2:3">
      <c r="B923" s="5">
        <v>979</v>
      </c>
      <c r="C923" s="5" t="s">
        <v>532</v>
      </c>
    </row>
    <row r="924" spans="2:3">
      <c r="B924" s="5">
        <v>195</v>
      </c>
      <c r="C924" s="5" t="s">
        <v>533</v>
      </c>
    </row>
    <row r="925" spans="2:3">
      <c r="B925" s="5">
        <v>290</v>
      </c>
      <c r="C925" s="5" t="s">
        <v>533</v>
      </c>
    </row>
    <row r="926" spans="2:3">
      <c r="B926" s="5">
        <v>648</v>
      </c>
      <c r="C926" s="5" t="s">
        <v>533</v>
      </c>
    </row>
    <row r="927" spans="2:3">
      <c r="B927" s="5">
        <v>513</v>
      </c>
      <c r="C927" s="5" t="s">
        <v>533</v>
      </c>
    </row>
    <row r="928" spans="2:3">
      <c r="B928" s="5">
        <v>185</v>
      </c>
      <c r="C928" s="5" t="s">
        <v>532</v>
      </c>
    </row>
    <row r="929" spans="2:3">
      <c r="B929" s="5">
        <v>837</v>
      </c>
      <c r="C929" s="5" t="s">
        <v>532</v>
      </c>
    </row>
    <row r="930" spans="2:3">
      <c r="B930" s="5">
        <v>988</v>
      </c>
      <c r="C930" s="5" t="s">
        <v>532</v>
      </c>
    </row>
    <row r="931" spans="2:3">
      <c r="B931" s="5">
        <v>241</v>
      </c>
      <c r="C931" s="5" t="s">
        <v>533</v>
      </c>
    </row>
    <row r="932" spans="2:3">
      <c r="B932" s="5">
        <v>71</v>
      </c>
      <c r="C932" s="5" t="s">
        <v>533</v>
      </c>
    </row>
    <row r="933" spans="2:3">
      <c r="B933" s="5">
        <v>471</v>
      </c>
      <c r="C933" s="5" t="s">
        <v>533</v>
      </c>
    </row>
    <row r="934" spans="2:3">
      <c r="B934" s="5">
        <v>758</v>
      </c>
      <c r="C934" s="5" t="s">
        <v>533</v>
      </c>
    </row>
    <row r="935" spans="2:3">
      <c r="B935" s="5">
        <v>638</v>
      </c>
      <c r="C935" s="5" t="s">
        <v>533</v>
      </c>
    </row>
    <row r="936" spans="2:3">
      <c r="B936" s="5">
        <v>429</v>
      </c>
      <c r="C936" s="5" t="s">
        <v>532</v>
      </c>
    </row>
    <row r="937" spans="2:3">
      <c r="B937" s="5">
        <v>373</v>
      </c>
      <c r="C937" s="5" t="s">
        <v>532</v>
      </c>
    </row>
    <row r="938" spans="2:3">
      <c r="B938" s="5">
        <v>863</v>
      </c>
      <c r="C938" s="5" t="s">
        <v>533</v>
      </c>
    </row>
    <row r="939" spans="2:3">
      <c r="B939" s="5">
        <v>651</v>
      </c>
      <c r="C939" s="5" t="s">
        <v>533</v>
      </c>
    </row>
    <row r="940" spans="2:3">
      <c r="B940" s="5">
        <v>342</v>
      </c>
      <c r="C940" s="5" t="s">
        <v>532</v>
      </c>
    </row>
    <row r="941" spans="2:3">
      <c r="B941" s="5">
        <v>772</v>
      </c>
      <c r="C941" s="5" t="s">
        <v>533</v>
      </c>
    </row>
    <row r="942" spans="2:3">
      <c r="B942" s="5">
        <v>989</v>
      </c>
      <c r="C942" s="5" t="s">
        <v>533</v>
      </c>
    </row>
    <row r="943" spans="2:3">
      <c r="B943" s="5">
        <v>357</v>
      </c>
      <c r="C943" s="5" t="s">
        <v>533</v>
      </c>
    </row>
    <row r="944" spans="2:3">
      <c r="B944" s="5">
        <v>868</v>
      </c>
      <c r="C944" s="5" t="s">
        <v>532</v>
      </c>
    </row>
    <row r="945" spans="2:3">
      <c r="B945" s="5">
        <v>922</v>
      </c>
      <c r="C945" s="5" t="s">
        <v>533</v>
      </c>
    </row>
    <row r="946" spans="2:3">
      <c r="B946" s="5">
        <v>945</v>
      </c>
      <c r="C946" s="5" t="s">
        <v>533</v>
      </c>
    </row>
    <row r="947" spans="2:3">
      <c r="B947" s="5">
        <v>596</v>
      </c>
      <c r="C947" s="5" t="s">
        <v>532</v>
      </c>
    </row>
    <row r="948" spans="2:3">
      <c r="B948" s="5">
        <v>260</v>
      </c>
      <c r="C948" s="5" t="s">
        <v>532</v>
      </c>
    </row>
    <row r="949" spans="2:3">
      <c r="B949" s="5">
        <v>299</v>
      </c>
      <c r="C949" s="5" t="s">
        <v>533</v>
      </c>
    </row>
    <row r="950" spans="2:3">
      <c r="B950" s="5">
        <v>656</v>
      </c>
      <c r="C950" s="5" t="s">
        <v>532</v>
      </c>
    </row>
    <row r="951" spans="2:3">
      <c r="B951" s="5">
        <v>403</v>
      </c>
      <c r="C951" s="5" t="s">
        <v>533</v>
      </c>
    </row>
    <row r="952" spans="2:3">
      <c r="B952" s="5">
        <v>245</v>
      </c>
      <c r="C952" s="5" t="s">
        <v>533</v>
      </c>
    </row>
    <row r="953" spans="2:3">
      <c r="B953" s="5">
        <v>837</v>
      </c>
      <c r="C953" s="5" t="s">
        <v>533</v>
      </c>
    </row>
    <row r="954" spans="2:3">
      <c r="B954" s="5">
        <v>942</v>
      </c>
      <c r="C954" s="5" t="s">
        <v>533</v>
      </c>
    </row>
    <row r="955" spans="2:3">
      <c r="B955" s="5">
        <v>334</v>
      </c>
      <c r="C955" s="5" t="s">
        <v>533</v>
      </c>
    </row>
    <row r="956" spans="2:3">
      <c r="B956" s="5">
        <v>583</v>
      </c>
      <c r="C956" s="5" t="s">
        <v>533</v>
      </c>
    </row>
    <row r="957" spans="2:3">
      <c r="B957" s="5">
        <v>966</v>
      </c>
      <c r="C957" s="5" t="s">
        <v>532</v>
      </c>
    </row>
    <row r="958" spans="2:3">
      <c r="B958" s="5">
        <v>209</v>
      </c>
      <c r="C958" s="5" t="s">
        <v>533</v>
      </c>
    </row>
    <row r="959" spans="2:3">
      <c r="B959" s="5">
        <v>373</v>
      </c>
      <c r="C959" s="5" t="s">
        <v>533</v>
      </c>
    </row>
    <row r="960" spans="2:3">
      <c r="B960" s="5">
        <v>240</v>
      </c>
      <c r="C960" s="5" t="s">
        <v>533</v>
      </c>
    </row>
    <row r="961" spans="2:3">
      <c r="B961" s="5">
        <v>10</v>
      </c>
      <c r="C961" s="5" t="s">
        <v>533</v>
      </c>
    </row>
    <row r="962" spans="2:3">
      <c r="B962" s="5">
        <v>616</v>
      </c>
      <c r="C962" s="5" t="s">
        <v>533</v>
      </c>
    </row>
    <row r="963" spans="2:3">
      <c r="B963" s="5">
        <v>61</v>
      </c>
      <c r="C963" s="5" t="s">
        <v>533</v>
      </c>
    </row>
    <row r="964" spans="2:3">
      <c r="B964" s="5">
        <v>115</v>
      </c>
      <c r="C964" s="5" t="s">
        <v>533</v>
      </c>
    </row>
    <row r="965" spans="2:3">
      <c r="B965" s="5">
        <v>751</v>
      </c>
      <c r="C965" s="5" t="s">
        <v>532</v>
      </c>
    </row>
    <row r="966" spans="2:3">
      <c r="B966" s="5">
        <v>333</v>
      </c>
      <c r="C966" s="5" t="s">
        <v>533</v>
      </c>
    </row>
    <row r="967" spans="2:3">
      <c r="B967" s="5">
        <v>71</v>
      </c>
      <c r="C967" s="5" t="s">
        <v>532</v>
      </c>
    </row>
    <row r="968" spans="2:3">
      <c r="B968" s="5">
        <v>938</v>
      </c>
      <c r="C968" s="5" t="s">
        <v>532</v>
      </c>
    </row>
    <row r="969" spans="2:3">
      <c r="B969" s="5">
        <v>75</v>
      </c>
      <c r="C969" s="5" t="s">
        <v>533</v>
      </c>
    </row>
    <row r="970" spans="2:3">
      <c r="B970" s="5">
        <v>17</v>
      </c>
      <c r="C970" s="5" t="s">
        <v>533</v>
      </c>
    </row>
    <row r="971" spans="2:3">
      <c r="B971" s="5">
        <v>917</v>
      </c>
      <c r="C971" s="5" t="s">
        <v>532</v>
      </c>
    </row>
    <row r="972" spans="2:3">
      <c r="B972" s="5">
        <v>77</v>
      </c>
      <c r="C972" s="5" t="s">
        <v>532</v>
      </c>
    </row>
    <row r="973" spans="2:3">
      <c r="B973" s="5">
        <v>537</v>
      </c>
      <c r="C973" s="5" t="s">
        <v>533</v>
      </c>
    </row>
    <row r="974" spans="2:3">
      <c r="B974" s="5">
        <v>390</v>
      </c>
      <c r="C974" s="5" t="s">
        <v>533</v>
      </c>
    </row>
    <row r="975" spans="2:3">
      <c r="B975" s="5">
        <v>6</v>
      </c>
      <c r="C975" s="5" t="s">
        <v>533</v>
      </c>
    </row>
    <row r="976" spans="2:3">
      <c r="B976" s="5">
        <v>987</v>
      </c>
      <c r="C976" s="5" t="s">
        <v>533</v>
      </c>
    </row>
    <row r="977" spans="2:3">
      <c r="B977" s="5">
        <v>929</v>
      </c>
      <c r="C977" s="5" t="s">
        <v>532</v>
      </c>
    </row>
    <row r="978" spans="2:3">
      <c r="B978" s="5">
        <v>143</v>
      </c>
      <c r="C978" s="5" t="s">
        <v>533</v>
      </c>
    </row>
    <row r="979" spans="2:3">
      <c r="B979" s="5">
        <v>643</v>
      </c>
      <c r="C979" s="5" t="s">
        <v>533</v>
      </c>
    </row>
    <row r="980" spans="2:3">
      <c r="B980" s="5">
        <v>718</v>
      </c>
      <c r="C980" s="5" t="s">
        <v>533</v>
      </c>
    </row>
    <row r="981" spans="2:3">
      <c r="B981" s="5">
        <v>605</v>
      </c>
      <c r="C981" s="5" t="s">
        <v>533</v>
      </c>
    </row>
    <row r="982" spans="2:3">
      <c r="B982" s="5">
        <v>970</v>
      </c>
      <c r="C982" s="5" t="s">
        <v>533</v>
      </c>
    </row>
    <row r="983" spans="2:3">
      <c r="B983" s="5">
        <v>66</v>
      </c>
      <c r="C983" s="5" t="s">
        <v>533</v>
      </c>
    </row>
    <row r="984" spans="2:3">
      <c r="B984" s="5">
        <v>633</v>
      </c>
      <c r="C984" s="5" t="s">
        <v>532</v>
      </c>
    </row>
    <row r="985" spans="2:3">
      <c r="B985" s="5">
        <v>688</v>
      </c>
      <c r="C985" s="5" t="s">
        <v>533</v>
      </c>
    </row>
    <row r="986" spans="2:3">
      <c r="B986" s="5">
        <v>137</v>
      </c>
      <c r="C986" s="5" t="s">
        <v>532</v>
      </c>
    </row>
    <row r="987" spans="2:3">
      <c r="B987" s="5">
        <v>21</v>
      </c>
      <c r="C987" s="5" t="s">
        <v>532</v>
      </c>
    </row>
    <row r="988" spans="2:3">
      <c r="B988" s="5">
        <v>674</v>
      </c>
      <c r="C988" s="5" t="s">
        <v>532</v>
      </c>
    </row>
    <row r="989" spans="2:3">
      <c r="B989" s="5">
        <v>732</v>
      </c>
      <c r="C989" s="5" t="s">
        <v>533</v>
      </c>
    </row>
    <row r="990" spans="2:3">
      <c r="B990" s="5">
        <v>108</v>
      </c>
      <c r="C990" s="5" t="s">
        <v>532</v>
      </c>
    </row>
    <row r="991" spans="2:3">
      <c r="B991" s="5">
        <v>811</v>
      </c>
      <c r="C991" s="5" t="s">
        <v>532</v>
      </c>
    </row>
    <row r="992" spans="2:3">
      <c r="B992" s="5">
        <v>107</v>
      </c>
      <c r="C992" s="5" t="s">
        <v>533</v>
      </c>
    </row>
    <row r="993" spans="2:3">
      <c r="B993" s="5">
        <v>787</v>
      </c>
      <c r="C993" s="5" t="s">
        <v>533</v>
      </c>
    </row>
    <row r="994" spans="2:3">
      <c r="B994" s="5">
        <v>609</v>
      </c>
      <c r="C994" s="5" t="s">
        <v>532</v>
      </c>
    </row>
    <row r="995" spans="2:3">
      <c r="B995" s="5">
        <v>277</v>
      </c>
      <c r="C995" s="5" t="s">
        <v>532</v>
      </c>
    </row>
    <row r="996" spans="2:3">
      <c r="B996" s="5">
        <v>900</v>
      </c>
      <c r="C996" s="5" t="s">
        <v>533</v>
      </c>
    </row>
    <row r="997" spans="2:3">
      <c r="B997" s="5">
        <v>173</v>
      </c>
      <c r="C997" s="5" t="s">
        <v>532</v>
      </c>
    </row>
    <row r="998" spans="2:3">
      <c r="B998" s="5">
        <v>912</v>
      </c>
      <c r="C998" s="5" t="s">
        <v>532</v>
      </c>
    </row>
    <row r="999" spans="2:3">
      <c r="B999" s="5">
        <v>178</v>
      </c>
      <c r="C999" s="5" t="s">
        <v>532</v>
      </c>
    </row>
    <row r="1000" spans="2:3">
      <c r="B1000" s="5">
        <v>801</v>
      </c>
      <c r="C1000" s="5" t="s">
        <v>532</v>
      </c>
    </row>
    <row r="1001" spans="2:3">
      <c r="B1001" s="5">
        <v>674</v>
      </c>
      <c r="C1001" s="5" t="s">
        <v>533</v>
      </c>
    </row>
    <row r="1002" spans="2:3">
      <c r="B1002" s="5">
        <v>11</v>
      </c>
      <c r="C1002" s="5" t="s">
        <v>533</v>
      </c>
    </row>
    <row r="1003" spans="2:3">
      <c r="B1003" s="5">
        <v>111</v>
      </c>
      <c r="C1003" s="5" t="s">
        <v>533</v>
      </c>
    </row>
    <row r="1004" spans="2:3">
      <c r="B1004" s="5">
        <v>368</v>
      </c>
      <c r="C1004" s="5" t="s">
        <v>533</v>
      </c>
    </row>
    <row r="1005" spans="2:3">
      <c r="B1005" s="5">
        <v>636</v>
      </c>
      <c r="C1005" s="5" t="s">
        <v>533</v>
      </c>
    </row>
    <row r="1006" spans="2:3">
      <c r="B1006" s="5">
        <v>559</v>
      </c>
      <c r="C1006" s="5" t="s">
        <v>533</v>
      </c>
    </row>
    <row r="1007" spans="2:3">
      <c r="B1007" s="5">
        <v>648</v>
      </c>
      <c r="C1007" s="5" t="s">
        <v>532</v>
      </c>
    </row>
    <row r="1008" spans="2:3">
      <c r="B1008" s="5">
        <v>572</v>
      </c>
      <c r="C1008" s="5" t="s">
        <v>533</v>
      </c>
    </row>
    <row r="1009" spans="2:3">
      <c r="B1009" s="5">
        <v>608</v>
      </c>
      <c r="C1009" s="5" t="s">
        <v>533</v>
      </c>
    </row>
    <row r="1010" spans="2:3">
      <c r="B1010" s="5">
        <v>706</v>
      </c>
      <c r="C1010" s="5" t="s">
        <v>533</v>
      </c>
    </row>
    <row r="1011" spans="2:3">
      <c r="B1011" s="5">
        <v>129</v>
      </c>
      <c r="C1011" s="5" t="s">
        <v>533</v>
      </c>
    </row>
    <row r="1012" spans="2:3">
      <c r="B1012" s="5">
        <v>695</v>
      </c>
      <c r="C1012" s="5" t="s">
        <v>533</v>
      </c>
    </row>
    <row r="1013" spans="2:3">
      <c r="B1013" s="5">
        <v>26</v>
      </c>
      <c r="C1013" s="5" t="s">
        <v>532</v>
      </c>
    </row>
    <row r="1014" spans="2:3">
      <c r="B1014" s="5">
        <v>58</v>
      </c>
      <c r="C1014" s="5" t="s">
        <v>533</v>
      </c>
    </row>
    <row r="1015" spans="2:3">
      <c r="B1015" s="5">
        <v>515</v>
      </c>
      <c r="C1015" s="5" t="s">
        <v>533</v>
      </c>
    </row>
    <row r="1016" spans="2:3">
      <c r="B1016" s="5">
        <v>733</v>
      </c>
      <c r="C1016" s="5" t="s">
        <v>533</v>
      </c>
    </row>
    <row r="1017" spans="2:3">
      <c r="B1017" s="5">
        <v>43</v>
      </c>
      <c r="C1017" s="5" t="s">
        <v>533</v>
      </c>
    </row>
    <row r="1018" spans="2:3">
      <c r="B1018" s="5">
        <v>144</v>
      </c>
      <c r="C1018" s="5" t="s">
        <v>532</v>
      </c>
    </row>
    <row r="1019" spans="2:3">
      <c r="B1019" s="5">
        <v>374</v>
      </c>
      <c r="C1019" s="5" t="s">
        <v>533</v>
      </c>
    </row>
    <row r="1020" spans="2:3">
      <c r="B1020" s="5">
        <v>68</v>
      </c>
      <c r="C1020" s="5" t="s">
        <v>532</v>
      </c>
    </row>
    <row r="1021" spans="2:3">
      <c r="B1021" s="5">
        <v>875</v>
      </c>
      <c r="C1021" s="5" t="s">
        <v>533</v>
      </c>
    </row>
    <row r="1022" spans="2:3">
      <c r="B1022" s="5">
        <v>419</v>
      </c>
      <c r="C1022" s="5" t="s">
        <v>532</v>
      </c>
    </row>
    <row r="1023" spans="2:3">
      <c r="B1023" s="5">
        <v>24</v>
      </c>
      <c r="C1023" s="5" t="s">
        <v>533</v>
      </c>
    </row>
    <row r="1024" spans="2:3">
      <c r="B1024" s="5">
        <v>490</v>
      </c>
      <c r="C1024" s="5" t="s">
        <v>533</v>
      </c>
    </row>
    <row r="1025" spans="2:3">
      <c r="B1025" s="5">
        <v>602</v>
      </c>
      <c r="C1025" s="5" t="s">
        <v>532</v>
      </c>
    </row>
    <row r="1026" spans="2:3">
      <c r="B1026" s="5">
        <v>707</v>
      </c>
      <c r="C1026" s="5" t="s">
        <v>532</v>
      </c>
    </row>
    <row r="1027" spans="2:3">
      <c r="B1027" s="5">
        <v>800</v>
      </c>
      <c r="C1027" s="5" t="s">
        <v>533</v>
      </c>
    </row>
    <row r="1028" spans="2:3">
      <c r="B1028" s="5">
        <v>819</v>
      </c>
      <c r="C1028" s="5" t="s">
        <v>533</v>
      </c>
    </row>
    <row r="1029" spans="2:3">
      <c r="B1029" s="5">
        <v>767</v>
      </c>
      <c r="C1029" s="5" t="s">
        <v>532</v>
      </c>
    </row>
    <row r="1030" spans="2:3">
      <c r="B1030" s="5">
        <v>989</v>
      </c>
      <c r="C1030" s="5" t="s">
        <v>533</v>
      </c>
    </row>
    <row r="1031" spans="2:3">
      <c r="B1031" s="5">
        <v>354</v>
      </c>
      <c r="C1031" s="5" t="s">
        <v>532</v>
      </c>
    </row>
    <row r="1032" spans="2:3">
      <c r="B1032" s="5">
        <v>115</v>
      </c>
      <c r="C1032" s="5" t="s">
        <v>533</v>
      </c>
    </row>
    <row r="1033" spans="2:3">
      <c r="B1033" s="5">
        <v>272</v>
      </c>
      <c r="C1033" s="5" t="s">
        <v>532</v>
      </c>
    </row>
    <row r="1034" spans="2:3">
      <c r="B1034" s="5">
        <v>542</v>
      </c>
      <c r="C1034" s="5" t="s">
        <v>532</v>
      </c>
    </row>
    <row r="1035" spans="2:3">
      <c r="B1035" s="5">
        <v>579</v>
      </c>
      <c r="C1035" s="5" t="s">
        <v>533</v>
      </c>
    </row>
    <row r="1036" spans="2:3">
      <c r="B1036" s="5">
        <v>194</v>
      </c>
      <c r="C1036" s="5" t="s">
        <v>532</v>
      </c>
    </row>
    <row r="1037" spans="2:3">
      <c r="B1037" s="5">
        <v>17</v>
      </c>
      <c r="C1037" s="5" t="s">
        <v>533</v>
      </c>
    </row>
    <row r="1038" spans="2:3">
      <c r="B1038" s="5">
        <v>953</v>
      </c>
      <c r="C1038" s="5" t="s">
        <v>533</v>
      </c>
    </row>
    <row r="1039" spans="2:3">
      <c r="B1039" s="5">
        <v>356</v>
      </c>
      <c r="C1039" s="5" t="s">
        <v>533</v>
      </c>
    </row>
    <row r="1040" spans="2:3">
      <c r="B1040" s="5">
        <v>373</v>
      </c>
      <c r="C1040" s="5" t="s">
        <v>533</v>
      </c>
    </row>
    <row r="1041" spans="2:3">
      <c r="B1041" s="5">
        <v>445</v>
      </c>
      <c r="C1041" s="5" t="s">
        <v>533</v>
      </c>
    </row>
    <row r="1042" spans="2:3">
      <c r="B1042" s="5">
        <v>286</v>
      </c>
      <c r="C1042" s="5" t="s">
        <v>533</v>
      </c>
    </row>
    <row r="1043" spans="2:3">
      <c r="B1043" s="5">
        <v>113</v>
      </c>
      <c r="C1043" s="5" t="s">
        <v>532</v>
      </c>
    </row>
    <row r="1044" spans="2:3">
      <c r="B1044" s="5">
        <v>425</v>
      </c>
      <c r="C1044" s="5" t="s">
        <v>533</v>
      </c>
    </row>
    <row r="1045" spans="2:3">
      <c r="B1045" s="5">
        <v>447</v>
      </c>
      <c r="C1045" s="5" t="s">
        <v>532</v>
      </c>
    </row>
    <row r="1046" spans="2:3">
      <c r="B1046" s="5">
        <v>897</v>
      </c>
      <c r="C1046" s="5" t="s">
        <v>532</v>
      </c>
    </row>
    <row r="1047" spans="2:3">
      <c r="B1047" s="5">
        <v>774</v>
      </c>
      <c r="C1047" s="5" t="s">
        <v>533</v>
      </c>
    </row>
    <row r="1048" spans="2:3">
      <c r="B1048" s="5">
        <v>537</v>
      </c>
      <c r="C1048" s="5" t="s">
        <v>532</v>
      </c>
    </row>
    <row r="1049" spans="2:3">
      <c r="B1049" s="5">
        <v>694</v>
      </c>
      <c r="C1049" s="5" t="s">
        <v>532</v>
      </c>
    </row>
    <row r="1050" spans="2:3">
      <c r="B1050" s="5">
        <v>559</v>
      </c>
      <c r="C1050" s="5" t="s">
        <v>533</v>
      </c>
    </row>
    <row r="1051" spans="2:3">
      <c r="B1051" s="5">
        <v>440</v>
      </c>
      <c r="C1051" s="5" t="s">
        <v>533</v>
      </c>
    </row>
    <row r="1052" spans="2:3">
      <c r="B1052" s="5">
        <v>312</v>
      </c>
      <c r="C1052" s="5" t="s">
        <v>533</v>
      </c>
    </row>
    <row r="1053" spans="2:3">
      <c r="B1053" s="5">
        <v>327</v>
      </c>
      <c r="C1053" s="5" t="s">
        <v>533</v>
      </c>
    </row>
    <row r="1054" spans="2:3">
      <c r="B1054" s="5">
        <v>960</v>
      </c>
      <c r="C1054" s="5" t="s">
        <v>532</v>
      </c>
    </row>
    <row r="1055" spans="2:3">
      <c r="B1055" s="5">
        <v>57</v>
      </c>
      <c r="C1055" s="5" t="s">
        <v>533</v>
      </c>
    </row>
    <row r="1056" spans="2:3">
      <c r="B1056" s="5">
        <v>424</v>
      </c>
      <c r="C1056" s="5" t="s">
        <v>533</v>
      </c>
    </row>
    <row r="1057" spans="2:3">
      <c r="B1057" s="5">
        <v>277</v>
      </c>
      <c r="C1057" s="5" t="s">
        <v>533</v>
      </c>
    </row>
    <row r="1058" spans="2:3">
      <c r="B1058" s="5">
        <v>721</v>
      </c>
      <c r="C1058" s="5" t="s">
        <v>533</v>
      </c>
    </row>
    <row r="1059" spans="2:3">
      <c r="B1059" s="5">
        <v>382</v>
      </c>
      <c r="C1059" s="5" t="s">
        <v>533</v>
      </c>
    </row>
    <row r="1060" spans="2:3">
      <c r="B1060" s="5">
        <v>318</v>
      </c>
      <c r="C1060" s="5" t="s">
        <v>533</v>
      </c>
    </row>
    <row r="1061" spans="2:3">
      <c r="B1061" s="5">
        <v>506</v>
      </c>
      <c r="C1061" s="5" t="s">
        <v>533</v>
      </c>
    </row>
    <row r="1062" spans="2:3">
      <c r="B1062" s="5">
        <v>919</v>
      </c>
      <c r="C1062" s="5" t="s">
        <v>533</v>
      </c>
    </row>
    <row r="1063" spans="2:3">
      <c r="B1063" s="5">
        <v>586</v>
      </c>
      <c r="C1063" s="5" t="s">
        <v>533</v>
      </c>
    </row>
    <row r="1064" spans="2:3">
      <c r="B1064" s="5">
        <v>651</v>
      </c>
      <c r="C1064" s="5" t="s">
        <v>532</v>
      </c>
    </row>
    <row r="1065" spans="2:3">
      <c r="B1065" s="5">
        <v>206</v>
      </c>
      <c r="C1065" s="5" t="s">
        <v>533</v>
      </c>
    </row>
    <row r="1066" spans="2:3">
      <c r="B1066" s="5">
        <v>527</v>
      </c>
      <c r="C1066" s="5" t="s">
        <v>532</v>
      </c>
    </row>
    <row r="1067" spans="2:3">
      <c r="B1067" s="5">
        <v>188</v>
      </c>
      <c r="C1067" s="5" t="s">
        <v>532</v>
      </c>
    </row>
    <row r="1068" spans="2:3">
      <c r="B1068" s="5">
        <v>915</v>
      </c>
      <c r="C1068" s="5" t="s">
        <v>532</v>
      </c>
    </row>
    <row r="1069" spans="2:3">
      <c r="B1069" s="5">
        <v>447</v>
      </c>
      <c r="C1069" s="5" t="s">
        <v>533</v>
      </c>
    </row>
    <row r="1070" spans="2:3">
      <c r="B1070" s="5">
        <v>664</v>
      </c>
      <c r="C1070" s="5" t="s">
        <v>532</v>
      </c>
    </row>
    <row r="1071" spans="2:3">
      <c r="B1071" s="5">
        <v>42</v>
      </c>
      <c r="C1071" s="5" t="s">
        <v>533</v>
      </c>
    </row>
    <row r="1072" spans="2:3">
      <c r="B1072" s="5">
        <v>754</v>
      </c>
      <c r="C1072" s="5" t="s">
        <v>532</v>
      </c>
    </row>
    <row r="1073" spans="2:3">
      <c r="B1073" s="5">
        <v>784</v>
      </c>
      <c r="C1073" s="5" t="s">
        <v>532</v>
      </c>
    </row>
    <row r="1074" spans="2:3">
      <c r="B1074" s="5">
        <v>357</v>
      </c>
      <c r="C1074" s="5" t="s">
        <v>533</v>
      </c>
    </row>
    <row r="1075" spans="2:3">
      <c r="B1075" s="5">
        <v>699</v>
      </c>
      <c r="C1075" s="5" t="s">
        <v>533</v>
      </c>
    </row>
    <row r="1076" spans="2:3">
      <c r="B1076" s="5">
        <v>193</v>
      </c>
      <c r="C1076" s="5" t="s">
        <v>532</v>
      </c>
    </row>
    <row r="1077" spans="2:3">
      <c r="B1077" s="5">
        <v>529</v>
      </c>
      <c r="C1077" s="5" t="s">
        <v>533</v>
      </c>
    </row>
    <row r="1078" spans="2:3">
      <c r="B1078" s="5">
        <v>557</v>
      </c>
      <c r="C1078" s="5" t="s">
        <v>532</v>
      </c>
    </row>
    <row r="1079" spans="2:3">
      <c r="B1079" s="5">
        <v>618</v>
      </c>
      <c r="C1079" s="5" t="s">
        <v>532</v>
      </c>
    </row>
    <row r="1080" spans="2:3">
      <c r="B1080" s="5">
        <v>577</v>
      </c>
      <c r="C1080" s="5" t="s">
        <v>533</v>
      </c>
    </row>
    <row r="1081" spans="2:3">
      <c r="B1081" s="5">
        <v>25</v>
      </c>
      <c r="C1081" s="5" t="s">
        <v>532</v>
      </c>
    </row>
    <row r="1082" spans="2:3">
      <c r="B1082" s="5">
        <v>616</v>
      </c>
      <c r="C1082" s="5" t="s">
        <v>532</v>
      </c>
    </row>
    <row r="1083" spans="2:3">
      <c r="B1083" s="5">
        <v>81</v>
      </c>
      <c r="C1083" s="5" t="s">
        <v>533</v>
      </c>
    </row>
    <row r="1084" spans="2:3">
      <c r="B1084" s="5">
        <v>159</v>
      </c>
      <c r="C1084" s="5" t="s">
        <v>533</v>
      </c>
    </row>
    <row r="1085" spans="2:3">
      <c r="B1085" s="5">
        <v>998</v>
      </c>
      <c r="C1085" s="5" t="s">
        <v>533</v>
      </c>
    </row>
    <row r="1086" spans="2:3">
      <c r="B1086" s="5">
        <v>469</v>
      </c>
      <c r="C1086" s="5" t="s">
        <v>533</v>
      </c>
    </row>
    <row r="1087" spans="2:3">
      <c r="B1087" s="5">
        <v>703</v>
      </c>
      <c r="C1087" s="5" t="s">
        <v>532</v>
      </c>
    </row>
    <row r="1088" spans="2:3">
      <c r="B1088" s="5">
        <v>968</v>
      </c>
      <c r="C1088" s="5" t="s">
        <v>532</v>
      </c>
    </row>
    <row r="1089" spans="2:3">
      <c r="B1089" s="5">
        <v>375</v>
      </c>
      <c r="C1089" s="5" t="s">
        <v>533</v>
      </c>
    </row>
    <row r="1090" spans="2:3">
      <c r="B1090" s="5">
        <v>311</v>
      </c>
      <c r="C1090" s="5" t="s">
        <v>532</v>
      </c>
    </row>
    <row r="1091" spans="2:3">
      <c r="B1091" s="5">
        <v>308</v>
      </c>
      <c r="C1091" s="5" t="s">
        <v>532</v>
      </c>
    </row>
    <row r="1092" spans="2:3">
      <c r="B1092" s="5">
        <v>424</v>
      </c>
      <c r="C1092" s="5" t="s">
        <v>533</v>
      </c>
    </row>
    <row r="1093" spans="2:3">
      <c r="B1093" s="5">
        <v>786</v>
      </c>
      <c r="C1093" s="5" t="s">
        <v>533</v>
      </c>
    </row>
    <row r="1094" spans="2:3">
      <c r="B1094" s="5">
        <v>971</v>
      </c>
      <c r="C1094" s="5" t="s">
        <v>533</v>
      </c>
    </row>
    <row r="1095" spans="2:3">
      <c r="B1095" s="5">
        <v>69</v>
      </c>
      <c r="C1095" s="5" t="s">
        <v>533</v>
      </c>
    </row>
    <row r="1096" spans="2:3">
      <c r="B1096" s="5">
        <v>944</v>
      </c>
      <c r="C1096" s="5" t="s">
        <v>532</v>
      </c>
    </row>
    <row r="1097" spans="2:3">
      <c r="B1097" s="5">
        <v>6</v>
      </c>
      <c r="C1097" s="5" t="s">
        <v>533</v>
      </c>
    </row>
    <row r="1098" spans="2:3">
      <c r="B1098" s="5">
        <v>296</v>
      </c>
      <c r="C1098" s="5" t="s">
        <v>533</v>
      </c>
    </row>
    <row r="1099" spans="2:3">
      <c r="B1099" s="5">
        <v>660</v>
      </c>
      <c r="C1099" s="5" t="s">
        <v>533</v>
      </c>
    </row>
    <row r="1100" spans="2:3">
      <c r="B1100" s="5">
        <v>169</v>
      </c>
      <c r="C1100" s="5" t="s">
        <v>532</v>
      </c>
    </row>
    <row r="1101" spans="2:3">
      <c r="B1101" s="5">
        <v>911</v>
      </c>
      <c r="C1101" s="5" t="s">
        <v>533</v>
      </c>
    </row>
    <row r="1102" spans="2:3">
      <c r="B1102" s="5">
        <v>415</v>
      </c>
      <c r="C1102" s="5" t="s">
        <v>532</v>
      </c>
    </row>
    <row r="1103" spans="2:3">
      <c r="B1103" s="5">
        <v>146</v>
      </c>
      <c r="C1103" s="5" t="s">
        <v>533</v>
      </c>
    </row>
    <row r="1104" spans="2:3">
      <c r="B1104" s="5">
        <v>447</v>
      </c>
      <c r="C1104" s="5" t="s">
        <v>532</v>
      </c>
    </row>
    <row r="1105" spans="2:3">
      <c r="B1105" s="5">
        <v>830</v>
      </c>
      <c r="C1105" s="5" t="s">
        <v>532</v>
      </c>
    </row>
    <row r="1106" spans="2:3">
      <c r="B1106" s="5">
        <v>551</v>
      </c>
      <c r="C1106" s="5" t="s">
        <v>532</v>
      </c>
    </row>
    <row r="1107" spans="2:3">
      <c r="B1107" s="5">
        <v>245</v>
      </c>
      <c r="C1107" s="5" t="s">
        <v>533</v>
      </c>
    </row>
    <row r="1108" spans="2:3">
      <c r="B1108" s="5">
        <v>741</v>
      </c>
      <c r="C1108" s="5" t="s">
        <v>533</v>
      </c>
    </row>
    <row r="1109" spans="2:3">
      <c r="B1109" s="5">
        <v>800</v>
      </c>
      <c r="C1109" s="5" t="s">
        <v>533</v>
      </c>
    </row>
    <row r="1110" spans="2:3">
      <c r="B1110" s="5">
        <v>408</v>
      </c>
      <c r="C1110" s="5" t="s">
        <v>533</v>
      </c>
    </row>
    <row r="1111" spans="2:3">
      <c r="B1111" s="5">
        <v>777</v>
      </c>
      <c r="C1111" s="5" t="s">
        <v>533</v>
      </c>
    </row>
    <row r="1112" spans="2:3">
      <c r="B1112" s="5">
        <v>346</v>
      </c>
      <c r="C1112" s="5" t="s">
        <v>532</v>
      </c>
    </row>
    <row r="1113" spans="2:3">
      <c r="B1113" s="5">
        <v>417</v>
      </c>
      <c r="C1113" s="5" t="s">
        <v>533</v>
      </c>
    </row>
    <row r="1114" spans="2:3">
      <c r="B1114" s="5">
        <v>376</v>
      </c>
      <c r="C1114" s="5" t="s">
        <v>532</v>
      </c>
    </row>
    <row r="1115" spans="2:3">
      <c r="B1115" s="5">
        <v>815</v>
      </c>
      <c r="C1115" s="5" t="s">
        <v>533</v>
      </c>
    </row>
    <row r="1116" spans="2:3">
      <c r="B1116" s="5">
        <v>586</v>
      </c>
      <c r="C1116" s="5" t="s">
        <v>533</v>
      </c>
    </row>
    <row r="1117" spans="2:3">
      <c r="B1117" s="5">
        <v>726</v>
      </c>
      <c r="C1117" s="5" t="s">
        <v>532</v>
      </c>
    </row>
    <row r="1118" spans="2:3">
      <c r="B1118" s="5">
        <v>800</v>
      </c>
      <c r="C1118" s="5" t="s">
        <v>533</v>
      </c>
    </row>
    <row r="1119" spans="2:3">
      <c r="B1119" s="5">
        <v>369</v>
      </c>
      <c r="C1119" s="5" t="s">
        <v>533</v>
      </c>
    </row>
    <row r="1120" spans="2:3">
      <c r="B1120" s="5">
        <v>138</v>
      </c>
      <c r="C1120" s="5" t="s">
        <v>533</v>
      </c>
    </row>
    <row r="1121" spans="2:3">
      <c r="B1121" s="5">
        <v>341</v>
      </c>
      <c r="C1121" s="5" t="s">
        <v>532</v>
      </c>
    </row>
    <row r="1122" spans="2:3">
      <c r="B1122" s="5">
        <v>957</v>
      </c>
      <c r="C1122" s="5" t="s">
        <v>532</v>
      </c>
    </row>
    <row r="1123" spans="2:3">
      <c r="B1123" s="5">
        <v>740</v>
      </c>
      <c r="C1123" s="5" t="s">
        <v>532</v>
      </c>
    </row>
    <row r="1124" spans="2:3">
      <c r="B1124" s="5">
        <v>6</v>
      </c>
      <c r="C1124" s="5" t="s">
        <v>533</v>
      </c>
    </row>
    <row r="1125" spans="2:3">
      <c r="B1125" s="5">
        <v>253</v>
      </c>
      <c r="C1125" s="5" t="s">
        <v>533</v>
      </c>
    </row>
    <row r="1126" spans="2:3">
      <c r="B1126" s="5">
        <v>402</v>
      </c>
      <c r="C1126" s="5" t="s">
        <v>533</v>
      </c>
    </row>
    <row r="1127" spans="2:3">
      <c r="B1127" s="5">
        <v>509</v>
      </c>
      <c r="C1127" s="5" t="s">
        <v>532</v>
      </c>
    </row>
    <row r="1128" spans="2:3">
      <c r="B1128" s="5">
        <v>839</v>
      </c>
      <c r="C1128" s="5" t="s">
        <v>532</v>
      </c>
    </row>
    <row r="1129" spans="2:3">
      <c r="B1129" s="5">
        <v>319</v>
      </c>
      <c r="C1129" s="5" t="s">
        <v>533</v>
      </c>
    </row>
    <row r="1130" spans="2:3">
      <c r="B1130" s="5">
        <v>771</v>
      </c>
      <c r="C1130" s="5" t="s">
        <v>532</v>
      </c>
    </row>
    <row r="1131" spans="2:3">
      <c r="B1131" s="5">
        <v>784</v>
      </c>
      <c r="C1131" s="5" t="s">
        <v>533</v>
      </c>
    </row>
    <row r="1132" spans="2:3">
      <c r="B1132" s="5">
        <v>526</v>
      </c>
      <c r="C1132" s="5" t="s">
        <v>533</v>
      </c>
    </row>
    <row r="1133" spans="2:3">
      <c r="B1133" s="5">
        <v>382</v>
      </c>
      <c r="C1133" s="5" t="s">
        <v>532</v>
      </c>
    </row>
    <row r="1134" spans="2:3">
      <c r="B1134" s="5">
        <v>736</v>
      </c>
      <c r="C1134" s="5" t="s">
        <v>533</v>
      </c>
    </row>
    <row r="1135" spans="2:3">
      <c r="B1135" s="5">
        <v>946</v>
      </c>
      <c r="C1135" s="5" t="s">
        <v>532</v>
      </c>
    </row>
    <row r="1136" spans="2:3">
      <c r="B1136" s="5">
        <v>475</v>
      </c>
      <c r="C1136" s="5" t="s">
        <v>533</v>
      </c>
    </row>
    <row r="1137" spans="2:3">
      <c r="B1137" s="5">
        <v>260</v>
      </c>
      <c r="C1137" s="5" t="s">
        <v>533</v>
      </c>
    </row>
    <row r="1138" spans="2:3">
      <c r="B1138" s="5">
        <v>620</v>
      </c>
      <c r="C1138" s="5" t="s">
        <v>533</v>
      </c>
    </row>
    <row r="1139" spans="2:3">
      <c r="B1139" s="5">
        <v>181</v>
      </c>
      <c r="C1139" s="5" t="s">
        <v>533</v>
      </c>
    </row>
    <row r="1140" spans="2:3">
      <c r="B1140" s="5">
        <v>834</v>
      </c>
      <c r="C1140" s="5" t="s">
        <v>532</v>
      </c>
    </row>
    <row r="1141" spans="2:3">
      <c r="B1141" s="5">
        <v>282</v>
      </c>
      <c r="C1141" s="5" t="s">
        <v>533</v>
      </c>
    </row>
    <row r="1142" spans="2:3">
      <c r="B1142" s="5">
        <v>816</v>
      </c>
      <c r="C1142" s="5" t="s">
        <v>533</v>
      </c>
    </row>
    <row r="1143" spans="2:3">
      <c r="B1143" s="5">
        <v>635</v>
      </c>
      <c r="C1143" s="5" t="s">
        <v>532</v>
      </c>
    </row>
    <row r="1144" spans="2:3">
      <c r="B1144" s="5">
        <v>478</v>
      </c>
      <c r="C1144" s="5" t="s">
        <v>532</v>
      </c>
    </row>
    <row r="1145" spans="2:3">
      <c r="B1145" s="5">
        <v>966</v>
      </c>
      <c r="C1145" s="5" t="s">
        <v>532</v>
      </c>
    </row>
    <row r="1146" spans="2:3">
      <c r="B1146" s="5">
        <v>411</v>
      </c>
      <c r="C1146" s="5" t="s">
        <v>533</v>
      </c>
    </row>
    <row r="1147" spans="2:3">
      <c r="B1147" s="5">
        <v>65</v>
      </c>
      <c r="C1147" s="5" t="s">
        <v>533</v>
      </c>
    </row>
    <row r="1148" spans="2:3">
      <c r="B1148" s="5">
        <v>787</v>
      </c>
      <c r="C1148" s="5" t="s">
        <v>532</v>
      </c>
    </row>
    <row r="1149" spans="2:3">
      <c r="B1149" s="5">
        <v>679</v>
      </c>
      <c r="C1149" s="5" t="s">
        <v>533</v>
      </c>
    </row>
    <row r="1150" spans="2:3">
      <c r="B1150" s="5">
        <v>38</v>
      </c>
      <c r="C1150" s="5" t="s">
        <v>532</v>
      </c>
    </row>
    <row r="1151" spans="2:3">
      <c r="B1151" s="5">
        <v>602</v>
      </c>
      <c r="C1151" s="5" t="s">
        <v>533</v>
      </c>
    </row>
    <row r="1152" spans="2:3">
      <c r="B1152" s="5">
        <v>620</v>
      </c>
      <c r="C1152" s="5" t="s">
        <v>532</v>
      </c>
    </row>
    <row r="1153" spans="2:3">
      <c r="B1153" s="5">
        <v>47</v>
      </c>
      <c r="C1153" s="5" t="s">
        <v>533</v>
      </c>
    </row>
    <row r="1154" spans="2:3">
      <c r="B1154" s="5">
        <v>806</v>
      </c>
      <c r="C1154" s="5" t="s">
        <v>533</v>
      </c>
    </row>
    <row r="1155" spans="2:3">
      <c r="B1155" s="5">
        <v>651</v>
      </c>
      <c r="C1155" s="5" t="s">
        <v>533</v>
      </c>
    </row>
    <row r="1156" spans="2:3">
      <c r="B1156" s="5">
        <v>113</v>
      </c>
      <c r="C1156" s="5" t="s">
        <v>533</v>
      </c>
    </row>
    <row r="1157" spans="2:3">
      <c r="B1157" s="5">
        <v>741</v>
      </c>
      <c r="C1157" s="5" t="s">
        <v>532</v>
      </c>
    </row>
    <row r="1158" spans="2:3">
      <c r="B1158" s="5">
        <v>144</v>
      </c>
      <c r="C1158" s="5" t="s">
        <v>532</v>
      </c>
    </row>
    <row r="1159" spans="2:3">
      <c r="B1159" s="5">
        <v>318</v>
      </c>
      <c r="C1159" s="5" t="s">
        <v>533</v>
      </c>
    </row>
    <row r="1160" spans="2:3">
      <c r="B1160" s="5">
        <v>373</v>
      </c>
      <c r="C1160" s="5" t="s">
        <v>533</v>
      </c>
    </row>
    <row r="1161" spans="2:3">
      <c r="B1161" s="5">
        <v>687</v>
      </c>
      <c r="C1161" s="5" t="s">
        <v>533</v>
      </c>
    </row>
    <row r="1162" spans="2:3">
      <c r="B1162" s="5">
        <v>169</v>
      </c>
      <c r="C1162" s="5" t="s">
        <v>532</v>
      </c>
    </row>
    <row r="1163" spans="2:3">
      <c r="B1163" s="5">
        <v>647</v>
      </c>
      <c r="C1163" s="5" t="s">
        <v>533</v>
      </c>
    </row>
    <row r="1164" spans="2:3">
      <c r="B1164" s="5">
        <v>468</v>
      </c>
      <c r="C1164" s="5" t="s">
        <v>533</v>
      </c>
    </row>
    <row r="1165" spans="2:3">
      <c r="B1165" s="5">
        <v>882</v>
      </c>
      <c r="C1165" s="5" t="s">
        <v>533</v>
      </c>
    </row>
    <row r="1166" spans="2:3">
      <c r="B1166" s="5">
        <v>351</v>
      </c>
      <c r="C1166" s="5" t="s">
        <v>532</v>
      </c>
    </row>
    <row r="1167" spans="2:3">
      <c r="B1167" s="5">
        <v>804</v>
      </c>
      <c r="C1167" s="5" t="s">
        <v>532</v>
      </c>
    </row>
    <row r="1168" spans="2:3">
      <c r="B1168" s="5">
        <v>464</v>
      </c>
      <c r="C1168" s="5" t="s">
        <v>533</v>
      </c>
    </row>
    <row r="1169" spans="2:3">
      <c r="B1169" s="5">
        <v>393</v>
      </c>
      <c r="C1169" s="5" t="s">
        <v>532</v>
      </c>
    </row>
    <row r="1170" spans="2:3">
      <c r="B1170" s="5">
        <v>782</v>
      </c>
      <c r="C1170" s="5" t="s">
        <v>533</v>
      </c>
    </row>
    <row r="1171" spans="2:3">
      <c r="B1171" s="5">
        <v>168</v>
      </c>
      <c r="C1171" s="5" t="s">
        <v>532</v>
      </c>
    </row>
    <row r="1172" spans="2:3">
      <c r="B1172" s="5">
        <v>55</v>
      </c>
      <c r="C1172" s="5" t="s">
        <v>533</v>
      </c>
    </row>
    <row r="1173" spans="2:3">
      <c r="B1173" s="5">
        <v>400</v>
      </c>
      <c r="C1173" s="5" t="s">
        <v>532</v>
      </c>
    </row>
    <row r="1174" spans="2:3">
      <c r="B1174" s="5">
        <v>646</v>
      </c>
      <c r="C1174" s="5" t="s">
        <v>533</v>
      </c>
    </row>
    <row r="1175" spans="2:3">
      <c r="B1175" s="5">
        <v>276</v>
      </c>
      <c r="C1175" s="5" t="s">
        <v>533</v>
      </c>
    </row>
    <row r="1176" spans="2:3">
      <c r="B1176" s="5">
        <v>728</v>
      </c>
      <c r="C1176" s="5" t="s">
        <v>532</v>
      </c>
    </row>
    <row r="1177" spans="2:3">
      <c r="B1177" s="5">
        <v>82</v>
      </c>
      <c r="C1177" s="5" t="s">
        <v>532</v>
      </c>
    </row>
    <row r="1178" spans="2:3">
      <c r="B1178" s="5">
        <v>442</v>
      </c>
      <c r="C1178" s="5" t="s">
        <v>533</v>
      </c>
    </row>
    <row r="1179" spans="2:3">
      <c r="B1179" s="5">
        <v>635</v>
      </c>
      <c r="C1179" s="5" t="s">
        <v>533</v>
      </c>
    </row>
    <row r="1180" spans="2:3">
      <c r="B1180" s="5">
        <v>881</v>
      </c>
      <c r="C1180" s="5" t="s">
        <v>533</v>
      </c>
    </row>
    <row r="1181" spans="2:3">
      <c r="B1181" s="5">
        <v>340</v>
      </c>
      <c r="C1181" s="5" t="s">
        <v>532</v>
      </c>
    </row>
    <row r="1182" spans="2:3">
      <c r="B1182" s="5">
        <v>891</v>
      </c>
      <c r="C1182" s="5" t="s">
        <v>533</v>
      </c>
    </row>
    <row r="1183" spans="2:3">
      <c r="B1183" s="5">
        <v>442</v>
      </c>
      <c r="C1183" s="5" t="s">
        <v>533</v>
      </c>
    </row>
    <row r="1184" spans="2:3">
      <c r="B1184" s="5">
        <v>571</v>
      </c>
      <c r="C1184" s="5" t="s">
        <v>533</v>
      </c>
    </row>
    <row r="1185" spans="2:3">
      <c r="B1185" s="5">
        <v>608</v>
      </c>
      <c r="C1185" s="5" t="s">
        <v>532</v>
      </c>
    </row>
    <row r="1186" spans="2:3">
      <c r="B1186" s="5">
        <v>737</v>
      </c>
      <c r="C1186" s="5" t="s">
        <v>533</v>
      </c>
    </row>
    <row r="1187" spans="2:3">
      <c r="B1187" s="5">
        <v>331</v>
      </c>
      <c r="C1187" s="5" t="s">
        <v>532</v>
      </c>
    </row>
    <row r="1188" spans="2:3">
      <c r="B1188" s="5">
        <v>77</v>
      </c>
      <c r="C1188" s="5" t="s">
        <v>533</v>
      </c>
    </row>
    <row r="1189" spans="2:3">
      <c r="B1189" s="5">
        <v>301</v>
      </c>
      <c r="C1189" s="5" t="s">
        <v>533</v>
      </c>
    </row>
    <row r="1190" spans="2:3">
      <c r="B1190" s="5">
        <v>489</v>
      </c>
      <c r="C1190" s="5" t="s">
        <v>533</v>
      </c>
    </row>
    <row r="1191" spans="2:3">
      <c r="B1191" s="5">
        <v>488</v>
      </c>
      <c r="C1191" s="5" t="s">
        <v>533</v>
      </c>
    </row>
    <row r="1192" spans="2:3">
      <c r="B1192" s="5">
        <v>56</v>
      </c>
      <c r="C1192" s="5" t="s">
        <v>533</v>
      </c>
    </row>
    <row r="1193" spans="2:3">
      <c r="B1193" s="5">
        <v>811</v>
      </c>
      <c r="C1193" s="5" t="s">
        <v>532</v>
      </c>
    </row>
    <row r="1194" spans="2:3">
      <c r="B1194" s="5">
        <v>234</v>
      </c>
      <c r="C1194" s="5" t="s">
        <v>532</v>
      </c>
    </row>
    <row r="1195" spans="2:3">
      <c r="B1195" s="5">
        <v>172</v>
      </c>
      <c r="C1195" s="5" t="s">
        <v>533</v>
      </c>
    </row>
    <row r="1196" spans="2:3">
      <c r="B1196" s="5">
        <v>163</v>
      </c>
      <c r="C1196" s="5" t="s">
        <v>533</v>
      </c>
    </row>
    <row r="1197" spans="2:3">
      <c r="B1197" s="5">
        <v>754</v>
      </c>
      <c r="C1197" s="5" t="s">
        <v>532</v>
      </c>
    </row>
    <row r="1198" spans="2:3">
      <c r="B1198" s="5">
        <v>405</v>
      </c>
      <c r="C1198" s="5" t="s">
        <v>532</v>
      </c>
    </row>
    <row r="1199" spans="2:3">
      <c r="B1199" s="5">
        <v>211</v>
      </c>
      <c r="C1199" s="5" t="s">
        <v>533</v>
      </c>
    </row>
    <row r="1200" spans="2:3">
      <c r="B1200" s="5">
        <v>960</v>
      </c>
      <c r="C1200" s="5" t="s">
        <v>532</v>
      </c>
    </row>
    <row r="1201" spans="2:3">
      <c r="B1201" s="5">
        <v>9</v>
      </c>
      <c r="C1201" s="5" t="s">
        <v>533</v>
      </c>
    </row>
    <row r="1202" spans="2:3">
      <c r="B1202" s="5">
        <v>710</v>
      </c>
      <c r="C1202" s="5" t="s">
        <v>532</v>
      </c>
    </row>
    <row r="1203" spans="2:3">
      <c r="B1203" s="5">
        <v>867</v>
      </c>
      <c r="C1203" s="5" t="s">
        <v>532</v>
      </c>
    </row>
    <row r="1204" spans="2:3">
      <c r="B1204" s="5">
        <v>654</v>
      </c>
      <c r="C1204" s="5" t="s">
        <v>533</v>
      </c>
    </row>
    <row r="1205" spans="2:3">
      <c r="B1205" s="5">
        <v>304</v>
      </c>
      <c r="C1205" s="5" t="s">
        <v>532</v>
      </c>
    </row>
    <row r="1206" spans="2:3">
      <c r="B1206" s="5">
        <v>254</v>
      </c>
      <c r="C1206" s="5" t="s">
        <v>533</v>
      </c>
    </row>
    <row r="1207" spans="2:3">
      <c r="B1207" s="5">
        <v>659</v>
      </c>
      <c r="C1207" s="5" t="s">
        <v>533</v>
      </c>
    </row>
    <row r="1208" spans="2:3">
      <c r="B1208" s="5">
        <v>83</v>
      </c>
      <c r="C1208" s="5" t="s">
        <v>533</v>
      </c>
    </row>
    <row r="1209" spans="2:3">
      <c r="B1209" s="5">
        <v>436</v>
      </c>
      <c r="C1209" s="5" t="s">
        <v>533</v>
      </c>
    </row>
    <row r="1210" spans="2:3">
      <c r="B1210" s="5">
        <v>578</v>
      </c>
      <c r="C1210" s="5" t="s">
        <v>533</v>
      </c>
    </row>
    <row r="1211" spans="2:3">
      <c r="B1211" s="5">
        <v>320</v>
      </c>
      <c r="C1211" s="5" t="s">
        <v>532</v>
      </c>
    </row>
    <row r="1212" spans="2:3">
      <c r="B1212" s="5">
        <v>873</v>
      </c>
      <c r="C1212" s="5" t="s">
        <v>532</v>
      </c>
    </row>
    <row r="1213" spans="2:3">
      <c r="B1213" s="5">
        <v>131</v>
      </c>
      <c r="C1213" s="5" t="s">
        <v>532</v>
      </c>
    </row>
    <row r="1214" spans="2:3">
      <c r="B1214" s="5">
        <v>903</v>
      </c>
      <c r="C1214" s="5" t="s">
        <v>532</v>
      </c>
    </row>
    <row r="1215" spans="2:3">
      <c r="B1215" s="5">
        <v>870</v>
      </c>
      <c r="C1215" s="5" t="s">
        <v>532</v>
      </c>
    </row>
    <row r="1216" spans="2:3">
      <c r="B1216" s="5">
        <v>482</v>
      </c>
      <c r="C1216" s="5" t="s">
        <v>533</v>
      </c>
    </row>
    <row r="1217" spans="2:3">
      <c r="B1217" s="5">
        <v>726</v>
      </c>
      <c r="C1217" s="5" t="s">
        <v>533</v>
      </c>
    </row>
    <row r="1218" spans="2:3">
      <c r="B1218" s="5">
        <v>830</v>
      </c>
      <c r="C1218" s="5" t="s">
        <v>533</v>
      </c>
    </row>
    <row r="1219" spans="2:3">
      <c r="B1219" s="5">
        <v>57</v>
      </c>
      <c r="C1219" s="5" t="s">
        <v>533</v>
      </c>
    </row>
    <row r="1220" spans="2:3">
      <c r="B1220" s="5">
        <v>74</v>
      </c>
      <c r="C1220" s="5" t="s">
        <v>533</v>
      </c>
    </row>
    <row r="1221" spans="2:3">
      <c r="B1221" s="5">
        <v>782</v>
      </c>
      <c r="C1221" s="5" t="s">
        <v>532</v>
      </c>
    </row>
    <row r="1222" spans="2:3">
      <c r="B1222" s="5">
        <v>104</v>
      </c>
      <c r="C1222" s="5" t="s">
        <v>532</v>
      </c>
    </row>
    <row r="1223" spans="2:3">
      <c r="B1223" s="5">
        <v>978</v>
      </c>
      <c r="C1223" s="5" t="s">
        <v>532</v>
      </c>
    </row>
    <row r="1224" spans="2:3">
      <c r="B1224" s="5">
        <v>658</v>
      </c>
      <c r="C1224" s="5" t="s">
        <v>533</v>
      </c>
    </row>
    <row r="1225" spans="2:3">
      <c r="B1225" s="5">
        <v>345</v>
      </c>
      <c r="C1225" s="5" t="s">
        <v>532</v>
      </c>
    </row>
    <row r="1226" spans="2:3">
      <c r="B1226" s="5">
        <v>727</v>
      </c>
      <c r="C1226" s="5" t="s">
        <v>532</v>
      </c>
    </row>
    <row r="1227" spans="2:3">
      <c r="B1227" s="5">
        <v>6</v>
      </c>
      <c r="C1227" s="5" t="s">
        <v>533</v>
      </c>
    </row>
    <row r="1228" spans="2:3">
      <c r="B1228" s="5">
        <v>88</v>
      </c>
      <c r="C1228" s="5" t="s">
        <v>533</v>
      </c>
    </row>
    <row r="1229" spans="2:3">
      <c r="B1229" s="5">
        <v>10</v>
      </c>
      <c r="C1229" s="5" t="s">
        <v>533</v>
      </c>
    </row>
    <row r="1230" spans="2:3">
      <c r="B1230" s="5">
        <v>523</v>
      </c>
      <c r="C1230" s="5" t="s">
        <v>532</v>
      </c>
    </row>
    <row r="1231" spans="2:3">
      <c r="B1231" s="5">
        <v>504</v>
      </c>
      <c r="C1231" s="5" t="s">
        <v>533</v>
      </c>
    </row>
    <row r="1232" spans="2:3">
      <c r="B1232" s="5">
        <v>456</v>
      </c>
      <c r="C1232" s="5" t="s">
        <v>533</v>
      </c>
    </row>
    <row r="1233" spans="2:3">
      <c r="B1233" s="5">
        <v>857</v>
      </c>
      <c r="C1233" s="5" t="s">
        <v>532</v>
      </c>
    </row>
    <row r="1234" spans="2:3">
      <c r="B1234" s="5">
        <v>1000</v>
      </c>
      <c r="C1234" s="5" t="s">
        <v>533</v>
      </c>
    </row>
    <row r="1235" spans="2:3">
      <c r="B1235" s="5">
        <v>162</v>
      </c>
      <c r="C1235" s="5" t="s">
        <v>533</v>
      </c>
    </row>
    <row r="1236" spans="2:3">
      <c r="B1236" s="5">
        <v>635</v>
      </c>
      <c r="C1236" s="5" t="s">
        <v>533</v>
      </c>
    </row>
    <row r="1237" spans="2:3">
      <c r="B1237" s="5">
        <v>853</v>
      </c>
      <c r="C1237" s="5" t="s">
        <v>532</v>
      </c>
    </row>
    <row r="1238" spans="2:3">
      <c r="B1238" s="5">
        <v>879</v>
      </c>
      <c r="C1238" s="5" t="s">
        <v>532</v>
      </c>
    </row>
    <row r="1239" spans="2:3">
      <c r="B1239" s="5">
        <v>749</v>
      </c>
      <c r="C1239" s="5" t="s">
        <v>533</v>
      </c>
    </row>
    <row r="1240" spans="2:3">
      <c r="B1240" s="5">
        <v>370</v>
      </c>
      <c r="C1240" s="5" t="s">
        <v>532</v>
      </c>
    </row>
    <row r="1241" spans="2:3">
      <c r="B1241" s="5">
        <v>794</v>
      </c>
      <c r="C1241" s="5" t="s">
        <v>532</v>
      </c>
    </row>
    <row r="1242" spans="2:3">
      <c r="B1242" s="5">
        <v>567</v>
      </c>
      <c r="C1242" s="5" t="s">
        <v>532</v>
      </c>
    </row>
    <row r="1243" spans="2:3">
      <c r="B1243" s="5">
        <v>570</v>
      </c>
      <c r="C1243" s="5" t="s">
        <v>532</v>
      </c>
    </row>
    <row r="1244" spans="2:3">
      <c r="B1244" s="5">
        <v>987</v>
      </c>
      <c r="C1244" s="5" t="s">
        <v>533</v>
      </c>
    </row>
    <row r="1245" spans="2:3">
      <c r="B1245" s="5">
        <v>392</v>
      </c>
      <c r="C1245" s="5" t="s">
        <v>533</v>
      </c>
    </row>
    <row r="1246" spans="2:3">
      <c r="B1246" s="5">
        <v>733</v>
      </c>
      <c r="C1246" s="5" t="s">
        <v>533</v>
      </c>
    </row>
    <row r="1247" spans="2:3">
      <c r="B1247" s="5">
        <v>157</v>
      </c>
      <c r="C1247" s="5" t="s">
        <v>532</v>
      </c>
    </row>
    <row r="1248" spans="2:3">
      <c r="B1248" s="5">
        <v>479</v>
      </c>
      <c r="C1248" s="5" t="s">
        <v>533</v>
      </c>
    </row>
    <row r="1249" spans="2:3">
      <c r="B1249" s="5">
        <v>640</v>
      </c>
      <c r="C1249" s="5" t="s">
        <v>532</v>
      </c>
    </row>
    <row r="1250" spans="2:3">
      <c r="B1250" s="5">
        <v>710</v>
      </c>
      <c r="C1250" s="5" t="s">
        <v>533</v>
      </c>
    </row>
    <row r="1251" spans="2:3">
      <c r="B1251" s="5">
        <v>125</v>
      </c>
      <c r="C1251" s="5" t="s">
        <v>533</v>
      </c>
    </row>
    <row r="1252" spans="2:3">
      <c r="B1252" s="5">
        <v>459</v>
      </c>
      <c r="C1252" s="5" t="s">
        <v>533</v>
      </c>
    </row>
    <row r="1253" spans="2:3">
      <c r="B1253" s="5">
        <v>2</v>
      </c>
      <c r="C1253" s="5" t="s">
        <v>533</v>
      </c>
    </row>
    <row r="1254" spans="2:3">
      <c r="B1254" s="5">
        <v>317</v>
      </c>
      <c r="C1254" s="5" t="s">
        <v>533</v>
      </c>
    </row>
    <row r="1255" spans="2:3">
      <c r="B1255" s="5">
        <v>924</v>
      </c>
      <c r="C1255" s="5" t="s">
        <v>532</v>
      </c>
    </row>
    <row r="1256" spans="2:3">
      <c r="B1256" s="5">
        <v>511</v>
      </c>
      <c r="C1256" s="5" t="s">
        <v>533</v>
      </c>
    </row>
    <row r="1257" spans="2:3">
      <c r="B1257" s="5">
        <v>219</v>
      </c>
      <c r="C1257" s="5" t="s">
        <v>533</v>
      </c>
    </row>
    <row r="1258" spans="2:3">
      <c r="B1258" s="5">
        <v>141</v>
      </c>
      <c r="C1258" s="5" t="s">
        <v>533</v>
      </c>
    </row>
    <row r="1259" spans="2:3">
      <c r="B1259" s="5">
        <v>9</v>
      </c>
      <c r="C1259" s="5" t="s">
        <v>533</v>
      </c>
    </row>
    <row r="1260" spans="2:3">
      <c r="B1260" s="5">
        <v>4</v>
      </c>
      <c r="C1260" s="5" t="s">
        <v>532</v>
      </c>
    </row>
    <row r="1261" spans="2:3">
      <c r="B1261" s="5">
        <v>960</v>
      </c>
      <c r="C1261" s="5" t="s">
        <v>532</v>
      </c>
    </row>
    <row r="1262" spans="2:3">
      <c r="B1262" s="5">
        <v>132</v>
      </c>
      <c r="C1262" s="5" t="s">
        <v>533</v>
      </c>
    </row>
    <row r="1263" spans="2:3">
      <c r="B1263" s="5">
        <v>773</v>
      </c>
      <c r="C1263" s="5" t="s">
        <v>532</v>
      </c>
    </row>
    <row r="1264" spans="2:3">
      <c r="B1264" s="5">
        <v>30</v>
      </c>
      <c r="C1264" s="5" t="s">
        <v>533</v>
      </c>
    </row>
    <row r="1265" spans="2:3">
      <c r="B1265" s="5">
        <v>432</v>
      </c>
      <c r="C1265" s="5" t="s">
        <v>533</v>
      </c>
    </row>
    <row r="1266" spans="2:3">
      <c r="B1266" s="5">
        <v>497</v>
      </c>
      <c r="C1266" s="5" t="s">
        <v>533</v>
      </c>
    </row>
    <row r="1267" spans="2:3">
      <c r="B1267" s="5">
        <v>939</v>
      </c>
      <c r="C1267" s="5" t="s">
        <v>532</v>
      </c>
    </row>
    <row r="1268" spans="2:3">
      <c r="B1268" s="5">
        <v>752</v>
      </c>
      <c r="C1268" s="5" t="s">
        <v>533</v>
      </c>
    </row>
    <row r="1269" spans="2:3">
      <c r="B1269" s="5">
        <v>904</v>
      </c>
      <c r="C1269" s="5" t="s">
        <v>532</v>
      </c>
    </row>
    <row r="1270" spans="2:3">
      <c r="B1270" s="5">
        <v>596</v>
      </c>
      <c r="C1270" s="5" t="s">
        <v>532</v>
      </c>
    </row>
    <row r="1271" spans="2:3">
      <c r="B1271" s="5">
        <v>918</v>
      </c>
      <c r="C1271" s="5" t="s">
        <v>532</v>
      </c>
    </row>
    <row r="1272" spans="2:3">
      <c r="B1272" s="5">
        <v>839</v>
      </c>
      <c r="C1272" s="5" t="s">
        <v>532</v>
      </c>
    </row>
    <row r="1273" spans="2:3">
      <c r="B1273" s="5">
        <v>788</v>
      </c>
      <c r="C1273" s="5" t="s">
        <v>532</v>
      </c>
    </row>
    <row r="1274" spans="2:3">
      <c r="B1274" s="5">
        <v>444</v>
      </c>
      <c r="C1274" s="5" t="s">
        <v>532</v>
      </c>
    </row>
    <row r="1275" spans="2:3">
      <c r="B1275" s="5">
        <v>218</v>
      </c>
      <c r="C1275" s="5" t="s">
        <v>533</v>
      </c>
    </row>
    <row r="1276" spans="2:3">
      <c r="B1276" s="5">
        <v>649</v>
      </c>
      <c r="C1276" s="5" t="s">
        <v>533</v>
      </c>
    </row>
    <row r="1277" spans="2:3">
      <c r="B1277" s="5">
        <v>214</v>
      </c>
      <c r="C1277" s="5" t="s">
        <v>532</v>
      </c>
    </row>
    <row r="1278" spans="2:3">
      <c r="B1278" s="5">
        <v>192</v>
      </c>
      <c r="C1278" s="5" t="s">
        <v>532</v>
      </c>
    </row>
    <row r="1279" spans="2:3">
      <c r="B1279" s="5">
        <v>957</v>
      </c>
      <c r="C1279" s="5" t="s">
        <v>532</v>
      </c>
    </row>
    <row r="1280" spans="2:3">
      <c r="B1280" s="5">
        <v>913</v>
      </c>
      <c r="C1280" s="5" t="s">
        <v>532</v>
      </c>
    </row>
    <row r="1281" spans="2:3">
      <c r="B1281" s="5">
        <v>201</v>
      </c>
      <c r="C1281" s="5" t="s">
        <v>533</v>
      </c>
    </row>
    <row r="1282" spans="2:3">
      <c r="B1282" s="5">
        <v>551</v>
      </c>
      <c r="C1282" s="5" t="s">
        <v>533</v>
      </c>
    </row>
    <row r="1283" spans="2:3">
      <c r="B1283" s="5">
        <v>582</v>
      </c>
      <c r="C1283" s="5" t="s">
        <v>533</v>
      </c>
    </row>
    <row r="1284" spans="2:3">
      <c r="B1284" s="5">
        <v>577</v>
      </c>
      <c r="C1284" s="5" t="s">
        <v>533</v>
      </c>
    </row>
    <row r="1285" spans="2:3">
      <c r="B1285" s="5">
        <v>182</v>
      </c>
      <c r="C1285" s="5" t="s">
        <v>533</v>
      </c>
    </row>
    <row r="1286" spans="2:3">
      <c r="B1286" s="5">
        <v>489</v>
      </c>
      <c r="C1286" s="5" t="s">
        <v>532</v>
      </c>
    </row>
    <row r="1287" spans="2:3">
      <c r="B1287" s="5">
        <v>676</v>
      </c>
      <c r="C1287" s="5" t="s">
        <v>532</v>
      </c>
    </row>
    <row r="1288" spans="2:3">
      <c r="B1288" s="5">
        <v>176</v>
      </c>
      <c r="C1288" s="5" t="s">
        <v>533</v>
      </c>
    </row>
    <row r="1289" spans="2:3">
      <c r="B1289" s="5">
        <v>22</v>
      </c>
      <c r="C1289" s="5" t="s">
        <v>533</v>
      </c>
    </row>
    <row r="1290" spans="2:3">
      <c r="B1290" s="5">
        <v>570</v>
      </c>
      <c r="C1290" s="5" t="s">
        <v>532</v>
      </c>
    </row>
    <row r="1291" spans="2:3">
      <c r="B1291" s="5">
        <v>993</v>
      </c>
      <c r="C1291" s="5" t="s">
        <v>533</v>
      </c>
    </row>
    <row r="1292" spans="2:3">
      <c r="B1292" s="5">
        <v>279</v>
      </c>
      <c r="C1292" s="5" t="s">
        <v>533</v>
      </c>
    </row>
    <row r="1293" spans="2:3">
      <c r="B1293" s="5">
        <v>479</v>
      </c>
      <c r="C1293" s="5" t="s">
        <v>532</v>
      </c>
    </row>
    <row r="1294" spans="2:3">
      <c r="B1294" s="5">
        <v>687</v>
      </c>
      <c r="C1294" s="5" t="s">
        <v>532</v>
      </c>
    </row>
    <row r="1295" spans="2:3">
      <c r="B1295" s="5">
        <v>680</v>
      </c>
      <c r="C1295" s="5" t="s">
        <v>533</v>
      </c>
    </row>
    <row r="1296" spans="2:3">
      <c r="B1296" s="5">
        <v>587</v>
      </c>
      <c r="C1296" s="5" t="s">
        <v>533</v>
      </c>
    </row>
    <row r="1297" spans="2:3">
      <c r="B1297" s="5">
        <v>525</v>
      </c>
      <c r="C1297" s="5" t="s">
        <v>533</v>
      </c>
    </row>
    <row r="1298" spans="2:3">
      <c r="B1298" s="5">
        <v>785</v>
      </c>
      <c r="C1298" s="5" t="s">
        <v>532</v>
      </c>
    </row>
    <row r="1299" spans="2:3">
      <c r="B1299" s="5">
        <v>802</v>
      </c>
      <c r="C1299" s="5" t="s">
        <v>533</v>
      </c>
    </row>
    <row r="1300" spans="2:3">
      <c r="B1300" s="5">
        <v>430</v>
      </c>
      <c r="C1300" s="5" t="s">
        <v>533</v>
      </c>
    </row>
    <row r="1301" spans="2:3">
      <c r="B1301" s="5">
        <v>656</v>
      </c>
      <c r="C1301" s="5" t="s">
        <v>532</v>
      </c>
    </row>
    <row r="1302" spans="2:3">
      <c r="B1302" s="5">
        <v>650</v>
      </c>
      <c r="C1302" s="5" t="s">
        <v>533</v>
      </c>
    </row>
    <row r="1303" spans="2:3">
      <c r="B1303" s="5">
        <v>384</v>
      </c>
      <c r="C1303" s="5" t="s">
        <v>533</v>
      </c>
    </row>
    <row r="1304" spans="2:3">
      <c r="B1304" s="5">
        <v>210</v>
      </c>
      <c r="C1304" s="5" t="s">
        <v>533</v>
      </c>
    </row>
    <row r="1305" spans="2:3">
      <c r="B1305" s="5">
        <v>124</v>
      </c>
      <c r="C1305" s="5" t="s">
        <v>533</v>
      </c>
    </row>
    <row r="1306" spans="2:3">
      <c r="B1306" s="5">
        <v>511</v>
      </c>
      <c r="C1306" s="5" t="s">
        <v>533</v>
      </c>
    </row>
    <row r="1307" spans="2:3">
      <c r="B1307" s="5">
        <v>86</v>
      </c>
      <c r="C1307" s="5" t="s">
        <v>533</v>
      </c>
    </row>
    <row r="1308" spans="2:3">
      <c r="B1308" s="5">
        <v>376</v>
      </c>
      <c r="C1308" s="5" t="s">
        <v>533</v>
      </c>
    </row>
    <row r="1309" spans="2:3">
      <c r="B1309" s="5">
        <v>928</v>
      </c>
      <c r="C1309" s="5" t="s">
        <v>533</v>
      </c>
    </row>
    <row r="1310" spans="2:3">
      <c r="B1310" s="5">
        <v>241</v>
      </c>
      <c r="C1310" s="5" t="s">
        <v>533</v>
      </c>
    </row>
    <row r="1311" spans="2:3">
      <c r="B1311" s="5">
        <v>278</v>
      </c>
      <c r="C1311" s="5" t="s">
        <v>533</v>
      </c>
    </row>
    <row r="1312" spans="2:3">
      <c r="B1312" s="5">
        <v>363</v>
      </c>
      <c r="C1312" s="5" t="s">
        <v>533</v>
      </c>
    </row>
    <row r="1313" spans="2:3">
      <c r="B1313" s="5">
        <v>626</v>
      </c>
      <c r="C1313" s="5" t="s">
        <v>533</v>
      </c>
    </row>
    <row r="1314" spans="2:3">
      <c r="B1314" s="5">
        <v>849</v>
      </c>
      <c r="C1314" s="5" t="s">
        <v>533</v>
      </c>
    </row>
    <row r="1315" spans="2:3">
      <c r="B1315" s="5">
        <v>507</v>
      </c>
      <c r="C1315" s="5" t="s">
        <v>533</v>
      </c>
    </row>
    <row r="1316" spans="2:3">
      <c r="B1316" s="5">
        <v>301</v>
      </c>
      <c r="C1316" s="5" t="s">
        <v>533</v>
      </c>
    </row>
    <row r="1317" spans="2:3">
      <c r="B1317" s="5">
        <v>827</v>
      </c>
      <c r="C1317" s="5" t="s">
        <v>533</v>
      </c>
    </row>
    <row r="1318" spans="2:3">
      <c r="B1318" s="5">
        <v>169</v>
      </c>
      <c r="C1318" s="5" t="s">
        <v>533</v>
      </c>
    </row>
    <row r="1319" spans="2:3">
      <c r="B1319" s="5">
        <v>121</v>
      </c>
      <c r="C1319" s="5" t="s">
        <v>533</v>
      </c>
    </row>
    <row r="1320" spans="2:3">
      <c r="B1320" s="5">
        <v>610</v>
      </c>
      <c r="C1320" s="5" t="s">
        <v>532</v>
      </c>
    </row>
    <row r="1321" spans="2:3">
      <c r="B1321" s="5">
        <v>638</v>
      </c>
      <c r="C1321" s="5" t="s">
        <v>532</v>
      </c>
    </row>
    <row r="1322" spans="2:3">
      <c r="B1322" s="5">
        <v>875</v>
      </c>
      <c r="C1322" s="5" t="s">
        <v>533</v>
      </c>
    </row>
    <row r="1323" spans="2:3">
      <c r="B1323" s="5">
        <v>761</v>
      </c>
      <c r="C1323" s="5" t="s">
        <v>532</v>
      </c>
    </row>
    <row r="1324" spans="2:3">
      <c r="B1324" s="5">
        <v>645</v>
      </c>
      <c r="C1324" s="5" t="s">
        <v>532</v>
      </c>
    </row>
    <row r="1325" spans="2:3">
      <c r="B1325" s="5">
        <v>73</v>
      </c>
      <c r="C1325" s="5" t="s">
        <v>532</v>
      </c>
    </row>
    <row r="1326" spans="2:3">
      <c r="B1326" s="5">
        <v>462</v>
      </c>
      <c r="C1326" s="5" t="s">
        <v>533</v>
      </c>
    </row>
    <row r="1327" spans="2:3">
      <c r="B1327" s="5">
        <v>164</v>
      </c>
      <c r="C1327" s="5" t="s">
        <v>532</v>
      </c>
    </row>
    <row r="1328" spans="2:3">
      <c r="B1328" s="5">
        <v>871</v>
      </c>
      <c r="C1328" s="5" t="s">
        <v>533</v>
      </c>
    </row>
    <row r="1329" spans="2:3">
      <c r="B1329" s="5">
        <v>221</v>
      </c>
      <c r="C1329" s="5" t="s">
        <v>533</v>
      </c>
    </row>
    <row r="1330" spans="2:3">
      <c r="B1330" s="5">
        <v>11</v>
      </c>
      <c r="C1330" s="5" t="s">
        <v>532</v>
      </c>
    </row>
    <row r="1331" spans="2:3">
      <c r="B1331" s="5">
        <v>76</v>
      </c>
      <c r="C1331" s="5" t="s">
        <v>533</v>
      </c>
    </row>
    <row r="1332" spans="2:3">
      <c r="B1332" s="5">
        <v>907</v>
      </c>
      <c r="C1332" s="5" t="s">
        <v>533</v>
      </c>
    </row>
    <row r="1333" spans="2:3">
      <c r="B1333" s="5">
        <v>14</v>
      </c>
      <c r="C1333" s="5" t="s">
        <v>532</v>
      </c>
    </row>
    <row r="1334" spans="2:3">
      <c r="B1334" s="5">
        <v>429</v>
      </c>
      <c r="C1334" s="5" t="s">
        <v>532</v>
      </c>
    </row>
    <row r="1335" spans="2:3">
      <c r="B1335" s="5">
        <v>248</v>
      </c>
      <c r="C1335" s="5" t="s">
        <v>532</v>
      </c>
    </row>
    <row r="1336" spans="2:3">
      <c r="B1336" s="5">
        <v>929</v>
      </c>
      <c r="C1336" s="5" t="s">
        <v>532</v>
      </c>
    </row>
    <row r="1337" spans="2:3">
      <c r="B1337" s="5">
        <v>858</v>
      </c>
      <c r="C1337" s="5" t="s">
        <v>532</v>
      </c>
    </row>
    <row r="1338" spans="2:3">
      <c r="B1338" s="5">
        <v>59</v>
      </c>
      <c r="C1338" s="5" t="s">
        <v>532</v>
      </c>
    </row>
    <row r="1339" spans="2:3">
      <c r="B1339" s="5">
        <v>910</v>
      </c>
      <c r="C1339" s="5" t="s">
        <v>533</v>
      </c>
    </row>
    <row r="1340" spans="2:3">
      <c r="B1340" s="5">
        <v>885</v>
      </c>
      <c r="C1340" s="5" t="s">
        <v>532</v>
      </c>
    </row>
    <row r="1341" spans="2:3">
      <c r="B1341" s="5">
        <v>765</v>
      </c>
      <c r="C1341" s="5" t="s">
        <v>533</v>
      </c>
    </row>
    <row r="1342" spans="2:3">
      <c r="B1342" s="5">
        <v>521</v>
      </c>
      <c r="C1342" s="5" t="s">
        <v>532</v>
      </c>
    </row>
    <row r="1343" spans="2:3">
      <c r="B1343" s="5">
        <v>636</v>
      </c>
      <c r="C1343" s="5" t="s">
        <v>532</v>
      </c>
    </row>
    <row r="1344" spans="2:3">
      <c r="B1344" s="5">
        <v>832</v>
      </c>
      <c r="C1344" s="5" t="s">
        <v>533</v>
      </c>
    </row>
    <row r="1345" spans="2:3">
      <c r="B1345" s="5">
        <v>320</v>
      </c>
      <c r="C1345" s="5" t="s">
        <v>532</v>
      </c>
    </row>
    <row r="1346" spans="2:3">
      <c r="B1346" s="5">
        <v>19</v>
      </c>
      <c r="C1346" s="5" t="s">
        <v>533</v>
      </c>
    </row>
    <row r="1347" spans="2:3">
      <c r="B1347" s="5">
        <v>350</v>
      </c>
      <c r="C1347" s="5" t="s">
        <v>533</v>
      </c>
    </row>
    <row r="1348" spans="2:3">
      <c r="B1348" s="5">
        <v>71</v>
      </c>
      <c r="C1348" s="5" t="s">
        <v>532</v>
      </c>
    </row>
    <row r="1349" spans="2:3">
      <c r="B1349" s="5">
        <v>664</v>
      </c>
      <c r="C1349" s="5" t="s">
        <v>533</v>
      </c>
    </row>
    <row r="1350" spans="2:3">
      <c r="B1350" s="5">
        <v>450</v>
      </c>
      <c r="C1350" s="5" t="s">
        <v>533</v>
      </c>
    </row>
    <row r="1351" spans="2:3">
      <c r="B1351" s="5">
        <v>268</v>
      </c>
      <c r="C1351" s="5" t="s">
        <v>532</v>
      </c>
    </row>
    <row r="1352" spans="2:3">
      <c r="B1352" s="5">
        <v>556</v>
      </c>
      <c r="C1352" s="5" t="s">
        <v>532</v>
      </c>
    </row>
    <row r="1353" spans="2:3">
      <c r="B1353" s="5">
        <v>661</v>
      </c>
      <c r="C1353" s="5" t="s">
        <v>532</v>
      </c>
    </row>
    <row r="1354" spans="2:3">
      <c r="B1354" s="5">
        <v>950</v>
      </c>
      <c r="C1354" s="5" t="s">
        <v>533</v>
      </c>
    </row>
    <row r="1355" spans="2:3">
      <c r="B1355" s="5">
        <v>111</v>
      </c>
      <c r="C1355" s="5" t="s">
        <v>533</v>
      </c>
    </row>
    <row r="1356" spans="2:3">
      <c r="B1356" s="5">
        <v>858</v>
      </c>
      <c r="C1356" s="5" t="s">
        <v>532</v>
      </c>
    </row>
    <row r="1357" spans="2:3">
      <c r="B1357" s="5">
        <v>831</v>
      </c>
      <c r="C1357" s="5" t="s">
        <v>533</v>
      </c>
    </row>
    <row r="1358" spans="2:3">
      <c r="B1358" s="5">
        <v>539</v>
      </c>
      <c r="C1358" s="5" t="s">
        <v>532</v>
      </c>
    </row>
    <row r="1359" spans="2:3">
      <c r="B1359" s="5">
        <v>571</v>
      </c>
      <c r="C1359" s="5" t="s">
        <v>532</v>
      </c>
    </row>
    <row r="1360" spans="2:3">
      <c r="B1360" s="5">
        <v>900</v>
      </c>
      <c r="C1360" s="5" t="s">
        <v>532</v>
      </c>
    </row>
    <row r="1361" spans="2:3">
      <c r="B1361" s="5">
        <v>441</v>
      </c>
      <c r="C1361" s="5" t="s">
        <v>532</v>
      </c>
    </row>
    <row r="1362" spans="2:3">
      <c r="B1362" s="5">
        <v>53</v>
      </c>
      <c r="C1362" s="5" t="s">
        <v>533</v>
      </c>
    </row>
    <row r="1363" spans="2:3">
      <c r="B1363" s="5">
        <v>511</v>
      </c>
      <c r="C1363" s="5" t="s">
        <v>533</v>
      </c>
    </row>
    <row r="1364" spans="2:3">
      <c r="B1364" s="5">
        <v>811</v>
      </c>
      <c r="C1364" s="5" t="s">
        <v>532</v>
      </c>
    </row>
    <row r="1365" spans="2:3">
      <c r="B1365" s="5">
        <v>623</v>
      </c>
      <c r="C1365" s="5" t="s">
        <v>533</v>
      </c>
    </row>
    <row r="1366" spans="2:3">
      <c r="B1366" s="5">
        <v>801</v>
      </c>
      <c r="C1366" s="5" t="s">
        <v>532</v>
      </c>
    </row>
    <row r="1367" spans="2:3">
      <c r="B1367" s="5">
        <v>228</v>
      </c>
      <c r="C1367" s="5" t="s">
        <v>532</v>
      </c>
    </row>
    <row r="1368" spans="2:3">
      <c r="B1368" s="5">
        <v>933</v>
      </c>
      <c r="C1368" s="5" t="s">
        <v>532</v>
      </c>
    </row>
    <row r="1369" spans="2:3">
      <c r="B1369" s="5">
        <v>490</v>
      </c>
      <c r="C1369" s="5" t="s">
        <v>533</v>
      </c>
    </row>
    <row r="1370" spans="2:3">
      <c r="B1370" s="5">
        <v>934</v>
      </c>
      <c r="C1370" s="5" t="s">
        <v>532</v>
      </c>
    </row>
    <row r="1371" spans="2:3">
      <c r="B1371" s="5">
        <v>924</v>
      </c>
      <c r="C1371" s="5" t="s">
        <v>532</v>
      </c>
    </row>
    <row r="1372" spans="2:3">
      <c r="B1372" s="5">
        <v>162</v>
      </c>
      <c r="C1372" s="5" t="s">
        <v>532</v>
      </c>
    </row>
    <row r="1373" spans="2:3">
      <c r="B1373" s="5">
        <v>660</v>
      </c>
      <c r="C1373" s="5" t="s">
        <v>533</v>
      </c>
    </row>
    <row r="1374" spans="2:3">
      <c r="B1374" s="5">
        <v>351</v>
      </c>
      <c r="C1374" s="5" t="s">
        <v>533</v>
      </c>
    </row>
    <row r="1375" spans="2:3">
      <c r="B1375" s="5">
        <v>626</v>
      </c>
      <c r="C1375" s="5" t="s">
        <v>533</v>
      </c>
    </row>
    <row r="1376" spans="2:3">
      <c r="B1376" s="5">
        <v>620</v>
      </c>
      <c r="C1376" s="5" t="s">
        <v>532</v>
      </c>
    </row>
    <row r="1377" spans="2:3">
      <c r="B1377" s="5">
        <v>887</v>
      </c>
      <c r="C1377" s="5" t="s">
        <v>532</v>
      </c>
    </row>
    <row r="1378" spans="2:3">
      <c r="B1378" s="5">
        <v>421</v>
      </c>
      <c r="C1378" s="5" t="s">
        <v>532</v>
      </c>
    </row>
    <row r="1379" spans="2:3">
      <c r="B1379" s="5">
        <v>810</v>
      </c>
      <c r="C1379" s="5" t="s">
        <v>533</v>
      </c>
    </row>
    <row r="1380" spans="2:3">
      <c r="B1380" s="5">
        <v>419</v>
      </c>
      <c r="C1380" s="5" t="s">
        <v>533</v>
      </c>
    </row>
    <row r="1381" spans="2:3">
      <c r="B1381" s="5">
        <v>113</v>
      </c>
      <c r="C1381" s="5" t="s">
        <v>533</v>
      </c>
    </row>
    <row r="1382" spans="2:3">
      <c r="B1382" s="5">
        <v>578</v>
      </c>
      <c r="C1382" s="5" t="s">
        <v>532</v>
      </c>
    </row>
    <row r="1383" spans="2:3">
      <c r="B1383" s="5">
        <v>193</v>
      </c>
      <c r="C1383" s="5" t="s">
        <v>533</v>
      </c>
    </row>
    <row r="1384" spans="2:3">
      <c r="B1384" s="5">
        <v>316</v>
      </c>
      <c r="C1384" s="5" t="s">
        <v>532</v>
      </c>
    </row>
    <row r="1385" spans="2:3">
      <c r="B1385" s="5">
        <v>689</v>
      </c>
      <c r="C1385" s="5" t="s">
        <v>533</v>
      </c>
    </row>
    <row r="1386" spans="2:3">
      <c r="B1386" s="5">
        <v>840</v>
      </c>
      <c r="C1386" s="5" t="s">
        <v>532</v>
      </c>
    </row>
    <row r="1387" spans="2:3">
      <c r="B1387" s="5">
        <v>652</v>
      </c>
      <c r="C1387" s="5" t="s">
        <v>533</v>
      </c>
    </row>
    <row r="1388" spans="2:3">
      <c r="B1388" s="5">
        <v>166</v>
      </c>
      <c r="C1388" s="5" t="s">
        <v>533</v>
      </c>
    </row>
    <row r="1389" spans="2:3">
      <c r="B1389" s="5">
        <v>265</v>
      </c>
      <c r="C1389" s="5" t="s">
        <v>533</v>
      </c>
    </row>
    <row r="1390" spans="2:3">
      <c r="B1390" s="5">
        <v>743</v>
      </c>
      <c r="C1390" s="5" t="s">
        <v>533</v>
      </c>
    </row>
    <row r="1391" spans="2:3">
      <c r="B1391" s="5">
        <v>873</v>
      </c>
      <c r="C1391" s="5" t="s">
        <v>532</v>
      </c>
    </row>
    <row r="1392" spans="2:3">
      <c r="B1392" s="5">
        <v>292</v>
      </c>
      <c r="C1392" s="5" t="s">
        <v>533</v>
      </c>
    </row>
    <row r="1393" spans="2:3">
      <c r="B1393" s="5">
        <v>332</v>
      </c>
      <c r="C1393" s="5" t="s">
        <v>533</v>
      </c>
    </row>
    <row r="1394" spans="2:3">
      <c r="B1394" s="5">
        <v>45</v>
      </c>
      <c r="C1394" s="5" t="s">
        <v>532</v>
      </c>
    </row>
    <row r="1395" spans="2:3">
      <c r="B1395" s="5">
        <v>209</v>
      </c>
      <c r="C1395" s="5" t="s">
        <v>533</v>
      </c>
    </row>
    <row r="1396" spans="2:3">
      <c r="B1396" s="5">
        <v>860</v>
      </c>
      <c r="C1396" s="5" t="s">
        <v>532</v>
      </c>
    </row>
    <row r="1397" spans="2:3">
      <c r="B1397" s="5">
        <v>553</v>
      </c>
      <c r="C1397" s="5" t="s">
        <v>533</v>
      </c>
    </row>
    <row r="1398" spans="2:3">
      <c r="B1398" s="5">
        <v>795</v>
      </c>
      <c r="C1398" s="5" t="s">
        <v>533</v>
      </c>
    </row>
    <row r="1399" spans="2:3">
      <c r="B1399" s="5">
        <v>683</v>
      </c>
      <c r="C1399" s="5" t="s">
        <v>533</v>
      </c>
    </row>
    <row r="1400" spans="2:3">
      <c r="B1400" s="5">
        <v>326</v>
      </c>
      <c r="C1400" s="5" t="s">
        <v>533</v>
      </c>
    </row>
    <row r="1401" spans="2:3">
      <c r="B1401" s="5">
        <v>279</v>
      </c>
      <c r="C1401" s="5" t="s">
        <v>533</v>
      </c>
    </row>
    <row r="1402" spans="2:3">
      <c r="B1402" s="5">
        <v>612</v>
      </c>
      <c r="C1402" s="5" t="s">
        <v>533</v>
      </c>
    </row>
    <row r="1403" spans="2:3">
      <c r="B1403" s="5">
        <v>690</v>
      </c>
      <c r="C1403" s="5" t="s">
        <v>532</v>
      </c>
    </row>
    <row r="1404" spans="2:3">
      <c r="B1404" s="5">
        <v>599</v>
      </c>
      <c r="C1404" s="5" t="s">
        <v>532</v>
      </c>
    </row>
    <row r="1405" spans="2:3">
      <c r="B1405" s="5">
        <v>881</v>
      </c>
      <c r="C1405" s="5" t="s">
        <v>532</v>
      </c>
    </row>
    <row r="1406" spans="2:3">
      <c r="B1406" s="5">
        <v>690</v>
      </c>
      <c r="C1406" s="5" t="s">
        <v>532</v>
      </c>
    </row>
    <row r="1407" spans="2:3">
      <c r="B1407" s="5">
        <v>15</v>
      </c>
      <c r="C1407" s="5" t="s">
        <v>533</v>
      </c>
    </row>
    <row r="1408" spans="2:3">
      <c r="B1408" s="5">
        <v>182</v>
      </c>
      <c r="C1408" s="5" t="s">
        <v>533</v>
      </c>
    </row>
    <row r="1409" spans="2:3">
      <c r="B1409" s="5">
        <v>89</v>
      </c>
      <c r="C1409" s="5" t="s">
        <v>533</v>
      </c>
    </row>
    <row r="1410" spans="2:3">
      <c r="B1410" s="5">
        <v>19</v>
      </c>
      <c r="C1410" s="5" t="s">
        <v>533</v>
      </c>
    </row>
    <row r="1411" spans="2:3">
      <c r="B1411" s="5">
        <v>341</v>
      </c>
      <c r="C1411" s="5" t="s">
        <v>532</v>
      </c>
    </row>
    <row r="1412" spans="2:3">
      <c r="B1412" s="5">
        <v>935</v>
      </c>
      <c r="C1412" s="5" t="s">
        <v>533</v>
      </c>
    </row>
    <row r="1413" spans="2:3">
      <c r="B1413" s="5">
        <v>684</v>
      </c>
      <c r="C1413" s="5" t="s">
        <v>533</v>
      </c>
    </row>
    <row r="1414" spans="2:3">
      <c r="B1414" s="5">
        <v>914</v>
      </c>
      <c r="C1414" s="5" t="s">
        <v>532</v>
      </c>
    </row>
    <row r="1415" spans="2:3">
      <c r="B1415" s="5">
        <v>896</v>
      </c>
      <c r="C1415" s="5" t="s">
        <v>532</v>
      </c>
    </row>
    <row r="1416" spans="2:3">
      <c r="B1416" s="5">
        <v>694</v>
      </c>
      <c r="C1416" s="5" t="s">
        <v>533</v>
      </c>
    </row>
    <row r="1417" spans="2:3">
      <c r="B1417" s="5">
        <v>156</v>
      </c>
      <c r="C1417" s="5" t="s">
        <v>532</v>
      </c>
    </row>
    <row r="1418" spans="2:3">
      <c r="B1418" s="5">
        <v>533</v>
      </c>
      <c r="C1418" s="5" t="s">
        <v>533</v>
      </c>
    </row>
    <row r="1419" spans="2:3">
      <c r="B1419" s="5">
        <v>469</v>
      </c>
      <c r="C1419" s="5" t="s">
        <v>533</v>
      </c>
    </row>
    <row r="1420" spans="2:3">
      <c r="B1420" s="5">
        <v>453</v>
      </c>
      <c r="C1420" s="5" t="s">
        <v>533</v>
      </c>
    </row>
    <row r="1421" spans="2:3">
      <c r="B1421" s="5">
        <v>734</v>
      </c>
      <c r="C1421" s="5" t="s">
        <v>533</v>
      </c>
    </row>
    <row r="1422" spans="2:3">
      <c r="B1422" s="5">
        <v>156</v>
      </c>
      <c r="C1422" s="5" t="s">
        <v>533</v>
      </c>
    </row>
    <row r="1423" spans="2:3">
      <c r="B1423" s="5">
        <v>729</v>
      </c>
      <c r="C1423" s="5" t="s">
        <v>533</v>
      </c>
    </row>
    <row r="1424" spans="2:3">
      <c r="B1424" s="5">
        <v>617</v>
      </c>
      <c r="C1424" s="5" t="s">
        <v>533</v>
      </c>
    </row>
    <row r="1425" spans="2:3">
      <c r="B1425" s="5">
        <v>114</v>
      </c>
      <c r="C1425" s="5" t="s">
        <v>532</v>
      </c>
    </row>
    <row r="1426" spans="2:3">
      <c r="B1426" s="5">
        <v>969</v>
      </c>
      <c r="C1426" s="5" t="s">
        <v>532</v>
      </c>
    </row>
    <row r="1427" spans="2:3">
      <c r="B1427" s="5">
        <v>614</v>
      </c>
      <c r="C1427" s="5" t="s">
        <v>533</v>
      </c>
    </row>
    <row r="1428" spans="2:3">
      <c r="B1428" s="5">
        <v>87</v>
      </c>
      <c r="C1428" s="5" t="s">
        <v>533</v>
      </c>
    </row>
    <row r="1429" spans="2:3">
      <c r="B1429" s="5">
        <v>106</v>
      </c>
      <c r="C1429" s="5" t="s">
        <v>533</v>
      </c>
    </row>
    <row r="1430" spans="2:3">
      <c r="B1430" s="5">
        <v>5</v>
      </c>
      <c r="C1430" s="5" t="s">
        <v>533</v>
      </c>
    </row>
    <row r="1431" spans="2:3">
      <c r="B1431" s="5">
        <v>975</v>
      </c>
      <c r="C1431" s="5" t="s">
        <v>533</v>
      </c>
    </row>
    <row r="1432" spans="2:3">
      <c r="B1432" s="5">
        <v>93</v>
      </c>
      <c r="C1432" s="5" t="s">
        <v>533</v>
      </c>
    </row>
    <row r="1433" spans="2:3">
      <c r="B1433" s="5">
        <v>490</v>
      </c>
      <c r="C1433" s="5" t="s">
        <v>533</v>
      </c>
    </row>
    <row r="1434" spans="2:3">
      <c r="B1434" s="5">
        <v>464</v>
      </c>
      <c r="C1434" s="5" t="s">
        <v>533</v>
      </c>
    </row>
    <row r="1435" spans="2:3">
      <c r="B1435" s="5">
        <v>337</v>
      </c>
      <c r="C1435" s="5" t="s">
        <v>533</v>
      </c>
    </row>
    <row r="1436" spans="2:3">
      <c r="B1436" s="5">
        <v>299</v>
      </c>
      <c r="C1436" s="5" t="s">
        <v>533</v>
      </c>
    </row>
    <row r="1437" spans="2:3">
      <c r="B1437" s="5">
        <v>291</v>
      </c>
      <c r="C1437" s="5" t="s">
        <v>532</v>
      </c>
    </row>
    <row r="1438" spans="2:3">
      <c r="B1438" s="5">
        <v>218</v>
      </c>
      <c r="C1438" s="5" t="s">
        <v>532</v>
      </c>
    </row>
    <row r="1439" spans="2:3">
      <c r="B1439" s="5">
        <v>734</v>
      </c>
      <c r="C1439" s="5" t="s">
        <v>532</v>
      </c>
    </row>
    <row r="1440" spans="2:3">
      <c r="B1440" s="5">
        <v>151</v>
      </c>
      <c r="C1440" s="5" t="s">
        <v>533</v>
      </c>
    </row>
    <row r="1441" spans="2:3">
      <c r="B1441" s="5">
        <v>724</v>
      </c>
      <c r="C1441" s="5" t="s">
        <v>533</v>
      </c>
    </row>
    <row r="1442" spans="2:3">
      <c r="B1442" s="5">
        <v>48</v>
      </c>
      <c r="C1442" s="5" t="s">
        <v>533</v>
      </c>
    </row>
    <row r="1443" spans="2:3">
      <c r="B1443" s="5">
        <v>405</v>
      </c>
      <c r="C1443" s="5" t="s">
        <v>533</v>
      </c>
    </row>
    <row r="1444" spans="2:3">
      <c r="B1444" s="5">
        <v>317</v>
      </c>
      <c r="C1444" s="5" t="s">
        <v>533</v>
      </c>
    </row>
    <row r="1445" spans="2:3">
      <c r="B1445" s="5">
        <v>727</v>
      </c>
      <c r="C1445" s="5" t="s">
        <v>533</v>
      </c>
    </row>
    <row r="1446" spans="2:3">
      <c r="B1446" s="5">
        <v>289</v>
      </c>
      <c r="C1446" s="5" t="s">
        <v>533</v>
      </c>
    </row>
    <row r="1447" spans="2:3">
      <c r="B1447" s="5">
        <v>906</v>
      </c>
      <c r="C1447" s="5" t="s">
        <v>533</v>
      </c>
    </row>
    <row r="1448" spans="2:3">
      <c r="B1448" s="5">
        <v>934</v>
      </c>
      <c r="C1448" s="5" t="s">
        <v>532</v>
      </c>
    </row>
    <row r="1449" spans="2:3">
      <c r="B1449" s="5">
        <v>986</v>
      </c>
      <c r="C1449" s="5" t="s">
        <v>533</v>
      </c>
    </row>
    <row r="1450" spans="2:3">
      <c r="B1450" s="5">
        <v>355</v>
      </c>
      <c r="C1450" s="5" t="s">
        <v>533</v>
      </c>
    </row>
    <row r="1451" spans="2:3">
      <c r="B1451" s="5">
        <v>119</v>
      </c>
      <c r="C1451" s="5" t="s">
        <v>533</v>
      </c>
    </row>
    <row r="1452" spans="2:3">
      <c r="B1452" s="5">
        <v>111</v>
      </c>
      <c r="C1452" s="5" t="s">
        <v>532</v>
      </c>
    </row>
    <row r="1453" spans="2:3">
      <c r="B1453" s="5">
        <v>863</v>
      </c>
      <c r="C1453" s="5" t="s">
        <v>533</v>
      </c>
    </row>
    <row r="1454" spans="2:3">
      <c r="B1454" s="5">
        <v>150</v>
      </c>
      <c r="C1454" s="5" t="s">
        <v>533</v>
      </c>
    </row>
    <row r="1455" spans="2:3">
      <c r="B1455" s="5">
        <v>519</v>
      </c>
      <c r="C1455" s="5" t="s">
        <v>533</v>
      </c>
    </row>
    <row r="1456" spans="2:3">
      <c r="B1456" s="5">
        <v>946</v>
      </c>
      <c r="C1456" s="5" t="s">
        <v>533</v>
      </c>
    </row>
    <row r="1457" spans="2:3">
      <c r="B1457" s="5">
        <v>682</v>
      </c>
      <c r="C1457" s="5" t="s">
        <v>533</v>
      </c>
    </row>
    <row r="1458" spans="2:3">
      <c r="B1458" s="5">
        <v>956</v>
      </c>
      <c r="C1458" s="5" t="s">
        <v>533</v>
      </c>
    </row>
    <row r="1459" spans="2:3">
      <c r="B1459" s="5">
        <v>125</v>
      </c>
      <c r="C1459" s="5" t="s">
        <v>533</v>
      </c>
    </row>
    <row r="1460" spans="2:3">
      <c r="B1460" s="5">
        <v>962</v>
      </c>
      <c r="C1460" s="5" t="s">
        <v>532</v>
      </c>
    </row>
    <row r="1461" spans="2:3">
      <c r="B1461" s="5">
        <v>138</v>
      </c>
      <c r="C1461" s="5" t="s">
        <v>532</v>
      </c>
    </row>
    <row r="1462" spans="2:3">
      <c r="B1462" s="5">
        <v>60</v>
      </c>
      <c r="C1462" s="5" t="s">
        <v>533</v>
      </c>
    </row>
    <row r="1463" spans="2:3">
      <c r="B1463" s="5">
        <v>560</v>
      </c>
      <c r="C1463" s="5" t="s">
        <v>533</v>
      </c>
    </row>
    <row r="1464" spans="2:3">
      <c r="B1464" s="5">
        <v>328</v>
      </c>
      <c r="C1464" s="5" t="s">
        <v>533</v>
      </c>
    </row>
    <row r="1465" spans="2:3">
      <c r="B1465" s="5">
        <v>216</v>
      </c>
      <c r="C1465" s="5" t="s">
        <v>533</v>
      </c>
    </row>
    <row r="1466" spans="2:3">
      <c r="B1466" s="5">
        <v>463</v>
      </c>
      <c r="C1466" s="5" t="s">
        <v>532</v>
      </c>
    </row>
    <row r="1467" spans="2:3">
      <c r="B1467" s="5">
        <v>158</v>
      </c>
      <c r="C1467" s="5" t="s">
        <v>533</v>
      </c>
    </row>
    <row r="1468" spans="2:3">
      <c r="B1468" s="5">
        <v>126</v>
      </c>
      <c r="C1468" s="5" t="s">
        <v>532</v>
      </c>
    </row>
    <row r="1469" spans="2:3">
      <c r="B1469" s="5">
        <v>821</v>
      </c>
      <c r="C1469" s="5" t="s">
        <v>533</v>
      </c>
    </row>
    <row r="1470" spans="2:3">
      <c r="B1470" s="5">
        <v>83</v>
      </c>
      <c r="C1470" s="5" t="s">
        <v>533</v>
      </c>
    </row>
    <row r="1471" spans="2:3">
      <c r="B1471" s="5">
        <v>160</v>
      </c>
      <c r="C1471" s="5" t="s">
        <v>533</v>
      </c>
    </row>
    <row r="1472" spans="2:3">
      <c r="B1472" s="5">
        <v>237</v>
      </c>
      <c r="C1472" s="5" t="s">
        <v>533</v>
      </c>
    </row>
    <row r="1473" spans="2:3">
      <c r="B1473" s="5">
        <v>930</v>
      </c>
      <c r="C1473" s="5" t="s">
        <v>532</v>
      </c>
    </row>
    <row r="1474" spans="2:3">
      <c r="B1474" s="5">
        <v>873</v>
      </c>
      <c r="C1474" s="5" t="s">
        <v>532</v>
      </c>
    </row>
    <row r="1475" spans="2:3">
      <c r="B1475" s="5">
        <v>899</v>
      </c>
      <c r="C1475" s="5" t="s">
        <v>533</v>
      </c>
    </row>
    <row r="1476" spans="2:3">
      <c r="B1476" s="5">
        <v>185</v>
      </c>
      <c r="C1476" s="5" t="s">
        <v>533</v>
      </c>
    </row>
    <row r="1477" spans="2:3">
      <c r="B1477" s="5">
        <v>863</v>
      </c>
      <c r="C1477" s="5" t="s">
        <v>533</v>
      </c>
    </row>
    <row r="1478" spans="2:3">
      <c r="B1478" s="5">
        <v>765</v>
      </c>
      <c r="C1478" s="5" t="s">
        <v>533</v>
      </c>
    </row>
    <row r="1479" spans="2:3">
      <c r="B1479" s="5">
        <v>767</v>
      </c>
      <c r="C1479" s="5" t="s">
        <v>532</v>
      </c>
    </row>
    <row r="1480" spans="2:3">
      <c r="B1480" s="5">
        <v>679</v>
      </c>
      <c r="C1480" s="5" t="s">
        <v>532</v>
      </c>
    </row>
    <row r="1481" spans="2:3">
      <c r="B1481" s="5">
        <v>492</v>
      </c>
      <c r="C1481" s="5" t="s">
        <v>533</v>
      </c>
    </row>
    <row r="1482" spans="2:3">
      <c r="B1482" s="5">
        <v>486</v>
      </c>
      <c r="C1482" s="5" t="s">
        <v>533</v>
      </c>
    </row>
    <row r="1483" spans="2:3">
      <c r="B1483" s="5">
        <v>580</v>
      </c>
      <c r="C1483" s="5" t="s">
        <v>533</v>
      </c>
    </row>
    <row r="1484" spans="2:3">
      <c r="B1484" s="5">
        <v>824</v>
      </c>
      <c r="C1484" s="5" t="s">
        <v>532</v>
      </c>
    </row>
    <row r="1485" spans="2:3">
      <c r="B1485" s="5">
        <v>572</v>
      </c>
      <c r="C1485" s="5" t="s">
        <v>533</v>
      </c>
    </row>
    <row r="1486" spans="2:3">
      <c r="B1486" s="5">
        <v>920</v>
      </c>
      <c r="C1486" s="5" t="s">
        <v>532</v>
      </c>
    </row>
    <row r="1487" spans="2:3">
      <c r="B1487" s="5">
        <v>19</v>
      </c>
      <c r="C1487" s="5" t="s">
        <v>533</v>
      </c>
    </row>
    <row r="1488" spans="2:3">
      <c r="B1488" s="5">
        <v>806</v>
      </c>
      <c r="C1488" s="5" t="s">
        <v>532</v>
      </c>
    </row>
    <row r="1489" spans="2:3">
      <c r="B1489" s="5">
        <v>535</v>
      </c>
      <c r="C1489" s="5" t="s">
        <v>532</v>
      </c>
    </row>
    <row r="1490" spans="2:3">
      <c r="B1490" s="5">
        <v>374</v>
      </c>
      <c r="C1490" s="5" t="s">
        <v>533</v>
      </c>
    </row>
    <row r="1491" spans="2:3">
      <c r="B1491" s="5">
        <v>672</v>
      </c>
      <c r="C1491" s="5" t="s">
        <v>533</v>
      </c>
    </row>
    <row r="1492" spans="2:3">
      <c r="B1492" s="5">
        <v>466</v>
      </c>
      <c r="C1492" s="5" t="s">
        <v>533</v>
      </c>
    </row>
    <row r="1493" spans="2:3">
      <c r="B1493" s="5">
        <v>351</v>
      </c>
      <c r="C1493" s="5" t="s">
        <v>533</v>
      </c>
    </row>
    <row r="1494" spans="2:3">
      <c r="B1494" s="5">
        <v>696</v>
      </c>
      <c r="C1494" s="5" t="s">
        <v>532</v>
      </c>
    </row>
    <row r="1495" spans="2:3">
      <c r="B1495" s="5">
        <v>598</v>
      </c>
      <c r="C1495" s="5" t="s">
        <v>533</v>
      </c>
    </row>
    <row r="1496" spans="2:3">
      <c r="B1496" s="5">
        <v>558</v>
      </c>
      <c r="C1496" s="5" t="s">
        <v>533</v>
      </c>
    </row>
    <row r="1497" spans="2:3">
      <c r="B1497" s="5">
        <v>536</v>
      </c>
      <c r="C1497" s="5" t="s">
        <v>532</v>
      </c>
    </row>
    <row r="1498" spans="2:3">
      <c r="B1498" s="5">
        <v>332</v>
      </c>
      <c r="C1498" s="5" t="s">
        <v>533</v>
      </c>
    </row>
    <row r="1499" spans="2:3">
      <c r="B1499" s="5">
        <v>134</v>
      </c>
      <c r="C1499" s="5" t="s">
        <v>532</v>
      </c>
    </row>
    <row r="1500" spans="2:3">
      <c r="B1500" s="5">
        <v>278</v>
      </c>
      <c r="C1500" s="5" t="s">
        <v>532</v>
      </c>
    </row>
    <row r="1501" spans="2:3">
      <c r="B1501" s="5">
        <v>481</v>
      </c>
      <c r="C1501" s="5" t="s">
        <v>532</v>
      </c>
    </row>
    <row r="1502" spans="2:3">
      <c r="B1502" s="5">
        <v>381</v>
      </c>
      <c r="C1502" s="5" t="s">
        <v>533</v>
      </c>
    </row>
    <row r="1503" spans="2:3">
      <c r="B1503" s="5">
        <v>92</v>
      </c>
      <c r="C1503" s="5" t="s">
        <v>533</v>
      </c>
    </row>
    <row r="1504" spans="2:3">
      <c r="B1504" s="5">
        <v>825</v>
      </c>
      <c r="C1504" s="5" t="s">
        <v>532</v>
      </c>
    </row>
    <row r="1505" spans="2:3">
      <c r="B1505" s="5">
        <v>156</v>
      </c>
      <c r="C1505" s="5" t="s">
        <v>533</v>
      </c>
    </row>
    <row r="1506" spans="2:3">
      <c r="B1506" s="5">
        <v>294</v>
      </c>
      <c r="C1506" s="5" t="s">
        <v>533</v>
      </c>
    </row>
    <row r="1507" spans="2:3">
      <c r="B1507" s="5">
        <v>945</v>
      </c>
      <c r="C1507" s="5" t="s">
        <v>532</v>
      </c>
    </row>
    <row r="1508" spans="2:3">
      <c r="B1508" s="5">
        <v>334</v>
      </c>
      <c r="C1508" s="5" t="s">
        <v>533</v>
      </c>
    </row>
    <row r="1509" spans="2:3">
      <c r="B1509" s="5">
        <v>983</v>
      </c>
      <c r="C1509" s="5" t="s">
        <v>532</v>
      </c>
    </row>
    <row r="1510" spans="2:3">
      <c r="B1510" s="5">
        <v>139</v>
      </c>
      <c r="C1510" s="5" t="s">
        <v>532</v>
      </c>
    </row>
    <row r="1511" spans="2:3">
      <c r="B1511" s="5">
        <v>324</v>
      </c>
      <c r="C1511" s="5" t="s">
        <v>532</v>
      </c>
    </row>
    <row r="1512" spans="2:3">
      <c r="B1512" s="5">
        <v>139</v>
      </c>
      <c r="C1512" s="5" t="s">
        <v>533</v>
      </c>
    </row>
    <row r="1513" spans="2:3">
      <c r="B1513" s="5">
        <v>815</v>
      </c>
      <c r="C1513" s="5" t="s">
        <v>533</v>
      </c>
    </row>
    <row r="1514" spans="2:3">
      <c r="B1514" s="5">
        <v>359</v>
      </c>
      <c r="C1514" s="5" t="s">
        <v>533</v>
      </c>
    </row>
    <row r="1515" spans="2:3">
      <c r="B1515" s="5">
        <v>383</v>
      </c>
      <c r="C1515" s="5" t="s">
        <v>533</v>
      </c>
    </row>
    <row r="1516" spans="2:3">
      <c r="B1516" s="5">
        <v>338</v>
      </c>
      <c r="C1516" s="5" t="s">
        <v>533</v>
      </c>
    </row>
    <row r="1517" spans="2:3">
      <c r="B1517" s="5">
        <v>473</v>
      </c>
      <c r="C1517" s="5" t="s">
        <v>533</v>
      </c>
    </row>
    <row r="1518" spans="2:3">
      <c r="B1518" s="5">
        <v>197</v>
      </c>
      <c r="C1518" s="5" t="s">
        <v>533</v>
      </c>
    </row>
    <row r="1519" spans="2:3">
      <c r="B1519" s="5">
        <v>665</v>
      </c>
      <c r="C1519" s="5" t="s">
        <v>533</v>
      </c>
    </row>
    <row r="1520" spans="2:3">
      <c r="B1520" s="5">
        <v>9</v>
      </c>
      <c r="C1520" s="5" t="s">
        <v>533</v>
      </c>
    </row>
    <row r="1521" spans="2:3">
      <c r="B1521" s="5">
        <v>351</v>
      </c>
      <c r="C1521" s="5" t="s">
        <v>532</v>
      </c>
    </row>
    <row r="1522" spans="2:3">
      <c r="B1522" s="5">
        <v>984</v>
      </c>
      <c r="C1522" s="5" t="s">
        <v>533</v>
      </c>
    </row>
    <row r="1523" spans="2:3">
      <c r="B1523" s="5">
        <v>789</v>
      </c>
      <c r="C1523" s="5" t="s">
        <v>532</v>
      </c>
    </row>
    <row r="1524" spans="2:3">
      <c r="B1524" s="5">
        <v>361</v>
      </c>
      <c r="C1524" s="5" t="s">
        <v>532</v>
      </c>
    </row>
    <row r="1525" spans="2:3">
      <c r="B1525" s="5">
        <v>200</v>
      </c>
      <c r="C1525" s="5" t="s">
        <v>533</v>
      </c>
    </row>
    <row r="1526" spans="2:3">
      <c r="B1526" s="5">
        <v>340</v>
      </c>
      <c r="C1526" s="5" t="s">
        <v>533</v>
      </c>
    </row>
    <row r="1527" spans="2:3">
      <c r="B1527" s="5">
        <v>562</v>
      </c>
      <c r="C1527" s="5" t="s">
        <v>533</v>
      </c>
    </row>
    <row r="1528" spans="2:3">
      <c r="B1528" s="5">
        <v>84</v>
      </c>
      <c r="C1528" s="5" t="s">
        <v>532</v>
      </c>
    </row>
    <row r="1529" spans="2:3">
      <c r="B1529" s="5">
        <v>993</v>
      </c>
      <c r="C1529" s="5" t="s">
        <v>533</v>
      </c>
    </row>
    <row r="1530" spans="2:3">
      <c r="B1530" s="5">
        <v>157</v>
      </c>
      <c r="C1530" s="5" t="s">
        <v>533</v>
      </c>
    </row>
    <row r="1531" spans="2:3">
      <c r="B1531" s="5">
        <v>847</v>
      </c>
      <c r="C1531" s="5" t="s">
        <v>532</v>
      </c>
    </row>
    <row r="1532" spans="2:3">
      <c r="B1532" s="5">
        <v>202</v>
      </c>
      <c r="C1532" s="5" t="s">
        <v>532</v>
      </c>
    </row>
    <row r="1533" spans="2:3">
      <c r="B1533" s="5">
        <v>547</v>
      </c>
      <c r="C1533" s="5" t="s">
        <v>533</v>
      </c>
    </row>
    <row r="1534" spans="2:3">
      <c r="B1534" s="5">
        <v>356</v>
      </c>
      <c r="C1534" s="5" t="s">
        <v>533</v>
      </c>
    </row>
    <row r="1535" spans="2:3">
      <c r="B1535" s="5">
        <v>678</v>
      </c>
      <c r="C1535" s="5" t="s">
        <v>532</v>
      </c>
    </row>
    <row r="1536" spans="2:3">
      <c r="B1536" s="5">
        <v>941</v>
      </c>
      <c r="C1536" s="5" t="s">
        <v>533</v>
      </c>
    </row>
    <row r="1537" spans="2:3">
      <c r="B1537" s="5">
        <v>569</v>
      </c>
      <c r="C1537" s="5" t="s">
        <v>533</v>
      </c>
    </row>
    <row r="1538" spans="2:3">
      <c r="B1538" s="5">
        <v>815</v>
      </c>
      <c r="C1538" s="5" t="s">
        <v>533</v>
      </c>
    </row>
    <row r="1539" spans="2:3">
      <c r="B1539" s="5">
        <v>320</v>
      </c>
      <c r="C1539" s="5" t="s">
        <v>533</v>
      </c>
    </row>
    <row r="1540" spans="2:3">
      <c r="B1540" s="5">
        <v>47</v>
      </c>
      <c r="C1540" s="5" t="s">
        <v>533</v>
      </c>
    </row>
    <row r="1541" spans="2:3">
      <c r="B1541" s="5">
        <v>585</v>
      </c>
      <c r="C1541" s="5" t="s">
        <v>532</v>
      </c>
    </row>
    <row r="1542" spans="2:3">
      <c r="B1542" s="5">
        <v>34</v>
      </c>
      <c r="C1542" s="5" t="s">
        <v>533</v>
      </c>
    </row>
    <row r="1543" spans="2:3">
      <c r="B1543" s="5">
        <v>235</v>
      </c>
      <c r="C1543" s="5" t="s">
        <v>533</v>
      </c>
    </row>
    <row r="1544" spans="2:3">
      <c r="B1544" s="5">
        <v>345</v>
      </c>
      <c r="C1544" s="5" t="s">
        <v>532</v>
      </c>
    </row>
    <row r="1545" spans="2:3">
      <c r="B1545" s="5">
        <v>608</v>
      </c>
      <c r="C1545" s="5" t="s">
        <v>532</v>
      </c>
    </row>
    <row r="1546" spans="2:3">
      <c r="B1546" s="5">
        <v>715</v>
      </c>
      <c r="C1546" s="5" t="s">
        <v>532</v>
      </c>
    </row>
    <row r="1547" spans="2:3">
      <c r="B1547" s="5">
        <v>975</v>
      </c>
      <c r="C1547" s="5" t="s">
        <v>532</v>
      </c>
    </row>
    <row r="1548" spans="2:3">
      <c r="B1548" s="5">
        <v>597</v>
      </c>
      <c r="C1548" s="5" t="s">
        <v>532</v>
      </c>
    </row>
    <row r="1549" spans="2:3">
      <c r="B1549" s="5">
        <v>634</v>
      </c>
      <c r="C1549" s="5" t="s">
        <v>533</v>
      </c>
    </row>
    <row r="1550" spans="2:3">
      <c r="B1550" s="5">
        <v>838</v>
      </c>
      <c r="C1550" s="5" t="s">
        <v>532</v>
      </c>
    </row>
    <row r="1551" spans="2:3">
      <c r="B1551" s="5">
        <v>664</v>
      </c>
      <c r="C1551" s="5" t="s">
        <v>533</v>
      </c>
    </row>
    <row r="1552" spans="2:3">
      <c r="B1552" s="5">
        <v>960</v>
      </c>
      <c r="C1552" s="5" t="s">
        <v>532</v>
      </c>
    </row>
    <row r="1553" spans="2:3">
      <c r="B1553" s="5">
        <v>914</v>
      </c>
      <c r="C1553" s="5" t="s">
        <v>532</v>
      </c>
    </row>
    <row r="1554" spans="2:3">
      <c r="B1554" s="5">
        <v>770</v>
      </c>
      <c r="C1554" s="5" t="s">
        <v>533</v>
      </c>
    </row>
    <row r="1555" spans="2:3">
      <c r="B1555" s="5">
        <v>321</v>
      </c>
      <c r="C1555" s="5" t="s">
        <v>532</v>
      </c>
    </row>
    <row r="1556" spans="2:3">
      <c r="B1556" s="5">
        <v>554</v>
      </c>
      <c r="C1556" s="5" t="s">
        <v>533</v>
      </c>
    </row>
    <row r="1557" spans="2:3">
      <c r="B1557" s="5">
        <v>276</v>
      </c>
      <c r="C1557" s="5" t="s">
        <v>533</v>
      </c>
    </row>
    <row r="1558" spans="2:3">
      <c r="B1558" s="5">
        <v>194</v>
      </c>
      <c r="C1558" s="5" t="s">
        <v>533</v>
      </c>
    </row>
    <row r="1559" spans="2:3">
      <c r="B1559" s="5">
        <v>657</v>
      </c>
      <c r="C1559" s="5" t="s">
        <v>533</v>
      </c>
    </row>
    <row r="1560" spans="2:3">
      <c r="B1560" s="5">
        <v>312</v>
      </c>
      <c r="C1560" s="5" t="s">
        <v>533</v>
      </c>
    </row>
    <row r="1561" spans="2:3">
      <c r="B1561" s="5">
        <v>20</v>
      </c>
      <c r="C1561" s="5" t="s">
        <v>533</v>
      </c>
    </row>
    <row r="1562" spans="2:3">
      <c r="B1562" s="5">
        <v>855</v>
      </c>
      <c r="C1562" s="5" t="s">
        <v>533</v>
      </c>
    </row>
    <row r="1563" spans="2:3">
      <c r="B1563" s="5">
        <v>669</v>
      </c>
      <c r="C1563" s="5" t="s">
        <v>532</v>
      </c>
    </row>
    <row r="1564" spans="2:3">
      <c r="B1564" s="5">
        <v>338</v>
      </c>
      <c r="C1564" s="5" t="s">
        <v>533</v>
      </c>
    </row>
    <row r="1565" spans="2:3">
      <c r="B1565" s="5">
        <v>205</v>
      </c>
      <c r="C1565" s="5" t="s">
        <v>533</v>
      </c>
    </row>
    <row r="1566" spans="2:3">
      <c r="B1566" s="5">
        <v>13</v>
      </c>
      <c r="C1566" s="5" t="s">
        <v>532</v>
      </c>
    </row>
    <row r="1567" spans="2:3">
      <c r="B1567" s="5">
        <v>219</v>
      </c>
      <c r="C1567" s="5" t="s">
        <v>532</v>
      </c>
    </row>
    <row r="1568" spans="2:3">
      <c r="B1568" s="5">
        <v>285</v>
      </c>
      <c r="C1568" s="5" t="s">
        <v>533</v>
      </c>
    </row>
    <row r="1569" spans="2:3">
      <c r="B1569" s="5">
        <v>266</v>
      </c>
      <c r="C1569" s="5" t="s">
        <v>532</v>
      </c>
    </row>
    <row r="1570" spans="2:3">
      <c r="B1570" s="5">
        <v>340</v>
      </c>
      <c r="C1570" s="5" t="s">
        <v>532</v>
      </c>
    </row>
    <row r="1571" spans="2:3">
      <c r="B1571" s="5">
        <v>639</v>
      </c>
      <c r="C1571" s="5" t="s">
        <v>532</v>
      </c>
    </row>
    <row r="1572" spans="2:3">
      <c r="B1572" s="5">
        <v>384</v>
      </c>
      <c r="C1572" s="5" t="s">
        <v>533</v>
      </c>
    </row>
    <row r="1573" spans="2:3">
      <c r="B1573" s="5">
        <v>728</v>
      </c>
      <c r="C1573" s="5" t="s">
        <v>533</v>
      </c>
    </row>
    <row r="1574" spans="2:3">
      <c r="B1574" s="5">
        <v>186</v>
      </c>
      <c r="C1574" s="5" t="s">
        <v>533</v>
      </c>
    </row>
    <row r="1575" spans="2:3">
      <c r="B1575" s="5">
        <v>749</v>
      </c>
      <c r="C1575" s="5" t="s">
        <v>533</v>
      </c>
    </row>
    <row r="1576" spans="2:3">
      <c r="B1576" s="5">
        <v>614</v>
      </c>
      <c r="C1576" s="5" t="s">
        <v>533</v>
      </c>
    </row>
    <row r="1577" spans="2:3">
      <c r="B1577" s="5">
        <v>721</v>
      </c>
      <c r="C1577" s="5" t="s">
        <v>533</v>
      </c>
    </row>
    <row r="1578" spans="2:3">
      <c r="B1578" s="5">
        <v>229</v>
      </c>
      <c r="C1578" s="5" t="s">
        <v>533</v>
      </c>
    </row>
    <row r="1579" spans="2:3">
      <c r="B1579" s="5">
        <v>325</v>
      </c>
      <c r="C1579" s="5" t="s">
        <v>533</v>
      </c>
    </row>
    <row r="1580" spans="2:3">
      <c r="B1580" s="5">
        <v>424</v>
      </c>
      <c r="C1580" s="5" t="s">
        <v>532</v>
      </c>
    </row>
    <row r="1581" spans="2:3">
      <c r="B1581" s="5">
        <v>890</v>
      </c>
      <c r="C1581" s="5" t="s">
        <v>532</v>
      </c>
    </row>
    <row r="1582" spans="2:3">
      <c r="B1582" s="5">
        <v>577</v>
      </c>
      <c r="C1582" s="5" t="s">
        <v>533</v>
      </c>
    </row>
    <row r="1583" spans="2:3">
      <c r="B1583" s="5">
        <v>164</v>
      </c>
      <c r="C1583" s="5" t="s">
        <v>533</v>
      </c>
    </row>
    <row r="1584" spans="2:3">
      <c r="B1584" s="5">
        <v>889</v>
      </c>
      <c r="C1584" s="5" t="s">
        <v>532</v>
      </c>
    </row>
    <row r="1585" spans="2:3">
      <c r="B1585" s="5">
        <v>444</v>
      </c>
      <c r="C1585" s="5" t="s">
        <v>532</v>
      </c>
    </row>
    <row r="1586" spans="2:3">
      <c r="B1586" s="5">
        <v>702</v>
      </c>
      <c r="C1586" s="5" t="s">
        <v>533</v>
      </c>
    </row>
    <row r="1587" spans="2:3">
      <c r="B1587" s="5">
        <v>222</v>
      </c>
      <c r="C1587" s="5" t="s">
        <v>533</v>
      </c>
    </row>
    <row r="1588" spans="2:3">
      <c r="B1588" s="5">
        <v>922</v>
      </c>
      <c r="C1588" s="5" t="s">
        <v>533</v>
      </c>
    </row>
    <row r="1589" spans="2:3">
      <c r="B1589" s="5">
        <v>160</v>
      </c>
      <c r="C1589" s="5" t="s">
        <v>532</v>
      </c>
    </row>
    <row r="1590" spans="2:3">
      <c r="B1590" s="5">
        <v>497</v>
      </c>
      <c r="C1590" s="5" t="s">
        <v>533</v>
      </c>
    </row>
    <row r="1591" spans="2:3">
      <c r="B1591" s="5">
        <v>47</v>
      </c>
      <c r="C1591" s="5" t="s">
        <v>533</v>
      </c>
    </row>
    <row r="1592" spans="2:3">
      <c r="B1592" s="5">
        <v>904</v>
      </c>
      <c r="C1592" s="5" t="s">
        <v>533</v>
      </c>
    </row>
    <row r="1593" spans="2:3">
      <c r="B1593" s="5">
        <v>714</v>
      </c>
      <c r="C1593" s="5" t="s">
        <v>533</v>
      </c>
    </row>
    <row r="1594" spans="2:3">
      <c r="B1594" s="5">
        <v>925</v>
      </c>
      <c r="C1594" s="5" t="s">
        <v>533</v>
      </c>
    </row>
    <row r="1595" spans="2:3">
      <c r="B1595" s="5">
        <v>982</v>
      </c>
      <c r="C1595" s="5" t="s">
        <v>532</v>
      </c>
    </row>
    <row r="1596" spans="2:3">
      <c r="B1596" s="5">
        <v>450</v>
      </c>
      <c r="C1596" s="5" t="s">
        <v>533</v>
      </c>
    </row>
    <row r="1597" spans="2:3">
      <c r="B1597" s="5">
        <v>289</v>
      </c>
      <c r="C1597" s="5" t="s">
        <v>533</v>
      </c>
    </row>
    <row r="1598" spans="2:3">
      <c r="B1598" s="5">
        <v>759</v>
      </c>
      <c r="C1598" s="5" t="s">
        <v>533</v>
      </c>
    </row>
    <row r="1599" spans="2:3">
      <c r="B1599" s="5">
        <v>689</v>
      </c>
      <c r="C1599" s="5" t="s">
        <v>532</v>
      </c>
    </row>
    <row r="1600" spans="2:3">
      <c r="B1600" s="5">
        <v>167</v>
      </c>
      <c r="C1600" s="5" t="s">
        <v>533</v>
      </c>
    </row>
    <row r="1601" spans="2:3">
      <c r="B1601" s="5">
        <v>868</v>
      </c>
      <c r="C1601" s="5" t="s">
        <v>533</v>
      </c>
    </row>
    <row r="1602" spans="2:3">
      <c r="B1602" s="5">
        <v>566</v>
      </c>
      <c r="C1602" s="5" t="s">
        <v>533</v>
      </c>
    </row>
    <row r="1603" spans="2:3">
      <c r="B1603" s="5">
        <v>781</v>
      </c>
      <c r="C1603" s="5" t="s">
        <v>533</v>
      </c>
    </row>
    <row r="1604" spans="2:3">
      <c r="B1604" s="5">
        <v>731</v>
      </c>
      <c r="C1604" s="5" t="s">
        <v>533</v>
      </c>
    </row>
    <row r="1605" spans="2:3">
      <c r="B1605" s="5">
        <v>746</v>
      </c>
      <c r="C1605" s="5" t="s">
        <v>533</v>
      </c>
    </row>
    <row r="1606" spans="2:3">
      <c r="B1606" s="5">
        <v>292</v>
      </c>
      <c r="C1606" s="5" t="s">
        <v>532</v>
      </c>
    </row>
    <row r="1607" spans="2:3">
      <c r="B1607" s="5">
        <v>40</v>
      </c>
      <c r="C1607" s="5" t="s">
        <v>533</v>
      </c>
    </row>
    <row r="1608" spans="2:3">
      <c r="B1608" s="5">
        <v>623</v>
      </c>
      <c r="C1608" s="5" t="s">
        <v>533</v>
      </c>
    </row>
    <row r="1609" spans="2:3">
      <c r="B1609" s="5">
        <v>287</v>
      </c>
      <c r="C1609" s="5" t="s">
        <v>533</v>
      </c>
    </row>
    <row r="1610" spans="2:3">
      <c r="B1610" s="5">
        <v>999</v>
      </c>
      <c r="C1610" s="5" t="s">
        <v>532</v>
      </c>
    </row>
    <row r="1611" spans="2:3">
      <c r="B1611" s="5">
        <v>209</v>
      </c>
      <c r="C1611" s="5" t="s">
        <v>533</v>
      </c>
    </row>
    <row r="1612" spans="2:3">
      <c r="B1612" s="5">
        <v>306</v>
      </c>
      <c r="C1612" s="5" t="s">
        <v>533</v>
      </c>
    </row>
    <row r="1613" spans="2:3">
      <c r="B1613" s="5">
        <v>847</v>
      </c>
      <c r="C1613" s="5" t="s">
        <v>532</v>
      </c>
    </row>
    <row r="1614" spans="2:3">
      <c r="B1614" s="5">
        <v>825</v>
      </c>
      <c r="C1614" s="5" t="s">
        <v>533</v>
      </c>
    </row>
    <row r="1615" spans="2:3">
      <c r="B1615" s="5">
        <v>50</v>
      </c>
      <c r="C1615" s="5" t="s">
        <v>533</v>
      </c>
    </row>
    <row r="1616" spans="2:3">
      <c r="B1616" s="5">
        <v>241</v>
      </c>
      <c r="C1616" s="5" t="s">
        <v>533</v>
      </c>
    </row>
    <row r="1617" spans="2:3">
      <c r="B1617" s="5">
        <v>914</v>
      </c>
      <c r="C1617" s="5" t="s">
        <v>532</v>
      </c>
    </row>
    <row r="1618" spans="2:3">
      <c r="B1618" s="5">
        <v>334</v>
      </c>
      <c r="C1618" s="5" t="s">
        <v>532</v>
      </c>
    </row>
    <row r="1619" spans="2:3">
      <c r="B1619" s="5">
        <v>706</v>
      </c>
      <c r="C1619" s="5" t="s">
        <v>533</v>
      </c>
    </row>
    <row r="1620" spans="2:3">
      <c r="B1620" s="5">
        <v>809</v>
      </c>
      <c r="C1620" s="5" t="s">
        <v>532</v>
      </c>
    </row>
    <row r="1621" spans="2:3">
      <c r="B1621" s="5">
        <v>776</v>
      </c>
      <c r="C1621" s="5" t="s">
        <v>532</v>
      </c>
    </row>
    <row r="1622" spans="2:3">
      <c r="B1622" s="5">
        <v>426</v>
      </c>
      <c r="C1622" s="5" t="s">
        <v>533</v>
      </c>
    </row>
    <row r="1623" spans="2:3">
      <c r="B1623" s="5">
        <v>185</v>
      </c>
      <c r="C1623" s="5" t="s">
        <v>533</v>
      </c>
    </row>
    <row r="1624" spans="2:3">
      <c r="B1624" s="5">
        <v>427</v>
      </c>
      <c r="C1624" s="5" t="s">
        <v>532</v>
      </c>
    </row>
    <row r="1625" spans="2:3">
      <c r="B1625" s="5">
        <v>297</v>
      </c>
      <c r="C1625" s="5" t="s">
        <v>532</v>
      </c>
    </row>
    <row r="1626" spans="2:3">
      <c r="B1626" s="5">
        <v>23</v>
      </c>
      <c r="C1626" s="5" t="s">
        <v>533</v>
      </c>
    </row>
    <row r="1627" spans="2:3">
      <c r="B1627" s="5">
        <v>238</v>
      </c>
      <c r="C1627" s="5" t="s">
        <v>533</v>
      </c>
    </row>
    <row r="1628" spans="2:3">
      <c r="B1628" s="5">
        <v>678</v>
      </c>
      <c r="C1628" s="5" t="s">
        <v>533</v>
      </c>
    </row>
    <row r="1629" spans="2:3">
      <c r="B1629" s="5">
        <v>335</v>
      </c>
      <c r="C1629" s="5" t="s">
        <v>533</v>
      </c>
    </row>
    <row r="1630" spans="2:3">
      <c r="B1630" s="5">
        <v>288</v>
      </c>
      <c r="C1630" s="5" t="s">
        <v>533</v>
      </c>
    </row>
    <row r="1631" spans="2:3">
      <c r="B1631" s="5">
        <v>584</v>
      </c>
      <c r="C1631" s="5" t="s">
        <v>533</v>
      </c>
    </row>
    <row r="1632" spans="2:3">
      <c r="B1632" s="5">
        <v>944</v>
      </c>
      <c r="C1632" s="5" t="s">
        <v>533</v>
      </c>
    </row>
    <row r="1633" spans="2:3">
      <c r="B1633" s="5">
        <v>879</v>
      </c>
      <c r="C1633" s="5" t="s">
        <v>532</v>
      </c>
    </row>
    <row r="1634" spans="2:3">
      <c r="B1634" s="5">
        <v>634</v>
      </c>
      <c r="C1634" s="5" t="s">
        <v>533</v>
      </c>
    </row>
    <row r="1635" spans="2:3">
      <c r="B1635" s="5">
        <v>819</v>
      </c>
      <c r="C1635" s="5" t="s">
        <v>533</v>
      </c>
    </row>
    <row r="1636" spans="2:3">
      <c r="B1636" s="5">
        <v>159</v>
      </c>
      <c r="C1636" s="5" t="s">
        <v>533</v>
      </c>
    </row>
    <row r="1637" spans="2:3">
      <c r="B1637" s="5">
        <v>571</v>
      </c>
      <c r="C1637" s="5" t="s">
        <v>533</v>
      </c>
    </row>
    <row r="1638" spans="2:3">
      <c r="B1638" s="5">
        <v>985</v>
      </c>
      <c r="C1638" s="5" t="s">
        <v>532</v>
      </c>
    </row>
    <row r="1639" spans="2:3">
      <c r="B1639" s="5">
        <v>239</v>
      </c>
      <c r="C1639" s="5" t="s">
        <v>533</v>
      </c>
    </row>
    <row r="1640" spans="2:3">
      <c r="B1640" s="5">
        <v>237</v>
      </c>
      <c r="C1640" s="5" t="s">
        <v>533</v>
      </c>
    </row>
    <row r="1641" spans="2:3">
      <c r="B1641" s="5">
        <v>823</v>
      </c>
      <c r="C1641" s="5" t="s">
        <v>532</v>
      </c>
    </row>
    <row r="1642" spans="2:3">
      <c r="B1642" s="5">
        <v>595</v>
      </c>
      <c r="C1642" s="5" t="s">
        <v>533</v>
      </c>
    </row>
    <row r="1643" spans="2:3">
      <c r="B1643" s="5">
        <v>157</v>
      </c>
      <c r="C1643" s="5" t="s">
        <v>533</v>
      </c>
    </row>
    <row r="1644" spans="2:3">
      <c r="B1644" s="5">
        <v>24</v>
      </c>
      <c r="C1644" s="5" t="s">
        <v>533</v>
      </c>
    </row>
    <row r="1645" spans="2:3">
      <c r="B1645" s="5">
        <v>190</v>
      </c>
      <c r="C1645" s="5" t="s">
        <v>533</v>
      </c>
    </row>
    <row r="1646" spans="2:3">
      <c r="B1646" s="5">
        <v>667</v>
      </c>
      <c r="C1646" s="5" t="s">
        <v>533</v>
      </c>
    </row>
    <row r="1647" spans="2:3">
      <c r="B1647" s="5">
        <v>321</v>
      </c>
      <c r="C1647" s="5" t="s">
        <v>532</v>
      </c>
    </row>
    <row r="1648" spans="2:3">
      <c r="B1648" s="5">
        <v>224</v>
      </c>
      <c r="C1648" s="5" t="s">
        <v>533</v>
      </c>
    </row>
    <row r="1649" spans="2:3">
      <c r="B1649" s="5">
        <v>506</v>
      </c>
      <c r="C1649" s="5" t="s">
        <v>532</v>
      </c>
    </row>
    <row r="1650" spans="2:3">
      <c r="B1650" s="5">
        <v>128</v>
      </c>
      <c r="C1650" s="5" t="s">
        <v>533</v>
      </c>
    </row>
    <row r="1651" spans="2:3">
      <c r="B1651" s="5">
        <v>662</v>
      </c>
      <c r="C1651" s="5" t="s">
        <v>532</v>
      </c>
    </row>
    <row r="1652" spans="2:3">
      <c r="B1652" s="5">
        <v>790</v>
      </c>
      <c r="C1652" s="5" t="s">
        <v>533</v>
      </c>
    </row>
    <row r="1653" spans="2:3">
      <c r="B1653" s="5">
        <v>45</v>
      </c>
      <c r="C1653" s="5" t="s">
        <v>533</v>
      </c>
    </row>
    <row r="1654" spans="2:3">
      <c r="B1654" s="5">
        <v>267</v>
      </c>
      <c r="C1654" s="5" t="s">
        <v>533</v>
      </c>
    </row>
    <row r="1655" spans="2:3">
      <c r="B1655" s="5">
        <v>802</v>
      </c>
      <c r="C1655" s="5" t="s">
        <v>532</v>
      </c>
    </row>
    <row r="1656" spans="2:3">
      <c r="B1656" s="5">
        <v>86</v>
      </c>
      <c r="C1656" s="5" t="s">
        <v>533</v>
      </c>
    </row>
    <row r="1657" spans="2:3">
      <c r="B1657" s="5">
        <v>771</v>
      </c>
      <c r="C1657" s="5" t="s">
        <v>532</v>
      </c>
    </row>
    <row r="1658" spans="2:3">
      <c r="B1658" s="5">
        <v>435</v>
      </c>
      <c r="C1658" s="5" t="s">
        <v>533</v>
      </c>
    </row>
    <row r="1659" spans="2:3">
      <c r="B1659" s="5">
        <v>702</v>
      </c>
      <c r="C1659" s="5" t="s">
        <v>532</v>
      </c>
    </row>
    <row r="1660" spans="2:3">
      <c r="B1660" s="5">
        <v>306</v>
      </c>
      <c r="C1660" s="5" t="s">
        <v>533</v>
      </c>
    </row>
    <row r="1661" spans="2:3">
      <c r="B1661" s="5">
        <v>130</v>
      </c>
      <c r="C1661" s="5" t="s">
        <v>533</v>
      </c>
    </row>
    <row r="1662" spans="2:3">
      <c r="B1662" s="5">
        <v>899</v>
      </c>
      <c r="C1662" s="5" t="s">
        <v>533</v>
      </c>
    </row>
    <row r="1663" spans="2:3">
      <c r="B1663" s="5">
        <v>280</v>
      </c>
      <c r="C1663" s="5" t="s">
        <v>532</v>
      </c>
    </row>
    <row r="1664" spans="2:3">
      <c r="B1664" s="5">
        <v>646</v>
      </c>
      <c r="C1664" s="5" t="s">
        <v>533</v>
      </c>
    </row>
    <row r="1665" spans="2:3">
      <c r="B1665" s="5">
        <v>216</v>
      </c>
      <c r="C1665" s="5" t="s">
        <v>532</v>
      </c>
    </row>
    <row r="1666" spans="2:3">
      <c r="B1666" s="5">
        <v>175</v>
      </c>
      <c r="C1666" s="5" t="s">
        <v>532</v>
      </c>
    </row>
    <row r="1667" spans="2:3">
      <c r="B1667" s="5">
        <v>434</v>
      </c>
      <c r="C1667" s="5" t="s">
        <v>533</v>
      </c>
    </row>
    <row r="1668" spans="2:3">
      <c r="B1668" s="5">
        <v>998</v>
      </c>
      <c r="C1668" s="5" t="s">
        <v>533</v>
      </c>
    </row>
    <row r="1669" spans="2:3">
      <c r="B1669" s="5">
        <v>500</v>
      </c>
      <c r="C1669" s="5" t="s">
        <v>533</v>
      </c>
    </row>
    <row r="1670" spans="2:3">
      <c r="B1670" s="5">
        <v>235</v>
      </c>
      <c r="C1670" s="5" t="s">
        <v>533</v>
      </c>
    </row>
    <row r="1671" spans="2:3">
      <c r="B1671" s="5">
        <v>378</v>
      </c>
      <c r="C1671" s="5" t="s">
        <v>532</v>
      </c>
    </row>
    <row r="1672" spans="2:3">
      <c r="B1672" s="5">
        <v>408</v>
      </c>
      <c r="C1672" s="5" t="s">
        <v>532</v>
      </c>
    </row>
    <row r="1673" spans="2:3">
      <c r="B1673" s="5">
        <v>607</v>
      </c>
      <c r="C1673" s="5" t="s">
        <v>532</v>
      </c>
    </row>
    <row r="1674" spans="2:3">
      <c r="B1674" s="5">
        <v>509</v>
      </c>
      <c r="C1674" s="5" t="s">
        <v>533</v>
      </c>
    </row>
    <row r="1675" spans="2:3">
      <c r="B1675" s="5">
        <v>959</v>
      </c>
      <c r="C1675" s="5" t="s">
        <v>532</v>
      </c>
    </row>
    <row r="1676" spans="2:3">
      <c r="B1676" s="5">
        <v>10</v>
      </c>
      <c r="C1676" s="5" t="s">
        <v>532</v>
      </c>
    </row>
    <row r="1677" spans="2:3">
      <c r="B1677" s="5">
        <v>125</v>
      </c>
      <c r="C1677" s="5" t="s">
        <v>533</v>
      </c>
    </row>
    <row r="1678" spans="2:3">
      <c r="B1678" s="5">
        <v>485</v>
      </c>
      <c r="C1678" s="5" t="s">
        <v>533</v>
      </c>
    </row>
    <row r="1679" spans="2:3">
      <c r="B1679" s="5">
        <v>289</v>
      </c>
      <c r="C1679" s="5" t="s">
        <v>532</v>
      </c>
    </row>
    <row r="1680" spans="2:3">
      <c r="B1680" s="5">
        <v>482</v>
      </c>
      <c r="C1680" s="5" t="s">
        <v>533</v>
      </c>
    </row>
    <row r="1681" spans="2:3">
      <c r="B1681" s="5">
        <v>824</v>
      </c>
      <c r="C1681" s="5" t="s">
        <v>532</v>
      </c>
    </row>
    <row r="1682" spans="2:3">
      <c r="B1682" s="5">
        <v>474</v>
      </c>
      <c r="C1682" s="5" t="s">
        <v>533</v>
      </c>
    </row>
    <row r="1683" spans="2:3">
      <c r="B1683" s="5">
        <v>257</v>
      </c>
      <c r="C1683" s="5" t="s">
        <v>533</v>
      </c>
    </row>
    <row r="1684" spans="2:3">
      <c r="B1684" s="5">
        <v>685</v>
      </c>
      <c r="C1684" s="5" t="s">
        <v>533</v>
      </c>
    </row>
    <row r="1685" spans="2:3">
      <c r="B1685" s="5">
        <v>815</v>
      </c>
      <c r="C1685" s="5" t="s">
        <v>532</v>
      </c>
    </row>
    <row r="1686" spans="2:3">
      <c r="B1686" s="5">
        <v>991</v>
      </c>
      <c r="C1686" s="5" t="s">
        <v>533</v>
      </c>
    </row>
    <row r="1687" spans="2:3">
      <c r="B1687" s="5">
        <v>474</v>
      </c>
      <c r="C1687" s="5" t="s">
        <v>533</v>
      </c>
    </row>
    <row r="1688" spans="2:3">
      <c r="B1688" s="5">
        <v>941</v>
      </c>
      <c r="C1688" s="5" t="s">
        <v>532</v>
      </c>
    </row>
    <row r="1689" spans="2:3">
      <c r="B1689" s="5">
        <v>734</v>
      </c>
      <c r="C1689" s="5" t="s">
        <v>533</v>
      </c>
    </row>
    <row r="1690" spans="2:3">
      <c r="B1690" s="5">
        <v>80</v>
      </c>
      <c r="C1690" s="5" t="s">
        <v>533</v>
      </c>
    </row>
    <row r="1691" spans="2:3">
      <c r="B1691" s="5">
        <v>132</v>
      </c>
      <c r="C1691" s="5" t="s">
        <v>533</v>
      </c>
    </row>
    <row r="1692" spans="2:3">
      <c r="B1692" s="5">
        <v>315</v>
      </c>
      <c r="C1692" s="5" t="s">
        <v>532</v>
      </c>
    </row>
    <row r="1693" spans="2:3">
      <c r="B1693" s="5">
        <v>594</v>
      </c>
      <c r="C1693" s="5" t="s">
        <v>532</v>
      </c>
    </row>
    <row r="1694" spans="2:3">
      <c r="B1694" s="5">
        <v>418</v>
      </c>
      <c r="C1694" s="5" t="s">
        <v>533</v>
      </c>
    </row>
    <row r="1695" spans="2:3">
      <c r="B1695" s="5">
        <v>289</v>
      </c>
      <c r="C1695" s="5" t="s">
        <v>532</v>
      </c>
    </row>
    <row r="1696" spans="2:3">
      <c r="B1696" s="5">
        <v>830</v>
      </c>
      <c r="C1696" s="5" t="s">
        <v>532</v>
      </c>
    </row>
    <row r="1697" spans="2:3">
      <c r="B1697" s="5">
        <v>738</v>
      </c>
      <c r="C1697" s="5" t="s">
        <v>533</v>
      </c>
    </row>
    <row r="1698" spans="2:3">
      <c r="B1698" s="5">
        <v>855</v>
      </c>
      <c r="C1698" s="5" t="s">
        <v>533</v>
      </c>
    </row>
    <row r="1699" spans="2:3">
      <c r="B1699" s="5">
        <v>490</v>
      </c>
      <c r="C1699" s="5" t="s">
        <v>532</v>
      </c>
    </row>
    <row r="1700" spans="2:3">
      <c r="B1700" s="5">
        <v>361</v>
      </c>
      <c r="C1700" s="5" t="s">
        <v>532</v>
      </c>
    </row>
    <row r="1701" spans="2:3">
      <c r="B1701" s="5">
        <v>84</v>
      </c>
      <c r="C1701" s="5" t="s">
        <v>533</v>
      </c>
    </row>
    <row r="1702" spans="2:3">
      <c r="B1702" s="5">
        <v>525</v>
      </c>
      <c r="C1702" s="5" t="s">
        <v>533</v>
      </c>
    </row>
    <row r="1703" spans="2:3">
      <c r="B1703" s="5">
        <v>628</v>
      </c>
      <c r="C1703" s="5" t="s">
        <v>533</v>
      </c>
    </row>
    <row r="1704" spans="2:3">
      <c r="B1704" s="5">
        <v>471</v>
      </c>
      <c r="C1704" s="5" t="s">
        <v>532</v>
      </c>
    </row>
    <row r="1705" spans="2:3">
      <c r="B1705" s="5">
        <v>178</v>
      </c>
      <c r="C1705" s="5" t="s">
        <v>533</v>
      </c>
    </row>
    <row r="1706" spans="2:3">
      <c r="B1706" s="5">
        <v>82</v>
      </c>
      <c r="C1706" s="5" t="s">
        <v>533</v>
      </c>
    </row>
    <row r="1707" spans="2:3">
      <c r="B1707" s="5">
        <v>719</v>
      </c>
      <c r="C1707" s="5" t="s">
        <v>533</v>
      </c>
    </row>
    <row r="1708" spans="2:3">
      <c r="B1708" s="5">
        <v>213</v>
      </c>
      <c r="C1708" s="5" t="s">
        <v>533</v>
      </c>
    </row>
    <row r="1709" spans="2:3">
      <c r="B1709" s="5">
        <v>305</v>
      </c>
      <c r="C1709" s="5" t="s">
        <v>533</v>
      </c>
    </row>
    <row r="1710" spans="2:3">
      <c r="B1710" s="5">
        <v>316</v>
      </c>
      <c r="C1710" s="5" t="s">
        <v>533</v>
      </c>
    </row>
    <row r="1711" spans="2:3">
      <c r="B1711" s="5">
        <v>185</v>
      </c>
      <c r="C1711" s="5" t="s">
        <v>532</v>
      </c>
    </row>
    <row r="1712" spans="2:3">
      <c r="B1712" s="5">
        <v>136</v>
      </c>
      <c r="C1712" s="5" t="s">
        <v>532</v>
      </c>
    </row>
    <row r="1713" spans="2:3">
      <c r="B1713" s="5">
        <v>581</v>
      </c>
      <c r="C1713" s="5" t="s">
        <v>532</v>
      </c>
    </row>
    <row r="1714" spans="2:3">
      <c r="B1714" s="5">
        <v>830</v>
      </c>
      <c r="C1714" s="5" t="s">
        <v>533</v>
      </c>
    </row>
    <row r="1715" spans="2:3">
      <c r="B1715" s="5">
        <v>566</v>
      </c>
      <c r="C1715" s="5" t="s">
        <v>533</v>
      </c>
    </row>
    <row r="1716" spans="2:3">
      <c r="B1716" s="5">
        <v>947</v>
      </c>
      <c r="C1716" s="5" t="s">
        <v>532</v>
      </c>
    </row>
    <row r="1717" spans="2:3">
      <c r="B1717" s="5">
        <v>504</v>
      </c>
      <c r="C1717" s="5" t="s">
        <v>533</v>
      </c>
    </row>
    <row r="1718" spans="2:3">
      <c r="B1718" s="5">
        <v>289</v>
      </c>
      <c r="C1718" s="5" t="s">
        <v>533</v>
      </c>
    </row>
    <row r="1719" spans="2:3">
      <c r="B1719" s="5">
        <v>802</v>
      </c>
      <c r="C1719" s="5" t="s">
        <v>533</v>
      </c>
    </row>
    <row r="1720" spans="2:3">
      <c r="B1720" s="5">
        <v>587</v>
      </c>
      <c r="C1720" s="5" t="s">
        <v>533</v>
      </c>
    </row>
    <row r="1721" spans="2:3">
      <c r="B1721" s="5">
        <v>922</v>
      </c>
      <c r="C1721" s="5" t="s">
        <v>532</v>
      </c>
    </row>
    <row r="1722" spans="2:3">
      <c r="B1722" s="5">
        <v>523</v>
      </c>
      <c r="C1722" s="5" t="s">
        <v>532</v>
      </c>
    </row>
    <row r="1723" spans="2:3">
      <c r="B1723" s="5">
        <v>820</v>
      </c>
      <c r="C1723" s="5" t="s">
        <v>533</v>
      </c>
    </row>
    <row r="1724" spans="2:3">
      <c r="B1724" s="5">
        <v>3</v>
      </c>
      <c r="C1724" s="5" t="s">
        <v>533</v>
      </c>
    </row>
    <row r="1725" spans="2:3">
      <c r="B1725" s="5">
        <v>594</v>
      </c>
      <c r="C1725" s="5" t="s">
        <v>532</v>
      </c>
    </row>
    <row r="1726" spans="2:3">
      <c r="B1726" s="5">
        <v>407</v>
      </c>
      <c r="C1726" s="5" t="s">
        <v>533</v>
      </c>
    </row>
    <row r="1727" spans="2:3">
      <c r="B1727" s="5">
        <v>318</v>
      </c>
      <c r="C1727" s="5" t="s">
        <v>532</v>
      </c>
    </row>
    <row r="1728" spans="2:3">
      <c r="B1728" s="5">
        <v>102</v>
      </c>
      <c r="C1728" s="5" t="s">
        <v>532</v>
      </c>
    </row>
    <row r="1729" spans="2:3">
      <c r="B1729" s="5">
        <v>331</v>
      </c>
      <c r="C1729" s="5" t="s">
        <v>532</v>
      </c>
    </row>
    <row r="1730" spans="2:3">
      <c r="B1730" s="5">
        <v>25</v>
      </c>
      <c r="C1730" s="5" t="s">
        <v>532</v>
      </c>
    </row>
    <row r="1731" spans="2:3">
      <c r="B1731" s="5">
        <v>44</v>
      </c>
      <c r="C1731" s="5" t="s">
        <v>533</v>
      </c>
    </row>
    <row r="1732" spans="2:3">
      <c r="B1732" s="5">
        <v>469</v>
      </c>
      <c r="C1732" s="5" t="s">
        <v>532</v>
      </c>
    </row>
    <row r="1733" spans="2:3">
      <c r="B1733" s="5">
        <v>315</v>
      </c>
      <c r="C1733" s="5" t="s">
        <v>532</v>
      </c>
    </row>
    <row r="1734" spans="2:3">
      <c r="B1734" s="5">
        <v>850</v>
      </c>
      <c r="C1734" s="5" t="s">
        <v>533</v>
      </c>
    </row>
    <row r="1735" spans="2:3">
      <c r="B1735" s="5">
        <v>37</v>
      </c>
      <c r="C1735" s="5" t="s">
        <v>533</v>
      </c>
    </row>
    <row r="1736" spans="2:3">
      <c r="B1736" s="5">
        <v>669</v>
      </c>
      <c r="C1736" s="5" t="s">
        <v>532</v>
      </c>
    </row>
    <row r="1737" spans="2:3">
      <c r="B1737" s="5">
        <v>651</v>
      </c>
      <c r="C1737" s="5" t="s">
        <v>533</v>
      </c>
    </row>
    <row r="1738" spans="2:3">
      <c r="B1738" s="5">
        <v>333</v>
      </c>
      <c r="C1738" s="5" t="s">
        <v>533</v>
      </c>
    </row>
    <row r="1739" spans="2:3">
      <c r="B1739" s="5">
        <v>662</v>
      </c>
      <c r="C1739" s="5" t="s">
        <v>533</v>
      </c>
    </row>
    <row r="1740" spans="2:3">
      <c r="B1740" s="5">
        <v>749</v>
      </c>
      <c r="C1740" s="5" t="s">
        <v>532</v>
      </c>
    </row>
    <row r="1741" spans="2:3">
      <c r="B1741" s="5">
        <v>951</v>
      </c>
      <c r="C1741" s="5" t="s">
        <v>532</v>
      </c>
    </row>
    <row r="1742" spans="2:3">
      <c r="B1742" s="5">
        <v>512</v>
      </c>
      <c r="C1742" s="5" t="s">
        <v>532</v>
      </c>
    </row>
    <row r="1743" spans="2:3">
      <c r="B1743" s="5">
        <v>114</v>
      </c>
      <c r="C1743" s="5" t="s">
        <v>533</v>
      </c>
    </row>
    <row r="1744" spans="2:3">
      <c r="B1744" s="5">
        <v>889</v>
      </c>
      <c r="C1744" s="5" t="s">
        <v>533</v>
      </c>
    </row>
    <row r="1745" spans="2:3">
      <c r="B1745" s="5">
        <v>31</v>
      </c>
      <c r="C1745" s="5" t="s">
        <v>533</v>
      </c>
    </row>
    <row r="1746" spans="2:3">
      <c r="B1746" s="5">
        <v>865</v>
      </c>
      <c r="C1746" s="5" t="s">
        <v>533</v>
      </c>
    </row>
    <row r="1747" spans="2:3">
      <c r="B1747" s="5">
        <v>599</v>
      </c>
      <c r="C1747" s="5" t="s">
        <v>533</v>
      </c>
    </row>
    <row r="1748" spans="2:3">
      <c r="B1748" s="5">
        <v>816</v>
      </c>
      <c r="C1748" s="5" t="s">
        <v>532</v>
      </c>
    </row>
    <row r="1749" spans="2:3">
      <c r="B1749" s="5">
        <v>513</v>
      </c>
      <c r="C1749" s="5" t="s">
        <v>533</v>
      </c>
    </row>
    <row r="1750" spans="2:3">
      <c r="B1750" s="5">
        <v>852</v>
      </c>
      <c r="C1750" s="5" t="s">
        <v>532</v>
      </c>
    </row>
    <row r="1751" spans="2:3">
      <c r="B1751" s="5">
        <v>318</v>
      </c>
      <c r="C1751" s="5" t="s">
        <v>532</v>
      </c>
    </row>
    <row r="1752" spans="2:3">
      <c r="B1752" s="5">
        <v>373</v>
      </c>
      <c r="C1752" s="5" t="s">
        <v>532</v>
      </c>
    </row>
    <row r="1753" spans="2:3">
      <c r="B1753" s="5">
        <v>837</v>
      </c>
      <c r="C1753" s="5" t="s">
        <v>532</v>
      </c>
    </row>
    <row r="1754" spans="2:3">
      <c r="B1754" s="5">
        <v>13</v>
      </c>
      <c r="C1754" s="5" t="s">
        <v>533</v>
      </c>
    </row>
    <row r="1755" spans="2:3">
      <c r="B1755" s="5">
        <v>839</v>
      </c>
      <c r="C1755" s="5" t="s">
        <v>532</v>
      </c>
    </row>
    <row r="1756" spans="2:3">
      <c r="B1756" s="5">
        <v>603</v>
      </c>
      <c r="C1756" s="5" t="s">
        <v>533</v>
      </c>
    </row>
    <row r="1757" spans="2:3">
      <c r="B1757" s="5">
        <v>131</v>
      </c>
      <c r="C1757" s="5" t="s">
        <v>533</v>
      </c>
    </row>
    <row r="1758" spans="2:3">
      <c r="B1758" s="5">
        <v>269</v>
      </c>
      <c r="C1758" s="5" t="s">
        <v>533</v>
      </c>
    </row>
    <row r="1759" spans="2:3">
      <c r="B1759" s="5">
        <v>707</v>
      </c>
      <c r="C1759" s="5" t="s">
        <v>533</v>
      </c>
    </row>
    <row r="1760" spans="2:3">
      <c r="B1760" s="5">
        <v>301</v>
      </c>
      <c r="C1760" s="5" t="s">
        <v>533</v>
      </c>
    </row>
    <row r="1761" spans="2:3">
      <c r="B1761" s="5">
        <v>8</v>
      </c>
      <c r="C1761" s="5" t="s">
        <v>533</v>
      </c>
    </row>
    <row r="1762" spans="2:3">
      <c r="B1762" s="5">
        <v>886</v>
      </c>
      <c r="C1762" s="5" t="s">
        <v>533</v>
      </c>
    </row>
    <row r="1763" spans="2:3">
      <c r="B1763" s="5">
        <v>898</v>
      </c>
      <c r="C1763" s="5" t="s">
        <v>532</v>
      </c>
    </row>
    <row r="1764" spans="2:3">
      <c r="B1764" s="5">
        <v>508</v>
      </c>
      <c r="C1764" s="5" t="s">
        <v>533</v>
      </c>
    </row>
    <row r="1765" spans="2:3">
      <c r="B1765" s="5">
        <v>288</v>
      </c>
      <c r="C1765" s="5" t="s">
        <v>533</v>
      </c>
    </row>
    <row r="1766" spans="2:3">
      <c r="B1766" s="5">
        <v>740</v>
      </c>
      <c r="C1766" s="5" t="s">
        <v>533</v>
      </c>
    </row>
    <row r="1767" spans="2:3">
      <c r="B1767" s="5">
        <v>724</v>
      </c>
      <c r="C1767" s="5" t="s">
        <v>533</v>
      </c>
    </row>
    <row r="1768" spans="2:3">
      <c r="B1768" s="5">
        <v>462</v>
      </c>
      <c r="C1768" s="5" t="s">
        <v>533</v>
      </c>
    </row>
    <row r="1769" spans="2:3">
      <c r="B1769" s="5">
        <v>676</v>
      </c>
      <c r="C1769" s="5" t="s">
        <v>532</v>
      </c>
    </row>
    <row r="1770" spans="2:3">
      <c r="B1770" s="5">
        <v>189</v>
      </c>
      <c r="C1770" s="5" t="s">
        <v>533</v>
      </c>
    </row>
    <row r="1771" spans="2:3">
      <c r="B1771" s="5">
        <v>547</v>
      </c>
      <c r="C1771" s="5" t="s">
        <v>533</v>
      </c>
    </row>
    <row r="1772" spans="2:3">
      <c r="B1772" s="5">
        <v>532</v>
      </c>
      <c r="C1772" s="5" t="s">
        <v>532</v>
      </c>
    </row>
    <row r="1773" spans="2:3">
      <c r="B1773" s="5">
        <v>601</v>
      </c>
      <c r="C1773" s="5" t="s">
        <v>533</v>
      </c>
    </row>
    <row r="1774" spans="2:3">
      <c r="B1774" s="5">
        <v>61</v>
      </c>
      <c r="C1774" s="5" t="s">
        <v>533</v>
      </c>
    </row>
    <row r="1775" spans="2:3">
      <c r="B1775" s="5">
        <v>273</v>
      </c>
      <c r="C1775" s="5" t="s">
        <v>532</v>
      </c>
    </row>
    <row r="1776" spans="2:3">
      <c r="B1776" s="5">
        <v>495</v>
      </c>
      <c r="C1776" s="5" t="s">
        <v>532</v>
      </c>
    </row>
    <row r="1777" spans="2:3">
      <c r="B1777" s="5">
        <v>622</v>
      </c>
      <c r="C1777" s="5" t="s">
        <v>533</v>
      </c>
    </row>
    <row r="1778" spans="2:3">
      <c r="B1778" s="5">
        <v>127</v>
      </c>
      <c r="C1778" s="5" t="s">
        <v>533</v>
      </c>
    </row>
    <row r="1779" spans="2:3">
      <c r="B1779" s="5">
        <v>130</v>
      </c>
      <c r="C1779" s="5" t="s">
        <v>532</v>
      </c>
    </row>
    <row r="1780" spans="2:3">
      <c r="B1780" s="5">
        <v>222</v>
      </c>
      <c r="C1780" s="5" t="s">
        <v>532</v>
      </c>
    </row>
    <row r="1781" spans="2:3">
      <c r="B1781" s="5">
        <v>591</v>
      </c>
      <c r="C1781" s="5" t="s">
        <v>532</v>
      </c>
    </row>
    <row r="1782" spans="2:3">
      <c r="B1782" s="5">
        <v>232</v>
      </c>
      <c r="C1782" s="5" t="s">
        <v>532</v>
      </c>
    </row>
    <row r="1783" spans="2:3">
      <c r="B1783" s="5">
        <v>790</v>
      </c>
      <c r="C1783" s="5" t="s">
        <v>533</v>
      </c>
    </row>
    <row r="1784" spans="2:3">
      <c r="B1784" s="5">
        <v>501</v>
      </c>
      <c r="C1784" s="5" t="s">
        <v>533</v>
      </c>
    </row>
    <row r="1785" spans="2:3">
      <c r="B1785" s="5">
        <v>779</v>
      </c>
      <c r="C1785" s="5" t="s">
        <v>532</v>
      </c>
    </row>
    <row r="1786" spans="2:3">
      <c r="B1786" s="5">
        <v>424</v>
      </c>
      <c r="C1786" s="5" t="s">
        <v>532</v>
      </c>
    </row>
    <row r="1787" spans="2:3">
      <c r="B1787" s="5">
        <v>289</v>
      </c>
      <c r="C1787" s="5" t="s">
        <v>532</v>
      </c>
    </row>
    <row r="1788" spans="2:3">
      <c r="B1788" s="5">
        <v>870</v>
      </c>
      <c r="C1788" s="5" t="s">
        <v>532</v>
      </c>
    </row>
    <row r="1789" spans="2:3">
      <c r="B1789" s="5">
        <v>460</v>
      </c>
      <c r="C1789" s="5" t="s">
        <v>532</v>
      </c>
    </row>
    <row r="1790" spans="2:3">
      <c r="B1790" s="5">
        <v>66</v>
      </c>
      <c r="C1790" s="5" t="s">
        <v>533</v>
      </c>
    </row>
    <row r="1791" spans="2:3">
      <c r="B1791" s="5">
        <v>417</v>
      </c>
      <c r="C1791" s="5" t="s">
        <v>533</v>
      </c>
    </row>
    <row r="1792" spans="2:3">
      <c r="B1792" s="5">
        <v>534</v>
      </c>
      <c r="C1792" s="5" t="s">
        <v>532</v>
      </c>
    </row>
    <row r="1793" spans="2:3">
      <c r="B1793" s="5">
        <v>727</v>
      </c>
      <c r="C1793" s="5" t="s">
        <v>533</v>
      </c>
    </row>
    <row r="1794" spans="2:3">
      <c r="B1794" s="5">
        <v>1000</v>
      </c>
      <c r="C1794" s="5" t="s">
        <v>532</v>
      </c>
    </row>
    <row r="1795" spans="2:3">
      <c r="B1795" s="5">
        <v>252</v>
      </c>
      <c r="C1795" s="5" t="s">
        <v>533</v>
      </c>
    </row>
    <row r="1796" spans="2:3">
      <c r="B1796" s="5">
        <v>398</v>
      </c>
      <c r="C1796" s="5" t="s">
        <v>532</v>
      </c>
    </row>
    <row r="1797" spans="2:3">
      <c r="B1797" s="5">
        <v>89</v>
      </c>
      <c r="C1797" s="5" t="s">
        <v>532</v>
      </c>
    </row>
    <row r="1798" spans="2:3">
      <c r="B1798" s="5">
        <v>857</v>
      </c>
      <c r="C1798" s="5" t="s">
        <v>533</v>
      </c>
    </row>
    <row r="1799" spans="2:3">
      <c r="B1799" s="5">
        <v>880</v>
      </c>
      <c r="C1799" s="5" t="s">
        <v>533</v>
      </c>
    </row>
    <row r="1800" spans="2:3">
      <c r="B1800" s="5">
        <v>466</v>
      </c>
      <c r="C1800" s="5" t="s">
        <v>533</v>
      </c>
    </row>
    <row r="1801" spans="2:3">
      <c r="B1801" s="5">
        <v>957</v>
      </c>
      <c r="C1801" s="5" t="s">
        <v>532</v>
      </c>
    </row>
    <row r="1802" spans="2:3">
      <c r="B1802" s="5">
        <v>768</v>
      </c>
      <c r="C1802" s="5" t="s">
        <v>532</v>
      </c>
    </row>
    <row r="1803" spans="2:3">
      <c r="B1803" s="5">
        <v>720</v>
      </c>
      <c r="C1803" s="5" t="s">
        <v>532</v>
      </c>
    </row>
    <row r="1804" spans="2:3">
      <c r="B1804" s="5">
        <v>606</v>
      </c>
      <c r="C1804" s="5" t="s">
        <v>533</v>
      </c>
    </row>
    <row r="1805" spans="2:3">
      <c r="B1805" s="5">
        <v>149</v>
      </c>
      <c r="C1805" s="5" t="s">
        <v>533</v>
      </c>
    </row>
    <row r="1806" spans="2:3">
      <c r="B1806" s="5">
        <v>580</v>
      </c>
      <c r="C1806" s="5" t="s">
        <v>533</v>
      </c>
    </row>
    <row r="1807" spans="2:3">
      <c r="B1807" s="5">
        <v>526</v>
      </c>
      <c r="C1807" s="5" t="s">
        <v>533</v>
      </c>
    </row>
    <row r="1808" spans="2:3">
      <c r="B1808" s="5">
        <v>951</v>
      </c>
      <c r="C1808" s="5" t="s">
        <v>533</v>
      </c>
    </row>
    <row r="1809" spans="2:3">
      <c r="B1809" s="5">
        <v>55</v>
      </c>
      <c r="C1809" s="5" t="s">
        <v>533</v>
      </c>
    </row>
    <row r="1810" spans="2:3">
      <c r="B1810" s="5">
        <v>600</v>
      </c>
      <c r="C1810" s="5" t="s">
        <v>533</v>
      </c>
    </row>
    <row r="1811" spans="2:3">
      <c r="B1811" s="5">
        <v>965</v>
      </c>
      <c r="C1811" s="5" t="s">
        <v>532</v>
      </c>
    </row>
    <row r="1812" spans="2:3">
      <c r="B1812" s="5">
        <v>901</v>
      </c>
      <c r="C1812" s="5" t="s">
        <v>532</v>
      </c>
    </row>
    <row r="1813" spans="2:3">
      <c r="B1813" s="5">
        <v>229</v>
      </c>
      <c r="C1813" s="5" t="s">
        <v>533</v>
      </c>
    </row>
    <row r="1814" spans="2:3">
      <c r="B1814" s="5">
        <v>324</v>
      </c>
      <c r="C1814" s="5" t="s">
        <v>533</v>
      </c>
    </row>
    <row r="1815" spans="2:3">
      <c r="B1815" s="5">
        <v>621</v>
      </c>
      <c r="C1815" s="5" t="s">
        <v>532</v>
      </c>
    </row>
    <row r="1816" spans="2:3">
      <c r="B1816" s="5">
        <v>518</v>
      </c>
      <c r="C1816" s="5" t="s">
        <v>533</v>
      </c>
    </row>
    <row r="1817" spans="2:3">
      <c r="B1817" s="5">
        <v>544</v>
      </c>
      <c r="C1817" s="5" t="s">
        <v>533</v>
      </c>
    </row>
    <row r="1818" spans="2:3">
      <c r="B1818" s="5">
        <v>737</v>
      </c>
      <c r="C1818" s="5" t="s">
        <v>533</v>
      </c>
    </row>
    <row r="1819" spans="2:3">
      <c r="B1819" s="5">
        <v>879</v>
      </c>
      <c r="C1819" s="5" t="s">
        <v>532</v>
      </c>
    </row>
    <row r="1820" spans="2:3">
      <c r="B1820" s="5">
        <v>273</v>
      </c>
      <c r="C1820" s="5" t="s">
        <v>532</v>
      </c>
    </row>
    <row r="1821" spans="2:3">
      <c r="B1821" s="5">
        <v>296</v>
      </c>
      <c r="C1821" s="5" t="s">
        <v>533</v>
      </c>
    </row>
    <row r="1822" spans="2:3">
      <c r="B1822" s="5">
        <v>215</v>
      </c>
      <c r="C1822" s="5" t="s">
        <v>533</v>
      </c>
    </row>
    <row r="1823" spans="2:3">
      <c r="B1823" s="5">
        <v>374</v>
      </c>
      <c r="C1823" s="5" t="s">
        <v>533</v>
      </c>
    </row>
    <row r="1824" spans="2:3">
      <c r="B1824" s="5">
        <v>672</v>
      </c>
      <c r="C1824" s="5" t="s">
        <v>532</v>
      </c>
    </row>
    <row r="1825" spans="2:3">
      <c r="B1825" s="5">
        <v>658</v>
      </c>
      <c r="C1825" s="5" t="s">
        <v>532</v>
      </c>
    </row>
    <row r="1826" spans="2:3">
      <c r="B1826" s="5">
        <v>488</v>
      </c>
      <c r="C1826" s="5" t="s">
        <v>533</v>
      </c>
    </row>
    <row r="1827" spans="2:3">
      <c r="B1827" s="5">
        <v>736</v>
      </c>
      <c r="C1827" s="5" t="s">
        <v>533</v>
      </c>
    </row>
    <row r="1828" spans="2:3">
      <c r="B1828" s="5">
        <v>691</v>
      </c>
      <c r="C1828" s="5" t="s">
        <v>533</v>
      </c>
    </row>
    <row r="1829" spans="2:3">
      <c r="B1829" s="5">
        <v>84</v>
      </c>
      <c r="C1829" s="5" t="s">
        <v>533</v>
      </c>
    </row>
    <row r="1830" spans="2:3">
      <c r="B1830" s="5">
        <v>153</v>
      </c>
      <c r="C1830" s="5" t="s">
        <v>533</v>
      </c>
    </row>
    <row r="1831" spans="2:3">
      <c r="B1831" s="5">
        <v>930</v>
      </c>
      <c r="C1831" s="5" t="s">
        <v>532</v>
      </c>
    </row>
    <row r="1832" spans="2:3">
      <c r="B1832" s="5">
        <v>267</v>
      </c>
      <c r="C1832" s="5" t="s">
        <v>533</v>
      </c>
    </row>
    <row r="1833" spans="2:3">
      <c r="B1833" s="5">
        <v>745</v>
      </c>
      <c r="C1833" s="5" t="s">
        <v>533</v>
      </c>
    </row>
    <row r="1834" spans="2:3">
      <c r="B1834" s="5">
        <v>276</v>
      </c>
      <c r="C1834" s="5" t="s">
        <v>533</v>
      </c>
    </row>
    <row r="1835" spans="2:3">
      <c r="B1835" s="5">
        <v>438</v>
      </c>
      <c r="C1835" s="5" t="s">
        <v>533</v>
      </c>
    </row>
    <row r="1836" spans="2:3">
      <c r="B1836" s="5">
        <v>372</v>
      </c>
      <c r="C1836" s="5" t="s">
        <v>532</v>
      </c>
    </row>
    <row r="1837" spans="2:3">
      <c r="B1837" s="5">
        <v>322</v>
      </c>
      <c r="C1837" s="5" t="s">
        <v>533</v>
      </c>
    </row>
    <row r="1838" spans="2:3">
      <c r="B1838" s="5">
        <v>545</v>
      </c>
      <c r="C1838" s="5" t="s">
        <v>533</v>
      </c>
    </row>
    <row r="1839" spans="2:3">
      <c r="B1839" s="5">
        <v>565</v>
      </c>
      <c r="C1839" s="5" t="s">
        <v>532</v>
      </c>
    </row>
    <row r="1840" spans="2:3">
      <c r="B1840" s="5">
        <v>649</v>
      </c>
      <c r="C1840" s="5" t="s">
        <v>533</v>
      </c>
    </row>
    <row r="1841" spans="2:3">
      <c r="B1841" s="5">
        <v>241</v>
      </c>
      <c r="C1841" s="5" t="s">
        <v>532</v>
      </c>
    </row>
    <row r="1842" spans="2:3">
      <c r="B1842" s="5">
        <v>430</v>
      </c>
      <c r="C1842" s="5" t="s">
        <v>533</v>
      </c>
    </row>
    <row r="1843" spans="2:3">
      <c r="B1843" s="5">
        <v>428</v>
      </c>
      <c r="C1843" s="5" t="s">
        <v>533</v>
      </c>
    </row>
    <row r="1844" spans="2:3">
      <c r="B1844" s="5">
        <v>686</v>
      </c>
      <c r="C1844" s="5" t="s">
        <v>532</v>
      </c>
    </row>
    <row r="1845" spans="2:3">
      <c r="B1845" s="5">
        <v>595</v>
      </c>
      <c r="C1845" s="5" t="s">
        <v>532</v>
      </c>
    </row>
    <row r="1846" spans="2:3">
      <c r="B1846" s="5">
        <v>894</v>
      </c>
      <c r="C1846" s="5" t="s">
        <v>532</v>
      </c>
    </row>
    <row r="1847" spans="2:3">
      <c r="B1847" s="5">
        <v>972</v>
      </c>
      <c r="C1847" s="5" t="s">
        <v>532</v>
      </c>
    </row>
    <row r="1848" spans="2:3">
      <c r="B1848" s="5">
        <v>306</v>
      </c>
      <c r="C1848" s="5" t="s">
        <v>533</v>
      </c>
    </row>
    <row r="1849" spans="2:3">
      <c r="B1849" s="5">
        <v>157</v>
      </c>
      <c r="C1849" s="5" t="s">
        <v>533</v>
      </c>
    </row>
    <row r="1850" spans="2:3">
      <c r="B1850" s="5">
        <v>261</v>
      </c>
      <c r="C1850" s="5" t="s">
        <v>533</v>
      </c>
    </row>
    <row r="1851" spans="2:3">
      <c r="B1851" s="5">
        <v>268</v>
      </c>
      <c r="C1851" s="5" t="s">
        <v>532</v>
      </c>
    </row>
    <row r="1852" spans="2:3">
      <c r="B1852" s="5">
        <v>196</v>
      </c>
      <c r="C1852" s="5" t="s">
        <v>532</v>
      </c>
    </row>
    <row r="1853" spans="2:3">
      <c r="B1853" s="5">
        <v>204</v>
      </c>
      <c r="C1853" s="5" t="s">
        <v>533</v>
      </c>
    </row>
    <row r="1854" spans="2:3">
      <c r="B1854" s="5">
        <v>557</v>
      </c>
      <c r="C1854" s="5" t="s">
        <v>532</v>
      </c>
    </row>
    <row r="1855" spans="2:3">
      <c r="B1855" s="5">
        <v>374</v>
      </c>
      <c r="C1855" s="5" t="s">
        <v>533</v>
      </c>
    </row>
    <row r="1856" spans="2:3">
      <c r="B1856" s="5">
        <v>163</v>
      </c>
      <c r="C1856" s="5" t="s">
        <v>533</v>
      </c>
    </row>
    <row r="1857" spans="2:3">
      <c r="B1857" s="5">
        <v>411</v>
      </c>
      <c r="C1857" s="5" t="s">
        <v>533</v>
      </c>
    </row>
    <row r="1858" spans="2:3">
      <c r="B1858" s="5">
        <v>656</v>
      </c>
      <c r="C1858" s="5" t="s">
        <v>532</v>
      </c>
    </row>
    <row r="1859" spans="2:3">
      <c r="B1859" s="5">
        <v>320</v>
      </c>
      <c r="C1859" s="5" t="s">
        <v>532</v>
      </c>
    </row>
    <row r="1860" spans="2:3">
      <c r="B1860" s="5">
        <v>654</v>
      </c>
      <c r="C1860" s="5" t="s">
        <v>532</v>
      </c>
    </row>
    <row r="1861" spans="2:3">
      <c r="B1861" s="5">
        <v>966</v>
      </c>
      <c r="C1861" s="5" t="s">
        <v>533</v>
      </c>
    </row>
    <row r="1862" spans="2:3">
      <c r="B1862" s="5">
        <v>937</v>
      </c>
      <c r="C1862" s="5" t="s">
        <v>533</v>
      </c>
    </row>
    <row r="1863" spans="2:3">
      <c r="B1863" s="5">
        <v>600</v>
      </c>
      <c r="C1863" s="5" t="s">
        <v>532</v>
      </c>
    </row>
    <row r="1864" spans="2:3">
      <c r="B1864" s="5">
        <v>127</v>
      </c>
      <c r="C1864" s="5" t="s">
        <v>533</v>
      </c>
    </row>
    <row r="1865" spans="2:3">
      <c r="B1865" s="5">
        <v>160</v>
      </c>
      <c r="C1865" s="5" t="s">
        <v>533</v>
      </c>
    </row>
    <row r="1866" spans="2:3">
      <c r="B1866" s="5">
        <v>919</v>
      </c>
      <c r="C1866" s="5" t="s">
        <v>532</v>
      </c>
    </row>
    <row r="1867" spans="2:3">
      <c r="B1867" s="5">
        <v>84</v>
      </c>
      <c r="C1867" s="5" t="s">
        <v>533</v>
      </c>
    </row>
    <row r="1868" spans="2:3">
      <c r="B1868" s="5">
        <v>986</v>
      </c>
      <c r="C1868" s="5" t="s">
        <v>532</v>
      </c>
    </row>
    <row r="1869" spans="2:3">
      <c r="B1869" s="5">
        <v>801</v>
      </c>
      <c r="C1869" s="5" t="s">
        <v>532</v>
      </c>
    </row>
    <row r="1870" spans="2:3">
      <c r="B1870" s="5">
        <v>270</v>
      </c>
      <c r="C1870" s="5" t="s">
        <v>533</v>
      </c>
    </row>
    <row r="1871" spans="2:3">
      <c r="B1871" s="5">
        <v>638</v>
      </c>
      <c r="C1871" s="5" t="s">
        <v>533</v>
      </c>
    </row>
    <row r="1872" spans="2:3">
      <c r="B1872" s="5">
        <v>866</v>
      </c>
      <c r="C1872" s="5" t="s">
        <v>532</v>
      </c>
    </row>
    <row r="1873" spans="2:3">
      <c r="B1873" s="5">
        <v>493</v>
      </c>
      <c r="C1873" s="5" t="s">
        <v>532</v>
      </c>
    </row>
    <row r="1874" spans="2:3">
      <c r="B1874" s="5">
        <v>462</v>
      </c>
      <c r="C1874" s="5" t="s">
        <v>533</v>
      </c>
    </row>
    <row r="1875" spans="2:3">
      <c r="B1875" s="5">
        <v>680</v>
      </c>
      <c r="C1875" s="5" t="s">
        <v>532</v>
      </c>
    </row>
    <row r="1876" spans="2:3">
      <c r="B1876" s="5">
        <v>220</v>
      </c>
      <c r="C1876" s="5" t="s">
        <v>533</v>
      </c>
    </row>
    <row r="1877" spans="2:3">
      <c r="B1877" s="5">
        <v>165</v>
      </c>
      <c r="C1877" s="5" t="s">
        <v>533</v>
      </c>
    </row>
    <row r="1878" spans="2:3">
      <c r="B1878" s="5">
        <v>476</v>
      </c>
      <c r="C1878" s="5" t="s">
        <v>533</v>
      </c>
    </row>
    <row r="1879" spans="2:3">
      <c r="B1879" s="5">
        <v>212</v>
      </c>
      <c r="C1879" s="5" t="s">
        <v>533</v>
      </c>
    </row>
    <row r="1880" spans="2:3">
      <c r="B1880" s="5">
        <v>97</v>
      </c>
      <c r="C1880" s="5" t="s">
        <v>533</v>
      </c>
    </row>
    <row r="1881" spans="2:3">
      <c r="B1881" s="5">
        <v>894</v>
      </c>
      <c r="C1881" s="5" t="s">
        <v>532</v>
      </c>
    </row>
    <row r="1882" spans="2:3">
      <c r="B1882" s="5">
        <v>901</v>
      </c>
      <c r="C1882" s="5" t="s">
        <v>532</v>
      </c>
    </row>
    <row r="1883" spans="2:3">
      <c r="B1883" s="5">
        <v>846</v>
      </c>
      <c r="C1883" s="5" t="s">
        <v>532</v>
      </c>
    </row>
    <row r="1884" spans="2:3">
      <c r="B1884" s="5">
        <v>485</v>
      </c>
      <c r="C1884" s="5" t="s">
        <v>532</v>
      </c>
    </row>
    <row r="1885" spans="2:3">
      <c r="B1885" s="5">
        <v>274</v>
      </c>
      <c r="C1885" s="5" t="s">
        <v>533</v>
      </c>
    </row>
    <row r="1886" spans="2:3">
      <c r="B1886" s="5">
        <v>518</v>
      </c>
      <c r="C1886" s="5" t="s">
        <v>533</v>
      </c>
    </row>
    <row r="1887" spans="2:3">
      <c r="B1887" s="5">
        <v>989</v>
      </c>
      <c r="C1887" s="5" t="s">
        <v>533</v>
      </c>
    </row>
    <row r="1888" spans="2:3">
      <c r="B1888" s="5">
        <v>974</v>
      </c>
      <c r="C1888" s="5" t="s">
        <v>532</v>
      </c>
    </row>
    <row r="1889" spans="2:3">
      <c r="B1889" s="5">
        <v>184</v>
      </c>
      <c r="C1889" s="5" t="s">
        <v>533</v>
      </c>
    </row>
    <row r="1890" spans="2:3">
      <c r="B1890" s="5">
        <v>453</v>
      </c>
      <c r="C1890" s="5" t="s">
        <v>532</v>
      </c>
    </row>
    <row r="1891" spans="2:3">
      <c r="B1891" s="5">
        <v>919</v>
      </c>
      <c r="C1891" s="5" t="s">
        <v>533</v>
      </c>
    </row>
    <row r="1892" spans="2:3">
      <c r="B1892" s="5">
        <v>656</v>
      </c>
      <c r="C1892" s="5" t="s">
        <v>532</v>
      </c>
    </row>
    <row r="1893" spans="2:3">
      <c r="B1893" s="5">
        <v>788</v>
      </c>
      <c r="C1893" s="5" t="s">
        <v>533</v>
      </c>
    </row>
    <row r="1894" spans="2:3">
      <c r="B1894" s="5">
        <v>621</v>
      </c>
      <c r="C1894" s="5" t="s">
        <v>533</v>
      </c>
    </row>
    <row r="1895" spans="2:3">
      <c r="B1895" s="5">
        <v>744</v>
      </c>
      <c r="C1895" s="5" t="s">
        <v>532</v>
      </c>
    </row>
    <row r="1896" spans="2:3">
      <c r="B1896" s="5">
        <v>594</v>
      </c>
      <c r="C1896" s="5" t="s">
        <v>532</v>
      </c>
    </row>
    <row r="1897" spans="2:3">
      <c r="B1897" s="5">
        <v>832</v>
      </c>
      <c r="C1897" s="5" t="s">
        <v>532</v>
      </c>
    </row>
    <row r="1898" spans="2:3">
      <c r="B1898" s="5">
        <v>370</v>
      </c>
      <c r="C1898" s="5" t="s">
        <v>533</v>
      </c>
    </row>
    <row r="1899" spans="2:3">
      <c r="B1899" s="5">
        <v>897</v>
      </c>
      <c r="C1899" s="5" t="s">
        <v>532</v>
      </c>
    </row>
    <row r="1900" spans="2:3">
      <c r="B1900" s="5">
        <v>669</v>
      </c>
      <c r="C1900" s="5" t="s">
        <v>533</v>
      </c>
    </row>
    <row r="1901" spans="2:3">
      <c r="B1901" s="5">
        <v>982</v>
      </c>
      <c r="C1901" s="5" t="s">
        <v>533</v>
      </c>
    </row>
    <row r="1902" spans="2:3">
      <c r="B1902" s="5">
        <v>249</v>
      </c>
      <c r="C1902" s="5" t="s">
        <v>533</v>
      </c>
    </row>
    <row r="1903" spans="2:3">
      <c r="B1903" s="5">
        <v>501</v>
      </c>
      <c r="C1903" s="5" t="s">
        <v>533</v>
      </c>
    </row>
    <row r="1904" spans="2:3">
      <c r="B1904" s="5">
        <v>991</v>
      </c>
      <c r="C1904" s="5" t="s">
        <v>532</v>
      </c>
    </row>
    <row r="1905" spans="2:3">
      <c r="B1905" s="5">
        <v>366</v>
      </c>
      <c r="C1905" s="5" t="s">
        <v>533</v>
      </c>
    </row>
    <row r="1906" spans="2:3">
      <c r="B1906" s="5">
        <v>651</v>
      </c>
      <c r="C1906" s="5" t="s">
        <v>532</v>
      </c>
    </row>
    <row r="1907" spans="2:3">
      <c r="B1907" s="5">
        <v>830</v>
      </c>
      <c r="C1907" s="5" t="s">
        <v>533</v>
      </c>
    </row>
    <row r="1908" spans="2:3">
      <c r="B1908" s="5">
        <v>774</v>
      </c>
      <c r="C1908" s="5" t="s">
        <v>532</v>
      </c>
    </row>
    <row r="1909" spans="2:3">
      <c r="B1909" s="5">
        <v>101</v>
      </c>
      <c r="C1909" s="5" t="s">
        <v>533</v>
      </c>
    </row>
    <row r="1910" spans="2:3">
      <c r="B1910" s="5">
        <v>323</v>
      </c>
      <c r="C1910" s="5" t="s">
        <v>533</v>
      </c>
    </row>
    <row r="1911" spans="2:3">
      <c r="B1911" s="5">
        <v>33</v>
      </c>
      <c r="C1911" s="5" t="s">
        <v>533</v>
      </c>
    </row>
    <row r="1912" spans="2:3">
      <c r="B1912" s="5">
        <v>319</v>
      </c>
      <c r="C1912" s="5" t="s">
        <v>532</v>
      </c>
    </row>
    <row r="1913" spans="2:3">
      <c r="B1913" s="5">
        <v>902</v>
      </c>
      <c r="C1913" s="5" t="s">
        <v>533</v>
      </c>
    </row>
    <row r="1914" spans="2:3">
      <c r="B1914" s="5">
        <v>701</v>
      </c>
      <c r="C1914" s="5" t="s">
        <v>533</v>
      </c>
    </row>
    <row r="1915" spans="2:3">
      <c r="B1915" s="5">
        <v>219</v>
      </c>
      <c r="C1915" s="5" t="s">
        <v>533</v>
      </c>
    </row>
    <row r="1916" spans="2:3">
      <c r="B1916" s="5">
        <v>254</v>
      </c>
      <c r="C1916" s="5" t="s">
        <v>533</v>
      </c>
    </row>
    <row r="1917" spans="2:3">
      <c r="B1917" s="5">
        <v>587</v>
      </c>
      <c r="C1917" s="5" t="s">
        <v>533</v>
      </c>
    </row>
    <row r="1918" spans="2:3">
      <c r="B1918" s="5">
        <v>305</v>
      </c>
      <c r="C1918" s="5" t="s">
        <v>532</v>
      </c>
    </row>
    <row r="1919" spans="2:3">
      <c r="B1919" s="5">
        <v>639</v>
      </c>
      <c r="C1919" s="5" t="s">
        <v>533</v>
      </c>
    </row>
    <row r="1920" spans="2:3">
      <c r="B1920" s="5">
        <v>522</v>
      </c>
      <c r="C1920" s="5" t="s">
        <v>532</v>
      </c>
    </row>
    <row r="1921" spans="2:3">
      <c r="B1921" s="5">
        <v>8</v>
      </c>
      <c r="C1921" s="5" t="s">
        <v>532</v>
      </c>
    </row>
    <row r="1922" spans="2:3">
      <c r="B1922" s="5">
        <v>703</v>
      </c>
      <c r="C1922" s="5" t="s">
        <v>533</v>
      </c>
    </row>
    <row r="1923" spans="2:3">
      <c r="B1923" s="5">
        <v>885</v>
      </c>
      <c r="C1923" s="5" t="s">
        <v>533</v>
      </c>
    </row>
    <row r="1924" spans="2:3">
      <c r="B1924" s="5">
        <v>671</v>
      </c>
      <c r="C1924" s="5" t="s">
        <v>533</v>
      </c>
    </row>
    <row r="1925" spans="2:3">
      <c r="B1925" s="5">
        <v>402</v>
      </c>
      <c r="C1925" s="5" t="s">
        <v>533</v>
      </c>
    </row>
    <row r="1926" spans="2:3">
      <c r="B1926" s="5">
        <v>843</v>
      </c>
      <c r="C1926" s="5" t="s">
        <v>532</v>
      </c>
    </row>
    <row r="1927" spans="2:3">
      <c r="B1927" s="5">
        <v>388</v>
      </c>
      <c r="C1927" s="5" t="s">
        <v>533</v>
      </c>
    </row>
    <row r="1928" spans="2:3">
      <c r="B1928" s="5">
        <v>351</v>
      </c>
      <c r="C1928" s="5" t="s">
        <v>533</v>
      </c>
    </row>
    <row r="1929" spans="2:3">
      <c r="B1929" s="5">
        <v>111</v>
      </c>
      <c r="C1929" s="5" t="s">
        <v>533</v>
      </c>
    </row>
    <row r="1930" spans="2:3">
      <c r="B1930" s="5">
        <v>466</v>
      </c>
      <c r="C1930" s="5" t="s">
        <v>532</v>
      </c>
    </row>
    <row r="1931" spans="2:3">
      <c r="B1931" s="5">
        <v>983</v>
      </c>
      <c r="C1931" s="5" t="s">
        <v>533</v>
      </c>
    </row>
    <row r="1932" spans="2:3">
      <c r="B1932" s="5">
        <v>108</v>
      </c>
      <c r="C1932" s="5" t="s">
        <v>533</v>
      </c>
    </row>
    <row r="1933" spans="2:3">
      <c r="B1933" s="5">
        <v>52</v>
      </c>
      <c r="C1933" s="5" t="s">
        <v>533</v>
      </c>
    </row>
    <row r="1934" spans="2:3">
      <c r="B1934" s="5">
        <v>100</v>
      </c>
      <c r="C1934" s="5" t="s">
        <v>533</v>
      </c>
    </row>
    <row r="1935" spans="2:3">
      <c r="B1935" s="5">
        <v>704</v>
      </c>
      <c r="C1935" s="5" t="s">
        <v>532</v>
      </c>
    </row>
    <row r="1936" spans="2:3">
      <c r="B1936" s="5">
        <v>312</v>
      </c>
      <c r="C1936" s="5" t="s">
        <v>532</v>
      </c>
    </row>
    <row r="1937" spans="2:3">
      <c r="B1937" s="5">
        <v>803</v>
      </c>
      <c r="C1937" s="5" t="s">
        <v>533</v>
      </c>
    </row>
    <row r="1938" spans="2:3">
      <c r="B1938" s="5">
        <v>408</v>
      </c>
      <c r="C1938" s="5" t="s">
        <v>533</v>
      </c>
    </row>
    <row r="1939" spans="2:3">
      <c r="B1939" s="5">
        <v>316</v>
      </c>
      <c r="C1939" s="5" t="s">
        <v>533</v>
      </c>
    </row>
    <row r="1940" spans="2:3">
      <c r="B1940" s="5">
        <v>907</v>
      </c>
      <c r="C1940" s="5" t="s">
        <v>533</v>
      </c>
    </row>
    <row r="1941" spans="2:3">
      <c r="B1941" s="5">
        <v>800</v>
      </c>
      <c r="C1941" s="5" t="s">
        <v>533</v>
      </c>
    </row>
    <row r="1942" spans="2:3">
      <c r="B1942" s="5">
        <v>538</v>
      </c>
      <c r="C1942" s="5" t="s">
        <v>533</v>
      </c>
    </row>
    <row r="1943" spans="2:3">
      <c r="B1943" s="5">
        <v>706</v>
      </c>
      <c r="C1943" s="5" t="s">
        <v>532</v>
      </c>
    </row>
    <row r="1944" spans="2:3">
      <c r="B1944" s="5">
        <v>506</v>
      </c>
      <c r="C1944" s="5" t="s">
        <v>533</v>
      </c>
    </row>
    <row r="1945" spans="2:3">
      <c r="B1945" s="5">
        <v>989</v>
      </c>
      <c r="C1945" s="5" t="s">
        <v>532</v>
      </c>
    </row>
    <row r="1946" spans="2:3">
      <c r="B1946" s="5">
        <v>658</v>
      </c>
      <c r="C1946" s="5" t="s">
        <v>532</v>
      </c>
    </row>
    <row r="1947" spans="2:3">
      <c r="B1947" s="5">
        <v>383</v>
      </c>
      <c r="C1947" s="5" t="s">
        <v>533</v>
      </c>
    </row>
    <row r="1948" spans="2:3">
      <c r="B1948" s="5">
        <v>401</v>
      </c>
      <c r="C1948" s="5" t="s">
        <v>533</v>
      </c>
    </row>
    <row r="1949" spans="2:3">
      <c r="B1949" s="5">
        <v>346</v>
      </c>
      <c r="C1949" s="5" t="s">
        <v>532</v>
      </c>
    </row>
    <row r="1950" spans="2:3">
      <c r="B1950" s="5">
        <v>259</v>
      </c>
      <c r="C1950" s="5" t="s">
        <v>533</v>
      </c>
    </row>
    <row r="1951" spans="2:3">
      <c r="B1951" s="5">
        <v>207</v>
      </c>
      <c r="C1951" s="5" t="s">
        <v>533</v>
      </c>
    </row>
    <row r="1952" spans="2:3">
      <c r="B1952" s="5">
        <v>634</v>
      </c>
      <c r="C1952" s="5" t="s">
        <v>533</v>
      </c>
    </row>
    <row r="1953" spans="2:3">
      <c r="B1953" s="5">
        <v>967</v>
      </c>
      <c r="C1953" s="5" t="s">
        <v>532</v>
      </c>
    </row>
    <row r="1954" spans="2:3">
      <c r="B1954" s="5">
        <v>113</v>
      </c>
      <c r="C1954" s="5" t="s">
        <v>533</v>
      </c>
    </row>
    <row r="1955" spans="2:3">
      <c r="B1955" s="5">
        <v>875</v>
      </c>
      <c r="C1955" s="5" t="s">
        <v>532</v>
      </c>
    </row>
    <row r="1956" spans="2:3">
      <c r="B1956" s="5">
        <v>865</v>
      </c>
      <c r="C1956" s="5" t="s">
        <v>532</v>
      </c>
    </row>
    <row r="1957" spans="2:3">
      <c r="B1957" s="5">
        <v>266</v>
      </c>
      <c r="C1957" s="5" t="s">
        <v>533</v>
      </c>
    </row>
    <row r="1958" spans="2:3">
      <c r="B1958" s="5">
        <v>13</v>
      </c>
      <c r="C1958" s="5" t="s">
        <v>533</v>
      </c>
    </row>
    <row r="1959" spans="2:3">
      <c r="B1959" s="5">
        <v>16</v>
      </c>
      <c r="C1959" s="5" t="s">
        <v>533</v>
      </c>
    </row>
    <row r="1960" spans="2:3">
      <c r="B1960" s="5">
        <v>215</v>
      </c>
      <c r="C1960" s="5" t="s">
        <v>532</v>
      </c>
    </row>
    <row r="1961" spans="2:3">
      <c r="B1961" s="5">
        <v>759</v>
      </c>
      <c r="C1961" s="5" t="s">
        <v>532</v>
      </c>
    </row>
    <row r="1962" spans="2:3">
      <c r="B1962" s="5">
        <v>446</v>
      </c>
      <c r="C1962" s="5" t="s">
        <v>533</v>
      </c>
    </row>
    <row r="1963" spans="2:3">
      <c r="B1963" s="5">
        <v>765</v>
      </c>
      <c r="C1963" s="5" t="s">
        <v>532</v>
      </c>
    </row>
    <row r="1964" spans="2:3">
      <c r="B1964" s="5">
        <v>534</v>
      </c>
      <c r="C1964" s="5" t="s">
        <v>532</v>
      </c>
    </row>
    <row r="1965" spans="2:3">
      <c r="B1965" s="5">
        <v>987</v>
      </c>
      <c r="C1965" s="5" t="s">
        <v>532</v>
      </c>
    </row>
    <row r="1966" spans="2:3">
      <c r="B1966" s="5">
        <v>142</v>
      </c>
      <c r="C1966" s="5" t="s">
        <v>532</v>
      </c>
    </row>
    <row r="1967" spans="2:3">
      <c r="B1967" s="5">
        <v>983</v>
      </c>
      <c r="C1967" s="5" t="s">
        <v>533</v>
      </c>
    </row>
    <row r="1968" spans="2:3">
      <c r="B1968" s="5">
        <v>714</v>
      </c>
      <c r="C1968" s="5" t="s">
        <v>533</v>
      </c>
    </row>
    <row r="1969" spans="2:3">
      <c r="B1969" s="5">
        <v>685</v>
      </c>
      <c r="C1969" s="5" t="s">
        <v>533</v>
      </c>
    </row>
    <row r="1970" spans="2:3">
      <c r="B1970" s="5">
        <v>819</v>
      </c>
      <c r="C1970" s="5" t="s">
        <v>532</v>
      </c>
    </row>
    <row r="1971" spans="2:3">
      <c r="B1971" s="5">
        <v>412</v>
      </c>
      <c r="C1971" s="5" t="s">
        <v>533</v>
      </c>
    </row>
    <row r="1972" spans="2:3">
      <c r="B1972" s="5">
        <v>293</v>
      </c>
      <c r="C1972" s="5" t="s">
        <v>533</v>
      </c>
    </row>
    <row r="1973" spans="2:3">
      <c r="B1973" s="5">
        <v>298</v>
      </c>
      <c r="C1973" s="5" t="s">
        <v>532</v>
      </c>
    </row>
    <row r="1974" spans="2:3">
      <c r="B1974" s="5">
        <v>444</v>
      </c>
      <c r="C1974" s="5" t="s">
        <v>533</v>
      </c>
    </row>
    <row r="1975" spans="2:3">
      <c r="B1975" s="5">
        <v>440</v>
      </c>
      <c r="C1975" s="5" t="s">
        <v>533</v>
      </c>
    </row>
    <row r="1976" spans="2:3">
      <c r="B1976" s="5">
        <v>363</v>
      </c>
      <c r="C1976" s="5" t="s">
        <v>532</v>
      </c>
    </row>
    <row r="1977" spans="2:3">
      <c r="B1977" s="5">
        <v>751</v>
      </c>
      <c r="C1977" s="5" t="s">
        <v>532</v>
      </c>
    </row>
    <row r="1978" spans="2:3">
      <c r="B1978" s="5">
        <v>403</v>
      </c>
      <c r="C1978" s="5" t="s">
        <v>533</v>
      </c>
    </row>
    <row r="1979" spans="2:3">
      <c r="B1979" s="5">
        <v>415</v>
      </c>
      <c r="C1979" s="5" t="s">
        <v>532</v>
      </c>
    </row>
    <row r="1980" spans="2:3">
      <c r="B1980" s="5">
        <v>670</v>
      </c>
      <c r="C1980" s="5" t="s">
        <v>532</v>
      </c>
    </row>
    <row r="1981" spans="2:3">
      <c r="B1981" s="5">
        <v>188</v>
      </c>
      <c r="C1981" s="5" t="s">
        <v>533</v>
      </c>
    </row>
    <row r="1982" spans="2:3">
      <c r="B1982" s="5">
        <v>919</v>
      </c>
      <c r="C1982" s="5" t="s">
        <v>532</v>
      </c>
    </row>
    <row r="1983" spans="2:3">
      <c r="B1983" s="5">
        <v>279</v>
      </c>
      <c r="C1983" s="5" t="s">
        <v>533</v>
      </c>
    </row>
    <row r="1984" spans="2:3">
      <c r="B1984" s="5">
        <v>873</v>
      </c>
      <c r="C1984" s="5" t="s">
        <v>532</v>
      </c>
    </row>
    <row r="1985" spans="2:3">
      <c r="B1985" s="5">
        <v>332</v>
      </c>
      <c r="C1985" s="5" t="s">
        <v>533</v>
      </c>
    </row>
    <row r="1986" spans="2:3">
      <c r="B1986" s="5">
        <v>536</v>
      </c>
      <c r="C1986" s="5" t="s">
        <v>533</v>
      </c>
    </row>
    <row r="1987" spans="2:3">
      <c r="B1987" s="5">
        <v>419</v>
      </c>
      <c r="C1987" s="5" t="s">
        <v>532</v>
      </c>
    </row>
    <row r="1988" spans="2:3">
      <c r="B1988" s="5">
        <v>74</v>
      </c>
      <c r="C1988" s="5" t="s">
        <v>533</v>
      </c>
    </row>
    <row r="1989" spans="2:3">
      <c r="B1989" s="5">
        <v>43</v>
      </c>
      <c r="C1989" s="5" t="s">
        <v>532</v>
      </c>
    </row>
    <row r="1990" spans="2:3">
      <c r="B1990" s="5">
        <v>898</v>
      </c>
      <c r="C1990" s="5" t="s">
        <v>532</v>
      </c>
    </row>
    <row r="1991" spans="2:3">
      <c r="B1991" s="5">
        <v>545</v>
      </c>
      <c r="C1991" s="5" t="s">
        <v>533</v>
      </c>
    </row>
    <row r="1992" spans="2:3">
      <c r="B1992" s="5">
        <v>159</v>
      </c>
      <c r="C1992" s="5" t="s">
        <v>533</v>
      </c>
    </row>
    <row r="1993" spans="2:3">
      <c r="B1993" s="5">
        <v>635</v>
      </c>
      <c r="C1993" s="5" t="s">
        <v>533</v>
      </c>
    </row>
    <row r="1994" spans="2:3">
      <c r="B1994" s="5">
        <v>812</v>
      </c>
      <c r="C1994" s="5" t="s">
        <v>532</v>
      </c>
    </row>
    <row r="1995" spans="2:3">
      <c r="B1995" s="5">
        <v>100</v>
      </c>
      <c r="C1995" s="5" t="s">
        <v>533</v>
      </c>
    </row>
    <row r="1996" spans="2:3">
      <c r="B1996" s="5">
        <v>650</v>
      </c>
      <c r="C1996" s="5" t="s">
        <v>533</v>
      </c>
    </row>
    <row r="1997" spans="2:3">
      <c r="B1997" s="5">
        <v>509</v>
      </c>
      <c r="C1997" s="5" t="s">
        <v>533</v>
      </c>
    </row>
    <row r="1998" spans="2:3">
      <c r="B1998" s="5">
        <v>1000</v>
      </c>
      <c r="C1998" s="5" t="s">
        <v>532</v>
      </c>
    </row>
    <row r="1999" spans="2:3">
      <c r="B1999" s="5">
        <v>184</v>
      </c>
      <c r="C1999" s="5" t="s">
        <v>533</v>
      </c>
    </row>
    <row r="2000" spans="2:3">
      <c r="B2000" s="5">
        <v>552</v>
      </c>
      <c r="C2000" s="5" t="s">
        <v>532</v>
      </c>
    </row>
    <row r="2001" spans="2:3">
      <c r="B2001" s="5">
        <v>919</v>
      </c>
      <c r="C2001" s="5" t="s">
        <v>533</v>
      </c>
    </row>
    <row r="2002" spans="2:3">
      <c r="B2002" s="5">
        <v>184</v>
      </c>
      <c r="C2002" s="5" t="s">
        <v>533</v>
      </c>
    </row>
    <row r="2003" spans="2:3">
      <c r="B2003" s="5">
        <v>12</v>
      </c>
      <c r="C2003" s="5" t="s">
        <v>533</v>
      </c>
    </row>
    <row r="2004" spans="2:3">
      <c r="B2004" s="5">
        <v>281</v>
      </c>
      <c r="C2004" s="5" t="s">
        <v>533</v>
      </c>
    </row>
    <row r="2005" spans="2:3">
      <c r="B2005" s="5">
        <v>412</v>
      </c>
      <c r="C2005" s="5" t="s">
        <v>532</v>
      </c>
    </row>
    <row r="2006" spans="2:3">
      <c r="B2006" s="5">
        <v>460</v>
      </c>
      <c r="C2006" s="5" t="s">
        <v>533</v>
      </c>
    </row>
    <row r="2007" spans="2:3">
      <c r="B2007" s="5">
        <v>280</v>
      </c>
      <c r="C2007" s="5" t="s">
        <v>533</v>
      </c>
    </row>
    <row r="2008" spans="2:3">
      <c r="B2008" s="5">
        <v>991</v>
      </c>
      <c r="C2008" s="5" t="s">
        <v>533</v>
      </c>
    </row>
    <row r="2009" spans="2:3">
      <c r="B2009" s="5">
        <v>2</v>
      </c>
      <c r="C2009" s="5" t="s">
        <v>533</v>
      </c>
    </row>
    <row r="2010" spans="2:3">
      <c r="B2010" s="5">
        <v>975</v>
      </c>
      <c r="C2010" s="5" t="s">
        <v>532</v>
      </c>
    </row>
    <row r="2011" spans="2:3">
      <c r="B2011" s="5">
        <v>434</v>
      </c>
      <c r="C2011" s="5" t="s">
        <v>533</v>
      </c>
    </row>
    <row r="2012" spans="2:3">
      <c r="B2012" s="5">
        <v>760</v>
      </c>
      <c r="C2012" s="5" t="s">
        <v>533</v>
      </c>
    </row>
    <row r="2013" spans="2:3">
      <c r="B2013" s="5">
        <v>529</v>
      </c>
      <c r="C2013" s="5" t="s">
        <v>533</v>
      </c>
    </row>
    <row r="2014" spans="2:3">
      <c r="B2014" s="5">
        <v>142</v>
      </c>
      <c r="C2014" s="5" t="s">
        <v>532</v>
      </c>
    </row>
    <row r="2015" spans="2:3">
      <c r="B2015" s="5">
        <v>479</v>
      </c>
      <c r="C2015" s="5" t="s">
        <v>533</v>
      </c>
    </row>
    <row r="2016" spans="2:3">
      <c r="B2016" s="5">
        <v>915</v>
      </c>
      <c r="C2016" s="5" t="s">
        <v>532</v>
      </c>
    </row>
    <row r="2017" spans="2:3">
      <c r="B2017" s="5">
        <v>960</v>
      </c>
      <c r="C2017" s="5" t="s">
        <v>533</v>
      </c>
    </row>
    <row r="2018" spans="2:3">
      <c r="B2018" s="5">
        <v>775</v>
      </c>
      <c r="C2018" s="5" t="s">
        <v>532</v>
      </c>
    </row>
    <row r="2019" spans="2:3">
      <c r="B2019" s="5">
        <v>724</v>
      </c>
      <c r="C2019" s="5" t="s">
        <v>533</v>
      </c>
    </row>
    <row r="2020" spans="2:3">
      <c r="B2020" s="5">
        <v>894</v>
      </c>
      <c r="C2020" s="5" t="s">
        <v>533</v>
      </c>
    </row>
    <row r="2021" spans="2:3">
      <c r="B2021" s="5">
        <v>549</v>
      </c>
      <c r="C2021" s="5" t="s">
        <v>533</v>
      </c>
    </row>
    <row r="2022" spans="2:3">
      <c r="B2022" s="5">
        <v>315</v>
      </c>
      <c r="C2022" s="5" t="s">
        <v>532</v>
      </c>
    </row>
    <row r="2023" spans="2:3">
      <c r="B2023" s="5">
        <v>74</v>
      </c>
      <c r="C2023" s="5" t="s">
        <v>532</v>
      </c>
    </row>
    <row r="2024" spans="2:3">
      <c r="B2024" s="5">
        <v>241</v>
      </c>
      <c r="C2024" s="5" t="s">
        <v>533</v>
      </c>
    </row>
    <row r="2025" spans="2:3">
      <c r="B2025" s="5">
        <v>97</v>
      </c>
      <c r="C2025" s="5" t="s">
        <v>533</v>
      </c>
    </row>
    <row r="2026" spans="2:3">
      <c r="B2026" s="5">
        <v>849</v>
      </c>
      <c r="C2026" s="5" t="s">
        <v>532</v>
      </c>
    </row>
    <row r="2027" spans="2:3">
      <c r="B2027" s="5">
        <v>34</v>
      </c>
      <c r="C2027" s="5" t="s">
        <v>533</v>
      </c>
    </row>
    <row r="2028" spans="2:3">
      <c r="B2028" s="5">
        <v>617</v>
      </c>
      <c r="C2028" s="5" t="s">
        <v>532</v>
      </c>
    </row>
    <row r="2029" spans="2:3">
      <c r="B2029" s="5">
        <v>653</v>
      </c>
      <c r="C2029" s="5" t="s">
        <v>532</v>
      </c>
    </row>
    <row r="2030" spans="2:3">
      <c r="B2030" s="5">
        <v>317</v>
      </c>
      <c r="C2030" s="5" t="s">
        <v>533</v>
      </c>
    </row>
    <row r="2031" spans="2:3">
      <c r="B2031" s="5">
        <v>542</v>
      </c>
      <c r="C2031" s="5" t="s">
        <v>533</v>
      </c>
    </row>
    <row r="2032" spans="2:3">
      <c r="B2032" s="5">
        <v>731</v>
      </c>
      <c r="C2032" s="5" t="s">
        <v>532</v>
      </c>
    </row>
    <row r="2033" spans="2:3">
      <c r="B2033" s="5">
        <v>813</v>
      </c>
      <c r="C2033" s="5" t="s">
        <v>533</v>
      </c>
    </row>
    <row r="2034" spans="2:3">
      <c r="B2034" s="5">
        <v>767</v>
      </c>
      <c r="C2034" s="5" t="s">
        <v>532</v>
      </c>
    </row>
    <row r="2035" spans="2:3">
      <c r="B2035" s="5">
        <v>867</v>
      </c>
      <c r="C2035" s="5" t="s">
        <v>532</v>
      </c>
    </row>
    <row r="2036" spans="2:3">
      <c r="B2036" s="5">
        <v>891</v>
      </c>
      <c r="C2036" s="5" t="s">
        <v>532</v>
      </c>
    </row>
    <row r="2037" spans="2:3">
      <c r="B2037" s="5">
        <v>486</v>
      </c>
      <c r="C2037" s="5" t="s">
        <v>533</v>
      </c>
    </row>
    <row r="2038" spans="2:3">
      <c r="B2038" s="5">
        <v>447</v>
      </c>
      <c r="C2038" s="5" t="s">
        <v>533</v>
      </c>
    </row>
    <row r="2039" spans="2:3">
      <c r="B2039" s="5">
        <v>982</v>
      </c>
      <c r="C2039" s="5" t="s">
        <v>532</v>
      </c>
    </row>
    <row r="2040" spans="2:3">
      <c r="B2040" s="5">
        <v>187</v>
      </c>
      <c r="C2040" s="5" t="s">
        <v>533</v>
      </c>
    </row>
    <row r="2041" spans="2:3">
      <c r="B2041" s="5">
        <v>997</v>
      </c>
      <c r="C2041" s="5" t="s">
        <v>533</v>
      </c>
    </row>
    <row r="2042" spans="2:3">
      <c r="B2042" s="5">
        <v>197</v>
      </c>
      <c r="C2042" s="5" t="s">
        <v>533</v>
      </c>
    </row>
    <row r="2043" spans="2:3">
      <c r="B2043" s="5">
        <v>233</v>
      </c>
      <c r="C2043" s="5" t="s">
        <v>533</v>
      </c>
    </row>
    <row r="2044" spans="2:3">
      <c r="B2044" s="5">
        <v>611</v>
      </c>
      <c r="C2044" s="5" t="s">
        <v>533</v>
      </c>
    </row>
    <row r="2045" spans="2:3">
      <c r="B2045" s="5">
        <v>178</v>
      </c>
      <c r="C2045" s="5" t="s">
        <v>532</v>
      </c>
    </row>
    <row r="2046" spans="2:3">
      <c r="B2046" s="5">
        <v>110</v>
      </c>
      <c r="C2046" s="5" t="s">
        <v>532</v>
      </c>
    </row>
    <row r="2047" spans="2:3">
      <c r="B2047" s="5">
        <v>40</v>
      </c>
      <c r="C2047" s="5" t="s">
        <v>533</v>
      </c>
    </row>
    <row r="2048" spans="2:3">
      <c r="B2048" s="5">
        <v>120</v>
      </c>
      <c r="C2048" s="5" t="s">
        <v>533</v>
      </c>
    </row>
    <row r="2049" spans="2:3">
      <c r="B2049" s="5">
        <v>820</v>
      </c>
      <c r="C2049" s="5" t="s">
        <v>533</v>
      </c>
    </row>
    <row r="2050" spans="2:3">
      <c r="B2050" s="5">
        <v>950</v>
      </c>
      <c r="C2050" s="5" t="s">
        <v>533</v>
      </c>
    </row>
    <row r="2051" spans="2:3">
      <c r="B2051" s="5">
        <v>32</v>
      </c>
      <c r="C2051" s="5" t="s">
        <v>532</v>
      </c>
    </row>
    <row r="2052" spans="2:3">
      <c r="B2052" s="5">
        <v>548</v>
      </c>
      <c r="C2052" s="5" t="s">
        <v>532</v>
      </c>
    </row>
    <row r="2053" spans="2:3">
      <c r="B2053" s="5">
        <v>709</v>
      </c>
      <c r="C2053" s="5" t="s">
        <v>532</v>
      </c>
    </row>
    <row r="2054" spans="2:3">
      <c r="B2054" s="5">
        <v>199</v>
      </c>
      <c r="C2054" s="5" t="s">
        <v>533</v>
      </c>
    </row>
    <row r="2055" spans="2:3">
      <c r="B2055" s="5">
        <v>904</v>
      </c>
      <c r="C2055" s="5" t="s">
        <v>532</v>
      </c>
    </row>
    <row r="2056" spans="2:3">
      <c r="B2056" s="5">
        <v>117</v>
      </c>
      <c r="C2056" s="5" t="s">
        <v>533</v>
      </c>
    </row>
    <row r="2057" spans="2:3">
      <c r="B2057" s="5">
        <v>155</v>
      </c>
      <c r="C2057" s="5" t="s">
        <v>533</v>
      </c>
    </row>
    <row r="2058" spans="2:3">
      <c r="B2058" s="5">
        <v>614</v>
      </c>
      <c r="C2058" s="5" t="s">
        <v>533</v>
      </c>
    </row>
    <row r="2059" spans="2:3">
      <c r="B2059" s="5">
        <v>73</v>
      </c>
      <c r="C2059" s="5" t="s">
        <v>533</v>
      </c>
    </row>
    <row r="2060" spans="2:3">
      <c r="B2060" s="5">
        <v>196</v>
      </c>
      <c r="C2060" s="5" t="s">
        <v>532</v>
      </c>
    </row>
    <row r="2061" spans="2:3">
      <c r="B2061" s="5">
        <v>703</v>
      </c>
      <c r="C2061" s="5" t="s">
        <v>532</v>
      </c>
    </row>
    <row r="2062" spans="2:3">
      <c r="B2062" s="5">
        <v>579</v>
      </c>
      <c r="C2062" s="5" t="s">
        <v>532</v>
      </c>
    </row>
    <row r="2063" spans="2:3">
      <c r="B2063" s="5">
        <v>568</v>
      </c>
      <c r="C2063" s="5" t="s">
        <v>532</v>
      </c>
    </row>
    <row r="2064" spans="2:3">
      <c r="B2064" s="5">
        <v>516</v>
      </c>
      <c r="C2064" s="5" t="s">
        <v>533</v>
      </c>
    </row>
    <row r="2065" spans="2:3">
      <c r="B2065" s="5">
        <v>61</v>
      </c>
      <c r="C2065" s="5" t="s">
        <v>533</v>
      </c>
    </row>
    <row r="2066" spans="2:3">
      <c r="B2066" s="5">
        <v>253</v>
      </c>
      <c r="C2066" s="5" t="s">
        <v>533</v>
      </c>
    </row>
    <row r="2067" spans="2:3">
      <c r="B2067" s="5">
        <v>754</v>
      </c>
      <c r="C2067" s="5" t="s">
        <v>533</v>
      </c>
    </row>
    <row r="2068" spans="2:3">
      <c r="B2068" s="5">
        <v>742</v>
      </c>
      <c r="C2068" s="5" t="s">
        <v>533</v>
      </c>
    </row>
    <row r="2069" spans="2:3">
      <c r="B2069" s="5">
        <v>351</v>
      </c>
      <c r="C2069" s="5" t="s">
        <v>533</v>
      </c>
    </row>
    <row r="2070" spans="2:3">
      <c r="B2070" s="5">
        <v>564</v>
      </c>
      <c r="C2070" s="5" t="s">
        <v>533</v>
      </c>
    </row>
    <row r="2071" spans="2:3">
      <c r="B2071" s="5">
        <v>842</v>
      </c>
      <c r="C2071" s="5" t="s">
        <v>533</v>
      </c>
    </row>
    <row r="2072" spans="2:3">
      <c r="B2072" s="5">
        <v>882</v>
      </c>
      <c r="C2072" s="5" t="s">
        <v>532</v>
      </c>
    </row>
    <row r="2073" spans="2:3">
      <c r="B2073" s="5">
        <v>228</v>
      </c>
      <c r="C2073" s="5" t="s">
        <v>532</v>
      </c>
    </row>
    <row r="2074" spans="2:3">
      <c r="B2074" s="5">
        <v>177</v>
      </c>
      <c r="C2074" s="5" t="s">
        <v>532</v>
      </c>
    </row>
    <row r="2075" spans="2:3">
      <c r="B2075" s="5">
        <v>98</v>
      </c>
      <c r="C2075" s="5" t="s">
        <v>533</v>
      </c>
    </row>
    <row r="2076" spans="2:3">
      <c r="B2076" s="5">
        <v>94</v>
      </c>
      <c r="C2076" s="5" t="s">
        <v>533</v>
      </c>
    </row>
    <row r="2077" spans="2:3">
      <c r="B2077" s="5">
        <v>275</v>
      </c>
      <c r="C2077" s="5" t="s">
        <v>532</v>
      </c>
    </row>
    <row r="2078" spans="2:3">
      <c r="B2078" s="5">
        <v>798</v>
      </c>
      <c r="C2078" s="5" t="s">
        <v>532</v>
      </c>
    </row>
    <row r="2079" spans="2:3">
      <c r="B2079" s="5">
        <v>402</v>
      </c>
      <c r="C2079" s="5" t="s">
        <v>533</v>
      </c>
    </row>
    <row r="2080" spans="2:3">
      <c r="B2080" s="5">
        <v>181</v>
      </c>
      <c r="C2080" s="5" t="s">
        <v>533</v>
      </c>
    </row>
    <row r="2081" spans="2:3">
      <c r="B2081" s="5">
        <v>658</v>
      </c>
      <c r="C2081" s="5" t="s">
        <v>533</v>
      </c>
    </row>
    <row r="2082" spans="2:3">
      <c r="B2082" s="5">
        <v>825</v>
      </c>
      <c r="C2082" s="5" t="s">
        <v>532</v>
      </c>
    </row>
    <row r="2083" spans="2:3">
      <c r="B2083" s="5">
        <v>898</v>
      </c>
      <c r="C2083" s="5" t="s">
        <v>532</v>
      </c>
    </row>
    <row r="2084" spans="2:3">
      <c r="B2084" s="5">
        <v>522</v>
      </c>
      <c r="C2084" s="5" t="s">
        <v>532</v>
      </c>
    </row>
    <row r="2085" spans="2:3">
      <c r="B2085" s="5">
        <v>938</v>
      </c>
      <c r="C2085" s="5" t="s">
        <v>533</v>
      </c>
    </row>
    <row r="2086" spans="2:3">
      <c r="B2086" s="5">
        <v>668</v>
      </c>
      <c r="C2086" s="5" t="s">
        <v>532</v>
      </c>
    </row>
    <row r="2087" spans="2:3">
      <c r="B2087" s="5">
        <v>225</v>
      </c>
      <c r="C2087" s="5" t="s">
        <v>533</v>
      </c>
    </row>
    <row r="2088" spans="2:3">
      <c r="B2088" s="5">
        <v>615</v>
      </c>
      <c r="C2088" s="5" t="s">
        <v>533</v>
      </c>
    </row>
    <row r="2089" spans="2:3">
      <c r="B2089" s="5">
        <v>340</v>
      </c>
      <c r="C2089" s="5" t="s">
        <v>533</v>
      </c>
    </row>
    <row r="2090" spans="2:3">
      <c r="B2090" s="5">
        <v>555</v>
      </c>
      <c r="C2090" s="5" t="s">
        <v>532</v>
      </c>
    </row>
    <row r="2091" spans="2:3">
      <c r="B2091" s="5">
        <v>510</v>
      </c>
      <c r="C2091" s="5" t="s">
        <v>533</v>
      </c>
    </row>
    <row r="2092" spans="2:3">
      <c r="B2092" s="5">
        <v>368</v>
      </c>
      <c r="C2092" s="5" t="s">
        <v>533</v>
      </c>
    </row>
    <row r="2093" spans="2:3">
      <c r="B2093" s="5">
        <v>896</v>
      </c>
      <c r="C2093" s="5" t="s">
        <v>532</v>
      </c>
    </row>
    <row r="2094" spans="2:3">
      <c r="B2094" s="5">
        <v>378</v>
      </c>
      <c r="C2094" s="5" t="s">
        <v>533</v>
      </c>
    </row>
    <row r="2095" spans="2:3">
      <c r="B2095" s="5">
        <v>832</v>
      </c>
      <c r="C2095" s="5" t="s">
        <v>532</v>
      </c>
    </row>
    <row r="2096" spans="2:3">
      <c r="B2096" s="5">
        <v>137</v>
      </c>
      <c r="C2096" s="5" t="s">
        <v>533</v>
      </c>
    </row>
    <row r="2097" spans="2:3">
      <c r="B2097" s="5">
        <v>900</v>
      </c>
      <c r="C2097" s="5" t="s">
        <v>532</v>
      </c>
    </row>
    <row r="2098" spans="2:3">
      <c r="B2098" s="5">
        <v>672</v>
      </c>
      <c r="C2098" s="5" t="s">
        <v>532</v>
      </c>
    </row>
    <row r="2099" spans="2:3">
      <c r="B2099" s="5">
        <v>438</v>
      </c>
      <c r="C2099" s="5" t="s">
        <v>533</v>
      </c>
    </row>
    <row r="2100" spans="2:3">
      <c r="B2100" s="5">
        <v>752</v>
      </c>
      <c r="C2100" s="5" t="s">
        <v>532</v>
      </c>
    </row>
    <row r="2101" spans="2:3">
      <c r="B2101" s="5">
        <v>543</v>
      </c>
      <c r="C2101" s="5" t="s">
        <v>533</v>
      </c>
    </row>
    <row r="2102" spans="2:3">
      <c r="B2102" s="5">
        <v>317</v>
      </c>
      <c r="C2102" s="5" t="s">
        <v>533</v>
      </c>
    </row>
    <row r="2103" spans="2:3">
      <c r="B2103" s="5">
        <v>198</v>
      </c>
      <c r="C2103" s="5" t="s">
        <v>533</v>
      </c>
    </row>
    <row r="2104" spans="2:3">
      <c r="B2104" s="5">
        <v>355</v>
      </c>
      <c r="C2104" s="5" t="s">
        <v>533</v>
      </c>
    </row>
    <row r="2105" spans="2:3">
      <c r="B2105" s="5">
        <v>611</v>
      </c>
      <c r="C2105" s="5" t="s">
        <v>533</v>
      </c>
    </row>
    <row r="2106" spans="2:3">
      <c r="B2106" s="5">
        <v>984</v>
      </c>
      <c r="C2106" s="5" t="s">
        <v>532</v>
      </c>
    </row>
    <row r="2107" spans="2:3">
      <c r="B2107" s="5">
        <v>680</v>
      </c>
      <c r="C2107" s="5" t="s">
        <v>533</v>
      </c>
    </row>
    <row r="2108" spans="2:3">
      <c r="B2108" s="5">
        <v>428</v>
      </c>
      <c r="C2108" s="5" t="s">
        <v>533</v>
      </c>
    </row>
    <row r="2109" spans="2:3">
      <c r="B2109" s="5">
        <v>203</v>
      </c>
      <c r="C2109" s="5" t="s">
        <v>532</v>
      </c>
    </row>
    <row r="2110" spans="2:3">
      <c r="B2110" s="5">
        <v>59</v>
      </c>
      <c r="C2110" s="5" t="s">
        <v>532</v>
      </c>
    </row>
    <row r="2111" spans="2:3">
      <c r="B2111" s="5">
        <v>168</v>
      </c>
      <c r="C2111" s="5" t="s">
        <v>532</v>
      </c>
    </row>
    <row r="2112" spans="2:3">
      <c r="B2112" s="5">
        <v>75</v>
      </c>
      <c r="C2112" s="5" t="s">
        <v>533</v>
      </c>
    </row>
    <row r="2113" spans="2:3">
      <c r="B2113" s="5">
        <v>266</v>
      </c>
      <c r="C2113" s="5" t="s">
        <v>533</v>
      </c>
    </row>
    <row r="2114" spans="2:3">
      <c r="B2114" s="5">
        <v>520</v>
      </c>
      <c r="C2114" s="5" t="s">
        <v>533</v>
      </c>
    </row>
    <row r="2115" spans="2:3">
      <c r="B2115" s="5">
        <v>746</v>
      </c>
      <c r="C2115" s="5" t="s">
        <v>533</v>
      </c>
    </row>
    <row r="2116" spans="2:3">
      <c r="B2116" s="5">
        <v>225</v>
      </c>
      <c r="C2116" s="5" t="s">
        <v>533</v>
      </c>
    </row>
    <row r="2117" spans="2:3">
      <c r="B2117" s="5">
        <v>644</v>
      </c>
      <c r="C2117" s="5" t="s">
        <v>533</v>
      </c>
    </row>
    <row r="2118" spans="2:3">
      <c r="B2118" s="5">
        <v>147</v>
      </c>
      <c r="C2118" s="5" t="s">
        <v>533</v>
      </c>
    </row>
    <row r="2119" spans="2:3">
      <c r="B2119" s="5">
        <v>491</v>
      </c>
      <c r="C2119" s="5" t="s">
        <v>533</v>
      </c>
    </row>
    <row r="2120" spans="2:3">
      <c r="B2120" s="5">
        <v>870</v>
      </c>
      <c r="C2120" s="5" t="s">
        <v>533</v>
      </c>
    </row>
    <row r="2121" spans="2:3">
      <c r="B2121" s="5">
        <v>632</v>
      </c>
      <c r="C2121" s="5" t="s">
        <v>532</v>
      </c>
    </row>
    <row r="2122" spans="2:3">
      <c r="B2122" s="5">
        <v>583</v>
      </c>
      <c r="C2122" s="5" t="s">
        <v>532</v>
      </c>
    </row>
    <row r="2123" spans="2:3">
      <c r="B2123" s="5">
        <v>595</v>
      </c>
      <c r="C2123" s="5" t="s">
        <v>532</v>
      </c>
    </row>
    <row r="2124" spans="2:3">
      <c r="B2124" s="5">
        <v>112</v>
      </c>
      <c r="C2124" s="5" t="s">
        <v>532</v>
      </c>
    </row>
    <row r="2125" spans="2:3">
      <c r="B2125" s="5">
        <v>445</v>
      </c>
      <c r="C2125" s="5" t="s">
        <v>533</v>
      </c>
    </row>
    <row r="2126" spans="2:3">
      <c r="B2126" s="5">
        <v>222</v>
      </c>
      <c r="C2126" s="5" t="s">
        <v>532</v>
      </c>
    </row>
    <row r="2127" spans="2:3">
      <c r="B2127" s="5">
        <v>571</v>
      </c>
      <c r="C2127" s="5" t="s">
        <v>533</v>
      </c>
    </row>
    <row r="2128" spans="2:3">
      <c r="B2128" s="5">
        <v>619</v>
      </c>
      <c r="C2128" s="5" t="s">
        <v>532</v>
      </c>
    </row>
    <row r="2129" spans="2:3">
      <c r="B2129" s="5">
        <v>564</v>
      </c>
      <c r="C2129" s="5" t="s">
        <v>533</v>
      </c>
    </row>
    <row r="2130" spans="2:3">
      <c r="B2130" s="5">
        <v>56</v>
      </c>
      <c r="C2130" s="5" t="s">
        <v>532</v>
      </c>
    </row>
    <row r="2131" spans="2:3">
      <c r="B2131" s="5">
        <v>675</v>
      </c>
      <c r="C2131" s="5" t="s">
        <v>532</v>
      </c>
    </row>
    <row r="2132" spans="2:3">
      <c r="B2132" s="5">
        <v>838</v>
      </c>
      <c r="C2132" s="5" t="s">
        <v>532</v>
      </c>
    </row>
    <row r="2133" spans="2:3">
      <c r="B2133" s="5">
        <v>153</v>
      </c>
      <c r="C2133" s="5" t="s">
        <v>533</v>
      </c>
    </row>
    <row r="2134" spans="2:3">
      <c r="B2134" s="5">
        <v>471</v>
      </c>
      <c r="C2134" s="5" t="s">
        <v>533</v>
      </c>
    </row>
    <row r="2135" spans="2:3">
      <c r="B2135" s="5">
        <v>905</v>
      </c>
      <c r="C2135" s="5" t="s">
        <v>532</v>
      </c>
    </row>
    <row r="2136" spans="2:3">
      <c r="B2136" s="5">
        <v>736</v>
      </c>
      <c r="C2136" s="5" t="s">
        <v>533</v>
      </c>
    </row>
    <row r="2137" spans="2:3">
      <c r="B2137" s="5">
        <v>18</v>
      </c>
      <c r="C2137" s="5" t="s">
        <v>533</v>
      </c>
    </row>
    <row r="2138" spans="2:3">
      <c r="B2138" s="5">
        <v>456</v>
      </c>
      <c r="C2138" s="5" t="s">
        <v>532</v>
      </c>
    </row>
    <row r="2139" spans="2:3">
      <c r="B2139" s="5">
        <v>886</v>
      </c>
      <c r="C2139" s="5" t="s">
        <v>532</v>
      </c>
    </row>
    <row r="2140" spans="2:3">
      <c r="B2140" s="5">
        <v>273</v>
      </c>
      <c r="C2140" s="5" t="s">
        <v>533</v>
      </c>
    </row>
    <row r="2141" spans="2:3">
      <c r="B2141" s="5">
        <v>830</v>
      </c>
      <c r="C2141" s="5" t="s">
        <v>533</v>
      </c>
    </row>
    <row r="2142" spans="2:3">
      <c r="B2142" s="5">
        <v>374</v>
      </c>
      <c r="C2142" s="5" t="s">
        <v>533</v>
      </c>
    </row>
    <row r="2143" spans="2:3">
      <c r="B2143" s="5">
        <v>788</v>
      </c>
      <c r="C2143" s="5" t="s">
        <v>533</v>
      </c>
    </row>
    <row r="2144" spans="2:3">
      <c r="B2144" s="5">
        <v>781</v>
      </c>
      <c r="C2144" s="5" t="s">
        <v>532</v>
      </c>
    </row>
    <row r="2145" spans="2:3">
      <c r="B2145" s="5">
        <v>557</v>
      </c>
      <c r="C2145" s="5" t="s">
        <v>533</v>
      </c>
    </row>
    <row r="2146" spans="2:3">
      <c r="B2146" s="5">
        <v>270</v>
      </c>
      <c r="C2146" s="5" t="s">
        <v>532</v>
      </c>
    </row>
    <row r="2147" spans="2:3">
      <c r="B2147" s="5">
        <v>667</v>
      </c>
      <c r="C2147" s="5" t="s">
        <v>533</v>
      </c>
    </row>
    <row r="2148" spans="2:3">
      <c r="B2148" s="5">
        <v>783</v>
      </c>
      <c r="C2148" s="5" t="s">
        <v>533</v>
      </c>
    </row>
    <row r="2149" spans="2:3">
      <c r="B2149" s="5">
        <v>862</v>
      </c>
      <c r="C2149" s="5" t="s">
        <v>533</v>
      </c>
    </row>
    <row r="2150" spans="2:3">
      <c r="B2150" s="5">
        <v>315</v>
      </c>
      <c r="C2150" s="5" t="s">
        <v>533</v>
      </c>
    </row>
    <row r="2151" spans="2:3">
      <c r="B2151" s="5">
        <v>349</v>
      </c>
      <c r="C2151" s="5" t="s">
        <v>533</v>
      </c>
    </row>
    <row r="2152" spans="2:3">
      <c r="B2152" s="5">
        <v>688</v>
      </c>
      <c r="C2152" s="5" t="s">
        <v>532</v>
      </c>
    </row>
    <row r="2153" spans="2:3">
      <c r="B2153" s="5">
        <v>577</v>
      </c>
      <c r="C2153" s="5" t="s">
        <v>533</v>
      </c>
    </row>
    <row r="2154" spans="2:3">
      <c r="B2154" s="5">
        <v>675</v>
      </c>
      <c r="C2154" s="5" t="s">
        <v>533</v>
      </c>
    </row>
    <row r="2155" spans="2:3">
      <c r="B2155" s="5">
        <v>371</v>
      </c>
      <c r="C2155" s="5" t="s">
        <v>532</v>
      </c>
    </row>
    <row r="2156" spans="2:3">
      <c r="B2156" s="5">
        <v>682</v>
      </c>
      <c r="C2156" s="5" t="s">
        <v>533</v>
      </c>
    </row>
    <row r="2157" spans="2:3">
      <c r="B2157" s="5">
        <v>433</v>
      </c>
      <c r="C2157" s="5" t="s">
        <v>533</v>
      </c>
    </row>
    <row r="2158" spans="2:3">
      <c r="B2158" s="5">
        <v>620</v>
      </c>
      <c r="C2158" s="5" t="s">
        <v>533</v>
      </c>
    </row>
    <row r="2159" spans="2:3">
      <c r="B2159" s="5">
        <v>961</v>
      </c>
      <c r="C2159" s="5" t="s">
        <v>532</v>
      </c>
    </row>
    <row r="2160" spans="2:3">
      <c r="B2160" s="5">
        <v>259</v>
      </c>
      <c r="C2160" s="5" t="s">
        <v>533</v>
      </c>
    </row>
    <row r="2161" spans="2:3">
      <c r="B2161" s="5">
        <v>380</v>
      </c>
      <c r="C2161" s="5" t="s">
        <v>533</v>
      </c>
    </row>
    <row r="2162" spans="2:3">
      <c r="B2162" s="5">
        <v>2</v>
      </c>
      <c r="C2162" s="5" t="s">
        <v>533</v>
      </c>
    </row>
    <row r="2163" spans="2:3">
      <c r="B2163" s="5">
        <v>332</v>
      </c>
      <c r="C2163" s="5" t="s">
        <v>533</v>
      </c>
    </row>
    <row r="2164" spans="2:3">
      <c r="B2164" s="5">
        <v>737</v>
      </c>
      <c r="C2164" s="5" t="s">
        <v>532</v>
      </c>
    </row>
    <row r="2165" spans="2:3">
      <c r="B2165" s="5">
        <v>746</v>
      </c>
      <c r="C2165" s="5" t="s">
        <v>533</v>
      </c>
    </row>
    <row r="2166" spans="2:3">
      <c r="B2166" s="5">
        <v>853</v>
      </c>
      <c r="C2166" s="5" t="s">
        <v>532</v>
      </c>
    </row>
    <row r="2167" spans="2:3">
      <c r="B2167" s="5">
        <v>722</v>
      </c>
      <c r="C2167" s="5" t="s">
        <v>533</v>
      </c>
    </row>
    <row r="2168" spans="2:3">
      <c r="B2168" s="5">
        <v>995</v>
      </c>
      <c r="C2168" s="5" t="s">
        <v>533</v>
      </c>
    </row>
    <row r="2169" spans="2:3">
      <c r="B2169" s="5">
        <v>760</v>
      </c>
      <c r="C2169" s="5" t="s">
        <v>532</v>
      </c>
    </row>
    <row r="2170" spans="2:3">
      <c r="B2170" s="5">
        <v>379</v>
      </c>
      <c r="C2170" s="5" t="s">
        <v>533</v>
      </c>
    </row>
    <row r="2171" spans="2:3">
      <c r="B2171" s="5">
        <v>427</v>
      </c>
      <c r="C2171" s="5" t="s">
        <v>532</v>
      </c>
    </row>
    <row r="2172" spans="2:3">
      <c r="B2172" s="5">
        <v>94</v>
      </c>
      <c r="C2172" s="5" t="s">
        <v>533</v>
      </c>
    </row>
    <row r="2173" spans="2:3">
      <c r="B2173" s="5">
        <v>494</v>
      </c>
      <c r="C2173" s="5" t="s">
        <v>533</v>
      </c>
    </row>
    <row r="2174" spans="2:3">
      <c r="B2174" s="5">
        <v>34</v>
      </c>
      <c r="C2174" s="5" t="s">
        <v>533</v>
      </c>
    </row>
    <row r="2175" spans="2:3">
      <c r="B2175" s="5">
        <v>970</v>
      </c>
      <c r="C2175" s="5" t="s">
        <v>532</v>
      </c>
    </row>
    <row r="2176" spans="2:3">
      <c r="B2176" s="5">
        <v>345</v>
      </c>
      <c r="C2176" s="5" t="s">
        <v>533</v>
      </c>
    </row>
    <row r="2177" spans="2:3">
      <c r="B2177" s="5">
        <v>653</v>
      </c>
      <c r="C2177" s="5" t="s">
        <v>533</v>
      </c>
    </row>
    <row r="2178" spans="2:3">
      <c r="B2178" s="5">
        <v>594</v>
      </c>
      <c r="C2178" s="5" t="s">
        <v>532</v>
      </c>
    </row>
    <row r="2179" spans="2:3">
      <c r="B2179" s="5">
        <v>865</v>
      </c>
      <c r="C2179" s="5" t="s">
        <v>533</v>
      </c>
    </row>
    <row r="2180" spans="2:3">
      <c r="B2180" s="5">
        <v>424</v>
      </c>
      <c r="C2180" s="5" t="s">
        <v>533</v>
      </c>
    </row>
    <row r="2181" spans="2:3">
      <c r="B2181" s="5">
        <v>921</v>
      </c>
      <c r="C2181" s="5" t="s">
        <v>532</v>
      </c>
    </row>
    <row r="2182" spans="2:3">
      <c r="B2182" s="5">
        <v>330</v>
      </c>
      <c r="C2182" s="5" t="s">
        <v>533</v>
      </c>
    </row>
    <row r="2183" spans="2:3">
      <c r="B2183" s="5">
        <v>513</v>
      </c>
      <c r="C2183" s="5" t="s">
        <v>533</v>
      </c>
    </row>
    <row r="2184" spans="2:3">
      <c r="B2184" s="5">
        <v>479</v>
      </c>
      <c r="C2184" s="5" t="s">
        <v>533</v>
      </c>
    </row>
    <row r="2185" spans="2:3">
      <c r="B2185" s="5">
        <v>328</v>
      </c>
      <c r="C2185" s="5" t="s">
        <v>533</v>
      </c>
    </row>
    <row r="2186" spans="2:3">
      <c r="B2186" s="5">
        <v>178</v>
      </c>
      <c r="C2186" s="5" t="s">
        <v>532</v>
      </c>
    </row>
    <row r="2187" spans="2:3">
      <c r="B2187" s="5">
        <v>381</v>
      </c>
      <c r="C2187" s="5" t="s">
        <v>532</v>
      </c>
    </row>
    <row r="2188" spans="2:3">
      <c r="B2188" s="5">
        <v>705</v>
      </c>
      <c r="C2188" s="5" t="s">
        <v>533</v>
      </c>
    </row>
    <row r="2189" spans="2:3">
      <c r="B2189" s="5">
        <v>881</v>
      </c>
      <c r="C2189" s="5" t="s">
        <v>532</v>
      </c>
    </row>
    <row r="2190" spans="2:3">
      <c r="B2190" s="5">
        <v>618</v>
      </c>
      <c r="C2190" s="5" t="s">
        <v>533</v>
      </c>
    </row>
    <row r="2191" spans="2:3">
      <c r="B2191" s="5">
        <v>712</v>
      </c>
      <c r="C2191" s="5" t="s">
        <v>533</v>
      </c>
    </row>
    <row r="2192" spans="2:3">
      <c r="B2192" s="5">
        <v>3</v>
      </c>
      <c r="C2192" s="5" t="s">
        <v>532</v>
      </c>
    </row>
    <row r="2193" spans="2:3">
      <c r="B2193" s="5">
        <v>717</v>
      </c>
      <c r="C2193" s="5" t="s">
        <v>533</v>
      </c>
    </row>
    <row r="2194" spans="2:3">
      <c r="B2194" s="5">
        <v>622</v>
      </c>
      <c r="C2194" s="5" t="s">
        <v>533</v>
      </c>
    </row>
    <row r="2195" spans="2:3">
      <c r="B2195" s="5">
        <v>125</v>
      </c>
      <c r="C2195" s="5" t="s">
        <v>533</v>
      </c>
    </row>
    <row r="2196" spans="2:3">
      <c r="B2196" s="5">
        <v>821</v>
      </c>
      <c r="C2196" s="5" t="s">
        <v>533</v>
      </c>
    </row>
    <row r="2197" spans="2:3">
      <c r="B2197" s="5">
        <v>486</v>
      </c>
      <c r="C2197" s="5" t="s">
        <v>533</v>
      </c>
    </row>
    <row r="2198" spans="2:3">
      <c r="B2198" s="5">
        <v>764</v>
      </c>
      <c r="C2198" s="5" t="s">
        <v>532</v>
      </c>
    </row>
    <row r="2199" spans="2:3">
      <c r="B2199" s="5">
        <v>453</v>
      </c>
      <c r="C2199" s="5" t="s">
        <v>532</v>
      </c>
    </row>
    <row r="2200" spans="2:3">
      <c r="B2200" s="5">
        <v>883</v>
      </c>
      <c r="C2200" s="5" t="s">
        <v>533</v>
      </c>
    </row>
    <row r="2201" spans="2:3">
      <c r="B2201" s="5">
        <v>79</v>
      </c>
      <c r="C2201" s="5" t="s">
        <v>533</v>
      </c>
    </row>
    <row r="2202" spans="2:3">
      <c r="B2202" s="5">
        <v>96</v>
      </c>
      <c r="C2202" s="5" t="s">
        <v>533</v>
      </c>
    </row>
    <row r="2203" spans="2:3">
      <c r="B2203" s="5">
        <v>945</v>
      </c>
      <c r="C2203" s="5" t="s">
        <v>532</v>
      </c>
    </row>
    <row r="2204" spans="2:3">
      <c r="B2204" s="5">
        <v>626</v>
      </c>
      <c r="C2204" s="5" t="s">
        <v>533</v>
      </c>
    </row>
    <row r="2205" spans="2:3">
      <c r="B2205" s="5">
        <v>392</v>
      </c>
      <c r="C2205" s="5" t="s">
        <v>532</v>
      </c>
    </row>
    <row r="2206" spans="2:3">
      <c r="B2206" s="5">
        <v>511</v>
      </c>
      <c r="C2206" s="5" t="s">
        <v>533</v>
      </c>
    </row>
    <row r="2207" spans="2:3">
      <c r="B2207" s="5">
        <v>814</v>
      </c>
      <c r="C2207" s="5" t="s">
        <v>532</v>
      </c>
    </row>
    <row r="2208" spans="2:3">
      <c r="B2208" s="5">
        <v>394</v>
      </c>
      <c r="C2208" s="5" t="s">
        <v>533</v>
      </c>
    </row>
    <row r="2209" spans="2:3">
      <c r="B2209" s="5">
        <v>239</v>
      </c>
      <c r="C2209" s="5" t="s">
        <v>533</v>
      </c>
    </row>
    <row r="2210" spans="2:3">
      <c r="B2210" s="5">
        <v>391</v>
      </c>
      <c r="C2210" s="5" t="s">
        <v>532</v>
      </c>
    </row>
    <row r="2211" spans="2:3">
      <c r="B2211" s="5">
        <v>945</v>
      </c>
      <c r="C2211" s="5" t="s">
        <v>533</v>
      </c>
    </row>
    <row r="2212" spans="2:3">
      <c r="B2212" s="5">
        <v>938</v>
      </c>
      <c r="C2212" s="5" t="s">
        <v>533</v>
      </c>
    </row>
    <row r="2213" spans="2:3">
      <c r="B2213" s="5">
        <v>934</v>
      </c>
      <c r="C2213" s="5" t="s">
        <v>532</v>
      </c>
    </row>
    <row r="2214" spans="2:3">
      <c r="B2214" s="5">
        <v>535</v>
      </c>
      <c r="C2214" s="5" t="s">
        <v>533</v>
      </c>
    </row>
    <row r="2215" spans="2:3">
      <c r="B2215" s="5">
        <v>155</v>
      </c>
      <c r="C2215" s="5" t="s">
        <v>532</v>
      </c>
    </row>
    <row r="2216" spans="2:3">
      <c r="B2216" s="5">
        <v>362</v>
      </c>
      <c r="C2216" s="5" t="s">
        <v>532</v>
      </c>
    </row>
    <row r="2217" spans="2:3">
      <c r="B2217" s="5">
        <v>546</v>
      </c>
      <c r="C2217" s="5" t="s">
        <v>533</v>
      </c>
    </row>
    <row r="2218" spans="2:3">
      <c r="B2218" s="5">
        <v>138</v>
      </c>
      <c r="C2218" s="5" t="s">
        <v>532</v>
      </c>
    </row>
    <row r="2219" spans="2:3">
      <c r="B2219" s="5">
        <v>131</v>
      </c>
      <c r="C2219" s="5" t="s">
        <v>532</v>
      </c>
    </row>
    <row r="2220" spans="2:3">
      <c r="B2220" s="5">
        <v>934</v>
      </c>
      <c r="C2220" s="5" t="s">
        <v>532</v>
      </c>
    </row>
    <row r="2221" spans="2:3">
      <c r="B2221" s="5">
        <v>302</v>
      </c>
      <c r="C2221" s="5" t="s">
        <v>533</v>
      </c>
    </row>
    <row r="2222" spans="2:3">
      <c r="B2222" s="5">
        <v>293</v>
      </c>
      <c r="C2222" s="5" t="s">
        <v>532</v>
      </c>
    </row>
    <row r="2223" spans="2:3">
      <c r="B2223" s="5">
        <v>862</v>
      </c>
      <c r="C2223" s="5" t="s">
        <v>533</v>
      </c>
    </row>
    <row r="2224" spans="2:3">
      <c r="B2224" s="5">
        <v>634</v>
      </c>
      <c r="C2224" s="5" t="s">
        <v>533</v>
      </c>
    </row>
    <row r="2225" spans="2:3">
      <c r="B2225" s="5">
        <v>512</v>
      </c>
      <c r="C2225" s="5" t="s">
        <v>533</v>
      </c>
    </row>
    <row r="2226" spans="2:3">
      <c r="B2226" s="5">
        <v>688</v>
      </c>
      <c r="C2226" s="5" t="s">
        <v>532</v>
      </c>
    </row>
    <row r="2227" spans="2:3">
      <c r="B2227" s="5">
        <v>333</v>
      </c>
      <c r="C2227" s="5" t="s">
        <v>533</v>
      </c>
    </row>
    <row r="2228" spans="2:3">
      <c r="B2228" s="5">
        <v>77</v>
      </c>
      <c r="C2228" s="5" t="s">
        <v>532</v>
      </c>
    </row>
    <row r="2229" spans="2:3">
      <c r="B2229" s="5">
        <v>393</v>
      </c>
      <c r="C2229" s="5" t="s">
        <v>532</v>
      </c>
    </row>
    <row r="2230" spans="2:3">
      <c r="B2230" s="5">
        <v>224</v>
      </c>
      <c r="C2230" s="5" t="s">
        <v>532</v>
      </c>
    </row>
    <row r="2231" spans="2:3">
      <c r="B2231" s="5">
        <v>810</v>
      </c>
      <c r="C2231" s="5" t="s">
        <v>532</v>
      </c>
    </row>
    <row r="2232" spans="2:3">
      <c r="B2232" s="5">
        <v>691</v>
      </c>
      <c r="C2232" s="5" t="s">
        <v>533</v>
      </c>
    </row>
    <row r="2233" spans="2:3">
      <c r="B2233" s="5">
        <v>49</v>
      </c>
      <c r="C2233" s="5" t="s">
        <v>533</v>
      </c>
    </row>
    <row r="2234" spans="2:3">
      <c r="B2234" s="5">
        <v>587</v>
      </c>
      <c r="C2234" s="5" t="s">
        <v>533</v>
      </c>
    </row>
    <row r="2235" spans="2:3">
      <c r="B2235" s="5">
        <v>540</v>
      </c>
      <c r="C2235" s="5" t="s">
        <v>533</v>
      </c>
    </row>
    <row r="2236" spans="2:3">
      <c r="B2236" s="5">
        <v>907</v>
      </c>
      <c r="C2236" s="5" t="s">
        <v>532</v>
      </c>
    </row>
    <row r="2237" spans="2:3">
      <c r="B2237" s="5">
        <v>323</v>
      </c>
      <c r="C2237" s="5" t="s">
        <v>533</v>
      </c>
    </row>
    <row r="2238" spans="2:3">
      <c r="B2238" s="5">
        <v>108</v>
      </c>
      <c r="C2238" s="5" t="s">
        <v>533</v>
      </c>
    </row>
    <row r="2239" spans="2:3">
      <c r="B2239" s="5">
        <v>739</v>
      </c>
      <c r="C2239" s="5" t="s">
        <v>533</v>
      </c>
    </row>
    <row r="2240" spans="2:3">
      <c r="B2240" s="5">
        <v>777</v>
      </c>
      <c r="C2240" s="5" t="s">
        <v>532</v>
      </c>
    </row>
    <row r="2241" spans="2:3">
      <c r="B2241" s="5">
        <v>299</v>
      </c>
      <c r="C2241" s="5" t="s">
        <v>532</v>
      </c>
    </row>
    <row r="2242" spans="2:3">
      <c r="B2242" s="5">
        <v>258</v>
      </c>
      <c r="C2242" s="5" t="s">
        <v>532</v>
      </c>
    </row>
    <row r="2243" spans="2:3">
      <c r="B2243" s="5">
        <v>25</v>
      </c>
      <c r="C2243" s="5" t="s">
        <v>533</v>
      </c>
    </row>
    <row r="2244" spans="2:3">
      <c r="B2244" s="5">
        <v>267</v>
      </c>
      <c r="C2244" s="5" t="s">
        <v>532</v>
      </c>
    </row>
    <row r="2245" spans="2:3">
      <c r="B2245" s="5">
        <v>530</v>
      </c>
      <c r="C2245" s="5" t="s">
        <v>533</v>
      </c>
    </row>
    <row r="2246" spans="2:3">
      <c r="B2246" s="5">
        <v>156</v>
      </c>
      <c r="C2246" s="5" t="s">
        <v>533</v>
      </c>
    </row>
    <row r="2247" spans="2:3">
      <c r="B2247" s="5">
        <v>19</v>
      </c>
      <c r="C2247" s="5" t="s">
        <v>533</v>
      </c>
    </row>
    <row r="2248" spans="2:3">
      <c r="B2248" s="5">
        <v>249</v>
      </c>
      <c r="C2248" s="5" t="s">
        <v>533</v>
      </c>
    </row>
    <row r="2249" spans="2:3">
      <c r="B2249" s="5">
        <v>689</v>
      </c>
      <c r="C2249" s="5" t="s">
        <v>533</v>
      </c>
    </row>
    <row r="2250" spans="2:3">
      <c r="B2250" s="5">
        <v>423</v>
      </c>
      <c r="C2250" s="5" t="s">
        <v>533</v>
      </c>
    </row>
    <row r="2251" spans="2:3">
      <c r="B2251" s="5">
        <v>344</v>
      </c>
      <c r="C2251" s="5" t="s">
        <v>533</v>
      </c>
    </row>
    <row r="2252" spans="2:3">
      <c r="B2252" s="5">
        <v>17</v>
      </c>
      <c r="C2252" s="5" t="s">
        <v>532</v>
      </c>
    </row>
    <row r="2253" spans="2:3">
      <c r="B2253" s="5">
        <v>136</v>
      </c>
      <c r="C2253" s="5" t="s">
        <v>532</v>
      </c>
    </row>
    <row r="2254" spans="2:3">
      <c r="B2254" s="5">
        <v>864</v>
      </c>
      <c r="C2254" s="5" t="s">
        <v>532</v>
      </c>
    </row>
    <row r="2255" spans="2:3">
      <c r="B2255" s="5">
        <v>594</v>
      </c>
      <c r="C2255" s="5" t="s">
        <v>533</v>
      </c>
    </row>
    <row r="2256" spans="2:3">
      <c r="B2256" s="5">
        <v>449</v>
      </c>
      <c r="C2256" s="5" t="s">
        <v>533</v>
      </c>
    </row>
    <row r="2257" spans="2:3">
      <c r="B2257" s="5">
        <v>575</v>
      </c>
      <c r="C2257" s="5" t="s">
        <v>533</v>
      </c>
    </row>
    <row r="2258" spans="2:3">
      <c r="B2258" s="5">
        <v>669</v>
      </c>
      <c r="C2258" s="5" t="s">
        <v>533</v>
      </c>
    </row>
    <row r="2259" spans="2:3">
      <c r="B2259" s="5">
        <v>596</v>
      </c>
      <c r="C2259" s="5" t="s">
        <v>533</v>
      </c>
    </row>
    <row r="2260" spans="2:3">
      <c r="B2260" s="5">
        <v>928</v>
      </c>
      <c r="C2260" s="5" t="s">
        <v>532</v>
      </c>
    </row>
    <row r="2261" spans="2:3">
      <c r="B2261" s="5">
        <v>288</v>
      </c>
      <c r="C2261" s="5" t="s">
        <v>532</v>
      </c>
    </row>
    <row r="2262" spans="2:3">
      <c r="B2262" s="5">
        <v>545</v>
      </c>
      <c r="C2262" s="5" t="s">
        <v>532</v>
      </c>
    </row>
    <row r="2263" spans="2:3">
      <c r="B2263" s="5">
        <v>554</v>
      </c>
      <c r="C2263" s="5" t="s">
        <v>533</v>
      </c>
    </row>
    <row r="2264" spans="2:3">
      <c r="B2264" s="5">
        <v>776</v>
      </c>
      <c r="C2264" s="5" t="s">
        <v>533</v>
      </c>
    </row>
    <row r="2265" spans="2:3">
      <c r="B2265" s="5">
        <v>248</v>
      </c>
      <c r="C2265" s="5" t="s">
        <v>532</v>
      </c>
    </row>
    <row r="2266" spans="2:3">
      <c r="B2266" s="5">
        <v>678</v>
      </c>
      <c r="C2266" s="5" t="s">
        <v>532</v>
      </c>
    </row>
    <row r="2267" spans="2:3">
      <c r="B2267" s="5">
        <v>333</v>
      </c>
      <c r="C2267" s="5" t="s">
        <v>532</v>
      </c>
    </row>
    <row r="2268" spans="2:3">
      <c r="B2268" s="5">
        <v>457</v>
      </c>
      <c r="C2268" s="5" t="s">
        <v>533</v>
      </c>
    </row>
    <row r="2269" spans="2:3">
      <c r="B2269" s="5">
        <v>379</v>
      </c>
      <c r="C2269" s="5" t="s">
        <v>532</v>
      </c>
    </row>
    <row r="2270" spans="2:3">
      <c r="B2270" s="5">
        <v>423</v>
      </c>
      <c r="C2270" s="5" t="s">
        <v>532</v>
      </c>
    </row>
    <row r="2271" spans="2:3">
      <c r="B2271" s="5">
        <v>679</v>
      </c>
      <c r="C2271" s="5" t="s">
        <v>533</v>
      </c>
    </row>
    <row r="2272" spans="2:3">
      <c r="B2272" s="5">
        <v>905</v>
      </c>
      <c r="C2272" s="5" t="s">
        <v>532</v>
      </c>
    </row>
    <row r="2273" spans="2:3">
      <c r="B2273" s="5">
        <v>748</v>
      </c>
      <c r="C2273" s="5" t="s">
        <v>533</v>
      </c>
    </row>
    <row r="2274" spans="2:3">
      <c r="B2274" s="5">
        <v>186</v>
      </c>
      <c r="C2274" s="5" t="s">
        <v>532</v>
      </c>
    </row>
    <row r="2275" spans="2:3">
      <c r="B2275" s="5">
        <v>850</v>
      </c>
      <c r="C2275" s="5" t="s">
        <v>532</v>
      </c>
    </row>
    <row r="2276" spans="2:3">
      <c r="B2276" s="5">
        <v>698</v>
      </c>
      <c r="C2276" s="5" t="s">
        <v>532</v>
      </c>
    </row>
    <row r="2277" spans="2:3">
      <c r="B2277" s="5">
        <v>968</v>
      </c>
      <c r="C2277" s="5" t="s">
        <v>532</v>
      </c>
    </row>
    <row r="2278" spans="2:3">
      <c r="B2278" s="5">
        <v>103</v>
      </c>
      <c r="C2278" s="5" t="s">
        <v>533</v>
      </c>
    </row>
    <row r="2279" spans="2:3">
      <c r="B2279" s="5">
        <v>843</v>
      </c>
      <c r="C2279" s="5" t="s">
        <v>532</v>
      </c>
    </row>
    <row r="2280" spans="2:3">
      <c r="B2280" s="5">
        <v>328</v>
      </c>
      <c r="C2280" s="5" t="s">
        <v>533</v>
      </c>
    </row>
    <row r="2281" spans="2:3">
      <c r="B2281" s="5">
        <v>427</v>
      </c>
      <c r="C2281" s="5" t="s">
        <v>532</v>
      </c>
    </row>
    <row r="2282" spans="2:3">
      <c r="B2282" s="5">
        <v>452</v>
      </c>
      <c r="C2282" s="5" t="s">
        <v>533</v>
      </c>
    </row>
    <row r="2283" spans="2:3">
      <c r="B2283" s="5">
        <v>369</v>
      </c>
      <c r="C2283" s="5" t="s">
        <v>533</v>
      </c>
    </row>
    <row r="2284" spans="2:3">
      <c r="B2284" s="5">
        <v>307</v>
      </c>
      <c r="C2284" s="5" t="s">
        <v>532</v>
      </c>
    </row>
    <row r="2285" spans="2:3">
      <c r="B2285" s="5">
        <v>537</v>
      </c>
      <c r="C2285" s="5" t="s">
        <v>533</v>
      </c>
    </row>
    <row r="2286" spans="2:3">
      <c r="B2286" s="5">
        <v>608</v>
      </c>
      <c r="C2286" s="5" t="s">
        <v>532</v>
      </c>
    </row>
    <row r="2287" spans="2:3">
      <c r="B2287" s="5">
        <v>503</v>
      </c>
      <c r="C2287" s="5" t="s">
        <v>533</v>
      </c>
    </row>
    <row r="2288" spans="2:3">
      <c r="B2288" s="5">
        <v>819</v>
      </c>
      <c r="C2288" s="5" t="s">
        <v>533</v>
      </c>
    </row>
    <row r="2289" spans="2:3">
      <c r="B2289" s="5">
        <v>789</v>
      </c>
      <c r="C2289" s="5" t="s">
        <v>533</v>
      </c>
    </row>
    <row r="2290" spans="2:3">
      <c r="B2290" s="5">
        <v>33</v>
      </c>
      <c r="C2290" s="5" t="s">
        <v>533</v>
      </c>
    </row>
    <row r="2291" spans="2:3">
      <c r="B2291" s="5">
        <v>208</v>
      </c>
      <c r="C2291" s="5" t="s">
        <v>533</v>
      </c>
    </row>
    <row r="2292" spans="2:3">
      <c r="B2292" s="5">
        <v>495</v>
      </c>
      <c r="C2292" s="5" t="s">
        <v>533</v>
      </c>
    </row>
    <row r="2293" spans="2:3">
      <c r="B2293" s="5">
        <v>3</v>
      </c>
      <c r="C2293" s="5" t="s">
        <v>532</v>
      </c>
    </row>
    <row r="2294" spans="2:3">
      <c r="B2294" s="5">
        <v>930</v>
      </c>
      <c r="C2294" s="5" t="s">
        <v>533</v>
      </c>
    </row>
    <row r="2295" spans="2:3">
      <c r="B2295" s="5">
        <v>993</v>
      </c>
      <c r="C2295" s="5" t="s">
        <v>533</v>
      </c>
    </row>
    <row r="2296" spans="2:3">
      <c r="B2296" s="5">
        <v>821</v>
      </c>
      <c r="C2296" s="5" t="s">
        <v>532</v>
      </c>
    </row>
    <row r="2297" spans="2:3">
      <c r="B2297" s="5">
        <v>945</v>
      </c>
      <c r="C2297" s="5" t="s">
        <v>532</v>
      </c>
    </row>
    <row r="2298" spans="2:3">
      <c r="B2298" s="5">
        <v>490</v>
      </c>
      <c r="C2298" s="5" t="s">
        <v>533</v>
      </c>
    </row>
    <row r="2299" spans="2:3">
      <c r="B2299" s="5">
        <v>107</v>
      </c>
      <c r="C2299" s="5" t="s">
        <v>532</v>
      </c>
    </row>
    <row r="2300" spans="2:3">
      <c r="B2300" s="5">
        <v>811</v>
      </c>
      <c r="C2300" s="5" t="s">
        <v>533</v>
      </c>
    </row>
    <row r="2301" spans="2:3">
      <c r="B2301" s="5">
        <v>130</v>
      </c>
      <c r="C2301" s="5" t="s">
        <v>533</v>
      </c>
    </row>
    <row r="2302" spans="2:3">
      <c r="B2302" s="5">
        <v>776</v>
      </c>
      <c r="C2302" s="5" t="s">
        <v>532</v>
      </c>
    </row>
    <row r="2303" spans="2:3">
      <c r="B2303" s="5">
        <v>368</v>
      </c>
      <c r="C2303" s="5" t="s">
        <v>532</v>
      </c>
    </row>
    <row r="2304" spans="2:3">
      <c r="B2304" s="5">
        <v>621</v>
      </c>
      <c r="C2304" s="5" t="s">
        <v>533</v>
      </c>
    </row>
    <row r="2305" spans="2:3">
      <c r="B2305" s="5">
        <v>772</v>
      </c>
      <c r="C2305" s="5" t="s">
        <v>533</v>
      </c>
    </row>
    <row r="2306" spans="2:3">
      <c r="B2306" s="5">
        <v>961</v>
      </c>
      <c r="C2306" s="5" t="s">
        <v>532</v>
      </c>
    </row>
    <row r="2307" spans="2:3">
      <c r="B2307" s="5">
        <v>724</v>
      </c>
      <c r="C2307" s="5" t="s">
        <v>532</v>
      </c>
    </row>
    <row r="2308" spans="2:3">
      <c r="B2308" s="5">
        <v>495</v>
      </c>
      <c r="C2308" s="5" t="s">
        <v>532</v>
      </c>
    </row>
    <row r="2309" spans="2:3">
      <c r="B2309" s="5">
        <v>915</v>
      </c>
      <c r="C2309" s="5" t="s">
        <v>532</v>
      </c>
    </row>
    <row r="2310" spans="2:3">
      <c r="B2310" s="5">
        <v>477</v>
      </c>
      <c r="C2310" s="5" t="s">
        <v>533</v>
      </c>
    </row>
    <row r="2311" spans="2:3">
      <c r="B2311" s="5">
        <v>213</v>
      </c>
      <c r="C2311" s="5" t="s">
        <v>533</v>
      </c>
    </row>
    <row r="2312" spans="2:3">
      <c r="B2312" s="5">
        <v>558</v>
      </c>
      <c r="C2312" s="5" t="s">
        <v>533</v>
      </c>
    </row>
    <row r="2313" spans="2:3">
      <c r="B2313" s="5">
        <v>297</v>
      </c>
      <c r="C2313" s="5" t="s">
        <v>533</v>
      </c>
    </row>
    <row r="2314" spans="2:3">
      <c r="B2314" s="5">
        <v>160</v>
      </c>
      <c r="C2314" s="5" t="s">
        <v>533</v>
      </c>
    </row>
    <row r="2315" spans="2:3">
      <c r="B2315" s="5">
        <v>946</v>
      </c>
      <c r="C2315" s="5" t="s">
        <v>533</v>
      </c>
    </row>
    <row r="2316" spans="2:3">
      <c r="B2316" s="5">
        <v>888</v>
      </c>
      <c r="C2316" s="5" t="s">
        <v>532</v>
      </c>
    </row>
    <row r="2317" spans="2:3">
      <c r="B2317" s="5">
        <v>640</v>
      </c>
      <c r="C2317" s="5" t="s">
        <v>533</v>
      </c>
    </row>
    <row r="2318" spans="2:3">
      <c r="B2318" s="5">
        <v>273</v>
      </c>
      <c r="C2318" s="5" t="s">
        <v>533</v>
      </c>
    </row>
    <row r="2319" spans="2:3">
      <c r="B2319" s="5">
        <v>630</v>
      </c>
      <c r="C2319" s="5" t="s">
        <v>533</v>
      </c>
    </row>
    <row r="2320" spans="2:3">
      <c r="B2320" s="5">
        <v>908</v>
      </c>
      <c r="C2320" s="5" t="s">
        <v>533</v>
      </c>
    </row>
    <row r="2321" spans="2:3">
      <c r="B2321" s="5">
        <v>336</v>
      </c>
      <c r="C2321" s="5" t="s">
        <v>533</v>
      </c>
    </row>
    <row r="2322" spans="2:3">
      <c r="B2322" s="5">
        <v>475</v>
      </c>
      <c r="C2322" s="5" t="s">
        <v>532</v>
      </c>
    </row>
    <row r="2323" spans="2:3">
      <c r="B2323" s="5">
        <v>913</v>
      </c>
      <c r="C2323" s="5" t="s">
        <v>532</v>
      </c>
    </row>
    <row r="2324" spans="2:3">
      <c r="B2324" s="5">
        <v>430</v>
      </c>
      <c r="C2324" s="5" t="s">
        <v>532</v>
      </c>
    </row>
    <row r="2325" spans="2:3">
      <c r="B2325" s="5">
        <v>230</v>
      </c>
      <c r="C2325" s="5" t="s">
        <v>533</v>
      </c>
    </row>
    <row r="2326" spans="2:3">
      <c r="B2326" s="5">
        <v>935</v>
      </c>
      <c r="C2326" s="5" t="s">
        <v>533</v>
      </c>
    </row>
    <row r="2327" spans="2:3">
      <c r="B2327" s="5">
        <v>1000</v>
      </c>
      <c r="C2327" s="5" t="s">
        <v>532</v>
      </c>
    </row>
    <row r="2328" spans="2:3">
      <c r="B2328" s="5">
        <v>170</v>
      </c>
      <c r="C2328" s="5" t="s">
        <v>533</v>
      </c>
    </row>
    <row r="2329" spans="2:3">
      <c r="B2329" s="5">
        <v>959</v>
      </c>
      <c r="C2329" s="5" t="s">
        <v>533</v>
      </c>
    </row>
    <row r="2330" spans="2:3">
      <c r="B2330" s="5">
        <v>515</v>
      </c>
      <c r="C2330" s="5" t="s">
        <v>533</v>
      </c>
    </row>
    <row r="2331" spans="2:3">
      <c r="B2331" s="5">
        <v>102</v>
      </c>
      <c r="C2331" s="5" t="s">
        <v>532</v>
      </c>
    </row>
    <row r="2332" spans="2:3">
      <c r="B2332" s="5">
        <v>403</v>
      </c>
      <c r="C2332" s="5" t="s">
        <v>533</v>
      </c>
    </row>
    <row r="2333" spans="2:3">
      <c r="B2333" s="5">
        <v>642</v>
      </c>
      <c r="C2333" s="5" t="s">
        <v>533</v>
      </c>
    </row>
    <row r="2334" spans="2:3">
      <c r="B2334" s="5">
        <v>587</v>
      </c>
      <c r="C2334" s="5" t="s">
        <v>532</v>
      </c>
    </row>
    <row r="2335" spans="2:3">
      <c r="B2335" s="5">
        <v>783</v>
      </c>
      <c r="C2335" s="5" t="s">
        <v>533</v>
      </c>
    </row>
    <row r="2336" spans="2:3">
      <c r="B2336" s="5">
        <v>278</v>
      </c>
      <c r="C2336" s="5" t="s">
        <v>533</v>
      </c>
    </row>
    <row r="2337" spans="2:3">
      <c r="B2337" s="5">
        <v>356</v>
      </c>
      <c r="C2337" s="5" t="s">
        <v>532</v>
      </c>
    </row>
    <row r="2338" spans="2:3">
      <c r="B2338" s="5">
        <v>46</v>
      </c>
      <c r="C2338" s="5" t="s">
        <v>532</v>
      </c>
    </row>
    <row r="2339" spans="2:3">
      <c r="B2339" s="5">
        <v>839</v>
      </c>
      <c r="C2339" s="5" t="s">
        <v>532</v>
      </c>
    </row>
    <row r="2340" spans="2:3">
      <c r="B2340" s="5">
        <v>793</v>
      </c>
      <c r="C2340" s="5" t="s">
        <v>532</v>
      </c>
    </row>
    <row r="2341" spans="2:3">
      <c r="B2341" s="5">
        <v>919</v>
      </c>
      <c r="C2341" s="5" t="s">
        <v>532</v>
      </c>
    </row>
    <row r="2342" spans="2:3">
      <c r="B2342" s="5">
        <v>366</v>
      </c>
      <c r="C2342" s="5" t="s">
        <v>533</v>
      </c>
    </row>
    <row r="2343" spans="2:3">
      <c r="B2343" s="5">
        <v>249</v>
      </c>
      <c r="C2343" s="5" t="s">
        <v>533</v>
      </c>
    </row>
    <row r="2344" spans="2:3">
      <c r="B2344" s="5">
        <v>839</v>
      </c>
      <c r="C2344" s="5" t="s">
        <v>533</v>
      </c>
    </row>
    <row r="2345" spans="2:3">
      <c r="B2345" s="5">
        <v>708</v>
      </c>
      <c r="C2345" s="5" t="s">
        <v>532</v>
      </c>
    </row>
    <row r="2346" spans="2:3">
      <c r="B2346" s="5">
        <v>260</v>
      </c>
      <c r="C2346" s="5" t="s">
        <v>532</v>
      </c>
    </row>
    <row r="2347" spans="2:3">
      <c r="B2347" s="5">
        <v>69</v>
      </c>
      <c r="C2347" s="5" t="s">
        <v>533</v>
      </c>
    </row>
    <row r="2348" spans="2:3">
      <c r="B2348" s="5">
        <v>848</v>
      </c>
      <c r="C2348" s="5" t="s">
        <v>532</v>
      </c>
    </row>
    <row r="2349" spans="2:3">
      <c r="B2349" s="5">
        <v>355</v>
      </c>
      <c r="C2349" s="5" t="s">
        <v>533</v>
      </c>
    </row>
    <row r="2350" spans="2:3">
      <c r="B2350" s="5">
        <v>300</v>
      </c>
      <c r="C2350" s="5" t="s">
        <v>532</v>
      </c>
    </row>
    <row r="2351" spans="2:3">
      <c r="B2351" s="5">
        <v>494</v>
      </c>
      <c r="C2351" s="5" t="s">
        <v>533</v>
      </c>
    </row>
    <row r="2352" spans="2:3">
      <c r="B2352" s="5">
        <v>754</v>
      </c>
      <c r="C2352" s="5" t="s">
        <v>532</v>
      </c>
    </row>
    <row r="2353" spans="2:3">
      <c r="B2353" s="5">
        <v>925</v>
      </c>
      <c r="C2353" s="5" t="s">
        <v>532</v>
      </c>
    </row>
    <row r="2354" spans="2:3">
      <c r="B2354" s="5">
        <v>894</v>
      </c>
      <c r="C2354" s="5" t="s">
        <v>532</v>
      </c>
    </row>
    <row r="2355" spans="2:3">
      <c r="B2355" s="5">
        <v>767</v>
      </c>
      <c r="C2355" s="5" t="s">
        <v>533</v>
      </c>
    </row>
    <row r="2356" spans="2:3">
      <c r="B2356" s="5">
        <v>98</v>
      </c>
      <c r="C2356" s="5" t="s">
        <v>532</v>
      </c>
    </row>
    <row r="2357" spans="2:3">
      <c r="B2357" s="5">
        <v>41</v>
      </c>
      <c r="C2357" s="5" t="s">
        <v>533</v>
      </c>
    </row>
    <row r="2358" spans="2:3">
      <c r="B2358" s="5">
        <v>674</v>
      </c>
      <c r="C2358" s="5" t="s">
        <v>533</v>
      </c>
    </row>
    <row r="2359" spans="2:3">
      <c r="B2359" s="5">
        <v>737</v>
      </c>
      <c r="C2359" s="5" t="s">
        <v>533</v>
      </c>
    </row>
    <row r="2360" spans="2:3">
      <c r="B2360" s="5">
        <v>174</v>
      </c>
      <c r="C2360" s="5" t="s">
        <v>533</v>
      </c>
    </row>
    <row r="2361" spans="2:3">
      <c r="B2361" s="5">
        <v>182</v>
      </c>
      <c r="C2361" s="5" t="s">
        <v>533</v>
      </c>
    </row>
    <row r="2362" spans="2:3">
      <c r="B2362" s="5">
        <v>596</v>
      </c>
      <c r="C2362" s="5" t="s">
        <v>532</v>
      </c>
    </row>
    <row r="2363" spans="2:3">
      <c r="B2363" s="5">
        <v>374</v>
      </c>
      <c r="C2363" s="5" t="s">
        <v>533</v>
      </c>
    </row>
    <row r="2364" spans="2:3">
      <c r="B2364" s="5">
        <v>268</v>
      </c>
      <c r="C2364" s="5" t="s">
        <v>532</v>
      </c>
    </row>
    <row r="2365" spans="2:3">
      <c r="B2365" s="5">
        <v>652</v>
      </c>
      <c r="C2365" s="5" t="s">
        <v>533</v>
      </c>
    </row>
    <row r="2366" spans="2:3">
      <c r="B2366" s="5">
        <v>320</v>
      </c>
      <c r="C2366" s="5" t="s">
        <v>533</v>
      </c>
    </row>
    <row r="2367" spans="2:3">
      <c r="B2367" s="5">
        <v>52</v>
      </c>
      <c r="C2367" s="5" t="s">
        <v>532</v>
      </c>
    </row>
    <row r="2368" spans="2:3">
      <c r="B2368" s="5">
        <v>770</v>
      </c>
      <c r="C2368" s="5" t="s">
        <v>532</v>
      </c>
    </row>
    <row r="2369" spans="2:3">
      <c r="B2369" s="5">
        <v>45</v>
      </c>
      <c r="C2369" s="5" t="s">
        <v>533</v>
      </c>
    </row>
    <row r="2370" spans="2:3">
      <c r="B2370" s="5">
        <v>913</v>
      </c>
      <c r="C2370" s="5" t="s">
        <v>532</v>
      </c>
    </row>
    <row r="2371" spans="2:3">
      <c r="B2371" s="5">
        <v>436</v>
      </c>
      <c r="C2371" s="5" t="s">
        <v>532</v>
      </c>
    </row>
    <row r="2372" spans="2:3">
      <c r="B2372" s="5">
        <v>925</v>
      </c>
      <c r="C2372" s="5" t="s">
        <v>533</v>
      </c>
    </row>
    <row r="2373" spans="2:3">
      <c r="B2373" s="5">
        <v>125</v>
      </c>
      <c r="C2373" s="5" t="s">
        <v>532</v>
      </c>
    </row>
    <row r="2374" spans="2:3">
      <c r="B2374" s="5">
        <v>148</v>
      </c>
      <c r="C2374" s="5" t="s">
        <v>532</v>
      </c>
    </row>
    <row r="2375" spans="2:3">
      <c r="B2375" s="5">
        <v>590</v>
      </c>
      <c r="C2375" s="5" t="s">
        <v>533</v>
      </c>
    </row>
    <row r="2376" spans="2:3">
      <c r="B2376" s="5">
        <v>267</v>
      </c>
      <c r="C2376" s="5" t="s">
        <v>533</v>
      </c>
    </row>
    <row r="2377" spans="2:3">
      <c r="B2377" s="5">
        <v>966</v>
      </c>
      <c r="C2377" s="5" t="s">
        <v>533</v>
      </c>
    </row>
    <row r="2378" spans="2:3">
      <c r="B2378" s="5">
        <v>360</v>
      </c>
      <c r="C2378" s="5" t="s">
        <v>532</v>
      </c>
    </row>
    <row r="2379" spans="2:3">
      <c r="B2379" s="5">
        <v>672</v>
      </c>
      <c r="C2379" s="5" t="s">
        <v>533</v>
      </c>
    </row>
    <row r="2380" spans="2:3">
      <c r="B2380" s="5">
        <v>0</v>
      </c>
      <c r="C2380" s="5" t="s">
        <v>533</v>
      </c>
    </row>
    <row r="2381" spans="2:3">
      <c r="B2381" s="5">
        <v>591</v>
      </c>
      <c r="C2381" s="5" t="s">
        <v>533</v>
      </c>
    </row>
    <row r="2382" spans="2:3">
      <c r="B2382" s="5">
        <v>327</v>
      </c>
      <c r="C2382" s="5" t="s">
        <v>533</v>
      </c>
    </row>
    <row r="2383" spans="2:3">
      <c r="B2383" s="5">
        <v>2</v>
      </c>
      <c r="C2383" s="5" t="s">
        <v>533</v>
      </c>
    </row>
    <row r="2384" spans="2:3">
      <c r="B2384" s="5">
        <v>481</v>
      </c>
      <c r="C2384" s="5" t="s">
        <v>533</v>
      </c>
    </row>
    <row r="2385" spans="2:3">
      <c r="B2385" s="5">
        <v>253</v>
      </c>
      <c r="C2385" s="5" t="s">
        <v>532</v>
      </c>
    </row>
    <row r="2386" spans="2:3">
      <c r="B2386" s="5">
        <v>683</v>
      </c>
      <c r="C2386" s="5" t="s">
        <v>532</v>
      </c>
    </row>
    <row r="2387" spans="2:3">
      <c r="B2387" s="5">
        <v>126</v>
      </c>
      <c r="C2387" s="5" t="s">
        <v>532</v>
      </c>
    </row>
    <row r="2388" spans="2:3">
      <c r="B2388" s="5">
        <v>436</v>
      </c>
      <c r="C2388" s="5" t="s">
        <v>533</v>
      </c>
    </row>
    <row r="2389" spans="2:3">
      <c r="B2389" s="5">
        <v>369</v>
      </c>
      <c r="C2389" s="5" t="s">
        <v>533</v>
      </c>
    </row>
    <row r="2390" spans="2:3">
      <c r="B2390" s="5">
        <v>558</v>
      </c>
      <c r="C2390" s="5" t="s">
        <v>533</v>
      </c>
    </row>
    <row r="2391" spans="2:3">
      <c r="B2391" s="5">
        <v>334</v>
      </c>
      <c r="C2391" s="5" t="s">
        <v>533</v>
      </c>
    </row>
    <row r="2392" spans="2:3">
      <c r="B2392" s="5">
        <v>33</v>
      </c>
      <c r="C2392" s="5" t="s">
        <v>533</v>
      </c>
    </row>
    <row r="2393" spans="2:3">
      <c r="B2393" s="5">
        <v>538</v>
      </c>
      <c r="C2393" s="5" t="s">
        <v>533</v>
      </c>
    </row>
    <row r="2394" spans="2:3">
      <c r="B2394" s="5">
        <v>670</v>
      </c>
      <c r="C2394" s="5" t="s">
        <v>533</v>
      </c>
    </row>
    <row r="2395" spans="2:3">
      <c r="B2395" s="5">
        <v>548</v>
      </c>
      <c r="C2395" s="5" t="s">
        <v>533</v>
      </c>
    </row>
    <row r="2396" spans="2:3">
      <c r="B2396" s="5">
        <v>255</v>
      </c>
      <c r="C2396" s="5" t="s">
        <v>533</v>
      </c>
    </row>
    <row r="2397" spans="2:3">
      <c r="B2397" s="5">
        <v>644</v>
      </c>
      <c r="C2397" s="5" t="s">
        <v>533</v>
      </c>
    </row>
    <row r="2398" spans="2:3">
      <c r="B2398" s="5">
        <v>71</v>
      </c>
      <c r="C2398" s="5" t="s">
        <v>533</v>
      </c>
    </row>
    <row r="2399" spans="2:3">
      <c r="B2399" s="5">
        <v>146</v>
      </c>
      <c r="C2399" s="5" t="s">
        <v>533</v>
      </c>
    </row>
    <row r="2400" spans="2:3">
      <c r="B2400" s="5">
        <v>808</v>
      </c>
      <c r="C2400" s="5" t="s">
        <v>532</v>
      </c>
    </row>
    <row r="2401" spans="2:3">
      <c r="B2401" s="5">
        <v>476</v>
      </c>
      <c r="C2401" s="5" t="s">
        <v>533</v>
      </c>
    </row>
    <row r="2402" spans="2:3">
      <c r="B2402" s="5">
        <v>362</v>
      </c>
      <c r="C2402" s="5" t="s">
        <v>533</v>
      </c>
    </row>
    <row r="2403" spans="2:3">
      <c r="B2403" s="5">
        <v>709</v>
      </c>
      <c r="C2403" s="5" t="s">
        <v>533</v>
      </c>
    </row>
    <row r="2404" spans="2:3">
      <c r="B2404" s="5">
        <v>178</v>
      </c>
      <c r="C2404" s="5" t="s">
        <v>533</v>
      </c>
    </row>
    <row r="2405" spans="2:3">
      <c r="B2405" s="5">
        <v>741</v>
      </c>
      <c r="C2405" s="5" t="s">
        <v>532</v>
      </c>
    </row>
    <row r="2406" spans="2:3">
      <c r="B2406" s="5">
        <v>135</v>
      </c>
      <c r="C2406" s="5" t="s">
        <v>532</v>
      </c>
    </row>
    <row r="2407" spans="2:3">
      <c r="B2407" s="5">
        <v>36</v>
      </c>
      <c r="C2407" s="5" t="s">
        <v>532</v>
      </c>
    </row>
    <row r="2408" spans="2:3">
      <c r="B2408" s="5">
        <v>480</v>
      </c>
      <c r="C2408" s="5" t="s">
        <v>532</v>
      </c>
    </row>
    <row r="2409" spans="2:3">
      <c r="B2409" s="5">
        <v>25</v>
      </c>
      <c r="C2409" s="5" t="s">
        <v>533</v>
      </c>
    </row>
    <row r="2410" spans="2:3">
      <c r="B2410" s="5">
        <v>429</v>
      </c>
      <c r="C2410" s="5" t="s">
        <v>533</v>
      </c>
    </row>
    <row r="2411" spans="2:3">
      <c r="B2411" s="5">
        <v>900</v>
      </c>
      <c r="C2411" s="5" t="s">
        <v>532</v>
      </c>
    </row>
    <row r="2412" spans="2:3">
      <c r="B2412" s="5">
        <v>281</v>
      </c>
      <c r="C2412" s="5" t="s">
        <v>533</v>
      </c>
    </row>
    <row r="2413" spans="2:3">
      <c r="B2413" s="5">
        <v>810</v>
      </c>
      <c r="C2413" s="5" t="s">
        <v>532</v>
      </c>
    </row>
    <row r="2414" spans="2:3">
      <c r="B2414" s="5">
        <v>930</v>
      </c>
      <c r="C2414" s="5" t="s">
        <v>532</v>
      </c>
    </row>
    <row r="2415" spans="2:3">
      <c r="B2415" s="5">
        <v>984</v>
      </c>
      <c r="C2415" s="5" t="s">
        <v>532</v>
      </c>
    </row>
    <row r="2416" spans="2:3">
      <c r="B2416" s="5">
        <v>922</v>
      </c>
      <c r="C2416" s="5" t="s">
        <v>533</v>
      </c>
    </row>
    <row r="2417" spans="2:3">
      <c r="B2417" s="5">
        <v>594</v>
      </c>
      <c r="C2417" s="5" t="s">
        <v>533</v>
      </c>
    </row>
    <row r="2418" spans="2:3">
      <c r="B2418" s="5">
        <v>341</v>
      </c>
      <c r="C2418" s="5" t="s">
        <v>533</v>
      </c>
    </row>
    <row r="2419" spans="2:3">
      <c r="B2419" s="5">
        <v>80</v>
      </c>
      <c r="C2419" s="5" t="s">
        <v>533</v>
      </c>
    </row>
    <row r="2420" spans="2:3">
      <c r="B2420" s="5">
        <v>604</v>
      </c>
      <c r="C2420" s="5" t="s">
        <v>533</v>
      </c>
    </row>
    <row r="2421" spans="2:3">
      <c r="B2421" s="5">
        <v>903</v>
      </c>
      <c r="C2421" s="5" t="s">
        <v>533</v>
      </c>
    </row>
    <row r="2422" spans="2:3">
      <c r="B2422" s="5">
        <v>897</v>
      </c>
      <c r="C2422" s="5" t="s">
        <v>532</v>
      </c>
    </row>
    <row r="2423" spans="2:3">
      <c r="B2423" s="5">
        <v>337</v>
      </c>
      <c r="C2423" s="5" t="s">
        <v>532</v>
      </c>
    </row>
    <row r="2424" spans="2:3">
      <c r="B2424" s="5">
        <v>633</v>
      </c>
      <c r="C2424" s="5" t="s">
        <v>532</v>
      </c>
    </row>
    <row r="2425" spans="2:3">
      <c r="B2425" s="5">
        <v>478</v>
      </c>
      <c r="C2425" s="5" t="s">
        <v>533</v>
      </c>
    </row>
    <row r="2426" spans="2:3">
      <c r="B2426" s="5">
        <v>429</v>
      </c>
      <c r="C2426" s="5" t="s">
        <v>532</v>
      </c>
    </row>
    <row r="2427" spans="2:3">
      <c r="B2427" s="5">
        <v>548</v>
      </c>
      <c r="C2427" s="5" t="s">
        <v>533</v>
      </c>
    </row>
    <row r="2428" spans="2:3">
      <c r="B2428" s="5">
        <v>240</v>
      </c>
      <c r="C2428" s="5" t="s">
        <v>533</v>
      </c>
    </row>
    <row r="2429" spans="2:3">
      <c r="B2429" s="5">
        <v>187</v>
      </c>
      <c r="C2429" s="5" t="s">
        <v>533</v>
      </c>
    </row>
    <row r="2430" spans="2:3">
      <c r="B2430" s="5">
        <v>694</v>
      </c>
      <c r="C2430" s="5" t="s">
        <v>533</v>
      </c>
    </row>
    <row r="2431" spans="2:3">
      <c r="B2431" s="5">
        <v>513</v>
      </c>
      <c r="C2431" s="5" t="s">
        <v>532</v>
      </c>
    </row>
    <row r="2432" spans="2:3">
      <c r="B2432" s="5">
        <v>8</v>
      </c>
      <c r="C2432" s="5" t="s">
        <v>533</v>
      </c>
    </row>
    <row r="2433" spans="2:3">
      <c r="B2433" s="5">
        <v>377</v>
      </c>
      <c r="C2433" s="5" t="s">
        <v>533</v>
      </c>
    </row>
    <row r="2434" spans="2:3">
      <c r="B2434" s="5">
        <v>392</v>
      </c>
      <c r="C2434" s="5" t="s">
        <v>533</v>
      </c>
    </row>
    <row r="2435" spans="2:3">
      <c r="B2435" s="5">
        <v>468</v>
      </c>
      <c r="C2435" s="5" t="s">
        <v>533</v>
      </c>
    </row>
    <row r="2436" spans="2:3">
      <c r="B2436" s="5">
        <v>817</v>
      </c>
      <c r="C2436" s="5" t="s">
        <v>532</v>
      </c>
    </row>
    <row r="2437" spans="2:3">
      <c r="B2437" s="5">
        <v>939</v>
      </c>
      <c r="C2437" s="5" t="s">
        <v>533</v>
      </c>
    </row>
    <row r="2438" spans="2:3">
      <c r="B2438" s="5">
        <v>847</v>
      </c>
      <c r="C2438" s="5" t="s">
        <v>532</v>
      </c>
    </row>
    <row r="2439" spans="2:3">
      <c r="B2439" s="5">
        <v>932</v>
      </c>
      <c r="C2439" s="5" t="s">
        <v>533</v>
      </c>
    </row>
    <row r="2440" spans="2:3">
      <c r="B2440" s="5">
        <v>115</v>
      </c>
      <c r="C2440" s="5" t="s">
        <v>532</v>
      </c>
    </row>
    <row r="2441" spans="2:3">
      <c r="B2441" s="5">
        <v>705</v>
      </c>
      <c r="C2441" s="5" t="s">
        <v>533</v>
      </c>
    </row>
    <row r="2442" spans="2:3">
      <c r="B2442" s="5">
        <v>207</v>
      </c>
      <c r="C2442" s="5" t="s">
        <v>533</v>
      </c>
    </row>
    <row r="2443" spans="2:3">
      <c r="B2443" s="5">
        <v>971</v>
      </c>
      <c r="C2443" s="5" t="s">
        <v>533</v>
      </c>
    </row>
    <row r="2444" spans="2:3">
      <c r="B2444" s="5">
        <v>88</v>
      </c>
      <c r="C2444" s="5" t="s">
        <v>533</v>
      </c>
    </row>
    <row r="2445" spans="2:3">
      <c r="B2445" s="5">
        <v>393</v>
      </c>
      <c r="C2445" s="5" t="s">
        <v>532</v>
      </c>
    </row>
    <row r="2446" spans="2:3">
      <c r="B2446" s="5">
        <v>800</v>
      </c>
      <c r="C2446" s="5" t="s">
        <v>533</v>
      </c>
    </row>
    <row r="2447" spans="2:3">
      <c r="B2447" s="5">
        <v>575</v>
      </c>
      <c r="C2447" s="5" t="s">
        <v>533</v>
      </c>
    </row>
    <row r="2448" spans="2:3">
      <c r="B2448" s="5">
        <v>341</v>
      </c>
      <c r="C2448" s="5" t="s">
        <v>532</v>
      </c>
    </row>
    <row r="2449" spans="2:3">
      <c r="B2449" s="5">
        <v>390</v>
      </c>
      <c r="C2449" s="5" t="s">
        <v>533</v>
      </c>
    </row>
    <row r="2450" spans="2:3">
      <c r="B2450" s="5">
        <v>413</v>
      </c>
      <c r="C2450" s="5" t="s">
        <v>533</v>
      </c>
    </row>
    <row r="2451" spans="2:3">
      <c r="B2451" s="5">
        <v>608</v>
      </c>
      <c r="C2451" s="5" t="s">
        <v>533</v>
      </c>
    </row>
    <row r="2452" spans="2:3">
      <c r="B2452" s="5">
        <v>978</v>
      </c>
      <c r="C2452" s="5" t="s">
        <v>532</v>
      </c>
    </row>
    <row r="2453" spans="2:3">
      <c r="B2453" s="5">
        <v>588</v>
      </c>
      <c r="C2453" s="5" t="s">
        <v>533</v>
      </c>
    </row>
    <row r="2454" spans="2:3">
      <c r="B2454" s="5">
        <v>852</v>
      </c>
      <c r="C2454" s="5" t="s">
        <v>532</v>
      </c>
    </row>
    <row r="2455" spans="2:3">
      <c r="B2455" s="5">
        <v>652</v>
      </c>
      <c r="C2455" s="5" t="s">
        <v>533</v>
      </c>
    </row>
    <row r="2456" spans="2:3">
      <c r="B2456" s="5">
        <v>390</v>
      </c>
      <c r="C2456" s="5" t="s">
        <v>533</v>
      </c>
    </row>
    <row r="2457" spans="2:3">
      <c r="B2457" s="5">
        <v>790</v>
      </c>
      <c r="C2457" s="5" t="s">
        <v>533</v>
      </c>
    </row>
    <row r="2458" spans="2:3">
      <c r="B2458" s="5">
        <v>97</v>
      </c>
      <c r="C2458" s="5" t="s">
        <v>533</v>
      </c>
    </row>
    <row r="2459" spans="2:3">
      <c r="B2459" s="5">
        <v>550</v>
      </c>
      <c r="C2459" s="5" t="s">
        <v>533</v>
      </c>
    </row>
    <row r="2460" spans="2:3">
      <c r="B2460" s="5">
        <v>924</v>
      </c>
      <c r="C2460" s="5" t="s">
        <v>533</v>
      </c>
    </row>
    <row r="2461" spans="2:3">
      <c r="B2461" s="5">
        <v>348</v>
      </c>
      <c r="C2461" s="5" t="s">
        <v>533</v>
      </c>
    </row>
    <row r="2462" spans="2:3">
      <c r="B2462" s="5">
        <v>457</v>
      </c>
      <c r="C2462" s="5" t="s">
        <v>532</v>
      </c>
    </row>
    <row r="2463" spans="2:3">
      <c r="B2463" s="5">
        <v>853</v>
      </c>
      <c r="C2463" s="5" t="s">
        <v>532</v>
      </c>
    </row>
    <row r="2464" spans="2:3">
      <c r="B2464" s="5">
        <v>840</v>
      </c>
      <c r="C2464" s="5" t="s">
        <v>533</v>
      </c>
    </row>
    <row r="2465" spans="2:3">
      <c r="B2465" s="5">
        <v>991</v>
      </c>
      <c r="C2465" s="5" t="s">
        <v>532</v>
      </c>
    </row>
    <row r="2466" spans="2:3">
      <c r="B2466" s="5">
        <v>348</v>
      </c>
      <c r="C2466" s="5" t="s">
        <v>533</v>
      </c>
    </row>
    <row r="2467" spans="2:3">
      <c r="B2467" s="5">
        <v>372</v>
      </c>
      <c r="C2467" s="5" t="s">
        <v>533</v>
      </c>
    </row>
    <row r="2468" spans="2:3">
      <c r="B2468" s="5">
        <v>704</v>
      </c>
      <c r="C2468" s="5" t="s">
        <v>532</v>
      </c>
    </row>
    <row r="2469" spans="2:3">
      <c r="B2469" s="5">
        <v>293</v>
      </c>
      <c r="C2469" s="5" t="s">
        <v>533</v>
      </c>
    </row>
    <row r="2470" spans="2:3">
      <c r="B2470" s="5">
        <v>586</v>
      </c>
      <c r="C2470" s="5" t="s">
        <v>533</v>
      </c>
    </row>
    <row r="2471" spans="2:3">
      <c r="B2471" s="5">
        <v>809</v>
      </c>
      <c r="C2471" s="5" t="s">
        <v>533</v>
      </c>
    </row>
    <row r="2472" spans="2:3">
      <c r="B2472" s="5">
        <v>809</v>
      </c>
      <c r="C2472" s="5" t="s">
        <v>533</v>
      </c>
    </row>
    <row r="2473" spans="2:3">
      <c r="B2473" s="5">
        <v>377</v>
      </c>
      <c r="C2473" s="5" t="s">
        <v>533</v>
      </c>
    </row>
    <row r="2474" spans="2:3">
      <c r="B2474" s="5">
        <v>349</v>
      </c>
      <c r="C2474" s="5" t="s">
        <v>532</v>
      </c>
    </row>
    <row r="2475" spans="2:3">
      <c r="B2475" s="5">
        <v>809</v>
      </c>
      <c r="C2475" s="5" t="s">
        <v>533</v>
      </c>
    </row>
    <row r="2476" spans="2:3">
      <c r="B2476" s="5">
        <v>550</v>
      </c>
      <c r="C2476" s="5" t="s">
        <v>533</v>
      </c>
    </row>
    <row r="2477" spans="2:3">
      <c r="B2477" s="5">
        <v>637</v>
      </c>
      <c r="C2477" s="5" t="s">
        <v>533</v>
      </c>
    </row>
    <row r="2478" spans="2:3">
      <c r="B2478" s="5">
        <v>132</v>
      </c>
      <c r="C2478" s="5" t="s">
        <v>532</v>
      </c>
    </row>
    <row r="2479" spans="2:3">
      <c r="B2479" s="5">
        <v>510</v>
      </c>
      <c r="C2479" s="5" t="s">
        <v>533</v>
      </c>
    </row>
    <row r="2480" spans="2:3">
      <c r="B2480" s="5">
        <v>8</v>
      </c>
      <c r="C2480" s="5" t="s">
        <v>533</v>
      </c>
    </row>
    <row r="2481" spans="2:3">
      <c r="B2481" s="5">
        <v>986</v>
      </c>
      <c r="C2481" s="5" t="s">
        <v>532</v>
      </c>
    </row>
    <row r="2482" spans="2:3">
      <c r="B2482" s="5">
        <v>573</v>
      </c>
      <c r="C2482" s="5" t="s">
        <v>532</v>
      </c>
    </row>
    <row r="2483" spans="2:3">
      <c r="B2483" s="5">
        <v>714</v>
      </c>
      <c r="C2483" s="5" t="s">
        <v>533</v>
      </c>
    </row>
    <row r="2484" spans="2:3">
      <c r="B2484" s="5">
        <v>405</v>
      </c>
      <c r="C2484" s="5" t="s">
        <v>533</v>
      </c>
    </row>
    <row r="2485" spans="2:3">
      <c r="B2485" s="5">
        <v>787</v>
      </c>
      <c r="C2485" s="5" t="s">
        <v>533</v>
      </c>
    </row>
    <row r="2486" spans="2:3">
      <c r="B2486" s="5">
        <v>657</v>
      </c>
      <c r="C2486" s="5" t="s">
        <v>533</v>
      </c>
    </row>
    <row r="2487" spans="2:3">
      <c r="B2487" s="5">
        <v>327</v>
      </c>
      <c r="C2487" s="5" t="s">
        <v>533</v>
      </c>
    </row>
    <row r="2488" spans="2:3">
      <c r="B2488" s="5">
        <v>393</v>
      </c>
      <c r="C2488" s="5" t="s">
        <v>533</v>
      </c>
    </row>
    <row r="2489" spans="2:3">
      <c r="B2489" s="5">
        <v>513</v>
      </c>
      <c r="C2489" s="5" t="s">
        <v>532</v>
      </c>
    </row>
    <row r="2490" spans="2:3">
      <c r="B2490" s="5">
        <v>350</v>
      </c>
      <c r="C2490" s="5" t="s">
        <v>533</v>
      </c>
    </row>
    <row r="2491" spans="2:3">
      <c r="B2491" s="5">
        <v>184</v>
      </c>
      <c r="C2491" s="5" t="s">
        <v>533</v>
      </c>
    </row>
    <row r="2492" spans="2:3">
      <c r="B2492" s="5">
        <v>212</v>
      </c>
      <c r="C2492" s="5" t="s">
        <v>533</v>
      </c>
    </row>
    <row r="2493" spans="2:3">
      <c r="B2493" s="5">
        <v>441</v>
      </c>
      <c r="C2493" s="5" t="s">
        <v>533</v>
      </c>
    </row>
    <row r="2494" spans="2:3">
      <c r="B2494" s="5">
        <v>678</v>
      </c>
      <c r="C2494" s="5" t="s">
        <v>533</v>
      </c>
    </row>
    <row r="2495" spans="2:3">
      <c r="B2495" s="5">
        <v>258</v>
      </c>
      <c r="C2495" s="5" t="s">
        <v>533</v>
      </c>
    </row>
    <row r="2496" spans="2:3">
      <c r="B2496" s="5">
        <v>233</v>
      </c>
      <c r="C2496" s="5" t="s">
        <v>532</v>
      </c>
    </row>
    <row r="2497" spans="2:3">
      <c r="B2497" s="5">
        <v>598</v>
      </c>
      <c r="C2497" s="5" t="s">
        <v>533</v>
      </c>
    </row>
    <row r="2498" spans="2:3">
      <c r="B2498" s="5">
        <v>459</v>
      </c>
      <c r="C2498" s="5" t="s">
        <v>533</v>
      </c>
    </row>
    <row r="2499" spans="2:3">
      <c r="B2499" s="5">
        <v>616</v>
      </c>
      <c r="C2499" s="5" t="s">
        <v>533</v>
      </c>
    </row>
    <row r="2500" spans="2:3">
      <c r="B2500" s="5">
        <v>183</v>
      </c>
      <c r="C2500" s="5" t="s">
        <v>533</v>
      </c>
    </row>
    <row r="2501" spans="2:3">
      <c r="B2501" s="5">
        <v>90</v>
      </c>
      <c r="C2501" s="5" t="s">
        <v>533</v>
      </c>
    </row>
    <row r="2502" spans="2:3">
      <c r="B2502" s="5">
        <v>247</v>
      </c>
      <c r="C2502" s="5" t="s">
        <v>533</v>
      </c>
    </row>
    <row r="2503" spans="2:3">
      <c r="B2503" s="5">
        <v>41</v>
      </c>
      <c r="C2503" s="5" t="s">
        <v>533</v>
      </c>
    </row>
    <row r="2504" spans="2:3">
      <c r="B2504" s="5">
        <v>797</v>
      </c>
      <c r="C2504" s="5" t="s">
        <v>533</v>
      </c>
    </row>
    <row r="2505" spans="2:3">
      <c r="B2505" s="5">
        <v>647</v>
      </c>
      <c r="C2505" s="5" t="s">
        <v>532</v>
      </c>
    </row>
    <row r="2506" spans="2:3">
      <c r="B2506" s="5">
        <v>889</v>
      </c>
      <c r="C2506" s="5" t="s">
        <v>533</v>
      </c>
    </row>
    <row r="2507" spans="2:3">
      <c r="B2507" s="5">
        <v>838</v>
      </c>
      <c r="C2507" s="5" t="s">
        <v>533</v>
      </c>
    </row>
    <row r="2508" spans="2:3">
      <c r="B2508" s="5">
        <v>218</v>
      </c>
      <c r="C2508" s="5" t="s">
        <v>533</v>
      </c>
    </row>
    <row r="2509" spans="2:3">
      <c r="B2509" s="5">
        <v>623</v>
      </c>
      <c r="C2509" s="5" t="s">
        <v>532</v>
      </c>
    </row>
    <row r="2510" spans="2:3">
      <c r="B2510" s="5">
        <v>445</v>
      </c>
      <c r="C2510" s="5" t="s">
        <v>533</v>
      </c>
    </row>
    <row r="2511" spans="2:3">
      <c r="B2511" s="5">
        <v>929</v>
      </c>
      <c r="C2511" s="5" t="s">
        <v>532</v>
      </c>
    </row>
    <row r="2512" spans="2:3">
      <c r="B2512" s="5">
        <v>768</v>
      </c>
      <c r="C2512" s="5" t="s">
        <v>532</v>
      </c>
    </row>
    <row r="2513" spans="2:3">
      <c r="B2513" s="5">
        <v>43</v>
      </c>
      <c r="C2513" s="5" t="s">
        <v>532</v>
      </c>
    </row>
    <row r="2514" spans="2:3">
      <c r="B2514" s="5">
        <v>622</v>
      </c>
      <c r="C2514" s="5" t="s">
        <v>533</v>
      </c>
    </row>
    <row r="2515" spans="2:3">
      <c r="B2515" s="5">
        <v>275</v>
      </c>
      <c r="C2515" s="5" t="s">
        <v>533</v>
      </c>
    </row>
    <row r="2516" spans="2:3">
      <c r="B2516" s="5">
        <v>669</v>
      </c>
      <c r="C2516" s="5" t="s">
        <v>532</v>
      </c>
    </row>
    <row r="2517" spans="2:3">
      <c r="B2517" s="5">
        <v>279</v>
      </c>
      <c r="C2517" s="5" t="s">
        <v>533</v>
      </c>
    </row>
    <row r="2518" spans="2:3">
      <c r="B2518" s="5">
        <v>245</v>
      </c>
      <c r="C2518" s="5" t="s">
        <v>533</v>
      </c>
    </row>
    <row r="2519" spans="2:3">
      <c r="B2519" s="5">
        <v>960</v>
      </c>
      <c r="C2519" s="5" t="s">
        <v>532</v>
      </c>
    </row>
    <row r="2520" spans="2:3">
      <c r="B2520" s="5">
        <v>450</v>
      </c>
      <c r="C2520" s="5" t="s">
        <v>533</v>
      </c>
    </row>
    <row r="2521" spans="2:3">
      <c r="B2521" s="5">
        <v>692</v>
      </c>
      <c r="C2521" s="5" t="s">
        <v>533</v>
      </c>
    </row>
    <row r="2522" spans="2:3">
      <c r="B2522" s="5">
        <v>587</v>
      </c>
      <c r="C2522" s="5" t="s">
        <v>533</v>
      </c>
    </row>
    <row r="2523" spans="2:3">
      <c r="B2523" s="5">
        <v>740</v>
      </c>
      <c r="C2523" s="5" t="s">
        <v>532</v>
      </c>
    </row>
    <row r="2524" spans="2:3">
      <c r="B2524" s="5">
        <v>75</v>
      </c>
      <c r="C2524" s="5" t="s">
        <v>533</v>
      </c>
    </row>
    <row r="2525" spans="2:3">
      <c r="B2525" s="5">
        <v>923</v>
      </c>
      <c r="C2525" s="5" t="s">
        <v>532</v>
      </c>
    </row>
    <row r="2526" spans="2:3">
      <c r="B2526" s="5">
        <v>797</v>
      </c>
      <c r="C2526" s="5" t="s">
        <v>533</v>
      </c>
    </row>
    <row r="2527" spans="2:3">
      <c r="B2527" s="5">
        <v>739</v>
      </c>
      <c r="C2527" s="5" t="s">
        <v>532</v>
      </c>
    </row>
    <row r="2528" spans="2:3">
      <c r="B2528" s="5">
        <v>399</v>
      </c>
      <c r="C2528" s="5" t="s">
        <v>533</v>
      </c>
    </row>
    <row r="2529" spans="2:3">
      <c r="B2529" s="5">
        <v>884</v>
      </c>
      <c r="C2529" s="5" t="s">
        <v>533</v>
      </c>
    </row>
    <row r="2530" spans="2:3">
      <c r="B2530" s="5">
        <v>597</v>
      </c>
      <c r="C2530" s="5" t="s">
        <v>533</v>
      </c>
    </row>
    <row r="2531" spans="2:3">
      <c r="B2531" s="5">
        <v>114</v>
      </c>
      <c r="C2531" s="5" t="s">
        <v>532</v>
      </c>
    </row>
    <row r="2532" spans="2:3">
      <c r="B2532" s="5">
        <v>278</v>
      </c>
      <c r="C2532" s="5" t="s">
        <v>533</v>
      </c>
    </row>
    <row r="2533" spans="2:3">
      <c r="B2533" s="5">
        <v>346</v>
      </c>
      <c r="C2533" s="5" t="s">
        <v>533</v>
      </c>
    </row>
    <row r="2534" spans="2:3">
      <c r="B2534" s="5">
        <v>39</v>
      </c>
      <c r="C2534" s="5" t="s">
        <v>532</v>
      </c>
    </row>
    <row r="2535" spans="2:3">
      <c r="B2535" s="5">
        <v>841</v>
      </c>
      <c r="C2535" s="5" t="s">
        <v>532</v>
      </c>
    </row>
    <row r="2536" spans="2:3">
      <c r="B2536" s="5">
        <v>331</v>
      </c>
      <c r="C2536" s="5" t="s">
        <v>533</v>
      </c>
    </row>
    <row r="2537" spans="2:3">
      <c r="B2537" s="5">
        <v>986</v>
      </c>
      <c r="C2537" s="5" t="s">
        <v>532</v>
      </c>
    </row>
    <row r="2538" spans="2:3">
      <c r="B2538" s="5">
        <v>783</v>
      </c>
      <c r="C2538" s="5" t="s">
        <v>533</v>
      </c>
    </row>
    <row r="2539" spans="2:3">
      <c r="B2539" s="5">
        <v>600</v>
      </c>
      <c r="C2539" s="5" t="s">
        <v>532</v>
      </c>
    </row>
    <row r="2540" spans="2:3">
      <c r="B2540" s="5">
        <v>3</v>
      </c>
      <c r="C2540" s="5" t="s">
        <v>532</v>
      </c>
    </row>
    <row r="2541" spans="2:3">
      <c r="B2541" s="5">
        <v>513</v>
      </c>
      <c r="C2541" s="5" t="s">
        <v>532</v>
      </c>
    </row>
    <row r="2542" spans="2:3">
      <c r="B2542" s="5">
        <v>646</v>
      </c>
      <c r="C2542" s="5" t="s">
        <v>532</v>
      </c>
    </row>
    <row r="2543" spans="2:3">
      <c r="B2543" s="5">
        <v>363</v>
      </c>
      <c r="C2543" s="5" t="s">
        <v>532</v>
      </c>
    </row>
    <row r="2544" spans="2:3">
      <c r="B2544" s="5">
        <v>774</v>
      </c>
      <c r="C2544" s="5" t="s">
        <v>532</v>
      </c>
    </row>
    <row r="2545" spans="2:3">
      <c r="B2545" s="5">
        <v>626</v>
      </c>
      <c r="C2545" s="5" t="s">
        <v>532</v>
      </c>
    </row>
    <row r="2546" spans="2:3">
      <c r="B2546" s="5">
        <v>28</v>
      </c>
      <c r="C2546" s="5" t="s">
        <v>533</v>
      </c>
    </row>
    <row r="2547" spans="2:3">
      <c r="B2547" s="5">
        <v>700</v>
      </c>
      <c r="C2547" s="5" t="s">
        <v>533</v>
      </c>
    </row>
    <row r="2548" spans="2:3">
      <c r="B2548" s="5">
        <v>923</v>
      </c>
      <c r="C2548" s="5" t="s">
        <v>532</v>
      </c>
    </row>
    <row r="2549" spans="2:3">
      <c r="B2549" s="5">
        <v>954</v>
      </c>
      <c r="C2549" s="5" t="s">
        <v>532</v>
      </c>
    </row>
    <row r="2550" spans="2:3">
      <c r="B2550" s="5">
        <v>590</v>
      </c>
      <c r="C2550" s="5" t="s">
        <v>533</v>
      </c>
    </row>
    <row r="2551" spans="2:3">
      <c r="B2551" s="5">
        <v>108</v>
      </c>
      <c r="C2551" s="5" t="s">
        <v>533</v>
      </c>
    </row>
    <row r="2552" spans="2:3">
      <c r="B2552" s="5">
        <v>320</v>
      </c>
      <c r="C2552" s="5" t="s">
        <v>532</v>
      </c>
    </row>
    <row r="2553" spans="2:3">
      <c r="B2553" s="5">
        <v>879</v>
      </c>
      <c r="C2553" s="5" t="s">
        <v>532</v>
      </c>
    </row>
    <row r="2554" spans="2:3">
      <c r="B2554" s="5">
        <v>356</v>
      </c>
      <c r="C2554" s="5" t="s">
        <v>533</v>
      </c>
    </row>
    <row r="2555" spans="2:3">
      <c r="B2555" s="5">
        <v>378</v>
      </c>
      <c r="C2555" s="5" t="s">
        <v>532</v>
      </c>
    </row>
    <row r="2556" spans="2:3">
      <c r="B2556" s="5">
        <v>701</v>
      </c>
      <c r="C2556" s="5" t="s">
        <v>533</v>
      </c>
    </row>
    <row r="2557" spans="2:3">
      <c r="B2557" s="5">
        <v>890</v>
      </c>
      <c r="C2557" s="5" t="s">
        <v>532</v>
      </c>
    </row>
    <row r="2558" spans="2:3">
      <c r="B2558" s="5">
        <v>302</v>
      </c>
      <c r="C2558" s="5" t="s">
        <v>533</v>
      </c>
    </row>
    <row r="2559" spans="2:3">
      <c r="B2559" s="5">
        <v>460</v>
      </c>
      <c r="C2559" s="5" t="s">
        <v>533</v>
      </c>
    </row>
    <row r="2560" spans="2:3">
      <c r="B2560" s="5">
        <v>593</v>
      </c>
      <c r="C2560" s="5" t="s">
        <v>532</v>
      </c>
    </row>
    <row r="2561" spans="2:3">
      <c r="B2561" s="5">
        <v>442</v>
      </c>
      <c r="C2561" s="5" t="s">
        <v>532</v>
      </c>
    </row>
    <row r="2562" spans="2:3">
      <c r="B2562" s="5">
        <v>596</v>
      </c>
      <c r="C2562" s="5" t="s">
        <v>533</v>
      </c>
    </row>
    <row r="2563" spans="2:3">
      <c r="B2563" s="5">
        <v>577</v>
      </c>
      <c r="C2563" s="5" t="s">
        <v>532</v>
      </c>
    </row>
    <row r="2564" spans="2:3">
      <c r="B2564" s="5">
        <v>336</v>
      </c>
      <c r="C2564" s="5" t="s">
        <v>532</v>
      </c>
    </row>
    <row r="2565" spans="2:3">
      <c r="B2565" s="5">
        <v>498</v>
      </c>
      <c r="C2565" s="5" t="s">
        <v>532</v>
      </c>
    </row>
    <row r="2566" spans="2:3">
      <c r="B2566" s="5">
        <v>525</v>
      </c>
      <c r="C2566" s="5" t="s">
        <v>532</v>
      </c>
    </row>
    <row r="2567" spans="2:3">
      <c r="B2567" s="5">
        <v>656</v>
      </c>
      <c r="C2567" s="5" t="s">
        <v>533</v>
      </c>
    </row>
    <row r="2568" spans="2:3">
      <c r="B2568" s="5">
        <v>495</v>
      </c>
      <c r="C2568" s="5" t="s">
        <v>533</v>
      </c>
    </row>
    <row r="2569" spans="2:3">
      <c r="B2569" s="5">
        <v>934</v>
      </c>
      <c r="C2569" s="5" t="s">
        <v>533</v>
      </c>
    </row>
    <row r="2570" spans="2:3">
      <c r="B2570" s="5">
        <v>952</v>
      </c>
      <c r="C2570" s="5" t="s">
        <v>533</v>
      </c>
    </row>
    <row r="2571" spans="2:3">
      <c r="B2571" s="5">
        <v>538</v>
      </c>
      <c r="C2571" s="5" t="s">
        <v>532</v>
      </c>
    </row>
    <row r="2572" spans="2:3">
      <c r="B2572" s="5">
        <v>865</v>
      </c>
      <c r="C2572" s="5" t="s">
        <v>533</v>
      </c>
    </row>
    <row r="2573" spans="2:3">
      <c r="B2573" s="5">
        <v>119</v>
      </c>
      <c r="C2573" s="5" t="s">
        <v>533</v>
      </c>
    </row>
    <row r="2574" spans="2:3">
      <c r="B2574" s="5">
        <v>451</v>
      </c>
      <c r="C2574" s="5" t="s">
        <v>533</v>
      </c>
    </row>
    <row r="2575" spans="2:3">
      <c r="B2575" s="5">
        <v>421</v>
      </c>
      <c r="C2575" s="5" t="s">
        <v>532</v>
      </c>
    </row>
    <row r="2576" spans="2:3">
      <c r="B2576" s="5">
        <v>163</v>
      </c>
      <c r="C2576" s="5" t="s">
        <v>533</v>
      </c>
    </row>
    <row r="2577" spans="2:3">
      <c r="B2577" s="5">
        <v>57</v>
      </c>
      <c r="C2577" s="5" t="s">
        <v>533</v>
      </c>
    </row>
    <row r="2578" spans="2:3">
      <c r="B2578" s="5">
        <v>451</v>
      </c>
      <c r="C2578" s="5" t="s">
        <v>533</v>
      </c>
    </row>
    <row r="2579" spans="2:3">
      <c r="B2579" s="5">
        <v>276</v>
      </c>
      <c r="C2579" s="5" t="s">
        <v>532</v>
      </c>
    </row>
    <row r="2580" spans="2:3">
      <c r="B2580" s="5">
        <v>457</v>
      </c>
      <c r="C2580" s="5" t="s">
        <v>532</v>
      </c>
    </row>
    <row r="2581" spans="2:3">
      <c r="B2581" s="5">
        <v>814</v>
      </c>
      <c r="C2581" s="5" t="s">
        <v>532</v>
      </c>
    </row>
    <row r="2582" spans="2:3">
      <c r="B2582" s="5">
        <v>177</v>
      </c>
      <c r="C2582" s="5" t="s">
        <v>533</v>
      </c>
    </row>
    <row r="2583" spans="2:3">
      <c r="B2583" s="5">
        <v>626</v>
      </c>
      <c r="C2583" s="5" t="s">
        <v>533</v>
      </c>
    </row>
    <row r="2584" spans="2:3">
      <c r="B2584" s="5">
        <v>986</v>
      </c>
      <c r="C2584" s="5" t="s">
        <v>532</v>
      </c>
    </row>
    <row r="2585" spans="2:3">
      <c r="B2585" s="5">
        <v>531</v>
      </c>
      <c r="C2585" s="5" t="s">
        <v>533</v>
      </c>
    </row>
    <row r="2586" spans="2:3">
      <c r="B2586" s="5">
        <v>121</v>
      </c>
      <c r="C2586" s="5" t="s">
        <v>533</v>
      </c>
    </row>
    <row r="2587" spans="2:3">
      <c r="B2587" s="5">
        <v>510</v>
      </c>
      <c r="C2587" s="5" t="s">
        <v>533</v>
      </c>
    </row>
    <row r="2588" spans="2:3">
      <c r="B2588" s="5">
        <v>169</v>
      </c>
      <c r="C2588" s="5" t="s">
        <v>533</v>
      </c>
    </row>
    <row r="2589" spans="2:3">
      <c r="B2589" s="5">
        <v>303</v>
      </c>
      <c r="C2589" s="5" t="s">
        <v>533</v>
      </c>
    </row>
    <row r="2590" spans="2:3">
      <c r="B2590" s="5">
        <v>879</v>
      </c>
      <c r="C2590" s="5" t="s">
        <v>532</v>
      </c>
    </row>
    <row r="2591" spans="2:3">
      <c r="B2591" s="5">
        <v>844</v>
      </c>
      <c r="C2591" s="5" t="s">
        <v>532</v>
      </c>
    </row>
    <row r="2592" spans="2:3">
      <c r="B2592" s="5">
        <v>640</v>
      </c>
      <c r="C2592" s="5" t="s">
        <v>533</v>
      </c>
    </row>
    <row r="2593" spans="2:3">
      <c r="B2593" s="5">
        <v>439</v>
      </c>
      <c r="C2593" s="5" t="s">
        <v>533</v>
      </c>
    </row>
    <row r="2594" spans="2:3">
      <c r="B2594" s="5">
        <v>382</v>
      </c>
      <c r="C2594" s="5" t="s">
        <v>532</v>
      </c>
    </row>
    <row r="2595" spans="2:3">
      <c r="B2595" s="5">
        <v>148</v>
      </c>
      <c r="C2595" s="5" t="s">
        <v>532</v>
      </c>
    </row>
    <row r="2596" spans="2:3">
      <c r="B2596" s="5">
        <v>825</v>
      </c>
      <c r="C2596" s="5" t="s">
        <v>533</v>
      </c>
    </row>
    <row r="2597" spans="2:3">
      <c r="B2597" s="5">
        <v>772</v>
      </c>
      <c r="C2597" s="5" t="s">
        <v>533</v>
      </c>
    </row>
    <row r="2598" spans="2:3">
      <c r="B2598" s="5">
        <v>111</v>
      </c>
      <c r="C2598" s="5" t="s">
        <v>533</v>
      </c>
    </row>
    <row r="2599" spans="2:3">
      <c r="B2599" s="5">
        <v>53</v>
      </c>
      <c r="C2599" s="5" t="s">
        <v>532</v>
      </c>
    </row>
    <row r="2600" spans="2:3">
      <c r="B2600" s="5">
        <v>651</v>
      </c>
      <c r="C2600" s="5" t="s">
        <v>533</v>
      </c>
    </row>
    <row r="2601" spans="2:3">
      <c r="B2601" s="5">
        <v>980</v>
      </c>
      <c r="C2601" s="5" t="s">
        <v>532</v>
      </c>
    </row>
    <row r="2602" spans="2:3">
      <c r="B2602" s="5">
        <v>11</v>
      </c>
      <c r="C2602" s="5" t="s">
        <v>532</v>
      </c>
    </row>
    <row r="2603" spans="2:3">
      <c r="B2603" s="5">
        <v>923</v>
      </c>
      <c r="C2603" s="5" t="s">
        <v>532</v>
      </c>
    </row>
    <row r="2604" spans="2:3">
      <c r="B2604" s="5">
        <v>56</v>
      </c>
      <c r="C2604" s="5" t="s">
        <v>533</v>
      </c>
    </row>
    <row r="2605" spans="2:3">
      <c r="B2605" s="5">
        <v>313</v>
      </c>
      <c r="C2605" s="5" t="s">
        <v>532</v>
      </c>
    </row>
    <row r="2606" spans="2:3">
      <c r="B2606" s="5">
        <v>42</v>
      </c>
      <c r="C2606" s="5" t="s">
        <v>533</v>
      </c>
    </row>
    <row r="2607" spans="2:3">
      <c r="B2607" s="5">
        <v>255</v>
      </c>
      <c r="C2607" s="5" t="s">
        <v>532</v>
      </c>
    </row>
    <row r="2608" spans="2:3">
      <c r="B2608" s="5">
        <v>176</v>
      </c>
      <c r="C2608" s="5" t="s">
        <v>533</v>
      </c>
    </row>
    <row r="2609" spans="2:3">
      <c r="B2609" s="5">
        <v>516</v>
      </c>
      <c r="C2609" s="5" t="s">
        <v>533</v>
      </c>
    </row>
    <row r="2610" spans="2:3">
      <c r="B2610" s="5">
        <v>63</v>
      </c>
      <c r="C2610" s="5" t="s">
        <v>533</v>
      </c>
    </row>
    <row r="2611" spans="2:3">
      <c r="B2611" s="5">
        <v>114</v>
      </c>
      <c r="C2611" s="5" t="s">
        <v>532</v>
      </c>
    </row>
    <row r="2612" spans="2:3">
      <c r="B2612" s="5">
        <v>907</v>
      </c>
      <c r="C2612" s="5" t="s">
        <v>533</v>
      </c>
    </row>
    <row r="2613" spans="2:3">
      <c r="B2613" s="5">
        <v>774</v>
      </c>
      <c r="C2613" s="5" t="s">
        <v>533</v>
      </c>
    </row>
    <row r="2614" spans="2:3">
      <c r="B2614" s="5">
        <v>100</v>
      </c>
      <c r="C2614" s="5" t="s">
        <v>532</v>
      </c>
    </row>
    <row r="2615" spans="2:3">
      <c r="B2615" s="5">
        <v>873</v>
      </c>
      <c r="C2615" s="5" t="s">
        <v>532</v>
      </c>
    </row>
    <row r="2616" spans="2:3">
      <c r="B2616" s="5">
        <v>268</v>
      </c>
      <c r="C2616" s="5" t="s">
        <v>533</v>
      </c>
    </row>
    <row r="2617" spans="2:3">
      <c r="B2617" s="5">
        <v>188</v>
      </c>
      <c r="C2617" s="5" t="s">
        <v>532</v>
      </c>
    </row>
    <row r="2618" spans="2:3">
      <c r="B2618" s="5">
        <v>705</v>
      </c>
      <c r="C2618" s="5" t="s">
        <v>533</v>
      </c>
    </row>
    <row r="2619" spans="2:3">
      <c r="B2619" s="5">
        <v>370</v>
      </c>
      <c r="C2619" s="5" t="s">
        <v>533</v>
      </c>
    </row>
    <row r="2620" spans="2:3">
      <c r="B2620" s="5">
        <v>216</v>
      </c>
      <c r="C2620" s="5" t="s">
        <v>533</v>
      </c>
    </row>
    <row r="2621" spans="2:3">
      <c r="B2621" s="5">
        <v>540</v>
      </c>
      <c r="C2621" s="5" t="s">
        <v>533</v>
      </c>
    </row>
    <row r="2622" spans="2:3">
      <c r="B2622" s="5">
        <v>586</v>
      </c>
      <c r="C2622" s="5" t="s">
        <v>532</v>
      </c>
    </row>
    <row r="2623" spans="2:3">
      <c r="B2623" s="5">
        <v>587</v>
      </c>
      <c r="C2623" s="5" t="s">
        <v>533</v>
      </c>
    </row>
    <row r="2624" spans="2:3">
      <c r="B2624" s="5">
        <v>97</v>
      </c>
      <c r="C2624" s="5" t="s">
        <v>533</v>
      </c>
    </row>
    <row r="2625" spans="2:3">
      <c r="B2625" s="5">
        <v>911</v>
      </c>
      <c r="C2625" s="5" t="s">
        <v>533</v>
      </c>
    </row>
    <row r="2626" spans="2:3">
      <c r="B2626" s="5">
        <v>426</v>
      </c>
      <c r="C2626" s="5" t="s">
        <v>533</v>
      </c>
    </row>
    <row r="2627" spans="2:3">
      <c r="B2627" s="5">
        <v>381</v>
      </c>
      <c r="C2627" s="5" t="s">
        <v>532</v>
      </c>
    </row>
    <row r="2628" spans="2:3">
      <c r="B2628" s="5">
        <v>723</v>
      </c>
      <c r="C2628" s="5" t="s">
        <v>533</v>
      </c>
    </row>
    <row r="2629" spans="2:3">
      <c r="B2629" s="5">
        <v>557</v>
      </c>
      <c r="C2629" s="5" t="s">
        <v>532</v>
      </c>
    </row>
    <row r="2630" spans="2:3">
      <c r="B2630" s="5">
        <v>297</v>
      </c>
      <c r="C2630" s="5" t="s">
        <v>533</v>
      </c>
    </row>
    <row r="2631" spans="2:3">
      <c r="B2631" s="5">
        <v>269</v>
      </c>
      <c r="C2631" s="5" t="s">
        <v>532</v>
      </c>
    </row>
    <row r="2632" spans="2:3">
      <c r="B2632" s="5">
        <v>525</v>
      </c>
      <c r="C2632" s="5" t="s">
        <v>532</v>
      </c>
    </row>
    <row r="2633" spans="2:3">
      <c r="B2633" s="5">
        <v>1000</v>
      </c>
      <c r="C2633" s="5" t="s">
        <v>532</v>
      </c>
    </row>
    <row r="2634" spans="2:3">
      <c r="B2634" s="5">
        <v>374</v>
      </c>
      <c r="C2634" s="5" t="s">
        <v>533</v>
      </c>
    </row>
    <row r="2635" spans="2:3">
      <c r="B2635" s="5">
        <v>646</v>
      </c>
      <c r="C2635" s="5" t="s">
        <v>533</v>
      </c>
    </row>
    <row r="2636" spans="2:3">
      <c r="B2636" s="5">
        <v>299</v>
      </c>
      <c r="C2636" s="5" t="s">
        <v>532</v>
      </c>
    </row>
    <row r="2637" spans="2:3">
      <c r="B2637" s="5">
        <v>891</v>
      </c>
      <c r="C2637" s="5" t="s">
        <v>532</v>
      </c>
    </row>
    <row r="2638" spans="2:3">
      <c r="B2638" s="5">
        <v>476</v>
      </c>
      <c r="C2638" s="5" t="s">
        <v>533</v>
      </c>
    </row>
    <row r="2639" spans="2:3">
      <c r="B2639" s="5">
        <v>428</v>
      </c>
      <c r="C2639" s="5" t="s">
        <v>533</v>
      </c>
    </row>
    <row r="2640" spans="2:3">
      <c r="B2640" s="5">
        <v>937</v>
      </c>
      <c r="C2640" s="5" t="s">
        <v>533</v>
      </c>
    </row>
    <row r="2641" spans="2:3">
      <c r="B2641" s="5">
        <v>240</v>
      </c>
      <c r="C2641" s="5" t="s">
        <v>533</v>
      </c>
    </row>
    <row r="2642" spans="2:3">
      <c r="B2642" s="5">
        <v>676</v>
      </c>
      <c r="C2642" s="5" t="s">
        <v>533</v>
      </c>
    </row>
    <row r="2643" spans="2:3">
      <c r="B2643" s="5">
        <v>77</v>
      </c>
      <c r="C2643" s="5" t="s">
        <v>533</v>
      </c>
    </row>
    <row r="2644" spans="2:3">
      <c r="B2644" s="5">
        <v>507</v>
      </c>
      <c r="C2644" s="5" t="s">
        <v>533</v>
      </c>
    </row>
    <row r="2645" spans="2:3">
      <c r="B2645" s="5">
        <v>197</v>
      </c>
      <c r="C2645" s="5" t="s">
        <v>532</v>
      </c>
    </row>
    <row r="2646" spans="2:3">
      <c r="B2646" s="5">
        <v>202</v>
      </c>
      <c r="C2646" s="5" t="s">
        <v>533</v>
      </c>
    </row>
    <row r="2647" spans="2:3">
      <c r="B2647" s="5">
        <v>731</v>
      </c>
      <c r="C2647" s="5" t="s">
        <v>533</v>
      </c>
    </row>
    <row r="2648" spans="2:3">
      <c r="B2648" s="5">
        <v>114</v>
      </c>
      <c r="C2648" s="5" t="s">
        <v>533</v>
      </c>
    </row>
    <row r="2649" spans="2:3">
      <c r="B2649" s="5">
        <v>526</v>
      </c>
      <c r="C2649" s="5" t="s">
        <v>532</v>
      </c>
    </row>
    <row r="2650" spans="2:3">
      <c r="B2650" s="5">
        <v>308</v>
      </c>
      <c r="C2650" s="5" t="s">
        <v>532</v>
      </c>
    </row>
    <row r="2651" spans="2:3">
      <c r="B2651" s="5">
        <v>472</v>
      </c>
      <c r="C2651" s="5" t="s">
        <v>532</v>
      </c>
    </row>
    <row r="2652" spans="2:3">
      <c r="B2652" s="5">
        <v>289</v>
      </c>
      <c r="C2652" s="5" t="s">
        <v>533</v>
      </c>
    </row>
    <row r="2653" spans="2:3">
      <c r="B2653" s="5">
        <v>92</v>
      </c>
      <c r="C2653" s="5" t="s">
        <v>533</v>
      </c>
    </row>
    <row r="2654" spans="2:3">
      <c r="B2654" s="5">
        <v>536</v>
      </c>
      <c r="C2654" s="5" t="s">
        <v>532</v>
      </c>
    </row>
    <row r="2655" spans="2:3">
      <c r="B2655" s="5">
        <v>166</v>
      </c>
      <c r="C2655" s="5" t="s">
        <v>533</v>
      </c>
    </row>
    <row r="2656" spans="2:3">
      <c r="B2656" s="5">
        <v>922</v>
      </c>
      <c r="C2656" s="5" t="s">
        <v>532</v>
      </c>
    </row>
    <row r="2657" spans="2:3">
      <c r="B2657" s="5">
        <v>811</v>
      </c>
      <c r="C2657" s="5" t="s">
        <v>533</v>
      </c>
    </row>
    <row r="2658" spans="2:3">
      <c r="B2658" s="5">
        <v>768</v>
      </c>
      <c r="C2658" s="5" t="s">
        <v>533</v>
      </c>
    </row>
    <row r="2659" spans="2:3">
      <c r="B2659" s="5">
        <v>653</v>
      </c>
      <c r="C2659" s="5" t="s">
        <v>532</v>
      </c>
    </row>
    <row r="2660" spans="2:3">
      <c r="B2660" s="5">
        <v>838</v>
      </c>
      <c r="C2660" s="5" t="s">
        <v>532</v>
      </c>
    </row>
    <row r="2661" spans="2:3">
      <c r="B2661" s="5">
        <v>558</v>
      </c>
      <c r="C2661" s="5" t="s">
        <v>533</v>
      </c>
    </row>
    <row r="2662" spans="2:3">
      <c r="B2662" s="5">
        <v>228</v>
      </c>
      <c r="C2662" s="5" t="s">
        <v>532</v>
      </c>
    </row>
    <row r="2663" spans="2:3">
      <c r="B2663" s="5">
        <v>985</v>
      </c>
      <c r="C2663" s="5" t="s">
        <v>533</v>
      </c>
    </row>
    <row r="2664" spans="2:3">
      <c r="B2664" s="5">
        <v>601</v>
      </c>
      <c r="C2664" s="5" t="s">
        <v>532</v>
      </c>
    </row>
    <row r="2665" spans="2:3">
      <c r="B2665" s="5">
        <v>415</v>
      </c>
      <c r="C2665" s="5" t="s">
        <v>532</v>
      </c>
    </row>
    <row r="2666" spans="2:3">
      <c r="B2666" s="5">
        <v>719</v>
      </c>
      <c r="C2666" s="5" t="s">
        <v>533</v>
      </c>
    </row>
    <row r="2667" spans="2:3">
      <c r="B2667" s="5">
        <v>115</v>
      </c>
      <c r="C2667" s="5" t="s">
        <v>532</v>
      </c>
    </row>
    <row r="2668" spans="2:3">
      <c r="B2668" s="5">
        <v>909</v>
      </c>
      <c r="C2668" s="5" t="s">
        <v>532</v>
      </c>
    </row>
    <row r="2669" spans="2:3">
      <c r="B2669" s="5">
        <v>983</v>
      </c>
      <c r="C2669" s="5" t="s">
        <v>532</v>
      </c>
    </row>
    <row r="2670" spans="2:3">
      <c r="B2670" s="5">
        <v>896</v>
      </c>
      <c r="C2670" s="5" t="s">
        <v>532</v>
      </c>
    </row>
    <row r="2671" spans="2:3">
      <c r="B2671" s="5">
        <v>998</v>
      </c>
      <c r="C2671" s="5" t="s">
        <v>532</v>
      </c>
    </row>
    <row r="2672" spans="2:3">
      <c r="B2672" s="5">
        <v>904</v>
      </c>
      <c r="C2672" s="5" t="s">
        <v>533</v>
      </c>
    </row>
    <row r="2673" spans="2:3">
      <c r="B2673" s="5">
        <v>900</v>
      </c>
      <c r="C2673" s="5" t="s">
        <v>532</v>
      </c>
    </row>
    <row r="2674" spans="2:3">
      <c r="B2674" s="5">
        <v>326</v>
      </c>
      <c r="C2674" s="5" t="s">
        <v>533</v>
      </c>
    </row>
    <row r="2675" spans="2:3">
      <c r="B2675" s="5">
        <v>483</v>
      </c>
      <c r="C2675" s="5" t="s">
        <v>532</v>
      </c>
    </row>
    <row r="2676" spans="2:3">
      <c r="B2676" s="5">
        <v>784</v>
      </c>
      <c r="C2676" s="5" t="s">
        <v>532</v>
      </c>
    </row>
    <row r="2677" spans="2:3">
      <c r="B2677" s="5">
        <v>631</v>
      </c>
      <c r="C2677" s="5" t="s">
        <v>533</v>
      </c>
    </row>
    <row r="2678" spans="2:3">
      <c r="B2678" s="5">
        <v>328</v>
      </c>
      <c r="C2678" s="5" t="s">
        <v>532</v>
      </c>
    </row>
    <row r="2679" spans="2:3">
      <c r="B2679" s="5">
        <v>716</v>
      </c>
      <c r="C2679" s="5" t="s">
        <v>532</v>
      </c>
    </row>
    <row r="2680" spans="2:3">
      <c r="B2680" s="5">
        <v>840</v>
      </c>
      <c r="C2680" s="5" t="s">
        <v>532</v>
      </c>
    </row>
    <row r="2681" spans="2:3">
      <c r="B2681" s="5">
        <v>637</v>
      </c>
      <c r="C2681" s="5" t="s">
        <v>533</v>
      </c>
    </row>
    <row r="2682" spans="2:3">
      <c r="B2682" s="5">
        <v>38</v>
      </c>
      <c r="C2682" s="5" t="s">
        <v>533</v>
      </c>
    </row>
    <row r="2683" spans="2:3">
      <c r="B2683" s="5">
        <v>588</v>
      </c>
      <c r="C2683" s="5" t="s">
        <v>532</v>
      </c>
    </row>
    <row r="2684" spans="2:3">
      <c r="B2684" s="5">
        <v>594</v>
      </c>
      <c r="C2684" s="5" t="s">
        <v>533</v>
      </c>
    </row>
    <row r="2685" spans="2:3">
      <c r="B2685" s="5">
        <v>965</v>
      </c>
      <c r="C2685" s="5" t="s">
        <v>532</v>
      </c>
    </row>
    <row r="2686" spans="2:3">
      <c r="B2686" s="5">
        <v>783</v>
      </c>
      <c r="C2686" s="5" t="s">
        <v>532</v>
      </c>
    </row>
    <row r="2687" spans="2:3">
      <c r="B2687" s="5">
        <v>423</v>
      </c>
      <c r="C2687" s="5" t="s">
        <v>533</v>
      </c>
    </row>
    <row r="2688" spans="2:3">
      <c r="B2688" s="5">
        <v>94</v>
      </c>
      <c r="C2688" s="5" t="s">
        <v>533</v>
      </c>
    </row>
    <row r="2689" spans="2:3">
      <c r="B2689" s="5">
        <v>72</v>
      </c>
      <c r="C2689" s="5" t="s">
        <v>532</v>
      </c>
    </row>
    <row r="2690" spans="2:3">
      <c r="B2690" s="5">
        <v>332</v>
      </c>
      <c r="C2690" s="5" t="s">
        <v>533</v>
      </c>
    </row>
    <row r="2691" spans="2:3">
      <c r="B2691" s="5">
        <v>378</v>
      </c>
      <c r="C2691" s="5" t="s">
        <v>533</v>
      </c>
    </row>
    <row r="2692" spans="2:3">
      <c r="B2692" s="5">
        <v>763</v>
      </c>
      <c r="C2692" s="5" t="s">
        <v>532</v>
      </c>
    </row>
    <row r="2693" spans="2:3">
      <c r="B2693" s="5">
        <v>596</v>
      </c>
      <c r="C2693" s="5" t="s">
        <v>532</v>
      </c>
    </row>
    <row r="2694" spans="2:3">
      <c r="B2694" s="5">
        <v>148</v>
      </c>
      <c r="C2694" s="5" t="s">
        <v>532</v>
      </c>
    </row>
    <row r="2695" spans="2:3">
      <c r="B2695" s="5">
        <v>318</v>
      </c>
      <c r="C2695" s="5" t="s">
        <v>533</v>
      </c>
    </row>
    <row r="2696" spans="2:3">
      <c r="B2696" s="5">
        <v>50</v>
      </c>
      <c r="C2696" s="5" t="s">
        <v>533</v>
      </c>
    </row>
    <row r="2697" spans="2:3">
      <c r="B2697" s="5">
        <v>327</v>
      </c>
      <c r="C2697" s="5" t="s">
        <v>532</v>
      </c>
    </row>
    <row r="2698" spans="2:3">
      <c r="B2698" s="5">
        <v>684</v>
      </c>
      <c r="C2698" s="5" t="s">
        <v>533</v>
      </c>
    </row>
    <row r="2699" spans="2:3">
      <c r="B2699" s="5">
        <v>520</v>
      </c>
      <c r="C2699" s="5" t="s">
        <v>533</v>
      </c>
    </row>
    <row r="2700" spans="2:3">
      <c r="B2700" s="5">
        <v>683</v>
      </c>
      <c r="C2700" s="5" t="s">
        <v>533</v>
      </c>
    </row>
    <row r="2701" spans="2:3">
      <c r="B2701" s="5">
        <v>258</v>
      </c>
      <c r="C2701" s="5" t="s">
        <v>533</v>
      </c>
    </row>
    <row r="2702" spans="2:3">
      <c r="B2702" s="5">
        <v>835</v>
      </c>
      <c r="C2702" s="5" t="s">
        <v>532</v>
      </c>
    </row>
    <row r="2703" spans="2:3">
      <c r="B2703" s="5">
        <v>617</v>
      </c>
      <c r="C2703" s="5" t="s">
        <v>533</v>
      </c>
    </row>
    <row r="2704" spans="2:3">
      <c r="B2704" s="5">
        <v>520</v>
      </c>
      <c r="C2704" s="5" t="s">
        <v>532</v>
      </c>
    </row>
    <row r="2705" spans="2:3">
      <c r="B2705" s="5">
        <v>873</v>
      </c>
      <c r="C2705" s="5" t="s">
        <v>532</v>
      </c>
    </row>
    <row r="2706" spans="2:3">
      <c r="B2706" s="5">
        <v>495</v>
      </c>
      <c r="C2706" s="5" t="s">
        <v>533</v>
      </c>
    </row>
    <row r="2707" spans="2:3">
      <c r="B2707" s="5">
        <v>484</v>
      </c>
      <c r="C2707" s="5" t="s">
        <v>532</v>
      </c>
    </row>
    <row r="2708" spans="2:3">
      <c r="B2708" s="5">
        <v>493</v>
      </c>
      <c r="C2708" s="5" t="s">
        <v>532</v>
      </c>
    </row>
    <row r="2709" spans="2:3">
      <c r="B2709" s="5">
        <v>196</v>
      </c>
      <c r="C2709" s="5" t="s">
        <v>533</v>
      </c>
    </row>
    <row r="2710" spans="2:3">
      <c r="B2710" s="5">
        <v>683</v>
      </c>
      <c r="C2710" s="5" t="s">
        <v>533</v>
      </c>
    </row>
    <row r="2711" spans="2:3">
      <c r="B2711" s="5">
        <v>552</v>
      </c>
      <c r="C2711" s="5" t="s">
        <v>532</v>
      </c>
    </row>
    <row r="2712" spans="2:3">
      <c r="B2712" s="5">
        <v>243</v>
      </c>
      <c r="C2712" s="5" t="s">
        <v>532</v>
      </c>
    </row>
    <row r="2713" spans="2:3">
      <c r="B2713" s="5">
        <v>925</v>
      </c>
      <c r="C2713" s="5" t="s">
        <v>532</v>
      </c>
    </row>
    <row r="2714" spans="2:3">
      <c r="B2714" s="5">
        <v>341</v>
      </c>
      <c r="C2714" s="5" t="s">
        <v>533</v>
      </c>
    </row>
    <row r="2715" spans="2:3">
      <c r="B2715" s="5">
        <v>842</v>
      </c>
      <c r="C2715" s="5" t="s">
        <v>532</v>
      </c>
    </row>
    <row r="2716" spans="2:3">
      <c r="B2716" s="5">
        <v>255</v>
      </c>
      <c r="C2716" s="5" t="s">
        <v>533</v>
      </c>
    </row>
    <row r="2717" spans="2:3">
      <c r="B2717" s="5">
        <v>140</v>
      </c>
      <c r="C2717" s="5" t="s">
        <v>533</v>
      </c>
    </row>
    <row r="2718" spans="2:3">
      <c r="B2718" s="5">
        <v>56</v>
      </c>
      <c r="C2718" s="5" t="s">
        <v>533</v>
      </c>
    </row>
    <row r="2719" spans="2:3">
      <c r="B2719" s="5">
        <v>982</v>
      </c>
      <c r="C2719" s="5" t="s">
        <v>533</v>
      </c>
    </row>
    <row r="2720" spans="2:3">
      <c r="B2720" s="5">
        <v>973</v>
      </c>
      <c r="C2720" s="5" t="s">
        <v>532</v>
      </c>
    </row>
    <row r="2721" spans="2:3">
      <c r="B2721" s="5">
        <v>380</v>
      </c>
      <c r="C2721" s="5" t="s">
        <v>533</v>
      </c>
    </row>
    <row r="2722" spans="2:3">
      <c r="B2722" s="5">
        <v>31</v>
      </c>
      <c r="C2722" s="5" t="s">
        <v>533</v>
      </c>
    </row>
    <row r="2723" spans="2:3">
      <c r="B2723" s="5">
        <v>209</v>
      </c>
      <c r="C2723" s="5" t="s">
        <v>532</v>
      </c>
    </row>
    <row r="2724" spans="2:3">
      <c r="B2724" s="5">
        <v>315</v>
      </c>
      <c r="C2724" s="5" t="s">
        <v>533</v>
      </c>
    </row>
    <row r="2725" spans="2:3">
      <c r="B2725" s="5">
        <v>850</v>
      </c>
      <c r="C2725" s="5" t="s">
        <v>533</v>
      </c>
    </row>
    <row r="2726" spans="2:3">
      <c r="B2726" s="5">
        <v>210</v>
      </c>
      <c r="C2726" s="5" t="s">
        <v>533</v>
      </c>
    </row>
    <row r="2727" spans="2:3">
      <c r="B2727" s="5">
        <v>7</v>
      </c>
      <c r="C2727" s="5" t="s">
        <v>532</v>
      </c>
    </row>
    <row r="2728" spans="2:3">
      <c r="B2728" s="5">
        <v>961</v>
      </c>
      <c r="C2728" s="5" t="s">
        <v>532</v>
      </c>
    </row>
    <row r="2729" spans="2:3">
      <c r="B2729" s="5">
        <v>609</v>
      </c>
      <c r="C2729" s="5" t="s">
        <v>533</v>
      </c>
    </row>
    <row r="2730" spans="2:3">
      <c r="B2730" s="5">
        <v>383</v>
      </c>
      <c r="C2730" s="5" t="s">
        <v>533</v>
      </c>
    </row>
    <row r="2731" spans="2:3">
      <c r="B2731" s="5">
        <v>846</v>
      </c>
      <c r="C2731" s="5" t="s">
        <v>532</v>
      </c>
    </row>
    <row r="2732" spans="2:3">
      <c r="B2732" s="5">
        <v>93</v>
      </c>
      <c r="C2732" s="5" t="s">
        <v>533</v>
      </c>
    </row>
    <row r="2733" spans="2:3">
      <c r="B2733" s="5">
        <v>668</v>
      </c>
      <c r="C2733" s="5" t="s">
        <v>533</v>
      </c>
    </row>
    <row r="2734" spans="2:3">
      <c r="B2734" s="5">
        <v>445</v>
      </c>
      <c r="C2734" s="5" t="s">
        <v>532</v>
      </c>
    </row>
    <row r="2735" spans="2:3">
      <c r="B2735" s="5">
        <v>137</v>
      </c>
      <c r="C2735" s="5" t="s">
        <v>533</v>
      </c>
    </row>
    <row r="2736" spans="2:3">
      <c r="B2736" s="5">
        <v>787</v>
      </c>
      <c r="C2736" s="5" t="s">
        <v>533</v>
      </c>
    </row>
    <row r="2737" spans="2:3">
      <c r="B2737" s="5">
        <v>799</v>
      </c>
      <c r="C2737" s="5" t="s">
        <v>532</v>
      </c>
    </row>
    <row r="2738" spans="2:3">
      <c r="B2738" s="5">
        <v>355</v>
      </c>
      <c r="C2738" s="5" t="s">
        <v>532</v>
      </c>
    </row>
    <row r="2739" spans="2:3">
      <c r="B2739" s="5">
        <v>311</v>
      </c>
      <c r="C2739" s="5" t="s">
        <v>533</v>
      </c>
    </row>
    <row r="2740" spans="2:3">
      <c r="B2740" s="5">
        <v>571</v>
      </c>
      <c r="C2740" s="5" t="s">
        <v>533</v>
      </c>
    </row>
    <row r="2741" spans="2:3">
      <c r="B2741" s="5">
        <v>876</v>
      </c>
      <c r="C2741" s="5" t="s">
        <v>532</v>
      </c>
    </row>
    <row r="2742" spans="2:3">
      <c r="B2742" s="5">
        <v>343</v>
      </c>
      <c r="C2742" s="5" t="s">
        <v>533</v>
      </c>
    </row>
    <row r="2743" spans="2:3">
      <c r="B2743" s="5">
        <v>563</v>
      </c>
      <c r="C2743" s="5" t="s">
        <v>533</v>
      </c>
    </row>
    <row r="2744" spans="2:3">
      <c r="B2744" s="5">
        <v>402</v>
      </c>
      <c r="C2744" s="5" t="s">
        <v>532</v>
      </c>
    </row>
    <row r="2745" spans="2:3">
      <c r="B2745" s="5">
        <v>426</v>
      </c>
      <c r="C2745" s="5" t="s">
        <v>532</v>
      </c>
    </row>
    <row r="2746" spans="2:3">
      <c r="B2746" s="5">
        <v>582</v>
      </c>
      <c r="C2746" s="5" t="s">
        <v>532</v>
      </c>
    </row>
    <row r="2747" spans="2:3">
      <c r="B2747" s="5">
        <v>276</v>
      </c>
      <c r="C2747" s="5" t="s">
        <v>533</v>
      </c>
    </row>
    <row r="2748" spans="2:3">
      <c r="B2748" s="5">
        <v>755</v>
      </c>
      <c r="C2748" s="5" t="s">
        <v>533</v>
      </c>
    </row>
    <row r="2749" spans="2:3">
      <c r="B2749" s="5">
        <v>734</v>
      </c>
      <c r="C2749" s="5" t="s">
        <v>533</v>
      </c>
    </row>
    <row r="2750" spans="2:3">
      <c r="B2750" s="5">
        <v>469</v>
      </c>
      <c r="C2750" s="5" t="s">
        <v>532</v>
      </c>
    </row>
    <row r="2751" spans="2:3">
      <c r="B2751" s="5">
        <v>549</v>
      </c>
      <c r="C2751" s="5" t="s">
        <v>532</v>
      </c>
    </row>
    <row r="2752" spans="2:3">
      <c r="B2752" s="5">
        <v>578</v>
      </c>
      <c r="C2752" s="5" t="s">
        <v>533</v>
      </c>
    </row>
    <row r="2753" spans="2:3">
      <c r="B2753" s="5">
        <v>482</v>
      </c>
      <c r="C2753" s="5" t="s">
        <v>532</v>
      </c>
    </row>
    <row r="2754" spans="2:3">
      <c r="B2754" s="5">
        <v>835</v>
      </c>
      <c r="C2754" s="5" t="s">
        <v>533</v>
      </c>
    </row>
    <row r="2755" spans="2:3">
      <c r="B2755" s="5">
        <v>775</v>
      </c>
      <c r="C2755" s="5" t="s">
        <v>532</v>
      </c>
    </row>
    <row r="2756" spans="2:3">
      <c r="B2756" s="5">
        <v>556</v>
      </c>
      <c r="C2756" s="5" t="s">
        <v>533</v>
      </c>
    </row>
    <row r="2757" spans="2:3">
      <c r="B2757" s="5">
        <v>449</v>
      </c>
      <c r="C2757" s="5" t="s">
        <v>533</v>
      </c>
    </row>
    <row r="2758" spans="2:3">
      <c r="B2758" s="5">
        <v>49</v>
      </c>
      <c r="C2758" s="5" t="s">
        <v>532</v>
      </c>
    </row>
    <row r="2759" spans="2:3">
      <c r="B2759" s="5">
        <v>483</v>
      </c>
      <c r="C2759" s="5" t="s">
        <v>533</v>
      </c>
    </row>
    <row r="2760" spans="2:3">
      <c r="B2760" s="5">
        <v>918</v>
      </c>
      <c r="C2760" s="5" t="s">
        <v>532</v>
      </c>
    </row>
    <row r="2761" spans="2:3">
      <c r="B2761" s="5">
        <v>658</v>
      </c>
      <c r="C2761" s="5" t="s">
        <v>533</v>
      </c>
    </row>
    <row r="2762" spans="2:3">
      <c r="B2762" s="5">
        <v>672</v>
      </c>
      <c r="C2762" s="5" t="s">
        <v>533</v>
      </c>
    </row>
    <row r="2763" spans="2:3">
      <c r="B2763" s="5">
        <v>863</v>
      </c>
      <c r="C2763" s="5" t="s">
        <v>533</v>
      </c>
    </row>
    <row r="2764" spans="2:3">
      <c r="B2764" s="5">
        <v>627</v>
      </c>
      <c r="C2764" s="5" t="s">
        <v>533</v>
      </c>
    </row>
    <row r="2765" spans="2:3">
      <c r="B2765" s="5">
        <v>148</v>
      </c>
      <c r="C2765" s="5" t="s">
        <v>532</v>
      </c>
    </row>
    <row r="2766" spans="2:3">
      <c r="B2766" s="5">
        <v>191</v>
      </c>
      <c r="C2766" s="5" t="s">
        <v>532</v>
      </c>
    </row>
    <row r="2767" spans="2:3">
      <c r="B2767" s="5">
        <v>346</v>
      </c>
      <c r="C2767" s="5" t="s">
        <v>533</v>
      </c>
    </row>
    <row r="2768" spans="2:3">
      <c r="B2768" s="5">
        <v>580</v>
      </c>
      <c r="C2768" s="5" t="s">
        <v>533</v>
      </c>
    </row>
    <row r="2769" spans="2:3">
      <c r="B2769" s="5">
        <v>568</v>
      </c>
      <c r="C2769" s="5" t="s">
        <v>532</v>
      </c>
    </row>
    <row r="2770" spans="2:3">
      <c r="B2770" s="5">
        <v>550</v>
      </c>
      <c r="C2770" s="5" t="s">
        <v>533</v>
      </c>
    </row>
    <row r="2771" spans="2:3">
      <c r="B2771" s="5">
        <v>430</v>
      </c>
      <c r="C2771" s="5" t="s">
        <v>532</v>
      </c>
    </row>
    <row r="2772" spans="2:3">
      <c r="B2772" s="5">
        <v>402</v>
      </c>
      <c r="C2772" s="5" t="s">
        <v>532</v>
      </c>
    </row>
    <row r="2773" spans="2:3">
      <c r="B2773" s="5">
        <v>71</v>
      </c>
      <c r="C2773" s="5" t="s">
        <v>532</v>
      </c>
    </row>
    <row r="2774" spans="2:3">
      <c r="B2774" s="5">
        <v>318</v>
      </c>
      <c r="C2774" s="5" t="s">
        <v>533</v>
      </c>
    </row>
    <row r="2775" spans="2:3">
      <c r="B2775" s="5">
        <v>569</v>
      </c>
      <c r="C2775" s="5" t="s">
        <v>533</v>
      </c>
    </row>
    <row r="2776" spans="2:3">
      <c r="B2776" s="5">
        <v>985</v>
      </c>
      <c r="C2776" s="5" t="s">
        <v>532</v>
      </c>
    </row>
    <row r="2777" spans="2:3">
      <c r="B2777" s="5">
        <v>313</v>
      </c>
      <c r="C2777" s="5" t="s">
        <v>532</v>
      </c>
    </row>
    <row r="2778" spans="2:3">
      <c r="B2778" s="5">
        <v>796</v>
      </c>
      <c r="C2778" s="5" t="s">
        <v>533</v>
      </c>
    </row>
    <row r="2779" spans="2:3">
      <c r="B2779" s="5">
        <v>290</v>
      </c>
      <c r="C2779" s="5" t="s">
        <v>532</v>
      </c>
    </row>
    <row r="2780" spans="2:3">
      <c r="B2780" s="5">
        <v>776</v>
      </c>
      <c r="C2780" s="5" t="s">
        <v>532</v>
      </c>
    </row>
    <row r="2781" spans="2:3">
      <c r="B2781" s="5">
        <v>857</v>
      </c>
      <c r="C2781" s="5" t="s">
        <v>533</v>
      </c>
    </row>
    <row r="2782" spans="2:3">
      <c r="B2782" s="5">
        <v>519</v>
      </c>
      <c r="C2782" s="5" t="s">
        <v>533</v>
      </c>
    </row>
    <row r="2783" spans="2:3">
      <c r="B2783" s="5">
        <v>860</v>
      </c>
      <c r="C2783" s="5" t="s">
        <v>533</v>
      </c>
    </row>
    <row r="2784" spans="2:3">
      <c r="B2784" s="5">
        <v>650</v>
      </c>
      <c r="C2784" s="5" t="s">
        <v>532</v>
      </c>
    </row>
    <row r="2785" spans="2:3">
      <c r="B2785" s="5">
        <v>197</v>
      </c>
      <c r="C2785" s="5" t="s">
        <v>533</v>
      </c>
    </row>
    <row r="2786" spans="2:3">
      <c r="B2786" s="5">
        <v>898</v>
      </c>
      <c r="C2786" s="5" t="s">
        <v>532</v>
      </c>
    </row>
    <row r="2787" spans="2:3">
      <c r="B2787" s="5">
        <v>400</v>
      </c>
      <c r="C2787" s="5" t="s">
        <v>532</v>
      </c>
    </row>
    <row r="2788" spans="2:3">
      <c r="B2788" s="5">
        <v>221</v>
      </c>
      <c r="C2788" s="5" t="s">
        <v>533</v>
      </c>
    </row>
    <row r="2789" spans="2:3">
      <c r="B2789" s="5">
        <v>571</v>
      </c>
      <c r="C2789" s="5" t="s">
        <v>533</v>
      </c>
    </row>
    <row r="2790" spans="2:3">
      <c r="B2790" s="5">
        <v>536</v>
      </c>
      <c r="C2790" s="5" t="s">
        <v>533</v>
      </c>
    </row>
    <row r="2791" spans="2:3">
      <c r="B2791" s="5">
        <v>232</v>
      </c>
      <c r="C2791" s="5" t="s">
        <v>533</v>
      </c>
    </row>
    <row r="2792" spans="2:3">
      <c r="B2792" s="5">
        <v>643</v>
      </c>
      <c r="C2792" s="5" t="s">
        <v>533</v>
      </c>
    </row>
    <row r="2793" spans="2:3">
      <c r="B2793" s="5">
        <v>50</v>
      </c>
      <c r="C2793" s="5" t="s">
        <v>533</v>
      </c>
    </row>
    <row r="2794" spans="2:3">
      <c r="B2794" s="5">
        <v>879</v>
      </c>
      <c r="C2794" s="5" t="s">
        <v>532</v>
      </c>
    </row>
    <row r="2795" spans="2:3">
      <c r="B2795" s="5">
        <v>666</v>
      </c>
      <c r="C2795" s="5" t="s">
        <v>532</v>
      </c>
    </row>
    <row r="2796" spans="2:3">
      <c r="B2796" s="5">
        <v>54</v>
      </c>
      <c r="C2796" s="5" t="s">
        <v>533</v>
      </c>
    </row>
    <row r="2797" spans="2:3">
      <c r="B2797" s="5">
        <v>81</v>
      </c>
      <c r="C2797" s="5" t="s">
        <v>533</v>
      </c>
    </row>
    <row r="2798" spans="2:3">
      <c r="B2798" s="5">
        <v>969</v>
      </c>
      <c r="C2798" s="5" t="s">
        <v>532</v>
      </c>
    </row>
    <row r="2799" spans="2:3">
      <c r="B2799" s="5">
        <v>274</v>
      </c>
      <c r="C2799" s="5" t="s">
        <v>533</v>
      </c>
    </row>
    <row r="2800" spans="2:3">
      <c r="B2800" s="5">
        <v>634</v>
      </c>
      <c r="C2800" s="5" t="s">
        <v>533</v>
      </c>
    </row>
    <row r="2801" spans="2:3">
      <c r="B2801" s="5">
        <v>53</v>
      </c>
      <c r="C2801" s="5" t="s">
        <v>532</v>
      </c>
    </row>
    <row r="2802" spans="2:3">
      <c r="B2802" s="5">
        <v>988</v>
      </c>
      <c r="C2802" s="5" t="s">
        <v>532</v>
      </c>
    </row>
    <row r="2803" spans="2:3">
      <c r="B2803" s="5">
        <v>603</v>
      </c>
      <c r="C2803" s="5" t="s">
        <v>533</v>
      </c>
    </row>
    <row r="2804" spans="2:3">
      <c r="B2804" s="5">
        <v>256</v>
      </c>
      <c r="C2804" s="5" t="s">
        <v>532</v>
      </c>
    </row>
    <row r="2805" spans="2:3">
      <c r="B2805" s="5">
        <v>118</v>
      </c>
      <c r="C2805" s="5" t="s">
        <v>532</v>
      </c>
    </row>
    <row r="2806" spans="2:3">
      <c r="B2806" s="5">
        <v>461</v>
      </c>
      <c r="C2806" s="5" t="s">
        <v>533</v>
      </c>
    </row>
    <row r="2807" spans="2:3">
      <c r="B2807" s="5">
        <v>579</v>
      </c>
      <c r="C2807" s="5" t="s">
        <v>533</v>
      </c>
    </row>
    <row r="2808" spans="2:3">
      <c r="B2808" s="5">
        <v>326</v>
      </c>
      <c r="C2808" s="5" t="s">
        <v>533</v>
      </c>
    </row>
    <row r="2809" spans="2:3">
      <c r="B2809" s="5">
        <v>413</v>
      </c>
      <c r="C2809" s="5" t="s">
        <v>533</v>
      </c>
    </row>
    <row r="2810" spans="2:3">
      <c r="B2810" s="5">
        <v>379</v>
      </c>
      <c r="C2810" s="5" t="s">
        <v>533</v>
      </c>
    </row>
    <row r="2811" spans="2:3">
      <c r="B2811" s="5">
        <v>837</v>
      </c>
      <c r="C2811" s="5" t="s">
        <v>532</v>
      </c>
    </row>
    <row r="2812" spans="2:3">
      <c r="B2812" s="5">
        <v>80</v>
      </c>
      <c r="C2812" s="5" t="s">
        <v>533</v>
      </c>
    </row>
    <row r="2813" spans="2:3">
      <c r="B2813" s="5">
        <v>740</v>
      </c>
      <c r="C2813" s="5" t="s">
        <v>533</v>
      </c>
    </row>
    <row r="2814" spans="2:3">
      <c r="B2814" s="5">
        <v>558</v>
      </c>
      <c r="C2814" s="5" t="s">
        <v>533</v>
      </c>
    </row>
    <row r="2815" spans="2:3">
      <c r="B2815" s="5">
        <v>532</v>
      </c>
      <c r="C2815" s="5" t="s">
        <v>533</v>
      </c>
    </row>
    <row r="2816" spans="2:3">
      <c r="B2816" s="5">
        <v>323</v>
      </c>
      <c r="C2816" s="5" t="s">
        <v>533</v>
      </c>
    </row>
    <row r="2817" spans="2:3">
      <c r="B2817" s="5">
        <v>855</v>
      </c>
      <c r="C2817" s="5" t="s">
        <v>533</v>
      </c>
    </row>
    <row r="2818" spans="2:3">
      <c r="B2818" s="5">
        <v>315</v>
      </c>
      <c r="C2818" s="5" t="s">
        <v>533</v>
      </c>
    </row>
    <row r="2819" spans="2:3">
      <c r="B2819" s="5">
        <v>158</v>
      </c>
      <c r="C2819" s="5" t="s">
        <v>533</v>
      </c>
    </row>
    <row r="2820" spans="2:3">
      <c r="B2820" s="5">
        <v>256</v>
      </c>
      <c r="C2820" s="5" t="s">
        <v>532</v>
      </c>
    </row>
    <row r="2821" spans="2:3">
      <c r="B2821" s="5">
        <v>703</v>
      </c>
      <c r="C2821" s="5" t="s">
        <v>533</v>
      </c>
    </row>
    <row r="2822" spans="2:3">
      <c r="B2822" s="5">
        <v>516</v>
      </c>
      <c r="C2822" s="5" t="s">
        <v>533</v>
      </c>
    </row>
    <row r="2823" spans="2:3">
      <c r="B2823" s="5">
        <v>69</v>
      </c>
      <c r="C2823" s="5" t="s">
        <v>533</v>
      </c>
    </row>
    <row r="2824" spans="2:3">
      <c r="B2824" s="5">
        <v>507</v>
      </c>
      <c r="C2824" s="5" t="s">
        <v>533</v>
      </c>
    </row>
    <row r="2825" spans="2:3">
      <c r="B2825" s="5">
        <v>303</v>
      </c>
      <c r="C2825" s="5" t="s">
        <v>533</v>
      </c>
    </row>
    <row r="2826" spans="2:3">
      <c r="B2826" s="5">
        <v>394</v>
      </c>
      <c r="C2826" s="5" t="s">
        <v>532</v>
      </c>
    </row>
    <row r="2827" spans="2:3">
      <c r="B2827" s="5">
        <v>248</v>
      </c>
      <c r="C2827" s="5" t="s">
        <v>533</v>
      </c>
    </row>
    <row r="2828" spans="2:3">
      <c r="B2828" s="5">
        <v>879</v>
      </c>
      <c r="C2828" s="5" t="s">
        <v>533</v>
      </c>
    </row>
    <row r="2829" spans="2:3">
      <c r="B2829" s="5">
        <v>569</v>
      </c>
      <c r="C2829" s="5" t="s">
        <v>533</v>
      </c>
    </row>
    <row r="2830" spans="2:3">
      <c r="B2830" s="5">
        <v>78</v>
      </c>
      <c r="C2830" s="5" t="s">
        <v>532</v>
      </c>
    </row>
    <row r="2831" spans="2:3">
      <c r="B2831" s="5">
        <v>947</v>
      </c>
      <c r="C2831" s="5" t="s">
        <v>532</v>
      </c>
    </row>
    <row r="2832" spans="2:3">
      <c r="B2832" s="5">
        <v>661</v>
      </c>
      <c r="C2832" s="5" t="s">
        <v>532</v>
      </c>
    </row>
    <row r="2833" spans="2:3">
      <c r="B2833" s="5">
        <v>919</v>
      </c>
      <c r="C2833" s="5" t="s">
        <v>532</v>
      </c>
    </row>
    <row r="2834" spans="2:3">
      <c r="B2834" s="5">
        <v>666</v>
      </c>
      <c r="C2834" s="5" t="s">
        <v>533</v>
      </c>
    </row>
    <row r="2835" spans="2:3">
      <c r="B2835" s="5">
        <v>360</v>
      </c>
      <c r="C2835" s="5" t="s">
        <v>533</v>
      </c>
    </row>
    <row r="2836" spans="2:3">
      <c r="B2836" s="5">
        <v>389</v>
      </c>
      <c r="C2836" s="5" t="s">
        <v>533</v>
      </c>
    </row>
    <row r="2837" spans="2:3">
      <c r="B2837" s="5">
        <v>930</v>
      </c>
      <c r="C2837" s="5" t="s">
        <v>532</v>
      </c>
    </row>
    <row r="2838" spans="2:3">
      <c r="B2838" s="5">
        <v>698</v>
      </c>
      <c r="C2838" s="5" t="s">
        <v>533</v>
      </c>
    </row>
    <row r="2839" spans="2:3">
      <c r="B2839" s="5">
        <v>254</v>
      </c>
      <c r="C2839" s="5" t="s">
        <v>532</v>
      </c>
    </row>
    <row r="2840" spans="2:3">
      <c r="B2840" s="5">
        <v>770</v>
      </c>
      <c r="C2840" s="5" t="s">
        <v>532</v>
      </c>
    </row>
    <row r="2841" spans="2:3">
      <c r="B2841" s="5">
        <v>566</v>
      </c>
      <c r="C2841" s="5" t="s">
        <v>533</v>
      </c>
    </row>
    <row r="2842" spans="2:3">
      <c r="B2842" s="5">
        <v>391</v>
      </c>
      <c r="C2842" s="5" t="s">
        <v>533</v>
      </c>
    </row>
    <row r="2843" spans="2:3">
      <c r="B2843" s="5">
        <v>837</v>
      </c>
      <c r="C2843" s="5" t="s">
        <v>533</v>
      </c>
    </row>
    <row r="2844" spans="2:3">
      <c r="B2844" s="5">
        <v>550</v>
      </c>
      <c r="C2844" s="5" t="s">
        <v>532</v>
      </c>
    </row>
    <row r="2845" spans="2:3">
      <c r="B2845" s="5">
        <v>373</v>
      </c>
      <c r="C2845" s="5" t="s">
        <v>533</v>
      </c>
    </row>
    <row r="2846" spans="2:3">
      <c r="B2846" s="5">
        <v>155</v>
      </c>
      <c r="C2846" s="5" t="s">
        <v>533</v>
      </c>
    </row>
    <row r="2847" spans="2:3">
      <c r="B2847" s="5">
        <v>19</v>
      </c>
      <c r="C2847" s="5" t="s">
        <v>533</v>
      </c>
    </row>
    <row r="2848" spans="2:3">
      <c r="B2848" s="5">
        <v>211</v>
      </c>
      <c r="C2848" s="5" t="s">
        <v>533</v>
      </c>
    </row>
    <row r="2849" spans="2:3">
      <c r="B2849" s="5">
        <v>180</v>
      </c>
      <c r="C2849" s="5" t="s">
        <v>533</v>
      </c>
    </row>
    <row r="2850" spans="2:3">
      <c r="B2850" s="5">
        <v>375</v>
      </c>
      <c r="C2850" s="5" t="s">
        <v>532</v>
      </c>
    </row>
    <row r="2851" spans="2:3">
      <c r="B2851" s="5">
        <v>386</v>
      </c>
      <c r="C2851" s="5" t="s">
        <v>533</v>
      </c>
    </row>
    <row r="2852" spans="2:3">
      <c r="B2852" s="5">
        <v>747</v>
      </c>
      <c r="C2852" s="5" t="s">
        <v>533</v>
      </c>
    </row>
    <row r="2853" spans="2:3">
      <c r="B2853" s="5">
        <v>682</v>
      </c>
      <c r="C2853" s="5" t="s">
        <v>533</v>
      </c>
    </row>
    <row r="2854" spans="2:3">
      <c r="B2854" s="5">
        <v>897</v>
      </c>
      <c r="C2854" s="5" t="s">
        <v>533</v>
      </c>
    </row>
    <row r="2855" spans="2:3">
      <c r="B2855" s="5">
        <v>351</v>
      </c>
      <c r="C2855" s="5" t="s">
        <v>532</v>
      </c>
    </row>
    <row r="2856" spans="2:3">
      <c r="B2856" s="5">
        <v>492</v>
      </c>
      <c r="C2856" s="5" t="s">
        <v>533</v>
      </c>
    </row>
    <row r="2857" spans="2:3">
      <c r="B2857" s="5">
        <v>701</v>
      </c>
      <c r="C2857" s="5" t="s">
        <v>533</v>
      </c>
    </row>
    <row r="2858" spans="2:3">
      <c r="B2858" s="5">
        <v>98</v>
      </c>
      <c r="C2858" s="5" t="s">
        <v>533</v>
      </c>
    </row>
    <row r="2859" spans="2:3">
      <c r="B2859" s="5">
        <v>879</v>
      </c>
      <c r="C2859" s="5" t="s">
        <v>532</v>
      </c>
    </row>
    <row r="2860" spans="2:3">
      <c r="B2860" s="5">
        <v>648</v>
      </c>
      <c r="C2860" s="5" t="s">
        <v>533</v>
      </c>
    </row>
    <row r="2861" spans="2:3">
      <c r="B2861" s="5">
        <v>613</v>
      </c>
      <c r="C2861" s="5" t="s">
        <v>533</v>
      </c>
    </row>
    <row r="2862" spans="2:3">
      <c r="B2862" s="5">
        <v>49</v>
      </c>
      <c r="C2862" s="5" t="s">
        <v>532</v>
      </c>
    </row>
    <row r="2863" spans="2:3">
      <c r="B2863" s="5">
        <v>622</v>
      </c>
      <c r="C2863" s="5" t="s">
        <v>533</v>
      </c>
    </row>
    <row r="2864" spans="2:3">
      <c r="B2864" s="5">
        <v>46</v>
      </c>
      <c r="C2864" s="5" t="s">
        <v>532</v>
      </c>
    </row>
    <row r="2865" spans="2:3">
      <c r="B2865" s="5">
        <v>265</v>
      </c>
      <c r="C2865" s="5" t="s">
        <v>532</v>
      </c>
    </row>
    <row r="2866" spans="2:3">
      <c r="B2866" s="5">
        <v>289</v>
      </c>
      <c r="C2866" s="5" t="s">
        <v>533</v>
      </c>
    </row>
    <row r="2867" spans="2:3">
      <c r="B2867" s="5">
        <v>873</v>
      </c>
      <c r="C2867" s="5" t="s">
        <v>532</v>
      </c>
    </row>
    <row r="2868" spans="2:3">
      <c r="B2868" s="5">
        <v>618</v>
      </c>
      <c r="C2868" s="5" t="s">
        <v>533</v>
      </c>
    </row>
    <row r="2869" spans="2:3">
      <c r="B2869" s="5">
        <v>891</v>
      </c>
      <c r="C2869" s="5" t="s">
        <v>532</v>
      </c>
    </row>
    <row r="2870" spans="2:3">
      <c r="B2870" s="5">
        <v>164</v>
      </c>
      <c r="C2870" s="5" t="s">
        <v>532</v>
      </c>
    </row>
    <row r="2871" spans="2:3">
      <c r="B2871" s="5">
        <v>803</v>
      </c>
      <c r="C2871" s="5" t="s">
        <v>533</v>
      </c>
    </row>
    <row r="2872" spans="2:3">
      <c r="B2872" s="5">
        <v>301</v>
      </c>
      <c r="C2872" s="5" t="s">
        <v>533</v>
      </c>
    </row>
    <row r="2873" spans="2:3">
      <c r="B2873" s="5">
        <v>58</v>
      </c>
      <c r="C2873" s="5" t="s">
        <v>532</v>
      </c>
    </row>
    <row r="2874" spans="2:3">
      <c r="B2874" s="5">
        <v>782</v>
      </c>
      <c r="C2874" s="5" t="s">
        <v>532</v>
      </c>
    </row>
    <row r="2875" spans="2:3">
      <c r="B2875" s="5">
        <v>213</v>
      </c>
      <c r="C2875" s="5" t="s">
        <v>533</v>
      </c>
    </row>
    <row r="2876" spans="2:3">
      <c r="B2876" s="5">
        <v>546</v>
      </c>
      <c r="C2876" s="5" t="s">
        <v>533</v>
      </c>
    </row>
    <row r="2877" spans="2:3">
      <c r="B2877" s="5">
        <v>348</v>
      </c>
      <c r="C2877" s="5" t="s">
        <v>533</v>
      </c>
    </row>
    <row r="2878" spans="2:3">
      <c r="B2878" s="5">
        <v>62</v>
      </c>
      <c r="C2878" s="5" t="s">
        <v>533</v>
      </c>
    </row>
    <row r="2879" spans="2:3">
      <c r="B2879" s="5">
        <v>792</v>
      </c>
      <c r="C2879" s="5" t="s">
        <v>532</v>
      </c>
    </row>
    <row r="2880" spans="2:3">
      <c r="B2880" s="5">
        <v>108</v>
      </c>
      <c r="C2880" s="5" t="s">
        <v>532</v>
      </c>
    </row>
    <row r="2881" spans="2:3">
      <c r="B2881" s="5">
        <v>240</v>
      </c>
      <c r="C2881" s="5" t="s">
        <v>532</v>
      </c>
    </row>
    <row r="2882" spans="2:3">
      <c r="B2882" s="5">
        <v>328</v>
      </c>
      <c r="C2882" s="5" t="s">
        <v>533</v>
      </c>
    </row>
    <row r="2883" spans="2:3">
      <c r="B2883" s="5">
        <v>447</v>
      </c>
      <c r="C2883" s="5" t="s">
        <v>533</v>
      </c>
    </row>
    <row r="2884" spans="2:3">
      <c r="B2884" s="5">
        <v>470</v>
      </c>
      <c r="C2884" s="5" t="s">
        <v>532</v>
      </c>
    </row>
    <row r="2885" spans="2:3">
      <c r="B2885" s="5">
        <v>444</v>
      </c>
      <c r="C2885" s="5" t="s">
        <v>533</v>
      </c>
    </row>
    <row r="2886" spans="2:3">
      <c r="B2886" s="5">
        <v>497</v>
      </c>
      <c r="C2886" s="5" t="s">
        <v>532</v>
      </c>
    </row>
    <row r="2887" spans="2:3">
      <c r="B2887" s="5">
        <v>836</v>
      </c>
      <c r="C2887" s="5" t="s">
        <v>532</v>
      </c>
    </row>
    <row r="2888" spans="2:3">
      <c r="B2888" s="5">
        <v>209</v>
      </c>
      <c r="C2888" s="5" t="s">
        <v>533</v>
      </c>
    </row>
    <row r="2889" spans="2:3">
      <c r="B2889" s="5">
        <v>191</v>
      </c>
      <c r="C2889" s="5" t="s">
        <v>533</v>
      </c>
    </row>
    <row r="2890" spans="2:3">
      <c r="B2890" s="5">
        <v>322</v>
      </c>
      <c r="C2890" s="5" t="s">
        <v>533</v>
      </c>
    </row>
    <row r="2891" spans="2:3">
      <c r="B2891" s="5">
        <v>258</v>
      </c>
      <c r="C2891" s="5" t="s">
        <v>533</v>
      </c>
    </row>
    <row r="2892" spans="2:3">
      <c r="B2892" s="5">
        <v>501</v>
      </c>
      <c r="C2892" s="5" t="s">
        <v>533</v>
      </c>
    </row>
    <row r="2893" spans="2:3">
      <c r="B2893" s="5">
        <v>701</v>
      </c>
      <c r="C2893" s="5" t="s">
        <v>532</v>
      </c>
    </row>
    <row r="2894" spans="2:3">
      <c r="B2894" s="5">
        <v>320</v>
      </c>
      <c r="C2894" s="5" t="s">
        <v>532</v>
      </c>
    </row>
    <row r="2895" spans="2:3">
      <c r="B2895" s="5">
        <v>777</v>
      </c>
      <c r="C2895" s="5" t="s">
        <v>533</v>
      </c>
    </row>
    <row r="2896" spans="2:3">
      <c r="B2896" s="5">
        <v>811</v>
      </c>
      <c r="C2896" s="5" t="s">
        <v>532</v>
      </c>
    </row>
    <row r="2897" spans="2:3">
      <c r="B2897" s="5">
        <v>722</v>
      </c>
      <c r="C2897" s="5" t="s">
        <v>532</v>
      </c>
    </row>
    <row r="2898" spans="2:3">
      <c r="B2898" s="5">
        <v>792</v>
      </c>
      <c r="C2898" s="5" t="s">
        <v>533</v>
      </c>
    </row>
    <row r="2899" spans="2:3">
      <c r="B2899" s="5">
        <v>920</v>
      </c>
      <c r="C2899" s="5" t="s">
        <v>533</v>
      </c>
    </row>
    <row r="2900" spans="2:3">
      <c r="B2900" s="5">
        <v>437</v>
      </c>
      <c r="C2900" s="5" t="s">
        <v>532</v>
      </c>
    </row>
    <row r="2901" spans="2:3">
      <c r="B2901" s="5">
        <v>871</v>
      </c>
      <c r="C2901" s="5" t="s">
        <v>532</v>
      </c>
    </row>
    <row r="2902" spans="2:3">
      <c r="B2902" s="5">
        <v>667</v>
      </c>
      <c r="C2902" s="5" t="s">
        <v>533</v>
      </c>
    </row>
    <row r="2903" spans="2:3">
      <c r="B2903" s="5">
        <v>947</v>
      </c>
      <c r="C2903" s="5" t="s">
        <v>532</v>
      </c>
    </row>
    <row r="2904" spans="2:3">
      <c r="B2904" s="5">
        <v>649</v>
      </c>
      <c r="C2904" s="5" t="s">
        <v>532</v>
      </c>
    </row>
    <row r="2905" spans="2:3">
      <c r="B2905" s="5">
        <v>204</v>
      </c>
      <c r="C2905" s="5" t="s">
        <v>533</v>
      </c>
    </row>
    <row r="2906" spans="2:3">
      <c r="B2906" s="5">
        <v>912</v>
      </c>
      <c r="C2906" s="5" t="s">
        <v>532</v>
      </c>
    </row>
    <row r="2907" spans="2:3">
      <c r="B2907" s="5">
        <v>172</v>
      </c>
      <c r="C2907" s="5" t="s">
        <v>533</v>
      </c>
    </row>
    <row r="2908" spans="2:3">
      <c r="B2908" s="5">
        <v>943</v>
      </c>
      <c r="C2908" s="5" t="s">
        <v>532</v>
      </c>
    </row>
    <row r="2909" spans="2:3">
      <c r="B2909" s="5">
        <v>608</v>
      </c>
      <c r="C2909" s="5" t="s">
        <v>533</v>
      </c>
    </row>
    <row r="2910" spans="2:3">
      <c r="B2910" s="5">
        <v>604</v>
      </c>
      <c r="C2910" s="5" t="s">
        <v>533</v>
      </c>
    </row>
    <row r="2911" spans="2:3">
      <c r="B2911" s="5">
        <v>270</v>
      </c>
      <c r="C2911" s="5" t="s">
        <v>532</v>
      </c>
    </row>
    <row r="2912" spans="2:3">
      <c r="B2912" s="5">
        <v>268</v>
      </c>
      <c r="C2912" s="5" t="s">
        <v>532</v>
      </c>
    </row>
    <row r="2913" spans="2:3">
      <c r="B2913" s="5">
        <v>529</v>
      </c>
      <c r="C2913" s="5" t="s">
        <v>533</v>
      </c>
    </row>
    <row r="2914" spans="2:3">
      <c r="B2914" s="5">
        <v>369</v>
      </c>
      <c r="C2914" s="5" t="s">
        <v>533</v>
      </c>
    </row>
    <row r="2915" spans="2:3">
      <c r="B2915" s="5">
        <v>927</v>
      </c>
      <c r="C2915" s="5" t="s">
        <v>532</v>
      </c>
    </row>
    <row r="2916" spans="2:3">
      <c r="B2916" s="5">
        <v>82</v>
      </c>
      <c r="C2916" s="5" t="s">
        <v>532</v>
      </c>
    </row>
    <row r="2917" spans="2:3">
      <c r="B2917" s="5">
        <v>485</v>
      </c>
      <c r="C2917" s="5" t="s">
        <v>533</v>
      </c>
    </row>
    <row r="2918" spans="2:3">
      <c r="B2918" s="5">
        <v>48</v>
      </c>
      <c r="C2918" s="5" t="s">
        <v>532</v>
      </c>
    </row>
    <row r="2919" spans="2:3">
      <c r="B2919" s="5">
        <v>819</v>
      </c>
      <c r="C2919" s="5" t="s">
        <v>532</v>
      </c>
    </row>
    <row r="2920" spans="2:3">
      <c r="B2920" s="5">
        <v>284</v>
      </c>
      <c r="C2920" s="5" t="s">
        <v>533</v>
      </c>
    </row>
    <row r="2921" spans="2:3">
      <c r="B2921" s="5">
        <v>686</v>
      </c>
      <c r="C2921" s="5" t="s">
        <v>532</v>
      </c>
    </row>
    <row r="2922" spans="2:3">
      <c r="B2922" s="5">
        <v>91</v>
      </c>
      <c r="C2922" s="5" t="s">
        <v>532</v>
      </c>
    </row>
    <row r="2923" spans="2:3">
      <c r="B2923" s="5">
        <v>562</v>
      </c>
      <c r="C2923" s="5" t="s">
        <v>533</v>
      </c>
    </row>
    <row r="2924" spans="2:3">
      <c r="B2924" s="5">
        <v>869</v>
      </c>
      <c r="C2924" s="5" t="s">
        <v>532</v>
      </c>
    </row>
    <row r="2925" spans="2:3">
      <c r="B2925" s="5">
        <v>809</v>
      </c>
      <c r="C2925" s="5" t="s">
        <v>532</v>
      </c>
    </row>
    <row r="2926" spans="2:3">
      <c r="B2926" s="5">
        <v>21</v>
      </c>
      <c r="C2926" s="5" t="s">
        <v>533</v>
      </c>
    </row>
    <row r="2927" spans="2:3">
      <c r="B2927" s="5">
        <v>304</v>
      </c>
      <c r="C2927" s="5" t="s">
        <v>533</v>
      </c>
    </row>
    <row r="2928" spans="2:3">
      <c r="B2928" s="5">
        <v>7</v>
      </c>
      <c r="C2928" s="5" t="s">
        <v>533</v>
      </c>
    </row>
    <row r="2929" spans="2:3">
      <c r="B2929" s="5">
        <v>844</v>
      </c>
      <c r="C2929" s="5" t="s">
        <v>533</v>
      </c>
    </row>
    <row r="2930" spans="2:3">
      <c r="B2930" s="5">
        <v>146</v>
      </c>
      <c r="C2930" s="5" t="s">
        <v>533</v>
      </c>
    </row>
    <row r="2931" spans="2:3">
      <c r="B2931" s="5">
        <v>41</v>
      </c>
      <c r="C2931" s="5" t="s">
        <v>532</v>
      </c>
    </row>
    <row r="2932" spans="2:3">
      <c r="B2932" s="5">
        <v>177</v>
      </c>
      <c r="C2932" s="5" t="s">
        <v>533</v>
      </c>
    </row>
    <row r="2933" spans="2:3">
      <c r="B2933" s="5">
        <v>493</v>
      </c>
      <c r="C2933" s="5" t="s">
        <v>533</v>
      </c>
    </row>
    <row r="2934" spans="2:3">
      <c r="B2934" s="5">
        <v>286</v>
      </c>
      <c r="C2934" s="5" t="s">
        <v>532</v>
      </c>
    </row>
    <row r="2935" spans="2:3">
      <c r="B2935" s="5">
        <v>940</v>
      </c>
      <c r="C2935" s="5" t="s">
        <v>532</v>
      </c>
    </row>
    <row r="2936" spans="2:3">
      <c r="B2936" s="5">
        <v>980</v>
      </c>
      <c r="C2936" s="5" t="s">
        <v>532</v>
      </c>
    </row>
    <row r="2937" spans="2:3">
      <c r="B2937" s="5">
        <v>306</v>
      </c>
      <c r="C2937" s="5" t="s">
        <v>532</v>
      </c>
    </row>
    <row r="2938" spans="2:3">
      <c r="B2938" s="5">
        <v>309</v>
      </c>
      <c r="C2938" s="5" t="s">
        <v>532</v>
      </c>
    </row>
    <row r="2939" spans="2:3">
      <c r="B2939" s="5">
        <v>976</v>
      </c>
      <c r="C2939" s="5" t="s">
        <v>533</v>
      </c>
    </row>
    <row r="2940" spans="2:3">
      <c r="B2940" s="5">
        <v>911</v>
      </c>
      <c r="C2940" s="5" t="s">
        <v>532</v>
      </c>
    </row>
    <row r="2941" spans="2:3">
      <c r="B2941" s="5">
        <v>602</v>
      </c>
      <c r="C2941" s="5" t="s">
        <v>533</v>
      </c>
    </row>
    <row r="2942" spans="2:3">
      <c r="B2942" s="5">
        <v>347</v>
      </c>
      <c r="C2942" s="5" t="s">
        <v>532</v>
      </c>
    </row>
    <row r="2943" spans="2:3">
      <c r="B2943" s="5">
        <v>988</v>
      </c>
      <c r="C2943" s="5" t="s">
        <v>533</v>
      </c>
    </row>
    <row r="2944" spans="2:3">
      <c r="B2944" s="5">
        <v>899</v>
      </c>
      <c r="C2944" s="5" t="s">
        <v>532</v>
      </c>
    </row>
    <row r="2945" spans="2:3">
      <c r="B2945" s="5">
        <v>22</v>
      </c>
      <c r="C2945" s="5" t="s">
        <v>533</v>
      </c>
    </row>
    <row r="2946" spans="2:3">
      <c r="B2946" s="5">
        <v>173</v>
      </c>
      <c r="C2946" s="5" t="s">
        <v>532</v>
      </c>
    </row>
    <row r="2947" spans="2:3">
      <c r="B2947" s="5">
        <v>637</v>
      </c>
      <c r="C2947" s="5" t="s">
        <v>533</v>
      </c>
    </row>
    <row r="2948" spans="2:3">
      <c r="B2948" s="5">
        <v>324</v>
      </c>
      <c r="C2948" s="5" t="s">
        <v>533</v>
      </c>
    </row>
    <row r="2949" spans="2:3">
      <c r="B2949" s="5">
        <v>151</v>
      </c>
      <c r="C2949" s="5" t="s">
        <v>533</v>
      </c>
    </row>
    <row r="2950" spans="2:3">
      <c r="B2950" s="5">
        <v>15</v>
      </c>
      <c r="C2950" s="5" t="s">
        <v>533</v>
      </c>
    </row>
    <row r="2951" spans="2:3">
      <c r="B2951" s="5">
        <v>77</v>
      </c>
      <c r="C2951" s="5" t="s">
        <v>533</v>
      </c>
    </row>
    <row r="2952" spans="2:3">
      <c r="B2952" s="5">
        <v>519</v>
      </c>
      <c r="C2952" s="5" t="s">
        <v>533</v>
      </c>
    </row>
    <row r="2953" spans="2:3">
      <c r="B2953" s="5">
        <v>640</v>
      </c>
      <c r="C2953" s="5" t="s">
        <v>532</v>
      </c>
    </row>
    <row r="2954" spans="2:3">
      <c r="B2954" s="5">
        <v>261</v>
      </c>
      <c r="C2954" s="5" t="s">
        <v>532</v>
      </c>
    </row>
    <row r="2955" spans="2:3">
      <c r="B2955" s="5">
        <v>819</v>
      </c>
      <c r="C2955" s="5" t="s">
        <v>533</v>
      </c>
    </row>
    <row r="2956" spans="2:3">
      <c r="B2956" s="5">
        <v>226</v>
      </c>
      <c r="C2956" s="5" t="s">
        <v>532</v>
      </c>
    </row>
    <row r="2957" spans="2:3">
      <c r="B2957" s="5">
        <v>900</v>
      </c>
      <c r="C2957" s="5" t="s">
        <v>532</v>
      </c>
    </row>
    <row r="2958" spans="2:3">
      <c r="B2958" s="5">
        <v>735</v>
      </c>
      <c r="C2958" s="5" t="s">
        <v>533</v>
      </c>
    </row>
    <row r="2959" spans="2:3">
      <c r="B2959" s="5">
        <v>549</v>
      </c>
      <c r="C2959" s="5" t="s">
        <v>533</v>
      </c>
    </row>
    <row r="2960" spans="2:3">
      <c r="B2960" s="5">
        <v>778</v>
      </c>
      <c r="C2960" s="5" t="s">
        <v>533</v>
      </c>
    </row>
    <row r="2961" spans="2:3">
      <c r="B2961" s="5">
        <v>100</v>
      </c>
      <c r="C2961" s="5" t="s">
        <v>533</v>
      </c>
    </row>
    <row r="2962" spans="2:3">
      <c r="B2962" s="5">
        <v>666</v>
      </c>
      <c r="C2962" s="5" t="s">
        <v>532</v>
      </c>
    </row>
    <row r="2963" spans="2:3">
      <c r="B2963" s="5">
        <v>221</v>
      </c>
      <c r="C2963" s="5" t="s">
        <v>533</v>
      </c>
    </row>
    <row r="2964" spans="2:3">
      <c r="B2964" s="5">
        <v>631</v>
      </c>
      <c r="C2964" s="5" t="s">
        <v>533</v>
      </c>
    </row>
    <row r="2965" spans="2:3">
      <c r="B2965" s="5">
        <v>776</v>
      </c>
      <c r="C2965" s="5" t="s">
        <v>532</v>
      </c>
    </row>
    <row r="2966" spans="2:3">
      <c r="B2966" s="5">
        <v>255</v>
      </c>
      <c r="C2966" s="5" t="s">
        <v>532</v>
      </c>
    </row>
    <row r="2967" spans="2:3">
      <c r="B2967" s="5">
        <v>186</v>
      </c>
      <c r="C2967" s="5" t="s">
        <v>532</v>
      </c>
    </row>
    <row r="2968" spans="2:3">
      <c r="B2968" s="5">
        <v>912</v>
      </c>
      <c r="C2968" s="5" t="s">
        <v>533</v>
      </c>
    </row>
    <row r="2969" spans="2:3">
      <c r="B2969" s="5">
        <v>539</v>
      </c>
      <c r="C2969" s="5" t="s">
        <v>533</v>
      </c>
    </row>
    <row r="2970" spans="2:3">
      <c r="B2970" s="5">
        <v>481</v>
      </c>
      <c r="C2970" s="5" t="s">
        <v>533</v>
      </c>
    </row>
    <row r="2971" spans="2:3">
      <c r="B2971" s="5">
        <v>549</v>
      </c>
      <c r="C2971" s="5" t="s">
        <v>532</v>
      </c>
    </row>
    <row r="2972" spans="2:3">
      <c r="B2972" s="5">
        <v>676</v>
      </c>
      <c r="C2972" s="5" t="s">
        <v>532</v>
      </c>
    </row>
    <row r="2973" spans="2:3">
      <c r="B2973" s="5">
        <v>459</v>
      </c>
      <c r="C2973" s="5" t="s">
        <v>533</v>
      </c>
    </row>
    <row r="2974" spans="2:3">
      <c r="B2974" s="5">
        <v>602</v>
      </c>
      <c r="C2974" s="5" t="s">
        <v>532</v>
      </c>
    </row>
    <row r="2975" spans="2:3">
      <c r="B2975" s="5">
        <v>432</v>
      </c>
      <c r="C2975" s="5" t="s">
        <v>533</v>
      </c>
    </row>
    <row r="2976" spans="2:3">
      <c r="B2976" s="5">
        <v>815</v>
      </c>
      <c r="C2976" s="5" t="s">
        <v>533</v>
      </c>
    </row>
    <row r="2977" spans="2:3">
      <c r="B2977" s="5">
        <v>320</v>
      </c>
      <c r="C2977" s="5" t="s">
        <v>533</v>
      </c>
    </row>
    <row r="2978" spans="2:3">
      <c r="B2978" s="5">
        <v>872</v>
      </c>
      <c r="C2978" s="5" t="s">
        <v>532</v>
      </c>
    </row>
    <row r="2979" spans="2:3">
      <c r="B2979" s="5">
        <v>603</v>
      </c>
      <c r="C2979" s="5" t="s">
        <v>532</v>
      </c>
    </row>
    <row r="2980" spans="2:3">
      <c r="B2980" s="5">
        <v>182</v>
      </c>
      <c r="C2980" s="5" t="s">
        <v>532</v>
      </c>
    </row>
    <row r="2981" spans="2:3">
      <c r="B2981" s="5">
        <v>962</v>
      </c>
      <c r="C2981" s="5" t="s">
        <v>532</v>
      </c>
    </row>
    <row r="2982" spans="2:3">
      <c r="B2982" s="5">
        <v>899</v>
      </c>
      <c r="C2982" s="5" t="s">
        <v>532</v>
      </c>
    </row>
    <row r="2983" spans="2:3">
      <c r="B2983" s="5">
        <v>721</v>
      </c>
      <c r="C2983" s="5" t="s">
        <v>532</v>
      </c>
    </row>
    <row r="2984" spans="2:3">
      <c r="B2984" s="5">
        <v>75</v>
      </c>
      <c r="C2984" s="5" t="s">
        <v>533</v>
      </c>
    </row>
    <row r="2985" spans="2:3">
      <c r="B2985" s="5">
        <v>818</v>
      </c>
      <c r="C2985" s="5" t="s">
        <v>532</v>
      </c>
    </row>
    <row r="2986" spans="2:3">
      <c r="B2986" s="5">
        <v>181</v>
      </c>
      <c r="C2986" s="5" t="s">
        <v>532</v>
      </c>
    </row>
    <row r="2987" spans="2:3">
      <c r="B2987" s="5">
        <v>429</v>
      </c>
      <c r="C2987" s="5" t="s">
        <v>533</v>
      </c>
    </row>
    <row r="2988" spans="2:3">
      <c r="B2988" s="5">
        <v>623</v>
      </c>
      <c r="C2988" s="5" t="s">
        <v>533</v>
      </c>
    </row>
    <row r="2989" spans="2:3">
      <c r="B2989" s="5">
        <v>422</v>
      </c>
      <c r="C2989" s="5" t="s">
        <v>533</v>
      </c>
    </row>
    <row r="2990" spans="2:3">
      <c r="B2990" s="5">
        <v>8</v>
      </c>
      <c r="C2990" s="5" t="s">
        <v>533</v>
      </c>
    </row>
    <row r="2991" spans="2:3">
      <c r="B2991" s="5">
        <v>691</v>
      </c>
      <c r="C2991" s="5" t="s">
        <v>533</v>
      </c>
    </row>
    <row r="2992" spans="2:3">
      <c r="B2992" s="5">
        <v>268</v>
      </c>
      <c r="C2992" s="5" t="s">
        <v>532</v>
      </c>
    </row>
    <row r="2993" spans="2:3">
      <c r="B2993" s="5">
        <v>844</v>
      </c>
      <c r="C2993" s="5" t="s">
        <v>532</v>
      </c>
    </row>
    <row r="2994" spans="2:3">
      <c r="B2994" s="5">
        <v>400</v>
      </c>
      <c r="C2994" s="5" t="s">
        <v>532</v>
      </c>
    </row>
    <row r="2995" spans="2:3">
      <c r="B2995" s="5">
        <v>953</v>
      </c>
      <c r="C2995" s="5" t="s">
        <v>532</v>
      </c>
    </row>
    <row r="2996" spans="2:3">
      <c r="B2996" s="5">
        <v>981</v>
      </c>
      <c r="C2996" s="5" t="s">
        <v>533</v>
      </c>
    </row>
    <row r="2997" spans="2:3">
      <c r="B2997" s="5">
        <v>477</v>
      </c>
      <c r="C2997" s="5" t="s">
        <v>533</v>
      </c>
    </row>
    <row r="2998" spans="2:3">
      <c r="B2998" s="5">
        <v>501</v>
      </c>
      <c r="C2998" s="5" t="s">
        <v>533</v>
      </c>
    </row>
    <row r="2999" spans="2:3">
      <c r="B2999" s="5">
        <v>223</v>
      </c>
      <c r="C2999" s="5" t="s">
        <v>533</v>
      </c>
    </row>
    <row r="3000" spans="2:3">
      <c r="B3000" s="5">
        <v>124</v>
      </c>
      <c r="C3000" s="5" t="s">
        <v>532</v>
      </c>
    </row>
    <row r="3001" spans="2:3">
      <c r="B3001" s="5">
        <v>891</v>
      </c>
      <c r="C3001" s="5" t="s">
        <v>533</v>
      </c>
    </row>
    <row r="3002" spans="2:3">
      <c r="B3002" s="5">
        <v>239</v>
      </c>
      <c r="C3002" s="5" t="s">
        <v>533</v>
      </c>
    </row>
    <row r="3003" spans="2:3">
      <c r="B3003" s="5">
        <v>114</v>
      </c>
      <c r="C3003" s="5" t="s">
        <v>533</v>
      </c>
    </row>
    <row r="3004" spans="2:3">
      <c r="B3004" s="5">
        <v>112</v>
      </c>
      <c r="C3004" s="5" t="s">
        <v>532</v>
      </c>
    </row>
    <row r="3005" spans="2:3">
      <c r="B3005" s="5">
        <v>426</v>
      </c>
      <c r="C3005" s="5" t="s">
        <v>533</v>
      </c>
    </row>
    <row r="3006" spans="2:3">
      <c r="B3006" s="5">
        <v>273</v>
      </c>
      <c r="C3006" s="5" t="s">
        <v>533</v>
      </c>
    </row>
    <row r="3007" spans="2:3">
      <c r="B3007" s="5">
        <v>813</v>
      </c>
      <c r="C3007" s="5" t="s">
        <v>533</v>
      </c>
    </row>
    <row r="3008" spans="2:3">
      <c r="B3008" s="5">
        <v>284</v>
      </c>
      <c r="C3008" s="5" t="s">
        <v>533</v>
      </c>
    </row>
    <row r="3009" spans="2:3">
      <c r="B3009" s="5">
        <v>753</v>
      </c>
      <c r="C3009" s="5" t="s">
        <v>532</v>
      </c>
    </row>
    <row r="3010" spans="2:3">
      <c r="B3010" s="5">
        <v>866</v>
      </c>
      <c r="C3010" s="5" t="s">
        <v>532</v>
      </c>
    </row>
    <row r="3011" spans="2:3">
      <c r="B3011" s="5">
        <v>330</v>
      </c>
      <c r="C3011" s="5" t="s">
        <v>533</v>
      </c>
    </row>
    <row r="3012" spans="2:3">
      <c r="B3012" s="5">
        <v>999</v>
      </c>
      <c r="C3012" s="5" t="s">
        <v>532</v>
      </c>
    </row>
    <row r="3013" spans="2:3">
      <c r="B3013" s="5">
        <v>917</v>
      </c>
      <c r="C3013" s="5" t="s">
        <v>533</v>
      </c>
    </row>
    <row r="3014" spans="2:3">
      <c r="B3014" s="5">
        <v>972</v>
      </c>
      <c r="C3014" s="5" t="s">
        <v>533</v>
      </c>
    </row>
    <row r="3015" spans="2:3">
      <c r="B3015" s="5">
        <v>304</v>
      </c>
      <c r="C3015" s="5" t="s">
        <v>533</v>
      </c>
    </row>
    <row r="3016" spans="2:3">
      <c r="B3016" s="5">
        <v>11</v>
      </c>
      <c r="C3016" s="5" t="s">
        <v>533</v>
      </c>
    </row>
    <row r="3017" spans="2:3">
      <c r="B3017" s="5">
        <v>566</v>
      </c>
      <c r="C3017" s="5" t="s">
        <v>533</v>
      </c>
    </row>
    <row r="3018" spans="2:3">
      <c r="B3018" s="5">
        <v>105</v>
      </c>
      <c r="C3018" s="5" t="s">
        <v>533</v>
      </c>
    </row>
    <row r="3019" spans="2:3">
      <c r="B3019" s="5">
        <v>913</v>
      </c>
      <c r="C3019" s="5" t="s">
        <v>532</v>
      </c>
    </row>
    <row r="3020" spans="2:3">
      <c r="B3020" s="5">
        <v>768</v>
      </c>
      <c r="C3020" s="5" t="s">
        <v>533</v>
      </c>
    </row>
    <row r="3021" spans="2:3">
      <c r="B3021" s="5">
        <v>597</v>
      </c>
      <c r="C3021" s="5" t="s">
        <v>533</v>
      </c>
    </row>
    <row r="3022" spans="2:3">
      <c r="B3022" s="5">
        <v>20</v>
      </c>
      <c r="C3022" s="5" t="s">
        <v>533</v>
      </c>
    </row>
    <row r="3023" spans="2:3">
      <c r="B3023" s="5">
        <v>348</v>
      </c>
      <c r="C3023" s="5" t="s">
        <v>532</v>
      </c>
    </row>
    <row r="3024" spans="2:3">
      <c r="B3024" s="5">
        <v>540</v>
      </c>
      <c r="C3024" s="5" t="s">
        <v>532</v>
      </c>
    </row>
    <row r="3025" spans="2:3">
      <c r="B3025" s="5">
        <v>625</v>
      </c>
      <c r="C3025" s="5" t="s">
        <v>533</v>
      </c>
    </row>
    <row r="3026" spans="2:3">
      <c r="B3026" s="5">
        <v>645</v>
      </c>
      <c r="C3026" s="5" t="s">
        <v>533</v>
      </c>
    </row>
    <row r="3027" spans="2:3">
      <c r="B3027" s="5">
        <v>655</v>
      </c>
      <c r="C3027" s="5" t="s">
        <v>532</v>
      </c>
    </row>
    <row r="3028" spans="2:3">
      <c r="B3028" s="5">
        <v>125</v>
      </c>
      <c r="C3028" s="5" t="s">
        <v>533</v>
      </c>
    </row>
    <row r="3029" spans="2:3">
      <c r="B3029" s="5">
        <v>516</v>
      </c>
      <c r="C3029" s="5" t="s">
        <v>533</v>
      </c>
    </row>
    <row r="3030" spans="2:3">
      <c r="B3030" s="5">
        <v>121</v>
      </c>
      <c r="C3030" s="5" t="s">
        <v>533</v>
      </c>
    </row>
    <row r="3031" spans="2:3">
      <c r="B3031" s="5">
        <v>187</v>
      </c>
      <c r="C3031" s="5" t="s">
        <v>533</v>
      </c>
    </row>
    <row r="3032" spans="2:3">
      <c r="B3032" s="5">
        <v>445</v>
      </c>
      <c r="C3032" s="5" t="s">
        <v>533</v>
      </c>
    </row>
    <row r="3033" spans="2:3">
      <c r="B3033" s="5">
        <v>959</v>
      </c>
      <c r="C3033" s="5" t="s">
        <v>532</v>
      </c>
    </row>
    <row r="3034" spans="2:3">
      <c r="B3034" s="5">
        <v>353</v>
      </c>
      <c r="C3034" s="5" t="s">
        <v>533</v>
      </c>
    </row>
    <row r="3035" spans="2:3">
      <c r="B3035" s="5">
        <v>545</v>
      </c>
      <c r="C3035" s="5" t="s">
        <v>533</v>
      </c>
    </row>
    <row r="3036" spans="2:3">
      <c r="B3036" s="5">
        <v>990</v>
      </c>
      <c r="C3036" s="5" t="s">
        <v>532</v>
      </c>
    </row>
    <row r="3037" spans="2:3">
      <c r="B3037" s="5">
        <v>299</v>
      </c>
      <c r="C3037" s="5" t="s">
        <v>533</v>
      </c>
    </row>
    <row r="3038" spans="2:3">
      <c r="B3038" s="5">
        <v>901</v>
      </c>
      <c r="C3038" s="5" t="s">
        <v>532</v>
      </c>
    </row>
    <row r="3039" spans="2:3">
      <c r="B3039" s="5">
        <v>65</v>
      </c>
      <c r="C3039" s="5" t="s">
        <v>532</v>
      </c>
    </row>
    <row r="3040" spans="2:3">
      <c r="B3040" s="5">
        <v>673</v>
      </c>
      <c r="C3040" s="5" t="s">
        <v>532</v>
      </c>
    </row>
    <row r="3041" spans="2:3">
      <c r="B3041" s="5">
        <v>990</v>
      </c>
      <c r="C3041" s="5" t="s">
        <v>533</v>
      </c>
    </row>
    <row r="3042" spans="2:3">
      <c r="B3042" s="5">
        <v>963</v>
      </c>
      <c r="C3042" s="5" t="s">
        <v>533</v>
      </c>
    </row>
    <row r="3043" spans="2:3">
      <c r="B3043" s="5">
        <v>950</v>
      </c>
      <c r="C3043" s="5" t="s">
        <v>532</v>
      </c>
    </row>
    <row r="3044" spans="2:3">
      <c r="B3044" s="5">
        <v>107</v>
      </c>
      <c r="C3044" s="5" t="s">
        <v>532</v>
      </c>
    </row>
    <row r="3045" spans="2:3">
      <c r="B3045" s="5">
        <v>161</v>
      </c>
      <c r="C3045" s="5" t="s">
        <v>533</v>
      </c>
    </row>
    <row r="3046" spans="2:3">
      <c r="B3046" s="5">
        <v>696</v>
      </c>
      <c r="C3046" s="5" t="s">
        <v>533</v>
      </c>
    </row>
    <row r="3047" spans="2:3">
      <c r="B3047" s="5">
        <v>955</v>
      </c>
      <c r="C3047" s="5" t="s">
        <v>532</v>
      </c>
    </row>
    <row r="3048" spans="2:3">
      <c r="B3048" s="5">
        <v>64</v>
      </c>
      <c r="C3048" s="5" t="s">
        <v>533</v>
      </c>
    </row>
    <row r="3049" spans="2:3">
      <c r="B3049" s="5">
        <v>611</v>
      </c>
      <c r="C3049" s="5" t="s">
        <v>533</v>
      </c>
    </row>
    <row r="3050" spans="2:3">
      <c r="B3050" s="5">
        <v>6</v>
      </c>
      <c r="C3050" s="5" t="s">
        <v>533</v>
      </c>
    </row>
    <row r="3051" spans="2:3">
      <c r="B3051" s="5">
        <v>237</v>
      </c>
      <c r="C3051" s="5" t="s">
        <v>533</v>
      </c>
    </row>
    <row r="3052" spans="2:3">
      <c r="B3052" s="5">
        <v>689</v>
      </c>
      <c r="C3052" s="5" t="s">
        <v>533</v>
      </c>
    </row>
    <row r="3053" spans="2:3">
      <c r="B3053" s="5">
        <v>60</v>
      </c>
      <c r="C3053" s="5" t="s">
        <v>533</v>
      </c>
    </row>
    <row r="3054" spans="2:3">
      <c r="B3054" s="5">
        <v>613</v>
      </c>
      <c r="C3054" s="5" t="s">
        <v>533</v>
      </c>
    </row>
    <row r="3055" spans="2:3">
      <c r="B3055" s="5">
        <v>881</v>
      </c>
      <c r="C3055" s="5" t="s">
        <v>533</v>
      </c>
    </row>
    <row r="3056" spans="2:3">
      <c r="B3056" s="5">
        <v>450</v>
      </c>
      <c r="C3056" s="5" t="s">
        <v>533</v>
      </c>
    </row>
    <row r="3057" spans="2:3">
      <c r="B3057" s="5">
        <v>221</v>
      </c>
      <c r="C3057" s="5" t="s">
        <v>533</v>
      </c>
    </row>
    <row r="3058" spans="2:3">
      <c r="B3058" s="5">
        <v>76</v>
      </c>
      <c r="C3058" s="5" t="s">
        <v>533</v>
      </c>
    </row>
    <row r="3059" spans="2:3">
      <c r="B3059" s="5">
        <v>397</v>
      </c>
      <c r="C3059" s="5" t="s">
        <v>533</v>
      </c>
    </row>
    <row r="3060" spans="2:3">
      <c r="B3060" s="5">
        <v>564</v>
      </c>
      <c r="C3060" s="5" t="s">
        <v>533</v>
      </c>
    </row>
    <row r="3061" spans="2:3">
      <c r="B3061" s="5">
        <v>610</v>
      </c>
      <c r="C3061" s="5" t="s">
        <v>533</v>
      </c>
    </row>
    <row r="3062" spans="2:3">
      <c r="B3062" s="5">
        <v>570</v>
      </c>
      <c r="C3062" s="5" t="s">
        <v>533</v>
      </c>
    </row>
    <row r="3063" spans="2:3">
      <c r="B3063" s="5">
        <v>978</v>
      </c>
      <c r="C3063" s="5" t="s">
        <v>532</v>
      </c>
    </row>
    <row r="3064" spans="2:3">
      <c r="B3064" s="5">
        <v>630</v>
      </c>
      <c r="C3064" s="5" t="s">
        <v>533</v>
      </c>
    </row>
    <row r="3065" spans="2:3">
      <c r="B3065" s="5">
        <v>560</v>
      </c>
      <c r="C3065" s="5" t="s">
        <v>533</v>
      </c>
    </row>
    <row r="3066" spans="2:3">
      <c r="B3066" s="5">
        <v>125</v>
      </c>
      <c r="C3066" s="5" t="s">
        <v>533</v>
      </c>
    </row>
    <row r="3067" spans="2:3">
      <c r="B3067" s="5">
        <v>554</v>
      </c>
      <c r="C3067" s="5" t="s">
        <v>533</v>
      </c>
    </row>
    <row r="3068" spans="2:3">
      <c r="B3068" s="5">
        <v>530</v>
      </c>
      <c r="C3068" s="5" t="s">
        <v>532</v>
      </c>
    </row>
    <row r="3069" spans="2:3">
      <c r="B3069" s="5">
        <v>846</v>
      </c>
      <c r="C3069" s="5" t="s">
        <v>532</v>
      </c>
    </row>
    <row r="3070" spans="2:3">
      <c r="B3070" s="5">
        <v>614</v>
      </c>
      <c r="C3070" s="5" t="s">
        <v>533</v>
      </c>
    </row>
    <row r="3071" spans="2:3">
      <c r="B3071" s="5">
        <v>812</v>
      </c>
      <c r="C3071" s="5" t="s">
        <v>533</v>
      </c>
    </row>
    <row r="3072" spans="2:3">
      <c r="B3072" s="5">
        <v>490</v>
      </c>
      <c r="C3072" s="5" t="s">
        <v>533</v>
      </c>
    </row>
    <row r="3073" spans="2:3">
      <c r="B3073" s="5">
        <v>301</v>
      </c>
      <c r="C3073" s="5" t="s">
        <v>533</v>
      </c>
    </row>
    <row r="3074" spans="2:3">
      <c r="B3074" s="5">
        <v>531</v>
      </c>
      <c r="C3074" s="5" t="s">
        <v>532</v>
      </c>
    </row>
    <row r="3075" spans="2:3">
      <c r="B3075" s="5">
        <v>644</v>
      </c>
      <c r="C3075" s="5" t="s">
        <v>533</v>
      </c>
    </row>
    <row r="3076" spans="2:3">
      <c r="B3076" s="5">
        <v>352</v>
      </c>
      <c r="C3076" s="5" t="s">
        <v>533</v>
      </c>
    </row>
    <row r="3077" spans="2:3">
      <c r="B3077" s="5">
        <v>459</v>
      </c>
      <c r="C3077" s="5" t="s">
        <v>532</v>
      </c>
    </row>
    <row r="3078" spans="2:3">
      <c r="B3078" s="5">
        <v>543</v>
      </c>
      <c r="C3078" s="5" t="s">
        <v>533</v>
      </c>
    </row>
    <row r="3079" spans="2:3">
      <c r="B3079" s="5">
        <v>123</v>
      </c>
      <c r="C3079" s="5" t="s">
        <v>533</v>
      </c>
    </row>
    <row r="3080" spans="2:3">
      <c r="B3080" s="5">
        <v>548</v>
      </c>
      <c r="C3080" s="5" t="s">
        <v>533</v>
      </c>
    </row>
    <row r="3081" spans="2:3">
      <c r="B3081" s="5">
        <v>739</v>
      </c>
      <c r="C3081" s="5" t="s">
        <v>533</v>
      </c>
    </row>
    <row r="3082" spans="2:3">
      <c r="B3082" s="5">
        <v>23</v>
      </c>
      <c r="C3082" s="5" t="s">
        <v>532</v>
      </c>
    </row>
    <row r="3083" spans="2:3">
      <c r="B3083" s="5">
        <v>272</v>
      </c>
      <c r="C3083" s="5" t="s">
        <v>533</v>
      </c>
    </row>
    <row r="3084" spans="2:3">
      <c r="B3084" s="5">
        <v>405</v>
      </c>
      <c r="C3084" s="5" t="s">
        <v>532</v>
      </c>
    </row>
    <row r="3085" spans="2:3">
      <c r="B3085" s="5">
        <v>327</v>
      </c>
      <c r="C3085" s="5" t="s">
        <v>533</v>
      </c>
    </row>
    <row r="3086" spans="2:3">
      <c r="B3086" s="5">
        <v>489</v>
      </c>
      <c r="C3086" s="5" t="s">
        <v>532</v>
      </c>
    </row>
    <row r="3087" spans="2:3">
      <c r="B3087" s="5">
        <v>159</v>
      </c>
      <c r="C3087" s="5" t="s">
        <v>533</v>
      </c>
    </row>
    <row r="3088" spans="2:3">
      <c r="B3088" s="5">
        <v>447</v>
      </c>
      <c r="C3088" s="5" t="s">
        <v>533</v>
      </c>
    </row>
    <row r="3089" spans="2:3">
      <c r="B3089" s="5">
        <v>835</v>
      </c>
      <c r="C3089" s="5" t="s">
        <v>533</v>
      </c>
    </row>
    <row r="3090" spans="2:3">
      <c r="B3090" s="5">
        <v>845</v>
      </c>
      <c r="C3090" s="5" t="s">
        <v>532</v>
      </c>
    </row>
    <row r="3091" spans="2:3">
      <c r="B3091" s="5">
        <v>457</v>
      </c>
      <c r="C3091" s="5" t="s">
        <v>533</v>
      </c>
    </row>
    <row r="3092" spans="2:3">
      <c r="B3092" s="5">
        <v>224</v>
      </c>
      <c r="C3092" s="5" t="s">
        <v>532</v>
      </c>
    </row>
    <row r="3093" spans="2:3">
      <c r="B3093" s="5">
        <v>786</v>
      </c>
      <c r="C3093" s="5" t="s">
        <v>533</v>
      </c>
    </row>
    <row r="3094" spans="2:3">
      <c r="B3094" s="5">
        <v>250</v>
      </c>
      <c r="C3094" s="5" t="s">
        <v>533</v>
      </c>
    </row>
    <row r="3095" spans="2:3">
      <c r="B3095" s="5">
        <v>665</v>
      </c>
      <c r="C3095" s="5" t="s">
        <v>532</v>
      </c>
    </row>
    <row r="3096" spans="2:3">
      <c r="B3096" s="5">
        <v>259</v>
      </c>
      <c r="C3096" s="5" t="s">
        <v>532</v>
      </c>
    </row>
    <row r="3097" spans="2:3">
      <c r="B3097" s="5">
        <v>189</v>
      </c>
      <c r="C3097" s="5" t="s">
        <v>532</v>
      </c>
    </row>
    <row r="3098" spans="2:3">
      <c r="B3098" s="5">
        <v>71</v>
      </c>
      <c r="C3098" s="5" t="s">
        <v>533</v>
      </c>
    </row>
    <row r="3099" spans="2:3">
      <c r="B3099" s="5">
        <v>563</v>
      </c>
      <c r="C3099" s="5" t="s">
        <v>532</v>
      </c>
    </row>
    <row r="3100" spans="2:3">
      <c r="B3100" s="5">
        <v>161</v>
      </c>
      <c r="C3100" s="5" t="s">
        <v>533</v>
      </c>
    </row>
    <row r="3101" spans="2:3">
      <c r="B3101" s="5">
        <v>347</v>
      </c>
      <c r="C3101" s="5" t="s">
        <v>533</v>
      </c>
    </row>
    <row r="3102" spans="2:3">
      <c r="B3102" s="5">
        <v>366</v>
      </c>
      <c r="C3102" s="5" t="s">
        <v>533</v>
      </c>
    </row>
    <row r="3103" spans="2:3">
      <c r="B3103" s="5">
        <v>355</v>
      </c>
      <c r="C3103" s="5" t="s">
        <v>533</v>
      </c>
    </row>
    <row r="3104" spans="2:3">
      <c r="B3104" s="5">
        <v>986</v>
      </c>
      <c r="C3104" s="5" t="s">
        <v>533</v>
      </c>
    </row>
    <row r="3105" spans="2:3">
      <c r="B3105" s="5">
        <v>550</v>
      </c>
      <c r="C3105" s="5" t="s">
        <v>533</v>
      </c>
    </row>
    <row r="3106" spans="2:3">
      <c r="B3106" s="5">
        <v>530</v>
      </c>
      <c r="C3106" s="5" t="s">
        <v>532</v>
      </c>
    </row>
    <row r="3107" spans="2:3">
      <c r="B3107" s="5">
        <v>191</v>
      </c>
      <c r="C3107" s="5" t="s">
        <v>533</v>
      </c>
    </row>
    <row r="3108" spans="2:3">
      <c r="B3108" s="5">
        <v>625</v>
      </c>
      <c r="C3108" s="5" t="s">
        <v>533</v>
      </c>
    </row>
    <row r="3109" spans="2:3">
      <c r="B3109" s="5">
        <v>331</v>
      </c>
      <c r="C3109" s="5" t="s">
        <v>532</v>
      </c>
    </row>
    <row r="3110" spans="2:3">
      <c r="B3110" s="5">
        <v>413</v>
      </c>
      <c r="C3110" s="5" t="s">
        <v>533</v>
      </c>
    </row>
    <row r="3111" spans="2:3">
      <c r="B3111" s="5">
        <v>479</v>
      </c>
      <c r="C3111" s="5" t="s">
        <v>532</v>
      </c>
    </row>
    <row r="3112" spans="2:3">
      <c r="B3112" s="5">
        <v>644</v>
      </c>
      <c r="C3112" s="5" t="s">
        <v>532</v>
      </c>
    </row>
    <row r="3113" spans="2:3">
      <c r="B3113" s="5">
        <v>779</v>
      </c>
      <c r="C3113" s="5" t="s">
        <v>532</v>
      </c>
    </row>
    <row r="3114" spans="2:3">
      <c r="B3114" s="5">
        <v>238</v>
      </c>
      <c r="C3114" s="5" t="s">
        <v>533</v>
      </c>
    </row>
    <row r="3115" spans="2:3">
      <c r="B3115" s="5">
        <v>219</v>
      </c>
      <c r="C3115" s="5" t="s">
        <v>533</v>
      </c>
    </row>
    <row r="3116" spans="2:3">
      <c r="B3116" s="5">
        <v>930</v>
      </c>
      <c r="C3116" s="5" t="s">
        <v>533</v>
      </c>
    </row>
    <row r="3117" spans="2:3">
      <c r="B3117" s="5">
        <v>693</v>
      </c>
      <c r="C3117" s="5" t="s">
        <v>532</v>
      </c>
    </row>
    <row r="3118" spans="2:3">
      <c r="B3118" s="5">
        <v>534</v>
      </c>
      <c r="C3118" s="5" t="s">
        <v>533</v>
      </c>
    </row>
    <row r="3119" spans="2:3">
      <c r="B3119" s="5">
        <v>883</v>
      </c>
      <c r="C3119" s="5" t="s">
        <v>533</v>
      </c>
    </row>
    <row r="3120" spans="2:3">
      <c r="B3120" s="5">
        <v>192</v>
      </c>
      <c r="C3120" s="5" t="s">
        <v>532</v>
      </c>
    </row>
    <row r="3121" spans="2:3">
      <c r="B3121" s="5">
        <v>717</v>
      </c>
      <c r="C3121" s="5" t="s">
        <v>533</v>
      </c>
    </row>
    <row r="3122" spans="2:3">
      <c r="B3122" s="5">
        <v>200</v>
      </c>
      <c r="C3122" s="5" t="s">
        <v>533</v>
      </c>
    </row>
    <row r="3123" spans="2:3">
      <c r="B3123" s="5">
        <v>894</v>
      </c>
      <c r="C3123" s="5" t="s">
        <v>532</v>
      </c>
    </row>
    <row r="3124" spans="2:3">
      <c r="B3124" s="5">
        <v>809</v>
      </c>
      <c r="C3124" s="5" t="s">
        <v>532</v>
      </c>
    </row>
    <row r="3125" spans="2:3">
      <c r="B3125" s="5">
        <v>9</v>
      </c>
      <c r="C3125" s="5" t="s">
        <v>533</v>
      </c>
    </row>
    <row r="3126" spans="2:3">
      <c r="B3126" s="5">
        <v>819</v>
      </c>
      <c r="C3126" s="5" t="s">
        <v>532</v>
      </c>
    </row>
    <row r="3127" spans="2:3">
      <c r="B3127" s="5">
        <v>257</v>
      </c>
      <c r="C3127" s="5" t="s">
        <v>533</v>
      </c>
    </row>
    <row r="3128" spans="2:3">
      <c r="B3128" s="5">
        <v>723</v>
      </c>
      <c r="C3128" s="5" t="s">
        <v>533</v>
      </c>
    </row>
    <row r="3129" spans="2:3">
      <c r="B3129" s="5">
        <v>967</v>
      </c>
      <c r="C3129" s="5" t="s">
        <v>532</v>
      </c>
    </row>
    <row r="3130" spans="2:3">
      <c r="B3130" s="5">
        <v>491</v>
      </c>
      <c r="C3130" s="5" t="s">
        <v>533</v>
      </c>
    </row>
    <row r="3131" spans="2:3">
      <c r="B3131" s="5">
        <v>920</v>
      </c>
      <c r="C3131" s="5" t="s">
        <v>532</v>
      </c>
    </row>
    <row r="3132" spans="2:3">
      <c r="B3132" s="5">
        <v>405</v>
      </c>
      <c r="C3132" s="5" t="s">
        <v>533</v>
      </c>
    </row>
    <row r="3133" spans="2:3">
      <c r="B3133" s="5">
        <v>830</v>
      </c>
      <c r="C3133" s="5" t="s">
        <v>533</v>
      </c>
    </row>
    <row r="3134" spans="2:3">
      <c r="B3134" s="5">
        <v>937</v>
      </c>
      <c r="C3134" s="5" t="s">
        <v>532</v>
      </c>
    </row>
    <row r="3135" spans="2:3">
      <c r="B3135" s="5">
        <v>660</v>
      </c>
      <c r="C3135" s="5" t="s">
        <v>533</v>
      </c>
    </row>
    <row r="3136" spans="2:3">
      <c r="B3136" s="5">
        <v>550</v>
      </c>
      <c r="C3136" s="5" t="s">
        <v>532</v>
      </c>
    </row>
    <row r="3137" spans="2:3">
      <c r="B3137" s="5">
        <v>595</v>
      </c>
      <c r="C3137" s="5" t="s">
        <v>533</v>
      </c>
    </row>
    <row r="3138" spans="2:3">
      <c r="B3138" s="5">
        <v>149</v>
      </c>
      <c r="C3138" s="5" t="s">
        <v>533</v>
      </c>
    </row>
    <row r="3139" spans="2:3">
      <c r="B3139" s="5">
        <v>167</v>
      </c>
      <c r="C3139" s="5" t="s">
        <v>532</v>
      </c>
    </row>
    <row r="3140" spans="2:3">
      <c r="B3140" s="5">
        <v>847</v>
      </c>
      <c r="C3140" s="5" t="s">
        <v>532</v>
      </c>
    </row>
    <row r="3141" spans="2:3">
      <c r="B3141" s="5">
        <v>479</v>
      </c>
      <c r="C3141" s="5" t="s">
        <v>533</v>
      </c>
    </row>
    <row r="3142" spans="2:3">
      <c r="B3142" s="5">
        <v>243</v>
      </c>
      <c r="C3142" s="5" t="s">
        <v>532</v>
      </c>
    </row>
    <row r="3143" spans="2:3">
      <c r="B3143" s="5">
        <v>26</v>
      </c>
      <c r="C3143" s="5" t="s">
        <v>532</v>
      </c>
    </row>
    <row r="3144" spans="2:3">
      <c r="B3144" s="5">
        <v>561</v>
      </c>
      <c r="C3144" s="5" t="s">
        <v>532</v>
      </c>
    </row>
    <row r="3145" spans="2:3">
      <c r="B3145" s="5">
        <v>213</v>
      </c>
      <c r="C3145" s="5" t="s">
        <v>533</v>
      </c>
    </row>
    <row r="3146" spans="2:3">
      <c r="B3146" s="5">
        <v>352</v>
      </c>
      <c r="C3146" s="5" t="s">
        <v>533</v>
      </c>
    </row>
    <row r="3147" spans="2:3">
      <c r="B3147" s="5">
        <v>941</v>
      </c>
      <c r="C3147" s="5" t="s">
        <v>532</v>
      </c>
    </row>
    <row r="3148" spans="2:3">
      <c r="B3148" s="5">
        <v>786</v>
      </c>
      <c r="C3148" s="5" t="s">
        <v>533</v>
      </c>
    </row>
    <row r="3149" spans="2:3">
      <c r="B3149" s="5">
        <v>548</v>
      </c>
      <c r="C3149" s="5" t="s">
        <v>532</v>
      </c>
    </row>
    <row r="3150" spans="2:3">
      <c r="B3150" s="5">
        <v>76</v>
      </c>
      <c r="C3150" s="5" t="s">
        <v>533</v>
      </c>
    </row>
    <row r="3151" spans="2:3">
      <c r="B3151" s="5">
        <v>662</v>
      </c>
      <c r="C3151" s="5" t="s">
        <v>533</v>
      </c>
    </row>
    <row r="3152" spans="2:3">
      <c r="B3152" s="5">
        <v>675</v>
      </c>
      <c r="C3152" s="5" t="s">
        <v>533</v>
      </c>
    </row>
    <row r="3153" spans="2:3">
      <c r="B3153" s="5">
        <v>257</v>
      </c>
      <c r="C3153" s="5" t="s">
        <v>533</v>
      </c>
    </row>
    <row r="3154" spans="2:3">
      <c r="B3154" s="5">
        <v>584</v>
      </c>
      <c r="C3154" s="5" t="s">
        <v>532</v>
      </c>
    </row>
    <row r="3155" spans="2:3">
      <c r="B3155" s="5">
        <v>432</v>
      </c>
      <c r="C3155" s="5" t="s">
        <v>532</v>
      </c>
    </row>
    <row r="3156" spans="2:3">
      <c r="B3156" s="5">
        <v>502</v>
      </c>
      <c r="C3156" s="5" t="s">
        <v>532</v>
      </c>
    </row>
    <row r="3157" spans="2:3">
      <c r="B3157" s="5">
        <v>736</v>
      </c>
      <c r="C3157" s="5" t="s">
        <v>533</v>
      </c>
    </row>
    <row r="3158" spans="2:3">
      <c r="B3158" s="5">
        <v>633</v>
      </c>
      <c r="C3158" s="5" t="s">
        <v>533</v>
      </c>
    </row>
    <row r="3159" spans="2:3">
      <c r="B3159" s="5">
        <v>845</v>
      </c>
      <c r="C3159" s="5" t="s">
        <v>532</v>
      </c>
    </row>
    <row r="3160" spans="2:3">
      <c r="B3160" s="5">
        <v>699</v>
      </c>
      <c r="C3160" s="5" t="s">
        <v>533</v>
      </c>
    </row>
    <row r="3161" spans="2:3">
      <c r="B3161" s="5">
        <v>676</v>
      </c>
      <c r="C3161" s="5" t="s">
        <v>533</v>
      </c>
    </row>
    <row r="3162" spans="2:3">
      <c r="B3162" s="5">
        <v>888</v>
      </c>
      <c r="C3162" s="5" t="s">
        <v>532</v>
      </c>
    </row>
    <row r="3163" spans="2:3">
      <c r="B3163" s="5">
        <v>241</v>
      </c>
      <c r="C3163" s="5" t="s">
        <v>533</v>
      </c>
    </row>
    <row r="3164" spans="2:3">
      <c r="B3164" s="5">
        <v>922</v>
      </c>
      <c r="C3164" s="5" t="s">
        <v>532</v>
      </c>
    </row>
    <row r="3165" spans="2:3">
      <c r="B3165" s="5">
        <v>653</v>
      </c>
      <c r="C3165" s="5" t="s">
        <v>533</v>
      </c>
    </row>
    <row r="3166" spans="2:3">
      <c r="B3166" s="5">
        <v>674</v>
      </c>
      <c r="C3166" s="5" t="s">
        <v>533</v>
      </c>
    </row>
    <row r="3167" spans="2:3">
      <c r="B3167" s="5">
        <v>856</v>
      </c>
      <c r="C3167" s="5" t="s">
        <v>533</v>
      </c>
    </row>
    <row r="3168" spans="2:3">
      <c r="B3168" s="5">
        <v>626</v>
      </c>
      <c r="C3168" s="5" t="s">
        <v>533</v>
      </c>
    </row>
    <row r="3169" spans="2:3">
      <c r="B3169" s="5">
        <v>227</v>
      </c>
      <c r="C3169" s="5" t="s">
        <v>533</v>
      </c>
    </row>
    <row r="3170" spans="2:3">
      <c r="B3170" s="5">
        <v>587</v>
      </c>
      <c r="C3170" s="5" t="s">
        <v>533</v>
      </c>
    </row>
    <row r="3171" spans="2:3">
      <c r="B3171" s="5">
        <v>45</v>
      </c>
      <c r="C3171" s="5" t="s">
        <v>533</v>
      </c>
    </row>
    <row r="3172" spans="2:3">
      <c r="B3172" s="5">
        <v>756</v>
      </c>
      <c r="C3172" s="5" t="s">
        <v>532</v>
      </c>
    </row>
    <row r="3173" spans="2:3">
      <c r="B3173" s="5">
        <v>33</v>
      </c>
      <c r="C3173" s="5" t="s">
        <v>533</v>
      </c>
    </row>
    <row r="3174" spans="2:3">
      <c r="B3174" s="5">
        <v>419</v>
      </c>
      <c r="C3174" s="5" t="s">
        <v>532</v>
      </c>
    </row>
    <row r="3175" spans="2:3">
      <c r="B3175" s="5">
        <v>219</v>
      </c>
      <c r="C3175" s="5" t="s">
        <v>532</v>
      </c>
    </row>
    <row r="3176" spans="2:3">
      <c r="B3176" s="5">
        <v>108</v>
      </c>
      <c r="C3176" s="5" t="s">
        <v>533</v>
      </c>
    </row>
    <row r="3177" spans="2:3">
      <c r="B3177" s="5">
        <v>223</v>
      </c>
      <c r="C3177" s="5" t="s">
        <v>532</v>
      </c>
    </row>
    <row r="3178" spans="2:3">
      <c r="B3178" s="5">
        <v>876</v>
      </c>
      <c r="C3178" s="5" t="s">
        <v>533</v>
      </c>
    </row>
    <row r="3179" spans="2:3">
      <c r="B3179" s="5">
        <v>430</v>
      </c>
      <c r="C3179" s="5" t="s">
        <v>533</v>
      </c>
    </row>
    <row r="3180" spans="2:3">
      <c r="B3180" s="5">
        <v>472</v>
      </c>
      <c r="C3180" s="5" t="s">
        <v>532</v>
      </c>
    </row>
    <row r="3181" spans="2:3">
      <c r="B3181" s="5">
        <v>175</v>
      </c>
      <c r="C3181" s="5" t="s">
        <v>533</v>
      </c>
    </row>
    <row r="3182" spans="2:3">
      <c r="B3182" s="5">
        <v>871</v>
      </c>
      <c r="C3182" s="5" t="s">
        <v>532</v>
      </c>
    </row>
    <row r="3183" spans="2:3">
      <c r="B3183" s="5">
        <v>977</v>
      </c>
      <c r="C3183" s="5" t="s">
        <v>533</v>
      </c>
    </row>
    <row r="3184" spans="2:3">
      <c r="B3184" s="5">
        <v>325</v>
      </c>
      <c r="C3184" s="5" t="s">
        <v>533</v>
      </c>
    </row>
    <row r="3185" spans="2:3">
      <c r="B3185" s="5">
        <v>821</v>
      </c>
      <c r="C3185" s="5" t="s">
        <v>532</v>
      </c>
    </row>
    <row r="3186" spans="2:3">
      <c r="B3186" s="5">
        <v>508</v>
      </c>
      <c r="C3186" s="5" t="s">
        <v>532</v>
      </c>
    </row>
    <row r="3187" spans="2:3">
      <c r="B3187" s="5">
        <v>644</v>
      </c>
      <c r="C3187" s="5" t="s">
        <v>533</v>
      </c>
    </row>
    <row r="3188" spans="2:3">
      <c r="B3188" s="5">
        <v>707</v>
      </c>
      <c r="C3188" s="5" t="s">
        <v>533</v>
      </c>
    </row>
    <row r="3189" spans="2:3">
      <c r="B3189" s="5">
        <v>184</v>
      </c>
      <c r="C3189" s="5" t="s">
        <v>533</v>
      </c>
    </row>
    <row r="3190" spans="2:3">
      <c r="B3190" s="5">
        <v>555</v>
      </c>
      <c r="C3190" s="5" t="s">
        <v>532</v>
      </c>
    </row>
    <row r="3191" spans="2:3">
      <c r="B3191" s="5">
        <v>685</v>
      </c>
      <c r="C3191" s="5" t="s">
        <v>532</v>
      </c>
    </row>
    <row r="3192" spans="2:3">
      <c r="B3192" s="5">
        <v>618</v>
      </c>
      <c r="C3192" s="5" t="s">
        <v>533</v>
      </c>
    </row>
    <row r="3193" spans="2:3">
      <c r="B3193" s="5">
        <v>265</v>
      </c>
      <c r="C3193" s="5" t="s">
        <v>533</v>
      </c>
    </row>
    <row r="3194" spans="2:3">
      <c r="B3194" s="5">
        <v>190</v>
      </c>
      <c r="C3194" s="5" t="s">
        <v>533</v>
      </c>
    </row>
    <row r="3195" spans="2:3">
      <c r="B3195" s="5">
        <v>567</v>
      </c>
      <c r="C3195" s="5" t="s">
        <v>532</v>
      </c>
    </row>
    <row r="3196" spans="2:3">
      <c r="B3196" s="5">
        <v>723</v>
      </c>
      <c r="C3196" s="5" t="s">
        <v>532</v>
      </c>
    </row>
    <row r="3197" spans="2:3">
      <c r="B3197" s="5">
        <v>105</v>
      </c>
      <c r="C3197" s="5" t="s">
        <v>533</v>
      </c>
    </row>
    <row r="3198" spans="2:3">
      <c r="B3198" s="5">
        <v>4</v>
      </c>
      <c r="C3198" s="5" t="s">
        <v>532</v>
      </c>
    </row>
    <row r="3199" spans="2:3">
      <c r="B3199" s="5">
        <v>98</v>
      </c>
      <c r="C3199" s="5" t="s">
        <v>533</v>
      </c>
    </row>
    <row r="3200" spans="2:3">
      <c r="B3200" s="5">
        <v>16</v>
      </c>
      <c r="C3200" s="5" t="s">
        <v>533</v>
      </c>
    </row>
    <row r="3201" spans="2:3">
      <c r="B3201" s="5">
        <v>780</v>
      </c>
      <c r="C3201" s="5" t="s">
        <v>533</v>
      </c>
    </row>
    <row r="3202" spans="2:3">
      <c r="B3202" s="5">
        <v>67</v>
      </c>
      <c r="C3202" s="5" t="s">
        <v>533</v>
      </c>
    </row>
    <row r="3203" spans="2:3">
      <c r="B3203" s="5">
        <v>394</v>
      </c>
      <c r="C3203" s="5" t="s">
        <v>532</v>
      </c>
    </row>
    <row r="3204" spans="2:3">
      <c r="B3204" s="5">
        <v>370</v>
      </c>
      <c r="C3204" s="5" t="s">
        <v>533</v>
      </c>
    </row>
    <row r="3205" spans="2:3">
      <c r="B3205" s="5">
        <v>764</v>
      </c>
      <c r="C3205" s="5" t="s">
        <v>533</v>
      </c>
    </row>
    <row r="3206" spans="2:3">
      <c r="B3206" s="5">
        <v>406</v>
      </c>
      <c r="C3206" s="5" t="s">
        <v>532</v>
      </c>
    </row>
    <row r="3207" spans="2:3">
      <c r="B3207" s="5">
        <v>261</v>
      </c>
      <c r="C3207" s="5" t="s">
        <v>533</v>
      </c>
    </row>
    <row r="3208" spans="2:3">
      <c r="B3208" s="5">
        <v>317</v>
      </c>
      <c r="C3208" s="5" t="s">
        <v>533</v>
      </c>
    </row>
    <row r="3209" spans="2:3">
      <c r="B3209" s="5">
        <v>840</v>
      </c>
      <c r="C3209" s="5" t="s">
        <v>532</v>
      </c>
    </row>
    <row r="3210" spans="2:3">
      <c r="B3210" s="5">
        <v>549</v>
      </c>
      <c r="C3210" s="5" t="s">
        <v>532</v>
      </c>
    </row>
    <row r="3211" spans="2:3">
      <c r="B3211" s="5">
        <v>650</v>
      </c>
      <c r="C3211" s="5" t="s">
        <v>533</v>
      </c>
    </row>
    <row r="3212" spans="2:3">
      <c r="B3212" s="5">
        <v>448</v>
      </c>
      <c r="C3212" s="5" t="s">
        <v>533</v>
      </c>
    </row>
    <row r="3213" spans="2:3">
      <c r="B3213" s="5">
        <v>303</v>
      </c>
      <c r="C3213" s="5" t="s">
        <v>533</v>
      </c>
    </row>
    <row r="3214" spans="2:3">
      <c r="B3214" s="5">
        <v>1000</v>
      </c>
      <c r="C3214" s="5" t="s">
        <v>532</v>
      </c>
    </row>
    <row r="3215" spans="2:3">
      <c r="B3215" s="5">
        <v>605</v>
      </c>
      <c r="C3215" s="5" t="s">
        <v>532</v>
      </c>
    </row>
    <row r="3216" spans="2:3">
      <c r="B3216" s="5">
        <v>700</v>
      </c>
      <c r="C3216" s="5" t="s">
        <v>533</v>
      </c>
    </row>
    <row r="3217" spans="2:3">
      <c r="B3217" s="5">
        <v>74</v>
      </c>
      <c r="C3217" s="5" t="s">
        <v>533</v>
      </c>
    </row>
    <row r="3218" spans="2:3">
      <c r="B3218" s="5">
        <v>573</v>
      </c>
      <c r="C3218" s="5" t="s">
        <v>532</v>
      </c>
    </row>
    <row r="3219" spans="2:3">
      <c r="B3219" s="5">
        <v>474</v>
      </c>
      <c r="C3219" s="5" t="s">
        <v>533</v>
      </c>
    </row>
    <row r="3220" spans="2:3">
      <c r="B3220" s="5">
        <v>544</v>
      </c>
      <c r="C3220" s="5" t="s">
        <v>532</v>
      </c>
    </row>
    <row r="3221" spans="2:3">
      <c r="B3221" s="5">
        <v>462</v>
      </c>
      <c r="C3221" s="5" t="s">
        <v>533</v>
      </c>
    </row>
    <row r="3222" spans="2:3">
      <c r="B3222" s="5">
        <v>259</v>
      </c>
      <c r="C3222" s="5" t="s">
        <v>533</v>
      </c>
    </row>
    <row r="3223" spans="2:3">
      <c r="B3223" s="5">
        <v>321</v>
      </c>
      <c r="C3223" s="5" t="s">
        <v>533</v>
      </c>
    </row>
    <row r="3224" spans="2:3">
      <c r="B3224" s="5">
        <v>486</v>
      </c>
      <c r="C3224" s="5" t="s">
        <v>533</v>
      </c>
    </row>
    <row r="3225" spans="2:3">
      <c r="B3225" s="5">
        <v>629</v>
      </c>
      <c r="C3225" s="5" t="s">
        <v>533</v>
      </c>
    </row>
    <row r="3226" spans="2:3">
      <c r="B3226" s="5">
        <v>88</v>
      </c>
      <c r="C3226" s="5" t="s">
        <v>533</v>
      </c>
    </row>
    <row r="3227" spans="2:3">
      <c r="B3227" s="5">
        <v>976</v>
      </c>
      <c r="C3227" s="5" t="s">
        <v>532</v>
      </c>
    </row>
    <row r="3228" spans="2:3">
      <c r="B3228" s="5">
        <v>887</v>
      </c>
      <c r="C3228" s="5" t="s">
        <v>533</v>
      </c>
    </row>
    <row r="3229" spans="2:3">
      <c r="B3229" s="5">
        <v>118</v>
      </c>
      <c r="C3229" s="5" t="s">
        <v>532</v>
      </c>
    </row>
    <row r="3230" spans="2:3">
      <c r="B3230" s="5">
        <v>899</v>
      </c>
      <c r="C3230" s="5" t="s">
        <v>532</v>
      </c>
    </row>
    <row r="3231" spans="2:3">
      <c r="B3231" s="5">
        <v>8</v>
      </c>
      <c r="C3231" s="5" t="s">
        <v>533</v>
      </c>
    </row>
    <row r="3232" spans="2:3">
      <c r="B3232" s="5">
        <v>287</v>
      </c>
      <c r="C3232" s="5" t="s">
        <v>533</v>
      </c>
    </row>
    <row r="3233" spans="2:3">
      <c r="B3233" s="5">
        <v>603</v>
      </c>
      <c r="C3233" s="5" t="s">
        <v>532</v>
      </c>
    </row>
    <row r="3234" spans="2:3">
      <c r="B3234" s="5">
        <v>140</v>
      </c>
      <c r="C3234" s="5" t="s">
        <v>532</v>
      </c>
    </row>
    <row r="3235" spans="2:3">
      <c r="B3235" s="5">
        <v>901</v>
      </c>
      <c r="C3235" s="5" t="s">
        <v>532</v>
      </c>
    </row>
    <row r="3236" spans="2:3">
      <c r="B3236" s="5">
        <v>869</v>
      </c>
      <c r="C3236" s="5" t="s">
        <v>532</v>
      </c>
    </row>
    <row r="3237" spans="2:3">
      <c r="B3237" s="5">
        <v>582</v>
      </c>
      <c r="C3237" s="5" t="s">
        <v>532</v>
      </c>
    </row>
    <row r="3238" spans="2:3">
      <c r="B3238" s="5">
        <v>686</v>
      </c>
      <c r="C3238" s="5" t="s">
        <v>533</v>
      </c>
    </row>
    <row r="3239" spans="2:3">
      <c r="B3239" s="5">
        <v>569</v>
      </c>
      <c r="C3239" s="5" t="s">
        <v>532</v>
      </c>
    </row>
    <row r="3240" spans="2:3">
      <c r="B3240" s="5">
        <v>355</v>
      </c>
      <c r="C3240" s="5" t="s">
        <v>533</v>
      </c>
    </row>
    <row r="3241" spans="2:3">
      <c r="B3241" s="5">
        <v>992</v>
      </c>
      <c r="C3241" s="5" t="s">
        <v>532</v>
      </c>
    </row>
    <row r="3242" spans="2:3">
      <c r="B3242" s="5">
        <v>741</v>
      </c>
      <c r="C3242" s="5" t="s">
        <v>533</v>
      </c>
    </row>
    <row r="3243" spans="2:3">
      <c r="B3243" s="5">
        <v>699</v>
      </c>
      <c r="C3243" s="5" t="s">
        <v>533</v>
      </c>
    </row>
    <row r="3244" spans="2:3">
      <c r="B3244" s="5">
        <v>673</v>
      </c>
      <c r="C3244" s="5" t="s">
        <v>533</v>
      </c>
    </row>
    <row r="3245" spans="2:3">
      <c r="B3245" s="5">
        <v>337</v>
      </c>
      <c r="C3245" s="5" t="s">
        <v>533</v>
      </c>
    </row>
    <row r="3246" spans="2:3">
      <c r="B3246" s="5">
        <v>120</v>
      </c>
      <c r="C3246" s="5" t="s">
        <v>533</v>
      </c>
    </row>
    <row r="3247" spans="2:3">
      <c r="B3247" s="5">
        <v>27</v>
      </c>
      <c r="C3247" s="5" t="s">
        <v>533</v>
      </c>
    </row>
    <row r="3248" spans="2:3">
      <c r="B3248" s="5">
        <v>974</v>
      </c>
      <c r="C3248" s="5" t="s">
        <v>532</v>
      </c>
    </row>
    <row r="3249" spans="2:3">
      <c r="B3249" s="5">
        <v>171</v>
      </c>
      <c r="C3249" s="5" t="s">
        <v>533</v>
      </c>
    </row>
    <row r="3250" spans="2:3">
      <c r="B3250" s="5">
        <v>513</v>
      </c>
      <c r="C3250" s="5" t="s">
        <v>533</v>
      </c>
    </row>
    <row r="3251" spans="2:3">
      <c r="B3251" s="5">
        <v>768</v>
      </c>
      <c r="C3251" s="5" t="s">
        <v>532</v>
      </c>
    </row>
    <row r="3252" spans="2:3">
      <c r="B3252" s="5">
        <v>703</v>
      </c>
      <c r="C3252" s="5" t="s">
        <v>533</v>
      </c>
    </row>
    <row r="3253" spans="2:3">
      <c r="B3253" s="5">
        <v>813</v>
      </c>
      <c r="C3253" s="5" t="s">
        <v>532</v>
      </c>
    </row>
    <row r="3254" spans="2:3">
      <c r="B3254" s="5">
        <v>600</v>
      </c>
      <c r="C3254" s="5" t="s">
        <v>532</v>
      </c>
    </row>
    <row r="3255" spans="2:3">
      <c r="B3255" s="5">
        <v>73</v>
      </c>
      <c r="C3255" s="5" t="s">
        <v>533</v>
      </c>
    </row>
    <row r="3256" spans="2:3">
      <c r="B3256" s="5">
        <v>647</v>
      </c>
      <c r="C3256" s="5" t="s">
        <v>533</v>
      </c>
    </row>
    <row r="3257" spans="2:3">
      <c r="B3257" s="5">
        <v>252</v>
      </c>
      <c r="C3257" s="5" t="s">
        <v>533</v>
      </c>
    </row>
    <row r="3258" spans="2:3">
      <c r="B3258" s="5">
        <v>896</v>
      </c>
      <c r="C3258" s="5" t="s">
        <v>533</v>
      </c>
    </row>
    <row r="3259" spans="2:3">
      <c r="B3259" s="5">
        <v>443</v>
      </c>
      <c r="C3259" s="5" t="s">
        <v>533</v>
      </c>
    </row>
    <row r="3260" spans="2:3">
      <c r="B3260" s="5">
        <v>641</v>
      </c>
      <c r="C3260" s="5" t="s">
        <v>532</v>
      </c>
    </row>
    <row r="3261" spans="2:3">
      <c r="B3261" s="5">
        <v>47</v>
      </c>
      <c r="C3261" s="5" t="s">
        <v>532</v>
      </c>
    </row>
    <row r="3262" spans="2:3">
      <c r="B3262" s="5">
        <v>518</v>
      </c>
      <c r="C3262" s="5" t="s">
        <v>532</v>
      </c>
    </row>
    <row r="3263" spans="2:3">
      <c r="B3263" s="5">
        <v>128</v>
      </c>
      <c r="C3263" s="5" t="s">
        <v>533</v>
      </c>
    </row>
    <row r="3264" spans="2:3">
      <c r="B3264" s="5">
        <v>49</v>
      </c>
      <c r="C3264" s="5" t="s">
        <v>533</v>
      </c>
    </row>
    <row r="3265" spans="2:3">
      <c r="B3265" s="5">
        <v>335</v>
      </c>
      <c r="C3265" s="5" t="s">
        <v>533</v>
      </c>
    </row>
    <row r="3266" spans="2:3">
      <c r="B3266" s="5">
        <v>389</v>
      </c>
      <c r="C3266" s="5" t="s">
        <v>533</v>
      </c>
    </row>
    <row r="3267" spans="2:3">
      <c r="B3267" s="5">
        <v>766</v>
      </c>
      <c r="C3267" s="5" t="s">
        <v>532</v>
      </c>
    </row>
    <row r="3268" spans="2:3">
      <c r="B3268" s="5">
        <v>287</v>
      </c>
      <c r="C3268" s="5" t="s">
        <v>532</v>
      </c>
    </row>
    <row r="3269" spans="2:3">
      <c r="B3269" s="5">
        <v>134</v>
      </c>
      <c r="C3269" s="5" t="s">
        <v>533</v>
      </c>
    </row>
    <row r="3270" spans="2:3">
      <c r="B3270" s="5">
        <v>785</v>
      </c>
      <c r="C3270" s="5" t="s">
        <v>532</v>
      </c>
    </row>
    <row r="3271" spans="2:3">
      <c r="B3271" s="5">
        <v>90</v>
      </c>
      <c r="C3271" s="5" t="s">
        <v>533</v>
      </c>
    </row>
    <row r="3272" spans="2:3">
      <c r="B3272" s="5">
        <v>474</v>
      </c>
      <c r="C3272" s="5" t="s">
        <v>533</v>
      </c>
    </row>
    <row r="3273" spans="2:3">
      <c r="B3273" s="5">
        <v>337</v>
      </c>
      <c r="C3273" s="5" t="s">
        <v>533</v>
      </c>
    </row>
    <row r="3274" spans="2:3">
      <c r="B3274" s="5">
        <v>135</v>
      </c>
      <c r="C3274" s="5" t="s">
        <v>533</v>
      </c>
    </row>
    <row r="3275" spans="2:3">
      <c r="B3275" s="5">
        <v>320</v>
      </c>
      <c r="C3275" s="5" t="s">
        <v>533</v>
      </c>
    </row>
    <row r="3276" spans="2:3">
      <c r="B3276" s="5">
        <v>294</v>
      </c>
      <c r="C3276" s="5" t="s">
        <v>533</v>
      </c>
    </row>
    <row r="3277" spans="2:3">
      <c r="B3277" s="5">
        <v>750</v>
      </c>
      <c r="C3277" s="5" t="s">
        <v>533</v>
      </c>
    </row>
    <row r="3278" spans="2:3">
      <c r="B3278" s="5">
        <v>857</v>
      </c>
      <c r="C3278" s="5" t="s">
        <v>532</v>
      </c>
    </row>
    <row r="3279" spans="2:3">
      <c r="B3279" s="5">
        <v>403</v>
      </c>
      <c r="C3279" s="5" t="s">
        <v>532</v>
      </c>
    </row>
    <row r="3280" spans="2:3">
      <c r="B3280" s="5">
        <v>310</v>
      </c>
      <c r="C3280" s="5" t="s">
        <v>533</v>
      </c>
    </row>
    <row r="3281" spans="2:3">
      <c r="B3281" s="5">
        <v>748</v>
      </c>
      <c r="C3281" s="5" t="s">
        <v>533</v>
      </c>
    </row>
    <row r="3282" spans="2:3">
      <c r="B3282" s="5">
        <v>209</v>
      </c>
      <c r="C3282" s="5" t="s">
        <v>532</v>
      </c>
    </row>
    <row r="3283" spans="2:3">
      <c r="B3283" s="5">
        <v>338</v>
      </c>
      <c r="C3283" s="5" t="s">
        <v>533</v>
      </c>
    </row>
    <row r="3284" spans="2:3">
      <c r="B3284" s="5">
        <v>368</v>
      </c>
      <c r="C3284" s="5" t="s">
        <v>532</v>
      </c>
    </row>
    <row r="3285" spans="2:3">
      <c r="B3285" s="5">
        <v>643</v>
      </c>
      <c r="C3285" s="5" t="s">
        <v>533</v>
      </c>
    </row>
    <row r="3286" spans="2:3">
      <c r="B3286" s="5">
        <v>298</v>
      </c>
      <c r="C3286" s="5" t="s">
        <v>532</v>
      </c>
    </row>
    <row r="3287" spans="2:3">
      <c r="B3287" s="5">
        <v>916</v>
      </c>
      <c r="C3287" s="5" t="s">
        <v>533</v>
      </c>
    </row>
    <row r="3288" spans="2:3">
      <c r="B3288" s="5">
        <v>511</v>
      </c>
      <c r="C3288" s="5" t="s">
        <v>533</v>
      </c>
    </row>
    <row r="3289" spans="2:3">
      <c r="B3289" s="5">
        <v>74</v>
      </c>
      <c r="C3289" s="5" t="s">
        <v>533</v>
      </c>
    </row>
    <row r="3290" spans="2:3">
      <c r="B3290" s="5">
        <v>712</v>
      </c>
      <c r="C3290" s="5" t="s">
        <v>533</v>
      </c>
    </row>
    <row r="3291" spans="2:3">
      <c r="B3291" s="5">
        <v>338</v>
      </c>
      <c r="C3291" s="5" t="s">
        <v>533</v>
      </c>
    </row>
    <row r="3292" spans="2:3">
      <c r="B3292" s="5">
        <v>983</v>
      </c>
      <c r="C3292" s="5" t="s">
        <v>532</v>
      </c>
    </row>
    <row r="3293" spans="2:3">
      <c r="B3293" s="5">
        <v>215</v>
      </c>
      <c r="C3293" s="5" t="s">
        <v>533</v>
      </c>
    </row>
    <row r="3294" spans="2:3">
      <c r="B3294" s="5">
        <v>846</v>
      </c>
      <c r="C3294" s="5" t="s">
        <v>532</v>
      </c>
    </row>
    <row r="3295" spans="2:3">
      <c r="B3295" s="5">
        <v>74</v>
      </c>
      <c r="C3295" s="5" t="s">
        <v>533</v>
      </c>
    </row>
    <row r="3296" spans="2:3">
      <c r="B3296" s="5">
        <v>342</v>
      </c>
      <c r="C3296" s="5" t="s">
        <v>533</v>
      </c>
    </row>
    <row r="3297" spans="2:3">
      <c r="B3297" s="5">
        <v>400</v>
      </c>
      <c r="C3297" s="5" t="s">
        <v>533</v>
      </c>
    </row>
    <row r="3298" spans="2:3">
      <c r="B3298" s="5">
        <v>531</v>
      </c>
      <c r="C3298" s="5" t="s">
        <v>533</v>
      </c>
    </row>
    <row r="3299" spans="2:3">
      <c r="B3299" s="5">
        <v>554</v>
      </c>
      <c r="C3299" s="5" t="s">
        <v>532</v>
      </c>
    </row>
    <row r="3300" spans="2:3">
      <c r="B3300" s="5">
        <v>752</v>
      </c>
      <c r="C3300" s="5" t="s">
        <v>533</v>
      </c>
    </row>
    <row r="3301" spans="2:3">
      <c r="B3301" s="5">
        <v>782</v>
      </c>
      <c r="C3301" s="5" t="s">
        <v>532</v>
      </c>
    </row>
    <row r="3302" spans="2:3">
      <c r="B3302" s="5">
        <v>711</v>
      </c>
      <c r="C3302" s="5" t="s">
        <v>533</v>
      </c>
    </row>
    <row r="3303" spans="2:3">
      <c r="B3303" s="5">
        <v>459</v>
      </c>
      <c r="C3303" s="5" t="s">
        <v>532</v>
      </c>
    </row>
    <row r="3304" spans="2:3">
      <c r="B3304" s="5">
        <v>470</v>
      </c>
      <c r="C3304" s="5" t="s">
        <v>533</v>
      </c>
    </row>
    <row r="3305" spans="2:3">
      <c r="B3305" s="5">
        <v>533</v>
      </c>
      <c r="C3305" s="5" t="s">
        <v>533</v>
      </c>
    </row>
    <row r="3306" spans="2:3">
      <c r="B3306" s="5">
        <v>330</v>
      </c>
      <c r="C3306" s="5" t="s">
        <v>533</v>
      </c>
    </row>
    <row r="3307" spans="2:3">
      <c r="B3307" s="5">
        <v>143</v>
      </c>
      <c r="C3307" s="5" t="s">
        <v>533</v>
      </c>
    </row>
    <row r="3308" spans="2:3">
      <c r="B3308" s="5">
        <v>641</v>
      </c>
      <c r="C3308" s="5" t="s">
        <v>533</v>
      </c>
    </row>
    <row r="3309" spans="2:3">
      <c r="B3309" s="5">
        <v>385</v>
      </c>
      <c r="C3309" s="5" t="s">
        <v>532</v>
      </c>
    </row>
    <row r="3310" spans="2:3">
      <c r="B3310" s="5">
        <v>592</v>
      </c>
      <c r="C3310" s="5" t="s">
        <v>533</v>
      </c>
    </row>
    <row r="3311" spans="2:3">
      <c r="B3311" s="5">
        <v>945</v>
      </c>
      <c r="C3311" s="5" t="s">
        <v>532</v>
      </c>
    </row>
    <row r="3312" spans="2:3">
      <c r="B3312" s="5">
        <v>398</v>
      </c>
      <c r="C3312" s="5" t="s">
        <v>533</v>
      </c>
    </row>
    <row r="3313" spans="2:3">
      <c r="B3313" s="5">
        <v>19</v>
      </c>
      <c r="C3313" s="5" t="s">
        <v>533</v>
      </c>
    </row>
    <row r="3314" spans="2:3">
      <c r="B3314" s="5">
        <v>952</v>
      </c>
      <c r="C3314" s="5" t="s">
        <v>532</v>
      </c>
    </row>
    <row r="3315" spans="2:3">
      <c r="B3315" s="5">
        <v>178</v>
      </c>
      <c r="C3315" s="5" t="s">
        <v>532</v>
      </c>
    </row>
    <row r="3316" spans="2:3">
      <c r="B3316" s="5">
        <v>241</v>
      </c>
      <c r="C3316" s="5" t="s">
        <v>533</v>
      </c>
    </row>
    <row r="3317" spans="2:3">
      <c r="B3317" s="5">
        <v>201</v>
      </c>
      <c r="C3317" s="5" t="s">
        <v>533</v>
      </c>
    </row>
    <row r="3318" spans="2:3">
      <c r="B3318" s="5">
        <v>108</v>
      </c>
      <c r="C3318" s="5" t="s">
        <v>533</v>
      </c>
    </row>
    <row r="3319" spans="2:3">
      <c r="B3319" s="5">
        <v>559</v>
      </c>
      <c r="C3319" s="5" t="s">
        <v>533</v>
      </c>
    </row>
    <row r="3320" spans="2:3">
      <c r="B3320" s="5">
        <v>842</v>
      </c>
      <c r="C3320" s="5" t="s">
        <v>532</v>
      </c>
    </row>
    <row r="3321" spans="2:3">
      <c r="B3321" s="5">
        <v>419</v>
      </c>
      <c r="C3321" s="5" t="s">
        <v>533</v>
      </c>
    </row>
    <row r="3322" spans="2:3">
      <c r="B3322" s="5">
        <v>75</v>
      </c>
      <c r="C3322" s="5" t="s">
        <v>533</v>
      </c>
    </row>
    <row r="3323" spans="2:3">
      <c r="B3323" s="5">
        <v>496</v>
      </c>
      <c r="C3323" s="5" t="s">
        <v>532</v>
      </c>
    </row>
    <row r="3324" spans="2:3">
      <c r="B3324" s="5">
        <v>375</v>
      </c>
      <c r="C3324" s="5" t="s">
        <v>533</v>
      </c>
    </row>
    <row r="3325" spans="2:3">
      <c r="B3325" s="5">
        <v>284</v>
      </c>
      <c r="C3325" s="5" t="s">
        <v>533</v>
      </c>
    </row>
    <row r="3326" spans="2:3">
      <c r="B3326" s="5">
        <v>531</v>
      </c>
      <c r="C3326" s="5" t="s">
        <v>533</v>
      </c>
    </row>
    <row r="3327" spans="2:3">
      <c r="B3327" s="5">
        <v>273</v>
      </c>
      <c r="C3327" s="5" t="s">
        <v>533</v>
      </c>
    </row>
    <row r="3328" spans="2:3">
      <c r="B3328" s="5">
        <v>374</v>
      </c>
      <c r="C3328" s="5" t="s">
        <v>533</v>
      </c>
    </row>
    <row r="3329" spans="2:3">
      <c r="B3329" s="5">
        <v>764</v>
      </c>
      <c r="C3329" s="5" t="s">
        <v>533</v>
      </c>
    </row>
    <row r="3330" spans="2:3">
      <c r="B3330" s="5">
        <v>806</v>
      </c>
      <c r="C3330" s="5" t="s">
        <v>532</v>
      </c>
    </row>
    <row r="3331" spans="2:3">
      <c r="B3331" s="5">
        <v>607</v>
      </c>
      <c r="C3331" s="5" t="s">
        <v>533</v>
      </c>
    </row>
    <row r="3332" spans="2:3">
      <c r="B3332" s="5">
        <v>947</v>
      </c>
      <c r="C3332" s="5" t="s">
        <v>533</v>
      </c>
    </row>
    <row r="3333" spans="2:3">
      <c r="B3333" s="5">
        <v>987</v>
      </c>
      <c r="C3333" s="5" t="s">
        <v>533</v>
      </c>
    </row>
    <row r="3334" spans="2:3">
      <c r="B3334" s="5">
        <v>418</v>
      </c>
      <c r="C3334" s="5" t="s">
        <v>532</v>
      </c>
    </row>
    <row r="3335" spans="2:3">
      <c r="B3335" s="5">
        <v>55</v>
      </c>
      <c r="C3335" s="5" t="s">
        <v>532</v>
      </c>
    </row>
    <row r="3336" spans="2:3">
      <c r="B3336" s="5">
        <v>617</v>
      </c>
      <c r="C3336" s="5" t="s">
        <v>533</v>
      </c>
    </row>
    <row r="3337" spans="2:3">
      <c r="B3337" s="5">
        <v>803</v>
      </c>
      <c r="C3337" s="5" t="s">
        <v>533</v>
      </c>
    </row>
    <row r="3338" spans="2:3">
      <c r="B3338" s="5">
        <v>317</v>
      </c>
      <c r="C3338" s="5" t="s">
        <v>533</v>
      </c>
    </row>
    <row r="3339" spans="2:3">
      <c r="B3339" s="5">
        <v>279</v>
      </c>
      <c r="C3339" s="5" t="s">
        <v>532</v>
      </c>
    </row>
    <row r="3340" spans="2:3">
      <c r="B3340" s="5">
        <v>394</v>
      </c>
      <c r="C3340" s="5" t="s">
        <v>532</v>
      </c>
    </row>
    <row r="3341" spans="2:3">
      <c r="B3341" s="5">
        <v>992</v>
      </c>
      <c r="C3341" s="5" t="s">
        <v>532</v>
      </c>
    </row>
    <row r="3342" spans="2:3">
      <c r="B3342" s="5">
        <v>344</v>
      </c>
      <c r="C3342" s="5" t="s">
        <v>533</v>
      </c>
    </row>
    <row r="3343" spans="2:3">
      <c r="B3343" s="5">
        <v>397</v>
      </c>
      <c r="C3343" s="5" t="s">
        <v>532</v>
      </c>
    </row>
    <row r="3344" spans="2:3">
      <c r="B3344" s="5">
        <v>208</v>
      </c>
      <c r="C3344" s="5" t="s">
        <v>533</v>
      </c>
    </row>
    <row r="3345" spans="2:3">
      <c r="B3345" s="5">
        <v>317</v>
      </c>
      <c r="C3345" s="5" t="s">
        <v>532</v>
      </c>
    </row>
    <row r="3346" spans="2:3">
      <c r="B3346" s="5">
        <v>272</v>
      </c>
      <c r="C3346" s="5" t="s">
        <v>532</v>
      </c>
    </row>
    <row r="3347" spans="2:3">
      <c r="B3347" s="5">
        <v>515</v>
      </c>
      <c r="C3347" s="5" t="s">
        <v>533</v>
      </c>
    </row>
    <row r="3348" spans="2:3">
      <c r="B3348" s="5">
        <v>456</v>
      </c>
      <c r="C3348" s="5" t="s">
        <v>532</v>
      </c>
    </row>
    <row r="3349" spans="2:3">
      <c r="B3349" s="5">
        <v>269</v>
      </c>
      <c r="C3349" s="5" t="s">
        <v>532</v>
      </c>
    </row>
    <row r="3350" spans="2:3">
      <c r="B3350" s="5">
        <v>150</v>
      </c>
      <c r="C3350" s="5" t="s">
        <v>532</v>
      </c>
    </row>
    <row r="3351" spans="2:3">
      <c r="B3351" s="5">
        <v>609</v>
      </c>
      <c r="C3351" s="5" t="s">
        <v>533</v>
      </c>
    </row>
    <row r="3352" spans="2:3">
      <c r="B3352" s="5">
        <v>933</v>
      </c>
      <c r="C3352" s="5" t="s">
        <v>532</v>
      </c>
    </row>
    <row r="3353" spans="2:3">
      <c r="B3353" s="5">
        <v>952</v>
      </c>
      <c r="C3353" s="5" t="s">
        <v>532</v>
      </c>
    </row>
    <row r="3354" spans="2:3">
      <c r="B3354" s="5">
        <v>463</v>
      </c>
      <c r="C3354" s="5" t="s">
        <v>533</v>
      </c>
    </row>
    <row r="3355" spans="2:3">
      <c r="B3355" s="5">
        <v>731</v>
      </c>
      <c r="C3355" s="5" t="s">
        <v>533</v>
      </c>
    </row>
    <row r="3356" spans="2:3">
      <c r="B3356" s="5">
        <v>1</v>
      </c>
      <c r="C3356" s="5" t="s">
        <v>533</v>
      </c>
    </row>
    <row r="3357" spans="2:3">
      <c r="B3357" s="5">
        <v>125</v>
      </c>
      <c r="C3357" s="5" t="s">
        <v>533</v>
      </c>
    </row>
    <row r="3358" spans="2:3">
      <c r="B3358" s="5">
        <v>993</v>
      </c>
      <c r="C3358" s="5" t="s">
        <v>532</v>
      </c>
    </row>
    <row r="3359" spans="2:3">
      <c r="B3359" s="5">
        <v>265</v>
      </c>
      <c r="C3359" s="5" t="s">
        <v>533</v>
      </c>
    </row>
    <row r="3360" spans="2:3">
      <c r="B3360" s="5">
        <v>7</v>
      </c>
      <c r="C3360" s="5" t="s">
        <v>533</v>
      </c>
    </row>
    <row r="3361" spans="2:3">
      <c r="B3361" s="5">
        <v>706</v>
      </c>
      <c r="C3361" s="5" t="s">
        <v>533</v>
      </c>
    </row>
    <row r="3362" spans="2:3">
      <c r="B3362" s="5">
        <v>548</v>
      </c>
      <c r="C3362" s="5" t="s">
        <v>533</v>
      </c>
    </row>
    <row r="3363" spans="2:3">
      <c r="B3363" s="5">
        <v>447</v>
      </c>
      <c r="C3363" s="5" t="s">
        <v>533</v>
      </c>
    </row>
    <row r="3364" spans="2:3">
      <c r="B3364" s="5">
        <v>802</v>
      </c>
      <c r="C3364" s="5" t="s">
        <v>532</v>
      </c>
    </row>
    <row r="3365" spans="2:3">
      <c r="B3365" s="5">
        <v>475</v>
      </c>
      <c r="C3365" s="5" t="s">
        <v>532</v>
      </c>
    </row>
    <row r="3366" spans="2:3">
      <c r="B3366" s="5">
        <v>391</v>
      </c>
      <c r="C3366" s="5" t="s">
        <v>533</v>
      </c>
    </row>
    <row r="3367" spans="2:3">
      <c r="B3367" s="5">
        <v>422</v>
      </c>
      <c r="C3367" s="5" t="s">
        <v>533</v>
      </c>
    </row>
    <row r="3368" spans="2:3">
      <c r="B3368" s="5">
        <v>212</v>
      </c>
      <c r="C3368" s="5" t="s">
        <v>532</v>
      </c>
    </row>
    <row r="3369" spans="2:3">
      <c r="B3369" s="5">
        <v>337</v>
      </c>
      <c r="C3369" s="5" t="s">
        <v>533</v>
      </c>
    </row>
    <row r="3370" spans="2:3">
      <c r="B3370" s="5">
        <v>23</v>
      </c>
      <c r="C3370" s="5" t="s">
        <v>532</v>
      </c>
    </row>
    <row r="3371" spans="2:3">
      <c r="B3371" s="5">
        <v>859</v>
      </c>
      <c r="C3371" s="5" t="s">
        <v>532</v>
      </c>
    </row>
    <row r="3372" spans="2:3">
      <c r="B3372" s="5">
        <v>177</v>
      </c>
      <c r="C3372" s="5" t="s">
        <v>533</v>
      </c>
    </row>
    <row r="3373" spans="2:3">
      <c r="B3373" s="5">
        <v>685</v>
      </c>
      <c r="C3373" s="5" t="s">
        <v>533</v>
      </c>
    </row>
    <row r="3374" spans="2:3">
      <c r="B3374" s="5">
        <v>294</v>
      </c>
      <c r="C3374" s="5" t="s">
        <v>533</v>
      </c>
    </row>
    <row r="3375" spans="2:3">
      <c r="B3375" s="5">
        <v>354</v>
      </c>
      <c r="C3375" s="5" t="s">
        <v>532</v>
      </c>
    </row>
    <row r="3376" spans="2:3">
      <c r="B3376" s="5">
        <v>256</v>
      </c>
      <c r="C3376" s="5" t="s">
        <v>533</v>
      </c>
    </row>
    <row r="3377" spans="2:3">
      <c r="B3377" s="5">
        <v>691</v>
      </c>
      <c r="C3377" s="5" t="s">
        <v>533</v>
      </c>
    </row>
    <row r="3378" spans="2:3">
      <c r="B3378" s="5">
        <v>991</v>
      </c>
      <c r="C3378" s="5" t="s">
        <v>532</v>
      </c>
    </row>
    <row r="3379" spans="2:3">
      <c r="B3379" s="5">
        <v>948</v>
      </c>
      <c r="C3379" s="5" t="s">
        <v>532</v>
      </c>
    </row>
    <row r="3380" spans="2:3">
      <c r="B3380" s="5">
        <v>55</v>
      </c>
      <c r="C3380" s="5" t="s">
        <v>533</v>
      </c>
    </row>
    <row r="3381" spans="2:3">
      <c r="B3381" s="5">
        <v>4</v>
      </c>
      <c r="C3381" s="5" t="s">
        <v>533</v>
      </c>
    </row>
    <row r="3382" spans="2:3">
      <c r="B3382" s="5">
        <v>650</v>
      </c>
      <c r="C3382" s="5" t="s">
        <v>533</v>
      </c>
    </row>
    <row r="3383" spans="2:3">
      <c r="B3383" s="5">
        <v>100</v>
      </c>
      <c r="C3383" s="5" t="s">
        <v>532</v>
      </c>
    </row>
    <row r="3384" spans="2:3">
      <c r="B3384" s="5">
        <v>963</v>
      </c>
      <c r="C3384" s="5" t="s">
        <v>532</v>
      </c>
    </row>
    <row r="3385" spans="2:3">
      <c r="B3385" s="5">
        <v>953</v>
      </c>
      <c r="C3385" s="5" t="s">
        <v>533</v>
      </c>
    </row>
    <row r="3386" spans="2:3">
      <c r="B3386" s="5">
        <v>496</v>
      </c>
      <c r="C3386" s="5" t="s">
        <v>533</v>
      </c>
    </row>
    <row r="3387" spans="2:3">
      <c r="B3387" s="5">
        <v>406</v>
      </c>
      <c r="C3387" s="5" t="s">
        <v>532</v>
      </c>
    </row>
    <row r="3388" spans="2:3">
      <c r="B3388" s="5">
        <v>157</v>
      </c>
      <c r="C3388" s="5" t="s">
        <v>533</v>
      </c>
    </row>
    <row r="3389" spans="2:3">
      <c r="B3389" s="5">
        <v>88</v>
      </c>
      <c r="C3389" s="5" t="s">
        <v>533</v>
      </c>
    </row>
    <row r="3390" spans="2:3">
      <c r="B3390" s="5">
        <v>504</v>
      </c>
      <c r="C3390" s="5" t="s">
        <v>533</v>
      </c>
    </row>
    <row r="3391" spans="2:3">
      <c r="B3391" s="5">
        <v>56</v>
      </c>
      <c r="C3391" s="5" t="s">
        <v>533</v>
      </c>
    </row>
    <row r="3392" spans="2:3">
      <c r="B3392" s="5">
        <v>357</v>
      </c>
      <c r="C3392" s="5" t="s">
        <v>533</v>
      </c>
    </row>
    <row r="3393" spans="2:3">
      <c r="B3393" s="5">
        <v>721</v>
      </c>
      <c r="C3393" s="5" t="s">
        <v>532</v>
      </c>
    </row>
    <row r="3394" spans="2:3">
      <c r="B3394" s="5">
        <v>410</v>
      </c>
      <c r="C3394" s="5" t="s">
        <v>533</v>
      </c>
    </row>
    <row r="3395" spans="2:3">
      <c r="B3395" s="5">
        <v>185</v>
      </c>
      <c r="C3395" s="5" t="s">
        <v>533</v>
      </c>
    </row>
    <row r="3396" spans="2:3">
      <c r="B3396" s="5">
        <v>476</v>
      </c>
      <c r="C3396" s="5" t="s">
        <v>533</v>
      </c>
    </row>
    <row r="3397" spans="2:3">
      <c r="B3397" s="5">
        <v>737</v>
      </c>
      <c r="C3397" s="5" t="s">
        <v>532</v>
      </c>
    </row>
    <row r="3398" spans="2:3">
      <c r="B3398" s="5">
        <v>13</v>
      </c>
      <c r="C3398" s="5" t="s">
        <v>533</v>
      </c>
    </row>
    <row r="3399" spans="2:3">
      <c r="B3399" s="5">
        <v>640</v>
      </c>
      <c r="C3399" s="5" t="s">
        <v>532</v>
      </c>
    </row>
    <row r="3400" spans="2:3">
      <c r="B3400" s="5">
        <v>486</v>
      </c>
      <c r="C3400" s="5" t="s">
        <v>533</v>
      </c>
    </row>
    <row r="3401" spans="2:3">
      <c r="B3401" s="5">
        <v>438</v>
      </c>
      <c r="C3401" s="5" t="s">
        <v>533</v>
      </c>
    </row>
    <row r="3402" spans="2:3">
      <c r="B3402" s="5">
        <v>269</v>
      </c>
      <c r="C3402" s="5" t="s">
        <v>533</v>
      </c>
    </row>
    <row r="3403" spans="2:3">
      <c r="B3403" s="5">
        <v>36</v>
      </c>
      <c r="C3403" s="5" t="s">
        <v>532</v>
      </c>
    </row>
    <row r="3404" spans="2:3">
      <c r="B3404" s="5">
        <v>865</v>
      </c>
      <c r="C3404" s="5" t="s">
        <v>532</v>
      </c>
    </row>
    <row r="3405" spans="2:3">
      <c r="B3405" s="5">
        <v>140</v>
      </c>
      <c r="C3405" s="5" t="s">
        <v>533</v>
      </c>
    </row>
    <row r="3406" spans="2:3">
      <c r="B3406" s="5">
        <v>842</v>
      </c>
      <c r="C3406" s="5" t="s">
        <v>533</v>
      </c>
    </row>
    <row r="3407" spans="2:3">
      <c r="B3407" s="5">
        <v>496</v>
      </c>
      <c r="C3407" s="5" t="s">
        <v>533</v>
      </c>
    </row>
    <row r="3408" spans="2:3">
      <c r="B3408" s="5">
        <v>15</v>
      </c>
      <c r="C3408" s="5" t="s">
        <v>533</v>
      </c>
    </row>
    <row r="3409" spans="2:3">
      <c r="B3409" s="5">
        <v>661</v>
      </c>
      <c r="C3409" s="5" t="s">
        <v>532</v>
      </c>
    </row>
    <row r="3410" spans="2:3">
      <c r="B3410" s="5">
        <v>360</v>
      </c>
      <c r="C3410" s="5" t="s">
        <v>532</v>
      </c>
    </row>
    <row r="3411" spans="2:3">
      <c r="B3411" s="5">
        <v>280</v>
      </c>
      <c r="C3411" s="5" t="s">
        <v>533</v>
      </c>
    </row>
    <row r="3412" spans="2:3">
      <c r="B3412" s="5">
        <v>690</v>
      </c>
      <c r="C3412" s="5" t="s">
        <v>533</v>
      </c>
    </row>
    <row r="3413" spans="2:3">
      <c r="B3413" s="5">
        <v>401</v>
      </c>
      <c r="C3413" s="5" t="s">
        <v>532</v>
      </c>
    </row>
    <row r="3414" spans="2:3">
      <c r="B3414" s="5">
        <v>684</v>
      </c>
      <c r="C3414" s="5" t="s">
        <v>532</v>
      </c>
    </row>
    <row r="3415" spans="2:3">
      <c r="B3415" s="5">
        <v>961</v>
      </c>
      <c r="C3415" s="5" t="s">
        <v>532</v>
      </c>
    </row>
    <row r="3416" spans="2:3">
      <c r="B3416" s="5">
        <v>486</v>
      </c>
      <c r="C3416" s="5" t="s">
        <v>533</v>
      </c>
    </row>
    <row r="3417" spans="2:3">
      <c r="B3417" s="5">
        <v>911</v>
      </c>
      <c r="C3417" s="5" t="s">
        <v>532</v>
      </c>
    </row>
    <row r="3418" spans="2:3">
      <c r="B3418" s="5">
        <v>658</v>
      </c>
      <c r="C3418" s="5" t="s">
        <v>532</v>
      </c>
    </row>
    <row r="3419" spans="2:3">
      <c r="B3419" s="5">
        <v>328</v>
      </c>
      <c r="C3419" s="5" t="s">
        <v>533</v>
      </c>
    </row>
    <row r="3420" spans="2:3">
      <c r="B3420" s="5">
        <v>224</v>
      </c>
      <c r="C3420" s="5" t="s">
        <v>532</v>
      </c>
    </row>
    <row r="3421" spans="2:3">
      <c r="B3421" s="5">
        <v>878</v>
      </c>
      <c r="C3421" s="5" t="s">
        <v>533</v>
      </c>
    </row>
    <row r="3422" spans="2:3">
      <c r="B3422" s="5">
        <v>360</v>
      </c>
      <c r="C3422" s="5" t="s">
        <v>533</v>
      </c>
    </row>
    <row r="3423" spans="2:3">
      <c r="B3423" s="5">
        <v>630</v>
      </c>
      <c r="C3423" s="5" t="s">
        <v>533</v>
      </c>
    </row>
    <row r="3424" spans="2:3">
      <c r="B3424" s="5">
        <v>480</v>
      </c>
      <c r="C3424" s="5" t="s">
        <v>533</v>
      </c>
    </row>
    <row r="3425" spans="2:3">
      <c r="B3425" s="5">
        <v>128</v>
      </c>
      <c r="C3425" s="5" t="s">
        <v>533</v>
      </c>
    </row>
    <row r="3426" spans="2:3">
      <c r="B3426" s="5">
        <v>111</v>
      </c>
      <c r="C3426" s="5" t="s">
        <v>533</v>
      </c>
    </row>
    <row r="3427" spans="2:3">
      <c r="B3427" s="5">
        <v>801</v>
      </c>
      <c r="C3427" s="5" t="s">
        <v>533</v>
      </c>
    </row>
    <row r="3428" spans="2:3">
      <c r="B3428" s="5">
        <v>121</v>
      </c>
      <c r="C3428" s="5" t="s">
        <v>533</v>
      </c>
    </row>
    <row r="3429" spans="2:3">
      <c r="B3429" s="5">
        <v>468</v>
      </c>
      <c r="C3429" s="5" t="s">
        <v>533</v>
      </c>
    </row>
    <row r="3430" spans="2:3">
      <c r="B3430" s="5">
        <v>589</v>
      </c>
      <c r="C3430" s="5" t="s">
        <v>533</v>
      </c>
    </row>
    <row r="3431" spans="2:3">
      <c r="B3431" s="5">
        <v>882</v>
      </c>
      <c r="C3431" s="5" t="s">
        <v>533</v>
      </c>
    </row>
    <row r="3432" spans="2:3">
      <c r="B3432" s="5">
        <v>927</v>
      </c>
      <c r="C3432" s="5" t="s">
        <v>532</v>
      </c>
    </row>
    <row r="3433" spans="2:3">
      <c r="B3433" s="5">
        <v>890</v>
      </c>
      <c r="C3433" s="5" t="s">
        <v>533</v>
      </c>
    </row>
    <row r="3434" spans="2:3">
      <c r="B3434" s="5">
        <v>44</v>
      </c>
      <c r="C3434" s="5" t="s">
        <v>533</v>
      </c>
    </row>
    <row r="3435" spans="2:3">
      <c r="B3435" s="5">
        <v>7</v>
      </c>
      <c r="C3435" s="5" t="s">
        <v>533</v>
      </c>
    </row>
    <row r="3436" spans="2:3">
      <c r="B3436" s="5">
        <v>658</v>
      </c>
      <c r="C3436" s="5" t="s">
        <v>532</v>
      </c>
    </row>
    <row r="3437" spans="2:3">
      <c r="B3437" s="5">
        <v>612</v>
      </c>
      <c r="C3437" s="5" t="s">
        <v>532</v>
      </c>
    </row>
    <row r="3438" spans="2:3">
      <c r="B3438" s="5">
        <v>298</v>
      </c>
      <c r="C3438" s="5" t="s">
        <v>532</v>
      </c>
    </row>
    <row r="3439" spans="2:3">
      <c r="B3439" s="5">
        <v>973</v>
      </c>
      <c r="C3439" s="5" t="s">
        <v>532</v>
      </c>
    </row>
    <row r="3440" spans="2:3">
      <c r="B3440" s="5">
        <v>757</v>
      </c>
      <c r="C3440" s="5" t="s">
        <v>533</v>
      </c>
    </row>
    <row r="3441" spans="2:3">
      <c r="B3441" s="5">
        <v>890</v>
      </c>
      <c r="C3441" s="5" t="s">
        <v>532</v>
      </c>
    </row>
    <row r="3442" spans="2:3">
      <c r="B3442" s="5">
        <v>960</v>
      </c>
      <c r="C3442" s="5" t="s">
        <v>533</v>
      </c>
    </row>
    <row r="3443" spans="2:3">
      <c r="B3443" s="5">
        <v>365</v>
      </c>
      <c r="C3443" s="5" t="s">
        <v>533</v>
      </c>
    </row>
    <row r="3444" spans="2:3">
      <c r="B3444" s="5">
        <v>389</v>
      </c>
      <c r="C3444" s="5" t="s">
        <v>533</v>
      </c>
    </row>
    <row r="3445" spans="2:3">
      <c r="B3445" s="5">
        <v>983</v>
      </c>
      <c r="C3445" s="5" t="s">
        <v>532</v>
      </c>
    </row>
    <row r="3446" spans="2:3">
      <c r="B3446" s="5">
        <v>248</v>
      </c>
      <c r="C3446" s="5" t="s">
        <v>533</v>
      </c>
    </row>
    <row r="3447" spans="2:3">
      <c r="B3447" s="5">
        <v>581</v>
      </c>
      <c r="C3447" s="5" t="s">
        <v>532</v>
      </c>
    </row>
    <row r="3448" spans="2:3">
      <c r="B3448" s="5">
        <v>317</v>
      </c>
      <c r="C3448" s="5" t="s">
        <v>532</v>
      </c>
    </row>
    <row r="3449" spans="2:3">
      <c r="B3449" s="5">
        <v>816</v>
      </c>
      <c r="C3449" s="5" t="s">
        <v>533</v>
      </c>
    </row>
    <row r="3450" spans="2:3">
      <c r="B3450" s="5">
        <v>123</v>
      </c>
      <c r="C3450" s="5" t="s">
        <v>532</v>
      </c>
    </row>
    <row r="3451" spans="2:3">
      <c r="B3451" s="5">
        <v>390</v>
      </c>
      <c r="C3451" s="5" t="s">
        <v>532</v>
      </c>
    </row>
    <row r="3452" spans="2:3">
      <c r="B3452" s="5">
        <v>631</v>
      </c>
      <c r="C3452" s="5" t="s">
        <v>533</v>
      </c>
    </row>
    <row r="3453" spans="2:3">
      <c r="B3453" s="5">
        <v>163</v>
      </c>
      <c r="C3453" s="5" t="s">
        <v>532</v>
      </c>
    </row>
    <row r="3454" spans="2:3">
      <c r="B3454" s="5">
        <v>112</v>
      </c>
      <c r="C3454" s="5" t="s">
        <v>532</v>
      </c>
    </row>
    <row r="3455" spans="2:3">
      <c r="B3455" s="5">
        <v>112</v>
      </c>
      <c r="C3455" s="5" t="s">
        <v>533</v>
      </c>
    </row>
    <row r="3456" spans="2:3">
      <c r="B3456" s="5">
        <v>125</v>
      </c>
      <c r="C3456" s="5" t="s">
        <v>533</v>
      </c>
    </row>
    <row r="3457" spans="2:3">
      <c r="B3457" s="5">
        <v>657</v>
      </c>
      <c r="C3457" s="5" t="s">
        <v>533</v>
      </c>
    </row>
    <row r="3458" spans="2:3">
      <c r="B3458" s="5">
        <v>469</v>
      </c>
      <c r="C3458" s="5" t="s">
        <v>532</v>
      </c>
    </row>
    <row r="3459" spans="2:3">
      <c r="B3459" s="5">
        <v>173</v>
      </c>
      <c r="C3459" s="5" t="s">
        <v>533</v>
      </c>
    </row>
    <row r="3460" spans="2:3">
      <c r="B3460" s="5">
        <v>34</v>
      </c>
      <c r="C3460" s="5" t="s">
        <v>533</v>
      </c>
    </row>
    <row r="3461" spans="2:3">
      <c r="B3461" s="5">
        <v>796</v>
      </c>
      <c r="C3461" s="5" t="s">
        <v>532</v>
      </c>
    </row>
    <row r="3462" spans="2:3">
      <c r="B3462" s="5">
        <v>190</v>
      </c>
      <c r="C3462" s="5" t="s">
        <v>533</v>
      </c>
    </row>
    <row r="3463" spans="2:3">
      <c r="B3463" s="5">
        <v>6</v>
      </c>
      <c r="C3463" s="5" t="s">
        <v>533</v>
      </c>
    </row>
    <row r="3464" spans="2:3">
      <c r="B3464" s="5">
        <v>107</v>
      </c>
      <c r="C3464" s="5" t="s">
        <v>533</v>
      </c>
    </row>
    <row r="3465" spans="2:3">
      <c r="B3465" s="5">
        <v>427</v>
      </c>
      <c r="C3465" s="5" t="s">
        <v>533</v>
      </c>
    </row>
    <row r="3466" spans="2:3">
      <c r="B3466" s="5">
        <v>875</v>
      </c>
      <c r="C3466" s="5" t="s">
        <v>532</v>
      </c>
    </row>
    <row r="3467" spans="2:3">
      <c r="B3467" s="5">
        <v>689</v>
      </c>
      <c r="C3467" s="5" t="s">
        <v>532</v>
      </c>
    </row>
    <row r="3468" spans="2:3">
      <c r="B3468" s="5">
        <v>865</v>
      </c>
      <c r="C3468" s="5" t="s">
        <v>532</v>
      </c>
    </row>
    <row r="3469" spans="2:3">
      <c r="B3469" s="5">
        <v>627</v>
      </c>
      <c r="C3469" s="5" t="s">
        <v>533</v>
      </c>
    </row>
    <row r="3470" spans="2:3">
      <c r="B3470" s="5">
        <v>68</v>
      </c>
      <c r="C3470" s="5" t="s">
        <v>533</v>
      </c>
    </row>
    <row r="3471" spans="2:3">
      <c r="B3471" s="5">
        <v>969</v>
      </c>
      <c r="C3471" s="5" t="s">
        <v>532</v>
      </c>
    </row>
    <row r="3472" spans="2:3">
      <c r="B3472" s="5">
        <v>604</v>
      </c>
      <c r="C3472" s="5" t="s">
        <v>532</v>
      </c>
    </row>
    <row r="3473" spans="2:3">
      <c r="B3473" s="5">
        <v>611</v>
      </c>
      <c r="C3473" s="5" t="s">
        <v>533</v>
      </c>
    </row>
    <row r="3474" spans="2:3">
      <c r="B3474" s="5">
        <v>779</v>
      </c>
      <c r="C3474" s="5" t="s">
        <v>533</v>
      </c>
    </row>
    <row r="3475" spans="2:3">
      <c r="B3475" s="5">
        <v>738</v>
      </c>
      <c r="C3475" s="5" t="s">
        <v>533</v>
      </c>
    </row>
    <row r="3476" spans="2:3">
      <c r="B3476" s="5">
        <v>290</v>
      </c>
      <c r="C3476" s="5" t="s">
        <v>532</v>
      </c>
    </row>
    <row r="3477" spans="2:3">
      <c r="B3477" s="5">
        <v>911</v>
      </c>
      <c r="C3477" s="5" t="s">
        <v>533</v>
      </c>
    </row>
    <row r="3478" spans="2:3">
      <c r="B3478" s="5">
        <v>346</v>
      </c>
      <c r="C3478" s="5" t="s">
        <v>533</v>
      </c>
    </row>
    <row r="3479" spans="2:3">
      <c r="B3479" s="5">
        <v>972</v>
      </c>
      <c r="C3479" s="5" t="s">
        <v>533</v>
      </c>
    </row>
    <row r="3480" spans="2:3">
      <c r="B3480" s="5">
        <v>336</v>
      </c>
      <c r="C3480" s="5" t="s">
        <v>532</v>
      </c>
    </row>
    <row r="3481" spans="2:3">
      <c r="B3481" s="5">
        <v>324</v>
      </c>
      <c r="C3481" s="5" t="s">
        <v>533</v>
      </c>
    </row>
    <row r="3482" spans="2:3">
      <c r="B3482" s="5">
        <v>494</v>
      </c>
      <c r="C3482" s="5" t="s">
        <v>533</v>
      </c>
    </row>
    <row r="3483" spans="2:3">
      <c r="B3483" s="5">
        <v>668</v>
      </c>
      <c r="C3483" s="5" t="s">
        <v>533</v>
      </c>
    </row>
    <row r="3484" spans="2:3">
      <c r="B3484" s="5">
        <v>847</v>
      </c>
      <c r="C3484" s="5" t="s">
        <v>533</v>
      </c>
    </row>
    <row r="3485" spans="2:3">
      <c r="B3485" s="5">
        <v>498</v>
      </c>
      <c r="C3485" s="5" t="s">
        <v>533</v>
      </c>
    </row>
    <row r="3486" spans="2:3">
      <c r="B3486" s="5">
        <v>459</v>
      </c>
      <c r="C3486" s="5" t="s">
        <v>532</v>
      </c>
    </row>
    <row r="3487" spans="2:3">
      <c r="B3487" s="5">
        <v>785</v>
      </c>
      <c r="C3487" s="5" t="s">
        <v>532</v>
      </c>
    </row>
    <row r="3488" spans="2:3">
      <c r="B3488" s="5">
        <v>366</v>
      </c>
      <c r="C3488" s="5" t="s">
        <v>533</v>
      </c>
    </row>
    <row r="3489" spans="2:3">
      <c r="B3489" s="5">
        <v>391</v>
      </c>
      <c r="C3489" s="5" t="s">
        <v>532</v>
      </c>
    </row>
    <row r="3490" spans="2:3">
      <c r="B3490" s="5">
        <v>228</v>
      </c>
      <c r="C3490" s="5" t="s">
        <v>533</v>
      </c>
    </row>
    <row r="3491" spans="2:3">
      <c r="B3491" s="5">
        <v>499</v>
      </c>
      <c r="C3491" s="5" t="s">
        <v>533</v>
      </c>
    </row>
    <row r="3492" spans="2:3">
      <c r="B3492" s="5">
        <v>485</v>
      </c>
      <c r="C3492" s="5" t="s">
        <v>532</v>
      </c>
    </row>
    <row r="3493" spans="2:3">
      <c r="B3493" s="5">
        <v>621</v>
      </c>
      <c r="C3493" s="5" t="s">
        <v>533</v>
      </c>
    </row>
    <row r="3494" spans="2:3">
      <c r="B3494" s="5">
        <v>440</v>
      </c>
      <c r="C3494" s="5" t="s">
        <v>532</v>
      </c>
    </row>
    <row r="3495" spans="2:3">
      <c r="B3495" s="5">
        <v>95</v>
      </c>
      <c r="C3495" s="5" t="s">
        <v>532</v>
      </c>
    </row>
    <row r="3496" spans="2:3">
      <c r="B3496" s="5">
        <v>323</v>
      </c>
      <c r="C3496" s="5" t="s">
        <v>533</v>
      </c>
    </row>
    <row r="3497" spans="2:3">
      <c r="B3497" s="5">
        <v>161</v>
      </c>
      <c r="C3497" s="5" t="s">
        <v>533</v>
      </c>
    </row>
    <row r="3498" spans="2:3">
      <c r="B3498" s="5">
        <v>846</v>
      </c>
      <c r="C3498" s="5" t="s">
        <v>533</v>
      </c>
    </row>
    <row r="3499" spans="2:3">
      <c r="B3499" s="5">
        <v>702</v>
      </c>
      <c r="C3499" s="5" t="s">
        <v>532</v>
      </c>
    </row>
    <row r="3500" spans="2:3">
      <c r="B3500" s="5">
        <v>47</v>
      </c>
      <c r="C3500" s="5" t="s">
        <v>532</v>
      </c>
    </row>
    <row r="3501" spans="2:3">
      <c r="B3501" s="5">
        <v>192</v>
      </c>
      <c r="C3501" s="5" t="s">
        <v>533</v>
      </c>
    </row>
    <row r="3502" spans="2:3">
      <c r="B3502" s="5">
        <v>701</v>
      </c>
      <c r="C3502" s="5" t="s">
        <v>533</v>
      </c>
    </row>
    <row r="3503" spans="2:3">
      <c r="B3503" s="5">
        <v>733</v>
      </c>
      <c r="C3503" s="5" t="s">
        <v>533</v>
      </c>
    </row>
    <row r="3504" spans="2:3">
      <c r="B3504" s="5">
        <v>3</v>
      </c>
      <c r="C3504" s="5" t="s">
        <v>532</v>
      </c>
    </row>
    <row r="3505" spans="2:3">
      <c r="B3505" s="5">
        <v>372</v>
      </c>
      <c r="C3505" s="5" t="s">
        <v>533</v>
      </c>
    </row>
    <row r="3506" spans="2:3">
      <c r="B3506" s="5">
        <v>279</v>
      </c>
      <c r="C3506" s="5" t="s">
        <v>532</v>
      </c>
    </row>
    <row r="3507" spans="2:3">
      <c r="B3507" s="5">
        <v>505</v>
      </c>
      <c r="C3507" s="5" t="s">
        <v>532</v>
      </c>
    </row>
    <row r="3508" spans="2:3">
      <c r="B3508" s="5">
        <v>53</v>
      </c>
      <c r="C3508" s="5" t="s">
        <v>533</v>
      </c>
    </row>
    <row r="3509" spans="2:3">
      <c r="B3509" s="5">
        <v>107</v>
      </c>
      <c r="C3509" s="5" t="s">
        <v>533</v>
      </c>
    </row>
    <row r="3510" spans="2:3">
      <c r="B3510" s="5">
        <v>56</v>
      </c>
      <c r="C3510" s="5" t="s">
        <v>533</v>
      </c>
    </row>
    <row r="3511" spans="2:3">
      <c r="B3511" s="5">
        <v>666</v>
      </c>
      <c r="C3511" s="5" t="s">
        <v>532</v>
      </c>
    </row>
    <row r="3512" spans="2:3">
      <c r="B3512" s="5">
        <v>562</v>
      </c>
      <c r="C3512" s="5" t="s">
        <v>533</v>
      </c>
    </row>
    <row r="3513" spans="2:3">
      <c r="B3513" s="5">
        <v>495</v>
      </c>
      <c r="C3513" s="5" t="s">
        <v>532</v>
      </c>
    </row>
    <row r="3514" spans="2:3">
      <c r="B3514" s="5">
        <v>294</v>
      </c>
      <c r="C3514" s="5" t="s">
        <v>532</v>
      </c>
    </row>
    <row r="3515" spans="2:3">
      <c r="B3515" s="5">
        <v>683</v>
      </c>
      <c r="C3515" s="5" t="s">
        <v>532</v>
      </c>
    </row>
    <row r="3516" spans="2:3">
      <c r="B3516" s="5">
        <v>94</v>
      </c>
      <c r="C3516" s="5" t="s">
        <v>532</v>
      </c>
    </row>
    <row r="3517" spans="2:3">
      <c r="B3517" s="5">
        <v>305</v>
      </c>
      <c r="C3517" s="5" t="s">
        <v>532</v>
      </c>
    </row>
    <row r="3518" spans="2:3">
      <c r="B3518" s="5">
        <v>1000</v>
      </c>
      <c r="C3518" s="5" t="s">
        <v>532</v>
      </c>
    </row>
    <row r="3519" spans="2:3">
      <c r="B3519" s="5">
        <v>261</v>
      </c>
      <c r="C3519" s="5" t="s">
        <v>532</v>
      </c>
    </row>
    <row r="3520" spans="2:3">
      <c r="B3520" s="5">
        <v>309</v>
      </c>
      <c r="C3520" s="5" t="s">
        <v>532</v>
      </c>
    </row>
    <row r="3521" spans="2:3">
      <c r="B3521" s="5">
        <v>247</v>
      </c>
      <c r="C3521" s="5" t="s">
        <v>533</v>
      </c>
    </row>
    <row r="3522" spans="2:3">
      <c r="B3522" s="5">
        <v>937</v>
      </c>
      <c r="C3522" s="5" t="s">
        <v>532</v>
      </c>
    </row>
    <row r="3523" spans="2:3">
      <c r="B3523" s="5">
        <v>559</v>
      </c>
      <c r="C3523" s="5" t="s">
        <v>533</v>
      </c>
    </row>
    <row r="3524" spans="2:3">
      <c r="B3524" s="5">
        <v>82</v>
      </c>
      <c r="C3524" s="5" t="s">
        <v>532</v>
      </c>
    </row>
    <row r="3525" spans="2:3">
      <c r="B3525" s="5">
        <v>80</v>
      </c>
      <c r="C3525" s="5" t="s">
        <v>532</v>
      </c>
    </row>
    <row r="3526" spans="2:3">
      <c r="B3526" s="5">
        <v>150</v>
      </c>
      <c r="C3526" s="5" t="s">
        <v>533</v>
      </c>
    </row>
    <row r="3527" spans="2:3">
      <c r="B3527" s="5">
        <v>978</v>
      </c>
      <c r="C3527" s="5" t="s">
        <v>533</v>
      </c>
    </row>
    <row r="3528" spans="2:3">
      <c r="B3528" s="5">
        <v>62</v>
      </c>
      <c r="C3528" s="5" t="s">
        <v>533</v>
      </c>
    </row>
    <row r="3529" spans="2:3">
      <c r="B3529" s="5">
        <v>20</v>
      </c>
      <c r="C3529" s="5" t="s">
        <v>533</v>
      </c>
    </row>
    <row r="3530" spans="2:3">
      <c r="B3530" s="5">
        <v>971</v>
      </c>
      <c r="C3530" s="5" t="s">
        <v>533</v>
      </c>
    </row>
    <row r="3531" spans="2:3">
      <c r="B3531" s="5">
        <v>851</v>
      </c>
      <c r="C3531" s="5" t="s">
        <v>532</v>
      </c>
    </row>
    <row r="3532" spans="2:3">
      <c r="B3532" s="5">
        <v>478</v>
      </c>
      <c r="C3532" s="5" t="s">
        <v>533</v>
      </c>
    </row>
    <row r="3533" spans="2:3">
      <c r="B3533" s="5">
        <v>367</v>
      </c>
      <c r="C3533" s="5" t="s">
        <v>533</v>
      </c>
    </row>
    <row r="3534" spans="2:3">
      <c r="B3534" s="5">
        <v>22</v>
      </c>
      <c r="C3534" s="5" t="s">
        <v>533</v>
      </c>
    </row>
    <row r="3535" spans="2:3">
      <c r="B3535" s="5">
        <v>130</v>
      </c>
      <c r="C3535" s="5" t="s">
        <v>533</v>
      </c>
    </row>
    <row r="3536" spans="2:3">
      <c r="B3536" s="5">
        <v>355</v>
      </c>
      <c r="C3536" s="5" t="s">
        <v>533</v>
      </c>
    </row>
    <row r="3537" spans="2:3">
      <c r="B3537" s="5">
        <v>230</v>
      </c>
      <c r="C3537" s="5" t="s">
        <v>533</v>
      </c>
    </row>
    <row r="3538" spans="2:3">
      <c r="B3538" s="5">
        <v>520</v>
      </c>
      <c r="C3538" s="5" t="s">
        <v>533</v>
      </c>
    </row>
    <row r="3539" spans="2:3">
      <c r="B3539" s="5">
        <v>208</v>
      </c>
      <c r="C3539" s="5" t="s">
        <v>532</v>
      </c>
    </row>
    <row r="3540" spans="2:3">
      <c r="B3540" s="5">
        <v>935</v>
      </c>
      <c r="C3540" s="5" t="s">
        <v>532</v>
      </c>
    </row>
    <row r="3541" spans="2:3">
      <c r="B3541" s="5">
        <v>136</v>
      </c>
      <c r="C3541" s="5" t="s">
        <v>532</v>
      </c>
    </row>
    <row r="3542" spans="2:3">
      <c r="B3542" s="5">
        <v>45</v>
      </c>
      <c r="C3542" s="5" t="s">
        <v>533</v>
      </c>
    </row>
    <row r="3543" spans="2:3">
      <c r="B3543" s="5">
        <v>506</v>
      </c>
      <c r="C3543" s="5" t="s">
        <v>533</v>
      </c>
    </row>
    <row r="3544" spans="2:3">
      <c r="B3544" s="5">
        <v>591</v>
      </c>
      <c r="C3544" s="5" t="s">
        <v>533</v>
      </c>
    </row>
    <row r="3545" spans="2:3">
      <c r="B3545" s="5">
        <v>681</v>
      </c>
      <c r="C3545" s="5" t="s">
        <v>533</v>
      </c>
    </row>
    <row r="3546" spans="2:3">
      <c r="B3546" s="5">
        <v>127</v>
      </c>
      <c r="C3546" s="5" t="s">
        <v>533</v>
      </c>
    </row>
    <row r="3547" spans="2:3">
      <c r="B3547" s="5">
        <v>617</v>
      </c>
      <c r="C3547" s="5" t="s">
        <v>533</v>
      </c>
    </row>
    <row r="3548" spans="2:3">
      <c r="B3548" s="5">
        <v>788</v>
      </c>
      <c r="C3548" s="5" t="s">
        <v>533</v>
      </c>
    </row>
    <row r="3549" spans="2:3">
      <c r="B3549" s="5">
        <v>900</v>
      </c>
      <c r="C3549" s="5" t="s">
        <v>532</v>
      </c>
    </row>
    <row r="3550" spans="2:3">
      <c r="B3550" s="5">
        <v>321</v>
      </c>
      <c r="C3550" s="5" t="s">
        <v>532</v>
      </c>
    </row>
    <row r="3551" spans="2:3">
      <c r="B3551" s="5">
        <v>638</v>
      </c>
      <c r="C3551" s="5" t="s">
        <v>533</v>
      </c>
    </row>
    <row r="3552" spans="2:3">
      <c r="B3552" s="5">
        <v>936</v>
      </c>
      <c r="C3552" s="5" t="s">
        <v>532</v>
      </c>
    </row>
    <row r="3553" spans="2:3">
      <c r="B3553" s="5">
        <v>958</v>
      </c>
      <c r="C3553" s="5" t="s">
        <v>532</v>
      </c>
    </row>
    <row r="3554" spans="2:3">
      <c r="B3554" s="5">
        <v>529</v>
      </c>
      <c r="C3554" s="5" t="s">
        <v>532</v>
      </c>
    </row>
    <row r="3555" spans="2:3">
      <c r="B3555" s="5">
        <v>958</v>
      </c>
      <c r="C3555" s="5" t="s">
        <v>532</v>
      </c>
    </row>
    <row r="3556" spans="2:3">
      <c r="B3556" s="5">
        <v>360</v>
      </c>
      <c r="C3556" s="5" t="s">
        <v>533</v>
      </c>
    </row>
    <row r="3557" spans="2:3">
      <c r="B3557" s="5">
        <v>920</v>
      </c>
      <c r="C3557" s="5" t="s">
        <v>532</v>
      </c>
    </row>
    <row r="3558" spans="2:3">
      <c r="B3558" s="5">
        <v>314</v>
      </c>
      <c r="C3558" s="5" t="s">
        <v>533</v>
      </c>
    </row>
    <row r="3559" spans="2:3">
      <c r="B3559" s="5">
        <v>811</v>
      </c>
      <c r="C3559" s="5" t="s">
        <v>533</v>
      </c>
    </row>
    <row r="3560" spans="2:3">
      <c r="B3560" s="5">
        <v>337</v>
      </c>
      <c r="C3560" s="5" t="s">
        <v>533</v>
      </c>
    </row>
    <row r="3561" spans="2:3">
      <c r="B3561" s="5">
        <v>508</v>
      </c>
      <c r="C3561" s="5" t="s">
        <v>533</v>
      </c>
    </row>
    <row r="3562" spans="2:3">
      <c r="B3562" s="5">
        <v>926</v>
      </c>
      <c r="C3562" s="5" t="s">
        <v>533</v>
      </c>
    </row>
    <row r="3563" spans="2:3">
      <c r="B3563" s="5">
        <v>426</v>
      </c>
      <c r="C3563" s="5" t="s">
        <v>532</v>
      </c>
    </row>
    <row r="3564" spans="2:3">
      <c r="B3564" s="5">
        <v>896</v>
      </c>
      <c r="C3564" s="5" t="s">
        <v>533</v>
      </c>
    </row>
    <row r="3565" spans="2:3">
      <c r="B3565" s="5">
        <v>123</v>
      </c>
      <c r="C3565" s="5" t="s">
        <v>533</v>
      </c>
    </row>
    <row r="3566" spans="2:3">
      <c r="B3566" s="5">
        <v>668</v>
      </c>
      <c r="C3566" s="5" t="s">
        <v>533</v>
      </c>
    </row>
    <row r="3567" spans="2:3">
      <c r="B3567" s="5">
        <v>99</v>
      </c>
      <c r="C3567" s="5" t="s">
        <v>532</v>
      </c>
    </row>
    <row r="3568" spans="2:3">
      <c r="B3568" s="5">
        <v>847</v>
      </c>
      <c r="C3568" s="5" t="s">
        <v>532</v>
      </c>
    </row>
    <row r="3569" spans="2:3">
      <c r="B3569" s="5">
        <v>35</v>
      </c>
      <c r="C3569" s="5" t="s">
        <v>533</v>
      </c>
    </row>
    <row r="3570" spans="2:3">
      <c r="B3570" s="5">
        <v>89</v>
      </c>
      <c r="C3570" s="5" t="s">
        <v>533</v>
      </c>
    </row>
    <row r="3571" spans="2:3">
      <c r="B3571" s="5">
        <v>576</v>
      </c>
      <c r="C3571" s="5" t="s">
        <v>533</v>
      </c>
    </row>
    <row r="3572" spans="2:3">
      <c r="B3572" s="5">
        <v>258</v>
      </c>
      <c r="C3572" s="5" t="s">
        <v>532</v>
      </c>
    </row>
    <row r="3573" spans="2:3">
      <c r="B3573" s="5">
        <v>765</v>
      </c>
      <c r="C3573" s="5" t="s">
        <v>533</v>
      </c>
    </row>
    <row r="3574" spans="2:3">
      <c r="B3574" s="5">
        <v>769</v>
      </c>
      <c r="C3574" s="5" t="s">
        <v>532</v>
      </c>
    </row>
    <row r="3575" spans="2:3">
      <c r="B3575" s="5">
        <v>125</v>
      </c>
      <c r="C3575" s="5" t="s">
        <v>533</v>
      </c>
    </row>
    <row r="3576" spans="2:3">
      <c r="B3576" s="5">
        <v>876</v>
      </c>
      <c r="C3576" s="5" t="s">
        <v>533</v>
      </c>
    </row>
    <row r="3577" spans="2:3">
      <c r="B3577" s="5">
        <v>915</v>
      </c>
      <c r="C3577" s="5" t="s">
        <v>533</v>
      </c>
    </row>
    <row r="3578" spans="2:3">
      <c r="B3578" s="5">
        <v>853</v>
      </c>
      <c r="C3578" s="5" t="s">
        <v>532</v>
      </c>
    </row>
    <row r="3579" spans="2:3">
      <c r="B3579" s="5">
        <v>499</v>
      </c>
      <c r="C3579" s="5" t="s">
        <v>533</v>
      </c>
    </row>
    <row r="3580" spans="2:3">
      <c r="B3580" s="5">
        <v>839</v>
      </c>
      <c r="C3580" s="5" t="s">
        <v>533</v>
      </c>
    </row>
    <row r="3581" spans="2:3">
      <c r="B3581" s="5">
        <v>591</v>
      </c>
      <c r="C3581" s="5" t="s">
        <v>532</v>
      </c>
    </row>
    <row r="3582" spans="2:3">
      <c r="B3582" s="5">
        <v>260</v>
      </c>
      <c r="C3582" s="5" t="s">
        <v>532</v>
      </c>
    </row>
    <row r="3583" spans="2:3">
      <c r="B3583" s="5">
        <v>8</v>
      </c>
      <c r="C3583" s="5" t="s">
        <v>533</v>
      </c>
    </row>
    <row r="3584" spans="2:3">
      <c r="B3584" s="5">
        <v>775</v>
      </c>
      <c r="C3584" s="5" t="s">
        <v>532</v>
      </c>
    </row>
    <row r="3585" spans="2:3">
      <c r="B3585" s="5">
        <v>596</v>
      </c>
      <c r="C3585" s="5" t="s">
        <v>533</v>
      </c>
    </row>
    <row r="3586" spans="2:3">
      <c r="B3586" s="5">
        <v>73</v>
      </c>
      <c r="C3586" s="5" t="s">
        <v>533</v>
      </c>
    </row>
    <row r="3587" spans="2:3">
      <c r="B3587" s="5">
        <v>357</v>
      </c>
      <c r="C3587" s="5" t="s">
        <v>533</v>
      </c>
    </row>
    <row r="3588" spans="2:3">
      <c r="B3588" s="5">
        <v>735</v>
      </c>
      <c r="C3588" s="5" t="s">
        <v>533</v>
      </c>
    </row>
    <row r="3589" spans="2:3">
      <c r="B3589" s="5">
        <v>432</v>
      </c>
      <c r="C3589" s="5" t="s">
        <v>532</v>
      </c>
    </row>
    <row r="3590" spans="2:3">
      <c r="B3590" s="5">
        <v>918</v>
      </c>
      <c r="C3590" s="5" t="s">
        <v>532</v>
      </c>
    </row>
    <row r="3591" spans="2:3">
      <c r="B3591" s="5">
        <v>791</v>
      </c>
      <c r="C3591" s="5" t="s">
        <v>532</v>
      </c>
    </row>
    <row r="3592" spans="2:3">
      <c r="B3592" s="5">
        <v>579</v>
      </c>
      <c r="C3592" s="5" t="s">
        <v>533</v>
      </c>
    </row>
    <row r="3593" spans="2:3">
      <c r="B3593" s="5">
        <v>926</v>
      </c>
      <c r="C3593" s="5" t="s">
        <v>532</v>
      </c>
    </row>
    <row r="3594" spans="2:3">
      <c r="B3594" s="5">
        <v>600</v>
      </c>
      <c r="C3594" s="5" t="s">
        <v>533</v>
      </c>
    </row>
    <row r="3595" spans="2:3">
      <c r="B3595" s="5">
        <v>206</v>
      </c>
      <c r="C3595" s="5" t="s">
        <v>533</v>
      </c>
    </row>
    <row r="3596" spans="2:3">
      <c r="B3596" s="5">
        <v>928</v>
      </c>
      <c r="C3596" s="5" t="s">
        <v>532</v>
      </c>
    </row>
    <row r="3597" spans="2:3">
      <c r="B3597" s="5">
        <v>779</v>
      </c>
      <c r="C3597" s="5" t="s">
        <v>533</v>
      </c>
    </row>
    <row r="3598" spans="2:3">
      <c r="B3598" s="5">
        <v>1000</v>
      </c>
      <c r="C3598" s="5" t="s">
        <v>532</v>
      </c>
    </row>
    <row r="3599" spans="2:3">
      <c r="B3599" s="5">
        <v>451</v>
      </c>
      <c r="C3599" s="5" t="s">
        <v>533</v>
      </c>
    </row>
    <row r="3600" spans="2:3">
      <c r="B3600" s="5">
        <v>445</v>
      </c>
      <c r="C3600" s="5" t="s">
        <v>533</v>
      </c>
    </row>
    <row r="3601" spans="2:3">
      <c r="B3601" s="5">
        <v>108</v>
      </c>
      <c r="C3601" s="5" t="s">
        <v>533</v>
      </c>
    </row>
    <row r="3602" spans="2:3">
      <c r="B3602" s="5">
        <v>189</v>
      </c>
      <c r="C3602" s="5" t="s">
        <v>532</v>
      </c>
    </row>
    <row r="3603" spans="2:3">
      <c r="B3603" s="5">
        <v>740</v>
      </c>
      <c r="C3603" s="5" t="s">
        <v>533</v>
      </c>
    </row>
    <row r="3604" spans="2:3">
      <c r="B3604" s="5">
        <v>169</v>
      </c>
      <c r="C3604" s="5" t="s">
        <v>532</v>
      </c>
    </row>
    <row r="3605" spans="2:3">
      <c r="B3605" s="5">
        <v>365</v>
      </c>
      <c r="C3605" s="5" t="s">
        <v>533</v>
      </c>
    </row>
    <row r="3606" spans="2:3">
      <c r="B3606" s="5">
        <v>958</v>
      </c>
      <c r="C3606" s="5" t="s">
        <v>533</v>
      </c>
    </row>
    <row r="3607" spans="2:3">
      <c r="B3607" s="5">
        <v>367</v>
      </c>
      <c r="C3607" s="5" t="s">
        <v>533</v>
      </c>
    </row>
    <row r="3608" spans="2:3">
      <c r="B3608" s="5">
        <v>738</v>
      </c>
      <c r="C3608" s="5" t="s">
        <v>532</v>
      </c>
    </row>
    <row r="3609" spans="2:3">
      <c r="B3609" s="5">
        <v>578</v>
      </c>
      <c r="C3609" s="5" t="s">
        <v>533</v>
      </c>
    </row>
    <row r="3610" spans="2:3">
      <c r="B3610" s="5">
        <v>52</v>
      </c>
      <c r="C3610" s="5" t="s">
        <v>532</v>
      </c>
    </row>
    <row r="3611" spans="2:3">
      <c r="B3611" s="5">
        <v>663</v>
      </c>
      <c r="C3611" s="5" t="s">
        <v>532</v>
      </c>
    </row>
    <row r="3612" spans="2:3">
      <c r="B3612" s="5">
        <v>511</v>
      </c>
      <c r="C3612" s="5" t="s">
        <v>533</v>
      </c>
    </row>
    <row r="3613" spans="2:3">
      <c r="B3613" s="5">
        <v>783</v>
      </c>
      <c r="C3613" s="5" t="s">
        <v>532</v>
      </c>
    </row>
    <row r="3614" spans="2:3">
      <c r="B3614" s="5">
        <v>90</v>
      </c>
      <c r="C3614" s="5" t="s">
        <v>533</v>
      </c>
    </row>
    <row r="3615" spans="2:3">
      <c r="B3615" s="5">
        <v>439</v>
      </c>
      <c r="C3615" s="5" t="s">
        <v>533</v>
      </c>
    </row>
    <row r="3616" spans="2:3">
      <c r="B3616" s="5">
        <v>161</v>
      </c>
      <c r="C3616" s="5" t="s">
        <v>533</v>
      </c>
    </row>
    <row r="3617" spans="2:3">
      <c r="B3617" s="5">
        <v>652</v>
      </c>
      <c r="C3617" s="5" t="s">
        <v>532</v>
      </c>
    </row>
    <row r="3618" spans="2:3">
      <c r="B3618" s="5">
        <v>563</v>
      </c>
      <c r="C3618" s="5" t="s">
        <v>533</v>
      </c>
    </row>
    <row r="3619" spans="2:3">
      <c r="B3619" s="5">
        <v>265</v>
      </c>
      <c r="C3619" s="5" t="s">
        <v>532</v>
      </c>
    </row>
    <row r="3620" spans="2:3">
      <c r="B3620" s="5">
        <v>977</v>
      </c>
      <c r="C3620" s="5" t="s">
        <v>533</v>
      </c>
    </row>
    <row r="3621" spans="2:3">
      <c r="B3621" s="5">
        <v>523</v>
      </c>
      <c r="C3621" s="5" t="s">
        <v>533</v>
      </c>
    </row>
    <row r="3622" spans="2:3">
      <c r="B3622" s="5">
        <v>707</v>
      </c>
      <c r="C3622" s="5" t="s">
        <v>532</v>
      </c>
    </row>
    <row r="3623" spans="2:3">
      <c r="B3623" s="5">
        <v>590</v>
      </c>
      <c r="C3623" s="5" t="s">
        <v>532</v>
      </c>
    </row>
    <row r="3624" spans="2:3">
      <c r="B3624" s="5">
        <v>661</v>
      </c>
      <c r="C3624" s="5" t="s">
        <v>533</v>
      </c>
    </row>
    <row r="3625" spans="2:3">
      <c r="B3625" s="5">
        <v>129</v>
      </c>
      <c r="C3625" s="5" t="s">
        <v>532</v>
      </c>
    </row>
    <row r="3626" spans="2:3">
      <c r="B3626" s="5">
        <v>485</v>
      </c>
      <c r="C3626" s="5" t="s">
        <v>533</v>
      </c>
    </row>
    <row r="3627" spans="2:3">
      <c r="B3627" s="5">
        <v>484</v>
      </c>
      <c r="C3627" s="5" t="s">
        <v>533</v>
      </c>
    </row>
    <row r="3628" spans="2:3">
      <c r="B3628" s="5">
        <v>361</v>
      </c>
      <c r="C3628" s="5" t="s">
        <v>533</v>
      </c>
    </row>
    <row r="3629" spans="2:3">
      <c r="B3629" s="5">
        <v>187</v>
      </c>
      <c r="C3629" s="5" t="s">
        <v>533</v>
      </c>
    </row>
    <row r="3630" spans="2:3">
      <c r="B3630" s="5">
        <v>419</v>
      </c>
      <c r="C3630" s="5" t="s">
        <v>533</v>
      </c>
    </row>
    <row r="3631" spans="2:3">
      <c r="B3631" s="5">
        <v>553</v>
      </c>
      <c r="C3631" s="5" t="s">
        <v>533</v>
      </c>
    </row>
    <row r="3632" spans="2:3">
      <c r="B3632" s="5">
        <v>297</v>
      </c>
      <c r="C3632" s="5" t="s">
        <v>533</v>
      </c>
    </row>
    <row r="3633" spans="2:3">
      <c r="B3633" s="5">
        <v>632</v>
      </c>
      <c r="C3633" s="5" t="s">
        <v>533</v>
      </c>
    </row>
    <row r="3634" spans="2:3">
      <c r="B3634" s="5">
        <v>378</v>
      </c>
      <c r="C3634" s="5" t="s">
        <v>532</v>
      </c>
    </row>
    <row r="3635" spans="2:3">
      <c r="B3635" s="5">
        <v>405</v>
      </c>
      <c r="C3635" s="5" t="s">
        <v>533</v>
      </c>
    </row>
    <row r="3636" spans="2:3">
      <c r="B3636" s="5">
        <v>730</v>
      </c>
      <c r="C3636" s="5" t="s">
        <v>533</v>
      </c>
    </row>
    <row r="3637" spans="2:3">
      <c r="B3637" s="5">
        <v>585</v>
      </c>
      <c r="C3637" s="5" t="s">
        <v>532</v>
      </c>
    </row>
    <row r="3638" spans="2:3">
      <c r="B3638" s="5">
        <v>825</v>
      </c>
      <c r="C3638" s="5" t="s">
        <v>533</v>
      </c>
    </row>
    <row r="3639" spans="2:3">
      <c r="B3639" s="5">
        <v>847</v>
      </c>
      <c r="C3639" s="5" t="s">
        <v>532</v>
      </c>
    </row>
    <row r="3640" spans="2:3">
      <c r="B3640" s="5">
        <v>41</v>
      </c>
      <c r="C3640" s="5" t="s">
        <v>533</v>
      </c>
    </row>
    <row r="3641" spans="2:3">
      <c r="B3641" s="5">
        <v>72</v>
      </c>
      <c r="C3641" s="5" t="s">
        <v>533</v>
      </c>
    </row>
    <row r="3642" spans="2:3">
      <c r="B3642" s="5">
        <v>204</v>
      </c>
      <c r="C3642" s="5" t="s">
        <v>533</v>
      </c>
    </row>
    <row r="3643" spans="2:3">
      <c r="B3643" s="5">
        <v>719</v>
      </c>
      <c r="C3643" s="5" t="s">
        <v>533</v>
      </c>
    </row>
    <row r="3644" spans="2:3">
      <c r="B3644" s="5">
        <v>379</v>
      </c>
      <c r="C3644" s="5" t="s">
        <v>533</v>
      </c>
    </row>
    <row r="3645" spans="2:3">
      <c r="B3645" s="5">
        <v>922</v>
      </c>
      <c r="C3645" s="5" t="s">
        <v>532</v>
      </c>
    </row>
    <row r="3646" spans="2:3">
      <c r="B3646" s="5">
        <v>529</v>
      </c>
      <c r="C3646" s="5" t="s">
        <v>533</v>
      </c>
    </row>
    <row r="3647" spans="2:3">
      <c r="B3647" s="5">
        <v>556</v>
      </c>
      <c r="C3647" s="5" t="s">
        <v>533</v>
      </c>
    </row>
    <row r="3648" spans="2:3">
      <c r="B3648" s="5">
        <v>293</v>
      </c>
      <c r="C3648" s="5" t="s">
        <v>533</v>
      </c>
    </row>
    <row r="3649" spans="2:3">
      <c r="B3649" s="5">
        <v>619</v>
      </c>
      <c r="C3649" s="5" t="s">
        <v>533</v>
      </c>
    </row>
    <row r="3650" spans="2:3">
      <c r="B3650" s="5">
        <v>71</v>
      </c>
      <c r="C3650" s="5" t="s">
        <v>532</v>
      </c>
    </row>
    <row r="3651" spans="2:3">
      <c r="B3651" s="5">
        <v>336</v>
      </c>
      <c r="C3651" s="5" t="s">
        <v>533</v>
      </c>
    </row>
    <row r="3652" spans="2:3">
      <c r="B3652" s="5">
        <v>765</v>
      </c>
      <c r="C3652" s="5" t="s">
        <v>533</v>
      </c>
    </row>
    <row r="3653" spans="2:3">
      <c r="B3653" s="5">
        <v>890</v>
      </c>
      <c r="C3653" s="5" t="s">
        <v>533</v>
      </c>
    </row>
    <row r="3654" spans="2:3">
      <c r="B3654" s="5">
        <v>845</v>
      </c>
      <c r="C3654" s="5" t="s">
        <v>532</v>
      </c>
    </row>
    <row r="3655" spans="2:3">
      <c r="B3655" s="5">
        <v>167</v>
      </c>
      <c r="C3655" s="5" t="s">
        <v>532</v>
      </c>
    </row>
    <row r="3656" spans="2:3">
      <c r="B3656" s="5">
        <v>858</v>
      </c>
      <c r="C3656" s="5" t="s">
        <v>533</v>
      </c>
    </row>
    <row r="3657" spans="2:3">
      <c r="B3657" s="5">
        <v>975</v>
      </c>
      <c r="C3657" s="5" t="s">
        <v>532</v>
      </c>
    </row>
    <row r="3658" spans="2:3">
      <c r="B3658" s="5">
        <v>512</v>
      </c>
      <c r="C3658" s="5" t="s">
        <v>533</v>
      </c>
    </row>
    <row r="3659" spans="2:3">
      <c r="B3659" s="5">
        <v>6</v>
      </c>
      <c r="C3659" s="5" t="s">
        <v>533</v>
      </c>
    </row>
    <row r="3660" spans="2:3">
      <c r="B3660" s="5">
        <v>5</v>
      </c>
      <c r="C3660" s="5" t="s">
        <v>532</v>
      </c>
    </row>
    <row r="3661" spans="2:3">
      <c r="B3661" s="5">
        <v>467</v>
      </c>
      <c r="C3661" s="5" t="s">
        <v>533</v>
      </c>
    </row>
    <row r="3662" spans="2:3">
      <c r="B3662" s="5">
        <v>709</v>
      </c>
      <c r="C3662" s="5" t="s">
        <v>532</v>
      </c>
    </row>
    <row r="3663" spans="2:3">
      <c r="B3663" s="5">
        <v>769</v>
      </c>
      <c r="C3663" s="5" t="s">
        <v>532</v>
      </c>
    </row>
    <row r="3664" spans="2:3">
      <c r="B3664" s="5">
        <v>606</v>
      </c>
      <c r="C3664" s="5" t="s">
        <v>533</v>
      </c>
    </row>
    <row r="3665" spans="2:3">
      <c r="B3665" s="5">
        <v>61</v>
      </c>
      <c r="C3665" s="5" t="s">
        <v>532</v>
      </c>
    </row>
    <row r="3666" spans="2:3">
      <c r="B3666" s="5">
        <v>711</v>
      </c>
      <c r="C3666" s="5" t="s">
        <v>533</v>
      </c>
    </row>
    <row r="3667" spans="2:3">
      <c r="B3667" s="5">
        <v>578</v>
      </c>
      <c r="C3667" s="5" t="s">
        <v>533</v>
      </c>
    </row>
    <row r="3668" spans="2:3">
      <c r="B3668" s="5">
        <v>118</v>
      </c>
      <c r="C3668" s="5" t="s">
        <v>533</v>
      </c>
    </row>
    <row r="3669" spans="2:3">
      <c r="B3669" s="5">
        <v>353</v>
      </c>
      <c r="C3669" s="5" t="s">
        <v>533</v>
      </c>
    </row>
    <row r="3670" spans="2:3">
      <c r="B3670" s="5">
        <v>851</v>
      </c>
      <c r="C3670" s="5" t="s">
        <v>532</v>
      </c>
    </row>
    <row r="3671" spans="2:3">
      <c r="B3671" s="5">
        <v>159</v>
      </c>
      <c r="C3671" s="5" t="s">
        <v>533</v>
      </c>
    </row>
    <row r="3672" spans="2:3">
      <c r="B3672" s="5">
        <v>538</v>
      </c>
      <c r="C3672" s="5" t="s">
        <v>533</v>
      </c>
    </row>
    <row r="3673" spans="2:3">
      <c r="B3673" s="5">
        <v>331</v>
      </c>
      <c r="C3673" s="5" t="s">
        <v>532</v>
      </c>
    </row>
    <row r="3674" spans="2:3">
      <c r="B3674" s="5">
        <v>593</v>
      </c>
      <c r="C3674" s="5" t="s">
        <v>533</v>
      </c>
    </row>
    <row r="3675" spans="2:3">
      <c r="B3675" s="5">
        <v>685</v>
      </c>
      <c r="C3675" s="5" t="s">
        <v>533</v>
      </c>
    </row>
    <row r="3676" spans="2:3">
      <c r="B3676" s="5">
        <v>565</v>
      </c>
      <c r="C3676" s="5" t="s">
        <v>533</v>
      </c>
    </row>
    <row r="3677" spans="2:3">
      <c r="B3677" s="5">
        <v>952</v>
      </c>
      <c r="C3677" s="5" t="s">
        <v>532</v>
      </c>
    </row>
    <row r="3678" spans="2:3">
      <c r="B3678" s="5">
        <v>245</v>
      </c>
      <c r="C3678" s="5" t="s">
        <v>533</v>
      </c>
    </row>
    <row r="3679" spans="2:3">
      <c r="B3679" s="5">
        <v>698</v>
      </c>
      <c r="C3679" s="5" t="s">
        <v>532</v>
      </c>
    </row>
    <row r="3680" spans="2:3">
      <c r="B3680" s="5">
        <v>180</v>
      </c>
      <c r="C3680" s="5" t="s">
        <v>532</v>
      </c>
    </row>
    <row r="3681" spans="2:3">
      <c r="B3681" s="5">
        <v>72</v>
      </c>
      <c r="C3681" s="5" t="s">
        <v>532</v>
      </c>
    </row>
    <row r="3682" spans="2:3">
      <c r="B3682" s="5">
        <v>509</v>
      </c>
      <c r="C3682" s="5" t="s">
        <v>533</v>
      </c>
    </row>
    <row r="3683" spans="2:3">
      <c r="B3683" s="5">
        <v>209</v>
      </c>
      <c r="C3683" s="5" t="s">
        <v>533</v>
      </c>
    </row>
    <row r="3684" spans="2:3">
      <c r="B3684" s="5">
        <v>115</v>
      </c>
      <c r="C3684" s="5" t="s">
        <v>533</v>
      </c>
    </row>
    <row r="3685" spans="2:3">
      <c r="B3685" s="5">
        <v>310</v>
      </c>
      <c r="C3685" s="5" t="s">
        <v>533</v>
      </c>
    </row>
    <row r="3686" spans="2:3">
      <c r="B3686" s="5">
        <v>250</v>
      </c>
      <c r="C3686" s="5" t="s">
        <v>533</v>
      </c>
    </row>
    <row r="3687" spans="2:3">
      <c r="B3687" s="5">
        <v>746</v>
      </c>
      <c r="C3687" s="5" t="s">
        <v>533</v>
      </c>
    </row>
    <row r="3688" spans="2:3">
      <c r="B3688" s="5">
        <v>808</v>
      </c>
      <c r="C3688" s="5" t="s">
        <v>532</v>
      </c>
    </row>
    <row r="3689" spans="2:3">
      <c r="B3689" s="5">
        <v>577</v>
      </c>
      <c r="C3689" s="5" t="s">
        <v>533</v>
      </c>
    </row>
    <row r="3690" spans="2:3">
      <c r="B3690" s="5">
        <v>497</v>
      </c>
      <c r="C3690" s="5" t="s">
        <v>533</v>
      </c>
    </row>
    <row r="3691" spans="2:3">
      <c r="B3691" s="5">
        <v>112</v>
      </c>
      <c r="C3691" s="5" t="s">
        <v>533</v>
      </c>
    </row>
    <row r="3692" spans="2:3">
      <c r="B3692" s="5">
        <v>527</v>
      </c>
      <c r="C3692" s="5" t="s">
        <v>533</v>
      </c>
    </row>
    <row r="3693" spans="2:3">
      <c r="B3693" s="5">
        <v>38</v>
      </c>
      <c r="C3693" s="5" t="s">
        <v>533</v>
      </c>
    </row>
    <row r="3694" spans="2:3">
      <c r="B3694" s="5">
        <v>507</v>
      </c>
      <c r="C3694" s="5" t="s">
        <v>533</v>
      </c>
    </row>
    <row r="3695" spans="2:3">
      <c r="B3695" s="5">
        <v>842</v>
      </c>
      <c r="C3695" s="5" t="s">
        <v>532</v>
      </c>
    </row>
    <row r="3696" spans="2:3">
      <c r="B3696" s="5">
        <v>782</v>
      </c>
      <c r="C3696" s="5" t="s">
        <v>532</v>
      </c>
    </row>
    <row r="3697" spans="2:3">
      <c r="B3697" s="5">
        <v>741</v>
      </c>
      <c r="C3697" s="5" t="s">
        <v>532</v>
      </c>
    </row>
    <row r="3698" spans="2:3">
      <c r="B3698" s="5">
        <v>781</v>
      </c>
      <c r="C3698" s="5" t="s">
        <v>532</v>
      </c>
    </row>
    <row r="3699" spans="2:3">
      <c r="B3699" s="5">
        <v>128</v>
      </c>
      <c r="C3699" s="5" t="s">
        <v>533</v>
      </c>
    </row>
    <row r="3700" spans="2:3">
      <c r="B3700" s="5">
        <v>985</v>
      </c>
      <c r="C3700" s="5" t="s">
        <v>532</v>
      </c>
    </row>
    <row r="3701" spans="2:3">
      <c r="B3701" s="5">
        <v>880</v>
      </c>
      <c r="C3701" s="5" t="s">
        <v>532</v>
      </c>
    </row>
    <row r="3702" spans="2:3">
      <c r="B3702" s="5">
        <v>158</v>
      </c>
      <c r="C3702" s="5" t="s">
        <v>533</v>
      </c>
    </row>
    <row r="3703" spans="2:3">
      <c r="B3703" s="5">
        <v>62</v>
      </c>
      <c r="C3703" s="5" t="s">
        <v>533</v>
      </c>
    </row>
    <row r="3704" spans="2:3">
      <c r="B3704" s="5">
        <v>250</v>
      </c>
      <c r="C3704" s="5" t="s">
        <v>532</v>
      </c>
    </row>
    <row r="3705" spans="2:3">
      <c r="B3705" s="5">
        <v>447</v>
      </c>
      <c r="C3705" s="5" t="s">
        <v>533</v>
      </c>
    </row>
    <row r="3706" spans="2:3">
      <c r="B3706" s="5">
        <v>939</v>
      </c>
      <c r="C3706" s="5" t="s">
        <v>532</v>
      </c>
    </row>
    <row r="3707" spans="2:3">
      <c r="B3707" s="5">
        <v>662</v>
      </c>
      <c r="C3707" s="5" t="s">
        <v>533</v>
      </c>
    </row>
    <row r="3708" spans="2:3">
      <c r="B3708" s="5">
        <v>250</v>
      </c>
      <c r="C3708" s="5" t="s">
        <v>532</v>
      </c>
    </row>
    <row r="3709" spans="2:3">
      <c r="B3709" s="5">
        <v>753</v>
      </c>
      <c r="C3709" s="5" t="s">
        <v>532</v>
      </c>
    </row>
    <row r="3710" spans="2:3">
      <c r="B3710" s="5">
        <v>359</v>
      </c>
      <c r="C3710" s="5" t="s">
        <v>533</v>
      </c>
    </row>
    <row r="3711" spans="2:3">
      <c r="B3711" s="5">
        <v>213</v>
      </c>
      <c r="C3711" s="5" t="s">
        <v>533</v>
      </c>
    </row>
    <row r="3712" spans="2:3">
      <c r="B3712" s="5">
        <v>25</v>
      </c>
      <c r="C3712" s="5" t="s">
        <v>533</v>
      </c>
    </row>
    <row r="3713" spans="2:3">
      <c r="B3713" s="5">
        <v>791</v>
      </c>
      <c r="C3713" s="5" t="s">
        <v>532</v>
      </c>
    </row>
    <row r="3714" spans="2:3">
      <c r="B3714" s="5">
        <v>854</v>
      </c>
      <c r="C3714" s="5" t="s">
        <v>532</v>
      </c>
    </row>
    <row r="3715" spans="2:3">
      <c r="B3715" s="5">
        <v>747</v>
      </c>
      <c r="C3715" s="5" t="s">
        <v>532</v>
      </c>
    </row>
    <row r="3716" spans="2:3">
      <c r="B3716" s="5">
        <v>240</v>
      </c>
      <c r="C3716" s="5" t="s">
        <v>532</v>
      </c>
    </row>
    <row r="3717" spans="2:3">
      <c r="B3717" s="5">
        <v>590</v>
      </c>
      <c r="C3717" s="5" t="s">
        <v>532</v>
      </c>
    </row>
    <row r="3718" spans="2:3">
      <c r="B3718" s="5">
        <v>238</v>
      </c>
      <c r="C3718" s="5" t="s">
        <v>533</v>
      </c>
    </row>
    <row r="3719" spans="2:3">
      <c r="B3719" s="5">
        <v>639</v>
      </c>
      <c r="C3719" s="5" t="s">
        <v>533</v>
      </c>
    </row>
    <row r="3720" spans="2:3">
      <c r="B3720" s="5">
        <v>106</v>
      </c>
      <c r="C3720" s="5" t="s">
        <v>533</v>
      </c>
    </row>
    <row r="3721" spans="2:3">
      <c r="B3721" s="5">
        <v>689</v>
      </c>
      <c r="C3721" s="5" t="s">
        <v>533</v>
      </c>
    </row>
    <row r="3722" spans="2:3">
      <c r="B3722" s="5">
        <v>212</v>
      </c>
      <c r="C3722" s="5" t="s">
        <v>532</v>
      </c>
    </row>
    <row r="3723" spans="2:3">
      <c r="B3723" s="5">
        <v>334</v>
      </c>
      <c r="C3723" s="5" t="s">
        <v>533</v>
      </c>
    </row>
    <row r="3724" spans="2:3">
      <c r="B3724" s="5">
        <v>874</v>
      </c>
      <c r="C3724" s="5" t="s">
        <v>533</v>
      </c>
    </row>
    <row r="3725" spans="2:3">
      <c r="B3725" s="5">
        <v>478</v>
      </c>
      <c r="C3725" s="5" t="s">
        <v>533</v>
      </c>
    </row>
    <row r="3726" spans="2:3">
      <c r="B3726" s="5">
        <v>774</v>
      </c>
      <c r="C3726" s="5" t="s">
        <v>532</v>
      </c>
    </row>
    <row r="3727" spans="2:3">
      <c r="B3727" s="5">
        <v>675</v>
      </c>
      <c r="C3727" s="5" t="s">
        <v>533</v>
      </c>
    </row>
    <row r="3728" spans="2:3">
      <c r="B3728" s="5">
        <v>757</v>
      </c>
      <c r="C3728" s="5" t="s">
        <v>533</v>
      </c>
    </row>
    <row r="3729" spans="2:3">
      <c r="B3729" s="5">
        <v>936</v>
      </c>
      <c r="C3729" s="5" t="s">
        <v>532</v>
      </c>
    </row>
    <row r="3730" spans="2:3">
      <c r="B3730" s="5">
        <v>395</v>
      </c>
      <c r="C3730" s="5" t="s">
        <v>532</v>
      </c>
    </row>
    <row r="3731" spans="2:3">
      <c r="B3731" s="5">
        <v>947</v>
      </c>
      <c r="C3731" s="5" t="s">
        <v>533</v>
      </c>
    </row>
    <row r="3732" spans="2:3">
      <c r="B3732" s="5">
        <v>535</v>
      </c>
      <c r="C3732" s="5" t="s">
        <v>533</v>
      </c>
    </row>
    <row r="3733" spans="2:3">
      <c r="B3733" s="5">
        <v>882</v>
      </c>
      <c r="C3733" s="5" t="s">
        <v>532</v>
      </c>
    </row>
    <row r="3734" spans="2:3">
      <c r="B3734" s="5">
        <v>898</v>
      </c>
      <c r="C3734" s="5" t="s">
        <v>532</v>
      </c>
    </row>
    <row r="3735" spans="2:3">
      <c r="B3735" s="5">
        <v>732</v>
      </c>
      <c r="C3735" s="5" t="s">
        <v>533</v>
      </c>
    </row>
    <row r="3736" spans="2:3">
      <c r="B3736" s="5">
        <v>717</v>
      </c>
      <c r="C3736" s="5" t="s">
        <v>533</v>
      </c>
    </row>
    <row r="3737" spans="2:3">
      <c r="B3737" s="5">
        <v>596</v>
      </c>
      <c r="C3737" s="5" t="s">
        <v>533</v>
      </c>
    </row>
    <row r="3738" spans="2:3">
      <c r="B3738" s="5">
        <v>42</v>
      </c>
      <c r="C3738" s="5" t="s">
        <v>532</v>
      </c>
    </row>
    <row r="3739" spans="2:3">
      <c r="B3739" s="5">
        <v>325</v>
      </c>
      <c r="C3739" s="5" t="s">
        <v>532</v>
      </c>
    </row>
    <row r="3740" spans="2:3">
      <c r="B3740" s="5">
        <v>665</v>
      </c>
      <c r="C3740" s="5" t="s">
        <v>533</v>
      </c>
    </row>
    <row r="3741" spans="2:3">
      <c r="B3741" s="5">
        <v>706</v>
      </c>
      <c r="C3741" s="5" t="s">
        <v>532</v>
      </c>
    </row>
    <row r="3742" spans="2:3">
      <c r="B3742" s="5">
        <v>628</v>
      </c>
      <c r="C3742" s="5" t="s">
        <v>533</v>
      </c>
    </row>
    <row r="3743" spans="2:3">
      <c r="B3743" s="5">
        <v>837</v>
      </c>
      <c r="C3743" s="5" t="s">
        <v>533</v>
      </c>
    </row>
    <row r="3744" spans="2:3">
      <c r="B3744" s="5">
        <v>256</v>
      </c>
      <c r="C3744" s="5" t="s">
        <v>533</v>
      </c>
    </row>
    <row r="3745" spans="2:3">
      <c r="B3745" s="5">
        <v>931</v>
      </c>
      <c r="C3745" s="5" t="s">
        <v>532</v>
      </c>
    </row>
    <row r="3746" spans="2:3">
      <c r="B3746" s="5">
        <v>424</v>
      </c>
      <c r="C3746" s="5" t="s">
        <v>532</v>
      </c>
    </row>
    <row r="3747" spans="2:3">
      <c r="B3747" s="5">
        <v>844</v>
      </c>
      <c r="C3747" s="5" t="s">
        <v>533</v>
      </c>
    </row>
    <row r="3748" spans="2:3">
      <c r="B3748" s="5">
        <v>859</v>
      </c>
      <c r="C3748" s="5" t="s">
        <v>532</v>
      </c>
    </row>
    <row r="3749" spans="2:3">
      <c r="B3749" s="5">
        <v>582</v>
      </c>
      <c r="C3749" s="5" t="s">
        <v>532</v>
      </c>
    </row>
    <row r="3750" spans="2:3">
      <c r="B3750" s="5">
        <v>423</v>
      </c>
      <c r="C3750" s="5" t="s">
        <v>533</v>
      </c>
    </row>
    <row r="3751" spans="2:3">
      <c r="B3751" s="5">
        <v>615</v>
      </c>
      <c r="C3751" s="5" t="s">
        <v>533</v>
      </c>
    </row>
    <row r="3752" spans="2:3">
      <c r="B3752" s="5">
        <v>990</v>
      </c>
      <c r="C3752" s="5" t="s">
        <v>532</v>
      </c>
    </row>
    <row r="3753" spans="2:3">
      <c r="B3753" s="5">
        <v>598</v>
      </c>
      <c r="C3753" s="5" t="s">
        <v>532</v>
      </c>
    </row>
    <row r="3754" spans="2:3">
      <c r="B3754" s="5">
        <v>532</v>
      </c>
      <c r="C3754" s="5" t="s">
        <v>533</v>
      </c>
    </row>
    <row r="3755" spans="2:3">
      <c r="B3755" s="5">
        <v>592</v>
      </c>
      <c r="C3755" s="5" t="s">
        <v>533</v>
      </c>
    </row>
    <row r="3756" spans="2:3">
      <c r="B3756" s="5">
        <v>949</v>
      </c>
      <c r="C3756" s="5" t="s">
        <v>533</v>
      </c>
    </row>
    <row r="3757" spans="2:3">
      <c r="B3757" s="5">
        <v>904</v>
      </c>
      <c r="C3757" s="5" t="s">
        <v>532</v>
      </c>
    </row>
    <row r="3758" spans="2:3">
      <c r="B3758" s="5">
        <v>627</v>
      </c>
      <c r="C3758" s="5" t="s">
        <v>533</v>
      </c>
    </row>
    <row r="3759" spans="2:3">
      <c r="B3759" s="5">
        <v>568</v>
      </c>
      <c r="C3759" s="5" t="s">
        <v>533</v>
      </c>
    </row>
    <row r="3760" spans="2:3">
      <c r="B3760" s="5">
        <v>517</v>
      </c>
      <c r="C3760" s="5" t="s">
        <v>533</v>
      </c>
    </row>
    <row r="3761" spans="2:3">
      <c r="B3761" s="5">
        <v>210</v>
      </c>
      <c r="C3761" s="5" t="s">
        <v>533</v>
      </c>
    </row>
    <row r="3762" spans="2:3">
      <c r="B3762" s="5">
        <v>302</v>
      </c>
      <c r="C3762" s="5" t="s">
        <v>533</v>
      </c>
    </row>
    <row r="3763" spans="2:3">
      <c r="B3763" s="5">
        <v>445</v>
      </c>
      <c r="C3763" s="5" t="s">
        <v>532</v>
      </c>
    </row>
    <row r="3764" spans="2:3">
      <c r="B3764" s="5">
        <v>709</v>
      </c>
      <c r="C3764" s="5" t="s">
        <v>533</v>
      </c>
    </row>
    <row r="3765" spans="2:3">
      <c r="B3765" s="5">
        <v>982</v>
      </c>
      <c r="C3765" s="5" t="s">
        <v>532</v>
      </c>
    </row>
    <row r="3766" spans="2:3">
      <c r="B3766" s="5">
        <v>997</v>
      </c>
      <c r="C3766" s="5" t="s">
        <v>533</v>
      </c>
    </row>
    <row r="3767" spans="2:3">
      <c r="B3767" s="5">
        <v>693</v>
      </c>
      <c r="C3767" s="5" t="s">
        <v>533</v>
      </c>
    </row>
    <row r="3768" spans="2:3">
      <c r="B3768" s="5">
        <v>400</v>
      </c>
      <c r="C3768" s="5" t="s">
        <v>533</v>
      </c>
    </row>
    <row r="3769" spans="2:3">
      <c r="B3769" s="5">
        <v>765</v>
      </c>
      <c r="C3769" s="5" t="s">
        <v>532</v>
      </c>
    </row>
    <row r="3770" spans="2:3">
      <c r="B3770" s="5">
        <v>936</v>
      </c>
      <c r="C3770" s="5" t="s">
        <v>533</v>
      </c>
    </row>
    <row r="3771" spans="2:3">
      <c r="B3771" s="5">
        <v>119</v>
      </c>
      <c r="C3771" s="5" t="s">
        <v>533</v>
      </c>
    </row>
    <row r="3772" spans="2:3">
      <c r="B3772" s="5">
        <v>387</v>
      </c>
      <c r="C3772" s="5" t="s">
        <v>533</v>
      </c>
    </row>
    <row r="3773" spans="2:3">
      <c r="B3773" s="5">
        <v>307</v>
      </c>
      <c r="C3773" s="5" t="s">
        <v>532</v>
      </c>
    </row>
    <row r="3774" spans="2:3">
      <c r="B3774" s="5">
        <v>149</v>
      </c>
      <c r="C3774" s="5" t="s">
        <v>533</v>
      </c>
    </row>
    <row r="3775" spans="2:3">
      <c r="B3775" s="5">
        <v>877</v>
      </c>
      <c r="C3775" s="5" t="s">
        <v>532</v>
      </c>
    </row>
    <row r="3776" spans="2:3">
      <c r="B3776" s="5">
        <v>560</v>
      </c>
      <c r="C3776" s="5" t="s">
        <v>533</v>
      </c>
    </row>
    <row r="3777" spans="2:3">
      <c r="B3777" s="5">
        <v>798</v>
      </c>
      <c r="C3777" s="5" t="s">
        <v>533</v>
      </c>
    </row>
    <row r="3778" spans="2:3">
      <c r="B3778" s="5">
        <v>204</v>
      </c>
      <c r="C3778" s="5" t="s">
        <v>532</v>
      </c>
    </row>
    <row r="3779" spans="2:3">
      <c r="B3779" s="5">
        <v>671</v>
      </c>
      <c r="C3779" s="5" t="s">
        <v>533</v>
      </c>
    </row>
    <row r="3780" spans="2:3">
      <c r="B3780" s="5">
        <v>723</v>
      </c>
      <c r="C3780" s="5" t="s">
        <v>533</v>
      </c>
    </row>
    <row r="3781" spans="2:3">
      <c r="B3781" s="5">
        <v>78</v>
      </c>
      <c r="C3781" s="5" t="s">
        <v>533</v>
      </c>
    </row>
    <row r="3782" spans="2:3">
      <c r="B3782" s="5">
        <v>379</v>
      </c>
      <c r="C3782" s="5" t="s">
        <v>533</v>
      </c>
    </row>
    <row r="3783" spans="2:3">
      <c r="B3783" s="5">
        <v>378</v>
      </c>
      <c r="C3783" s="5" t="s">
        <v>532</v>
      </c>
    </row>
    <row r="3784" spans="2:3">
      <c r="B3784" s="5">
        <v>674</v>
      </c>
      <c r="C3784" s="5" t="s">
        <v>533</v>
      </c>
    </row>
    <row r="3785" spans="2:3">
      <c r="B3785" s="5">
        <v>466</v>
      </c>
      <c r="C3785" s="5" t="s">
        <v>533</v>
      </c>
    </row>
    <row r="3786" spans="2:3">
      <c r="B3786" s="5">
        <v>466</v>
      </c>
      <c r="C3786" s="5" t="s">
        <v>532</v>
      </c>
    </row>
    <row r="3787" spans="2:3">
      <c r="B3787" s="5">
        <v>691</v>
      </c>
      <c r="C3787" s="5" t="s">
        <v>533</v>
      </c>
    </row>
    <row r="3788" spans="2:3">
      <c r="B3788" s="5">
        <v>846</v>
      </c>
      <c r="C3788" s="5" t="s">
        <v>532</v>
      </c>
    </row>
    <row r="3789" spans="2:3">
      <c r="B3789" s="5">
        <v>103</v>
      </c>
      <c r="C3789" s="5" t="s">
        <v>532</v>
      </c>
    </row>
    <row r="3790" spans="2:3">
      <c r="B3790" s="5">
        <v>819</v>
      </c>
      <c r="C3790" s="5" t="s">
        <v>533</v>
      </c>
    </row>
    <row r="3791" spans="2:3">
      <c r="B3791" s="5">
        <v>555</v>
      </c>
      <c r="C3791" s="5" t="s">
        <v>533</v>
      </c>
    </row>
    <row r="3792" spans="2:3">
      <c r="B3792" s="5">
        <v>575</v>
      </c>
      <c r="C3792" s="5" t="s">
        <v>533</v>
      </c>
    </row>
    <row r="3793" spans="2:3">
      <c r="B3793" s="5">
        <v>551</v>
      </c>
      <c r="C3793" s="5" t="s">
        <v>532</v>
      </c>
    </row>
    <row r="3794" spans="2:3">
      <c r="B3794" s="5">
        <v>154</v>
      </c>
      <c r="C3794" s="5" t="s">
        <v>533</v>
      </c>
    </row>
    <row r="3795" spans="2:3">
      <c r="B3795" s="5">
        <v>220</v>
      </c>
      <c r="C3795" s="5" t="s">
        <v>532</v>
      </c>
    </row>
    <row r="3796" spans="2:3">
      <c r="B3796" s="5">
        <v>657</v>
      </c>
      <c r="C3796" s="5" t="s">
        <v>533</v>
      </c>
    </row>
    <row r="3797" spans="2:3">
      <c r="B3797" s="5">
        <v>145</v>
      </c>
      <c r="C3797" s="5" t="s">
        <v>532</v>
      </c>
    </row>
    <row r="3798" spans="2:3">
      <c r="B3798" s="5">
        <v>54</v>
      </c>
      <c r="C3798" s="5" t="s">
        <v>533</v>
      </c>
    </row>
    <row r="3799" spans="2:3">
      <c r="B3799" s="5">
        <v>656</v>
      </c>
      <c r="C3799" s="5" t="s">
        <v>533</v>
      </c>
    </row>
    <row r="3800" spans="2:3">
      <c r="B3800" s="5">
        <v>731</v>
      </c>
      <c r="C3800" s="5" t="s">
        <v>533</v>
      </c>
    </row>
    <row r="3801" spans="2:3">
      <c r="B3801" s="5">
        <v>374</v>
      </c>
      <c r="C3801" s="5" t="s">
        <v>533</v>
      </c>
    </row>
    <row r="3802" spans="2:3">
      <c r="B3802" s="5">
        <v>305</v>
      </c>
      <c r="C3802" s="5" t="s">
        <v>533</v>
      </c>
    </row>
    <row r="3803" spans="2:3">
      <c r="B3803" s="5">
        <v>753</v>
      </c>
      <c r="C3803" s="5" t="s">
        <v>533</v>
      </c>
    </row>
    <row r="3804" spans="2:3">
      <c r="B3804" s="5">
        <v>167</v>
      </c>
      <c r="C3804" s="5" t="s">
        <v>532</v>
      </c>
    </row>
    <row r="3805" spans="2:3">
      <c r="B3805" s="5">
        <v>107</v>
      </c>
      <c r="C3805" s="5" t="s">
        <v>532</v>
      </c>
    </row>
    <row r="3806" spans="2:3">
      <c r="B3806" s="5">
        <v>358</v>
      </c>
      <c r="C3806" s="5" t="s">
        <v>533</v>
      </c>
    </row>
    <row r="3807" spans="2:3">
      <c r="B3807" s="5">
        <v>180</v>
      </c>
      <c r="C3807" s="5" t="s">
        <v>533</v>
      </c>
    </row>
    <row r="3808" spans="2:3">
      <c r="B3808" s="5">
        <v>575</v>
      </c>
      <c r="C3808" s="5" t="s">
        <v>532</v>
      </c>
    </row>
    <row r="3809" spans="2:3">
      <c r="B3809" s="5">
        <v>727</v>
      </c>
      <c r="C3809" s="5" t="s">
        <v>533</v>
      </c>
    </row>
    <row r="3810" spans="2:3">
      <c r="B3810" s="5">
        <v>571</v>
      </c>
      <c r="C3810" s="5" t="s">
        <v>532</v>
      </c>
    </row>
    <row r="3811" spans="2:3">
      <c r="B3811" s="5">
        <v>541</v>
      </c>
      <c r="C3811" s="5" t="s">
        <v>533</v>
      </c>
    </row>
    <row r="3812" spans="2:3">
      <c r="B3812" s="5">
        <v>529</v>
      </c>
      <c r="C3812" s="5" t="s">
        <v>533</v>
      </c>
    </row>
    <row r="3813" spans="2:3">
      <c r="B3813" s="5">
        <v>928</v>
      </c>
      <c r="C3813" s="5" t="s">
        <v>532</v>
      </c>
    </row>
    <row r="3814" spans="2:3">
      <c r="B3814" s="5">
        <v>651</v>
      </c>
      <c r="C3814" s="5" t="s">
        <v>533</v>
      </c>
    </row>
    <row r="3815" spans="2:3">
      <c r="B3815" s="5">
        <v>787</v>
      </c>
      <c r="C3815" s="5" t="s">
        <v>532</v>
      </c>
    </row>
    <row r="3816" spans="2:3">
      <c r="B3816" s="5">
        <v>704</v>
      </c>
      <c r="C3816" s="5" t="s">
        <v>533</v>
      </c>
    </row>
    <row r="3817" spans="2:3">
      <c r="B3817" s="5">
        <v>154</v>
      </c>
      <c r="C3817" s="5" t="s">
        <v>533</v>
      </c>
    </row>
    <row r="3818" spans="2:3">
      <c r="B3818" s="5">
        <v>513</v>
      </c>
      <c r="C3818" s="5" t="s">
        <v>532</v>
      </c>
    </row>
    <row r="3819" spans="2:3">
      <c r="B3819" s="5">
        <v>881</v>
      </c>
      <c r="C3819" s="5" t="s">
        <v>533</v>
      </c>
    </row>
    <row r="3820" spans="2:3">
      <c r="B3820" s="5">
        <v>63</v>
      </c>
      <c r="C3820" s="5" t="s">
        <v>532</v>
      </c>
    </row>
    <row r="3821" spans="2:3">
      <c r="B3821" s="5">
        <v>136</v>
      </c>
      <c r="C3821" s="5" t="s">
        <v>532</v>
      </c>
    </row>
    <row r="3822" spans="2:3">
      <c r="B3822" s="5">
        <v>391</v>
      </c>
      <c r="C3822" s="5" t="s">
        <v>533</v>
      </c>
    </row>
    <row r="3823" spans="2:3">
      <c r="B3823" s="5">
        <v>428</v>
      </c>
      <c r="C3823" s="5" t="s">
        <v>533</v>
      </c>
    </row>
    <row r="3824" spans="2:3">
      <c r="B3824" s="5">
        <v>279</v>
      </c>
      <c r="C3824" s="5" t="s">
        <v>533</v>
      </c>
    </row>
    <row r="3825" spans="2:3">
      <c r="B3825" s="5">
        <v>81</v>
      </c>
      <c r="C3825" s="5" t="s">
        <v>533</v>
      </c>
    </row>
    <row r="3826" spans="2:3">
      <c r="B3826" s="5">
        <v>486</v>
      </c>
      <c r="C3826" s="5" t="s">
        <v>532</v>
      </c>
    </row>
    <row r="3827" spans="2:3">
      <c r="B3827" s="5">
        <v>556</v>
      </c>
      <c r="C3827" s="5" t="s">
        <v>532</v>
      </c>
    </row>
    <row r="3828" spans="2:3">
      <c r="B3828" s="5">
        <v>926</v>
      </c>
      <c r="C3828" s="5" t="s">
        <v>532</v>
      </c>
    </row>
    <row r="3829" spans="2:3">
      <c r="B3829" s="5">
        <v>116</v>
      </c>
      <c r="C3829" s="5" t="s">
        <v>532</v>
      </c>
    </row>
    <row r="3830" spans="2:3">
      <c r="B3830" s="5">
        <v>491</v>
      </c>
      <c r="C3830" s="5" t="s">
        <v>532</v>
      </c>
    </row>
    <row r="3831" spans="2:3">
      <c r="B3831" s="5">
        <v>686</v>
      </c>
      <c r="C3831" s="5" t="s">
        <v>533</v>
      </c>
    </row>
    <row r="3832" spans="2:3">
      <c r="B3832" s="5">
        <v>144</v>
      </c>
      <c r="C3832" s="5" t="s">
        <v>533</v>
      </c>
    </row>
    <row r="3833" spans="2:3">
      <c r="B3833" s="5">
        <v>708</v>
      </c>
      <c r="C3833" s="5" t="s">
        <v>533</v>
      </c>
    </row>
    <row r="3834" spans="2:3">
      <c r="B3834" s="5">
        <v>263</v>
      </c>
      <c r="C3834" s="5" t="s">
        <v>532</v>
      </c>
    </row>
    <row r="3835" spans="2:3">
      <c r="B3835" s="5">
        <v>547</v>
      </c>
      <c r="C3835" s="5" t="s">
        <v>532</v>
      </c>
    </row>
    <row r="3836" spans="2:3">
      <c r="B3836" s="5">
        <v>937</v>
      </c>
      <c r="C3836" s="5" t="s">
        <v>532</v>
      </c>
    </row>
    <row r="3837" spans="2:3">
      <c r="B3837" s="5">
        <v>95</v>
      </c>
      <c r="C3837" s="5" t="s">
        <v>533</v>
      </c>
    </row>
    <row r="3838" spans="2:3">
      <c r="B3838" s="5">
        <v>647</v>
      </c>
      <c r="C3838" s="5" t="s">
        <v>533</v>
      </c>
    </row>
    <row r="3839" spans="2:3">
      <c r="B3839" s="5">
        <v>180</v>
      </c>
      <c r="C3839" s="5" t="s">
        <v>533</v>
      </c>
    </row>
    <row r="3840" spans="2:3">
      <c r="B3840" s="5">
        <v>888</v>
      </c>
      <c r="C3840" s="5" t="s">
        <v>532</v>
      </c>
    </row>
    <row r="3841" spans="2:3">
      <c r="B3841" s="5">
        <v>126</v>
      </c>
      <c r="C3841" s="5" t="s">
        <v>533</v>
      </c>
    </row>
    <row r="3842" spans="2:3">
      <c r="B3842" s="5">
        <v>759</v>
      </c>
      <c r="C3842" s="5" t="s">
        <v>533</v>
      </c>
    </row>
    <row r="3843" spans="2:3">
      <c r="B3843" s="5">
        <v>89</v>
      </c>
      <c r="C3843" s="5" t="s">
        <v>533</v>
      </c>
    </row>
    <row r="3844" spans="2:3">
      <c r="B3844" s="5">
        <v>814</v>
      </c>
      <c r="C3844" s="5" t="s">
        <v>532</v>
      </c>
    </row>
    <row r="3845" spans="2:3">
      <c r="B3845" s="5">
        <v>599</v>
      </c>
      <c r="C3845" s="5" t="s">
        <v>532</v>
      </c>
    </row>
    <row r="3846" spans="2:3">
      <c r="B3846" s="5">
        <v>467</v>
      </c>
      <c r="C3846" s="5" t="s">
        <v>533</v>
      </c>
    </row>
    <row r="3847" spans="2:3">
      <c r="B3847" s="5">
        <v>843</v>
      </c>
      <c r="C3847" s="5" t="s">
        <v>532</v>
      </c>
    </row>
    <row r="3848" spans="2:3">
      <c r="B3848" s="5">
        <v>864</v>
      </c>
      <c r="C3848" s="5" t="s">
        <v>533</v>
      </c>
    </row>
    <row r="3849" spans="2:3">
      <c r="B3849" s="5">
        <v>673</v>
      </c>
      <c r="C3849" s="5" t="s">
        <v>532</v>
      </c>
    </row>
    <row r="3850" spans="2:3">
      <c r="B3850" s="5">
        <v>111</v>
      </c>
      <c r="C3850" s="5" t="s">
        <v>533</v>
      </c>
    </row>
    <row r="3851" spans="2:3">
      <c r="B3851" s="5">
        <v>829</v>
      </c>
      <c r="C3851" s="5" t="s">
        <v>532</v>
      </c>
    </row>
    <row r="3852" spans="2:3">
      <c r="B3852" s="5">
        <v>542</v>
      </c>
      <c r="C3852" s="5" t="s">
        <v>533</v>
      </c>
    </row>
    <row r="3853" spans="2:3">
      <c r="B3853" s="5">
        <v>312</v>
      </c>
      <c r="C3853" s="5" t="s">
        <v>533</v>
      </c>
    </row>
    <row r="3854" spans="2:3">
      <c r="B3854" s="5">
        <v>720</v>
      </c>
      <c r="C3854" s="5" t="s">
        <v>532</v>
      </c>
    </row>
    <row r="3855" spans="2:3">
      <c r="B3855" s="5">
        <v>413</v>
      </c>
      <c r="C3855" s="5" t="s">
        <v>533</v>
      </c>
    </row>
    <row r="3856" spans="2:3">
      <c r="B3856" s="5">
        <v>723</v>
      </c>
      <c r="C3856" s="5" t="s">
        <v>533</v>
      </c>
    </row>
    <row r="3857" spans="2:3">
      <c r="B3857" s="5">
        <v>867</v>
      </c>
      <c r="C3857" s="5" t="s">
        <v>533</v>
      </c>
    </row>
    <row r="3858" spans="2:3">
      <c r="B3858" s="5">
        <v>956</v>
      </c>
      <c r="C3858" s="5" t="s">
        <v>532</v>
      </c>
    </row>
    <row r="3859" spans="2:3">
      <c r="B3859" s="5">
        <v>246</v>
      </c>
      <c r="C3859" s="5" t="s">
        <v>532</v>
      </c>
    </row>
    <row r="3860" spans="2:3">
      <c r="B3860" s="5">
        <v>714</v>
      </c>
      <c r="C3860" s="5" t="s">
        <v>533</v>
      </c>
    </row>
    <row r="3861" spans="2:3">
      <c r="B3861" s="5">
        <v>549</v>
      </c>
      <c r="C3861" s="5" t="s">
        <v>532</v>
      </c>
    </row>
    <row r="3862" spans="2:3">
      <c r="B3862" s="5">
        <v>661</v>
      </c>
      <c r="C3862" s="5" t="s">
        <v>533</v>
      </c>
    </row>
    <row r="3863" spans="2:3">
      <c r="B3863" s="5">
        <v>916</v>
      </c>
      <c r="C3863" s="5" t="s">
        <v>532</v>
      </c>
    </row>
    <row r="3864" spans="2:3">
      <c r="B3864" s="5">
        <v>970</v>
      </c>
      <c r="C3864" s="5" t="s">
        <v>533</v>
      </c>
    </row>
    <row r="3865" spans="2:3">
      <c r="B3865" s="5">
        <v>381</v>
      </c>
      <c r="C3865" s="5" t="s">
        <v>532</v>
      </c>
    </row>
    <row r="3866" spans="2:3">
      <c r="B3866" s="5">
        <v>290</v>
      </c>
      <c r="C3866" s="5" t="s">
        <v>533</v>
      </c>
    </row>
    <row r="3867" spans="2:3">
      <c r="B3867" s="5">
        <v>829</v>
      </c>
      <c r="C3867" s="5" t="s">
        <v>532</v>
      </c>
    </row>
    <row r="3868" spans="2:3">
      <c r="B3868" s="5">
        <v>756</v>
      </c>
      <c r="C3868" s="5" t="s">
        <v>532</v>
      </c>
    </row>
    <row r="3869" spans="2:3">
      <c r="B3869" s="5">
        <v>946</v>
      </c>
      <c r="C3869" s="5" t="s">
        <v>533</v>
      </c>
    </row>
    <row r="3870" spans="2:3">
      <c r="B3870" s="5">
        <v>659</v>
      </c>
      <c r="C3870" s="5" t="s">
        <v>533</v>
      </c>
    </row>
    <row r="3871" spans="2:3">
      <c r="B3871" s="5">
        <v>388</v>
      </c>
      <c r="C3871" s="5" t="s">
        <v>532</v>
      </c>
    </row>
    <row r="3872" spans="2:3">
      <c r="B3872" s="5">
        <v>309</v>
      </c>
      <c r="C3872" s="5" t="s">
        <v>533</v>
      </c>
    </row>
    <row r="3873" spans="2:3">
      <c r="B3873" s="5">
        <v>179</v>
      </c>
      <c r="C3873" s="5" t="s">
        <v>533</v>
      </c>
    </row>
    <row r="3874" spans="2:3">
      <c r="B3874" s="5">
        <v>273</v>
      </c>
      <c r="C3874" s="5" t="s">
        <v>533</v>
      </c>
    </row>
    <row r="3875" spans="2:3">
      <c r="B3875" s="5">
        <v>68</v>
      </c>
      <c r="C3875" s="5" t="s">
        <v>533</v>
      </c>
    </row>
    <row r="3876" spans="2:3">
      <c r="B3876" s="5">
        <v>884</v>
      </c>
      <c r="C3876" s="5" t="s">
        <v>533</v>
      </c>
    </row>
    <row r="3877" spans="2:3">
      <c r="B3877" s="5">
        <v>719</v>
      </c>
      <c r="C3877" s="5" t="s">
        <v>533</v>
      </c>
    </row>
    <row r="3878" spans="2:3">
      <c r="B3878" s="5">
        <v>920</v>
      </c>
      <c r="C3878" s="5" t="s">
        <v>533</v>
      </c>
    </row>
    <row r="3879" spans="2:3">
      <c r="B3879" s="5">
        <v>66</v>
      </c>
      <c r="C3879" s="5" t="s">
        <v>533</v>
      </c>
    </row>
    <row r="3880" spans="2:3">
      <c r="B3880" s="5">
        <v>681</v>
      </c>
      <c r="C3880" s="5" t="s">
        <v>533</v>
      </c>
    </row>
    <row r="3881" spans="2:3">
      <c r="B3881" s="5">
        <v>27</v>
      </c>
      <c r="C3881" s="5" t="s">
        <v>533</v>
      </c>
    </row>
    <row r="3882" spans="2:3">
      <c r="B3882" s="5">
        <v>883</v>
      </c>
      <c r="C3882" s="5" t="s">
        <v>532</v>
      </c>
    </row>
    <row r="3883" spans="2:3">
      <c r="B3883" s="5">
        <v>409</v>
      </c>
      <c r="C3883" s="5" t="s">
        <v>533</v>
      </c>
    </row>
    <row r="3884" spans="2:3">
      <c r="B3884" s="5">
        <v>868</v>
      </c>
      <c r="C3884" s="5" t="s">
        <v>532</v>
      </c>
    </row>
    <row r="3885" spans="2:3">
      <c r="B3885" s="5">
        <v>258</v>
      </c>
      <c r="C3885" s="5" t="s">
        <v>533</v>
      </c>
    </row>
    <row r="3886" spans="2:3">
      <c r="B3886" s="5">
        <v>877</v>
      </c>
      <c r="C3886" s="5" t="s">
        <v>533</v>
      </c>
    </row>
    <row r="3887" spans="2:3">
      <c r="B3887" s="5">
        <v>984</v>
      </c>
      <c r="C3887" s="5" t="s">
        <v>532</v>
      </c>
    </row>
    <row r="3888" spans="2:3">
      <c r="B3888" s="5">
        <v>322</v>
      </c>
      <c r="C3888" s="5" t="s">
        <v>533</v>
      </c>
    </row>
    <row r="3889" spans="2:3">
      <c r="B3889" s="5">
        <v>168</v>
      </c>
      <c r="C3889" s="5" t="s">
        <v>533</v>
      </c>
    </row>
    <row r="3890" spans="2:3">
      <c r="B3890" s="5">
        <v>868</v>
      </c>
      <c r="C3890" s="5" t="s">
        <v>533</v>
      </c>
    </row>
    <row r="3891" spans="2:3">
      <c r="B3891" s="5">
        <v>340</v>
      </c>
      <c r="C3891" s="5" t="s">
        <v>533</v>
      </c>
    </row>
    <row r="3892" spans="2:3">
      <c r="B3892" s="5">
        <v>567</v>
      </c>
      <c r="C3892" s="5" t="s">
        <v>533</v>
      </c>
    </row>
    <row r="3893" spans="2:3">
      <c r="B3893" s="5">
        <v>477</v>
      </c>
      <c r="C3893" s="5" t="s">
        <v>532</v>
      </c>
    </row>
    <row r="3894" spans="2:3">
      <c r="B3894" s="5">
        <v>687</v>
      </c>
      <c r="C3894" s="5" t="s">
        <v>533</v>
      </c>
    </row>
    <row r="3895" spans="2:3">
      <c r="B3895" s="5">
        <v>30</v>
      </c>
      <c r="C3895" s="5" t="s">
        <v>532</v>
      </c>
    </row>
    <row r="3896" spans="2:3">
      <c r="B3896" s="5">
        <v>574</v>
      </c>
      <c r="C3896" s="5" t="s">
        <v>533</v>
      </c>
    </row>
    <row r="3897" spans="2:3">
      <c r="B3897" s="5">
        <v>767</v>
      </c>
      <c r="C3897" s="5" t="s">
        <v>532</v>
      </c>
    </row>
    <row r="3898" spans="2:3">
      <c r="B3898" s="5">
        <v>878</v>
      </c>
      <c r="C3898" s="5" t="s">
        <v>532</v>
      </c>
    </row>
    <row r="3899" spans="2:3">
      <c r="B3899" s="5">
        <v>321</v>
      </c>
      <c r="C3899" s="5" t="s">
        <v>532</v>
      </c>
    </row>
    <row r="3900" spans="2:3">
      <c r="B3900" s="5">
        <v>920</v>
      </c>
      <c r="C3900" s="5" t="s">
        <v>533</v>
      </c>
    </row>
    <row r="3901" spans="2:3">
      <c r="B3901" s="5">
        <v>258</v>
      </c>
      <c r="C3901" s="5" t="s">
        <v>533</v>
      </c>
    </row>
    <row r="3902" spans="2:3">
      <c r="B3902" s="5">
        <v>808</v>
      </c>
      <c r="C3902" s="5" t="s">
        <v>533</v>
      </c>
    </row>
    <row r="3903" spans="2:3">
      <c r="B3903" s="5">
        <v>154</v>
      </c>
      <c r="C3903" s="5" t="s">
        <v>533</v>
      </c>
    </row>
    <row r="3904" spans="2:3">
      <c r="B3904" s="5">
        <v>411</v>
      </c>
      <c r="C3904" s="5" t="s">
        <v>533</v>
      </c>
    </row>
    <row r="3905" spans="2:3">
      <c r="B3905" s="5">
        <v>125</v>
      </c>
      <c r="C3905" s="5" t="s">
        <v>532</v>
      </c>
    </row>
    <row r="3906" spans="2:3">
      <c r="B3906" s="5">
        <v>391</v>
      </c>
      <c r="C3906" s="5" t="s">
        <v>533</v>
      </c>
    </row>
    <row r="3907" spans="2:3">
      <c r="B3907" s="5">
        <v>101</v>
      </c>
      <c r="C3907" s="5" t="s">
        <v>533</v>
      </c>
    </row>
    <row r="3908" spans="2:3">
      <c r="B3908" s="5">
        <v>270</v>
      </c>
      <c r="C3908" s="5" t="s">
        <v>533</v>
      </c>
    </row>
    <row r="3909" spans="2:3">
      <c r="B3909" s="5">
        <v>814</v>
      </c>
      <c r="C3909" s="5" t="s">
        <v>532</v>
      </c>
    </row>
    <row r="3910" spans="2:3">
      <c r="B3910" s="5">
        <v>977</v>
      </c>
      <c r="C3910" s="5" t="s">
        <v>532</v>
      </c>
    </row>
    <row r="3911" spans="2:3">
      <c r="B3911" s="5">
        <v>951</v>
      </c>
      <c r="C3911" s="5" t="s">
        <v>533</v>
      </c>
    </row>
    <row r="3912" spans="2:3">
      <c r="B3912" s="5">
        <v>458</v>
      </c>
      <c r="C3912" s="5" t="s">
        <v>533</v>
      </c>
    </row>
    <row r="3913" spans="2:3">
      <c r="B3913" s="5">
        <v>432</v>
      </c>
      <c r="C3913" s="5" t="s">
        <v>533</v>
      </c>
    </row>
    <row r="3914" spans="2:3">
      <c r="B3914" s="5">
        <v>589</v>
      </c>
      <c r="C3914" s="5" t="s">
        <v>532</v>
      </c>
    </row>
    <row r="3915" spans="2:3">
      <c r="B3915" s="5">
        <v>728</v>
      </c>
      <c r="C3915" s="5" t="s">
        <v>533</v>
      </c>
    </row>
    <row r="3916" spans="2:3">
      <c r="B3916" s="5">
        <v>873</v>
      </c>
      <c r="C3916" s="5" t="s">
        <v>533</v>
      </c>
    </row>
    <row r="3917" spans="2:3">
      <c r="B3917" s="5">
        <v>376</v>
      </c>
      <c r="C3917" s="5" t="s">
        <v>532</v>
      </c>
    </row>
    <row r="3918" spans="2:3">
      <c r="B3918" s="5">
        <v>732</v>
      </c>
      <c r="C3918" s="5" t="s">
        <v>533</v>
      </c>
    </row>
    <row r="3919" spans="2:3">
      <c r="B3919" s="5">
        <v>135</v>
      </c>
      <c r="C3919" s="5" t="s">
        <v>532</v>
      </c>
    </row>
    <row r="3920" spans="2:3">
      <c r="B3920" s="5">
        <v>95</v>
      </c>
      <c r="C3920" s="5" t="s">
        <v>533</v>
      </c>
    </row>
    <row r="3921" spans="2:3">
      <c r="B3921" s="5">
        <v>764</v>
      </c>
      <c r="C3921" s="5" t="s">
        <v>533</v>
      </c>
    </row>
    <row r="3922" spans="2:3">
      <c r="B3922" s="5">
        <v>101</v>
      </c>
      <c r="C3922" s="5" t="s">
        <v>532</v>
      </c>
    </row>
    <row r="3923" spans="2:3">
      <c r="B3923" s="5">
        <v>203</v>
      </c>
      <c r="C3923" s="5" t="s">
        <v>532</v>
      </c>
    </row>
    <row r="3924" spans="2:3">
      <c r="B3924" s="5">
        <v>951</v>
      </c>
      <c r="C3924" s="5" t="s">
        <v>532</v>
      </c>
    </row>
    <row r="3925" spans="2:3">
      <c r="B3925" s="5">
        <v>676</v>
      </c>
      <c r="C3925" s="5" t="s">
        <v>533</v>
      </c>
    </row>
    <row r="3926" spans="2:3">
      <c r="B3926" s="5">
        <v>720</v>
      </c>
      <c r="C3926" s="5" t="s">
        <v>533</v>
      </c>
    </row>
    <row r="3927" spans="2:3">
      <c r="B3927" s="5">
        <v>258</v>
      </c>
      <c r="C3927" s="5" t="s">
        <v>533</v>
      </c>
    </row>
    <row r="3928" spans="2:3">
      <c r="B3928" s="5">
        <v>981</v>
      </c>
      <c r="C3928" s="5" t="s">
        <v>533</v>
      </c>
    </row>
    <row r="3929" spans="2:3">
      <c r="B3929" s="5">
        <v>601</v>
      </c>
      <c r="C3929" s="5" t="s">
        <v>533</v>
      </c>
    </row>
    <row r="3930" spans="2:3">
      <c r="B3930" s="5">
        <v>958</v>
      </c>
      <c r="C3930" s="5" t="s">
        <v>532</v>
      </c>
    </row>
    <row r="3931" spans="2:3">
      <c r="B3931" s="5">
        <v>723</v>
      </c>
      <c r="C3931" s="5" t="s">
        <v>533</v>
      </c>
    </row>
    <row r="3932" spans="2:3">
      <c r="B3932" s="5">
        <v>319</v>
      </c>
      <c r="C3932" s="5" t="s">
        <v>533</v>
      </c>
    </row>
    <row r="3933" spans="2:3">
      <c r="B3933" s="5">
        <v>242</v>
      </c>
      <c r="C3933" s="5" t="s">
        <v>533</v>
      </c>
    </row>
    <row r="3934" spans="2:3">
      <c r="B3934" s="5">
        <v>497</v>
      </c>
      <c r="C3934" s="5" t="s">
        <v>533</v>
      </c>
    </row>
    <row r="3935" spans="2:3">
      <c r="B3935" s="5">
        <v>254</v>
      </c>
      <c r="C3935" s="5" t="s">
        <v>533</v>
      </c>
    </row>
    <row r="3936" spans="2:3">
      <c r="B3936" s="5">
        <v>362</v>
      </c>
      <c r="C3936" s="5" t="s">
        <v>533</v>
      </c>
    </row>
    <row r="3937" spans="2:3">
      <c r="B3937" s="5">
        <v>9</v>
      </c>
      <c r="C3937" s="5" t="s">
        <v>533</v>
      </c>
    </row>
    <row r="3938" spans="2:3">
      <c r="B3938" s="5">
        <v>696</v>
      </c>
      <c r="C3938" s="5" t="s">
        <v>532</v>
      </c>
    </row>
    <row r="3939" spans="2:3">
      <c r="B3939" s="5">
        <v>833</v>
      </c>
      <c r="C3939" s="5" t="s">
        <v>532</v>
      </c>
    </row>
    <row r="3940" spans="2:3">
      <c r="B3940" s="5">
        <v>888</v>
      </c>
      <c r="C3940" s="5" t="s">
        <v>533</v>
      </c>
    </row>
    <row r="3941" spans="2:3">
      <c r="B3941" s="5">
        <v>241</v>
      </c>
      <c r="C3941" s="5" t="s">
        <v>533</v>
      </c>
    </row>
    <row r="3942" spans="2:3">
      <c r="B3942" s="5">
        <v>195</v>
      </c>
      <c r="C3942" s="5" t="s">
        <v>532</v>
      </c>
    </row>
    <row r="3943" spans="2:3">
      <c r="B3943" s="5">
        <v>85</v>
      </c>
      <c r="C3943" s="5" t="s">
        <v>533</v>
      </c>
    </row>
    <row r="3944" spans="2:3">
      <c r="B3944" s="5">
        <v>321</v>
      </c>
      <c r="C3944" s="5" t="s">
        <v>533</v>
      </c>
    </row>
    <row r="3945" spans="2:3">
      <c r="B3945" s="5">
        <v>415</v>
      </c>
      <c r="C3945" s="5" t="s">
        <v>532</v>
      </c>
    </row>
    <row r="3946" spans="2:3">
      <c r="B3946" s="5">
        <v>108</v>
      </c>
      <c r="C3946" s="5" t="s">
        <v>533</v>
      </c>
    </row>
    <row r="3947" spans="2:3">
      <c r="B3947" s="5">
        <v>55</v>
      </c>
      <c r="C3947" s="5" t="s">
        <v>532</v>
      </c>
    </row>
    <row r="3948" spans="2:3">
      <c r="B3948" s="5">
        <v>581</v>
      </c>
      <c r="C3948" s="5" t="s">
        <v>532</v>
      </c>
    </row>
    <row r="3949" spans="2:3">
      <c r="B3949" s="5">
        <v>343</v>
      </c>
      <c r="C3949" s="5" t="s">
        <v>532</v>
      </c>
    </row>
    <row r="3950" spans="2:3">
      <c r="B3950" s="5">
        <v>752</v>
      </c>
      <c r="C3950" s="5" t="s">
        <v>533</v>
      </c>
    </row>
    <row r="3951" spans="2:3">
      <c r="B3951" s="5">
        <v>882</v>
      </c>
      <c r="C3951" s="5" t="s">
        <v>532</v>
      </c>
    </row>
    <row r="3952" spans="2:3">
      <c r="B3952" s="5">
        <v>223</v>
      </c>
      <c r="C3952" s="5" t="s">
        <v>533</v>
      </c>
    </row>
    <row r="3953" spans="2:3">
      <c r="B3953" s="5">
        <v>614</v>
      </c>
      <c r="C3953" s="5" t="s">
        <v>533</v>
      </c>
    </row>
    <row r="3954" spans="2:3">
      <c r="B3954" s="5">
        <v>929</v>
      </c>
      <c r="C3954" s="5" t="s">
        <v>532</v>
      </c>
    </row>
    <row r="3955" spans="2:3">
      <c r="B3955" s="5">
        <v>706</v>
      </c>
      <c r="C3955" s="5" t="s">
        <v>533</v>
      </c>
    </row>
    <row r="3956" spans="2:3">
      <c r="B3956" s="5">
        <v>16</v>
      </c>
      <c r="C3956" s="5" t="s">
        <v>533</v>
      </c>
    </row>
    <row r="3957" spans="2:3">
      <c r="B3957" s="5">
        <v>762</v>
      </c>
      <c r="C3957" s="5" t="s">
        <v>532</v>
      </c>
    </row>
    <row r="3958" spans="2:3">
      <c r="B3958" s="5">
        <v>557</v>
      </c>
      <c r="C3958" s="5" t="s">
        <v>533</v>
      </c>
    </row>
    <row r="3959" spans="2:3">
      <c r="B3959" s="5">
        <v>354</v>
      </c>
      <c r="C3959" s="5" t="s">
        <v>533</v>
      </c>
    </row>
    <row r="3960" spans="2:3">
      <c r="B3960" s="5">
        <v>430</v>
      </c>
      <c r="C3960" s="5" t="s">
        <v>532</v>
      </c>
    </row>
    <row r="3961" spans="2:3">
      <c r="B3961" s="5">
        <v>676</v>
      </c>
      <c r="C3961" s="5" t="s">
        <v>533</v>
      </c>
    </row>
    <row r="3962" spans="2:3">
      <c r="B3962" s="5">
        <v>540</v>
      </c>
      <c r="C3962" s="5" t="s">
        <v>533</v>
      </c>
    </row>
    <row r="3963" spans="2:3">
      <c r="B3963" s="5">
        <v>483</v>
      </c>
      <c r="C3963" s="5" t="s">
        <v>532</v>
      </c>
    </row>
    <row r="3964" spans="2:3">
      <c r="B3964" s="5">
        <v>544</v>
      </c>
      <c r="C3964" s="5" t="s">
        <v>533</v>
      </c>
    </row>
    <row r="3965" spans="2:3">
      <c r="B3965" s="5">
        <v>78</v>
      </c>
      <c r="C3965" s="5" t="s">
        <v>533</v>
      </c>
    </row>
    <row r="3966" spans="2:3">
      <c r="B3966" s="5">
        <v>472</v>
      </c>
      <c r="C3966" s="5" t="s">
        <v>532</v>
      </c>
    </row>
    <row r="3967" spans="2:3">
      <c r="B3967" s="5">
        <v>451</v>
      </c>
      <c r="C3967" s="5" t="s">
        <v>532</v>
      </c>
    </row>
    <row r="3968" spans="2:3">
      <c r="B3968" s="5">
        <v>813</v>
      </c>
      <c r="C3968" s="5" t="s">
        <v>533</v>
      </c>
    </row>
    <row r="3969" spans="2:3">
      <c r="B3969" s="5">
        <v>155</v>
      </c>
      <c r="C3969" s="5" t="s">
        <v>533</v>
      </c>
    </row>
    <row r="3970" spans="2:3">
      <c r="B3970" s="5">
        <v>789</v>
      </c>
      <c r="C3970" s="5" t="s">
        <v>532</v>
      </c>
    </row>
    <row r="3971" spans="2:3">
      <c r="B3971" s="5">
        <v>998</v>
      </c>
      <c r="C3971" s="5" t="s">
        <v>532</v>
      </c>
    </row>
    <row r="3972" spans="2:3">
      <c r="B3972" s="5">
        <v>931</v>
      </c>
      <c r="C3972" s="5" t="s">
        <v>533</v>
      </c>
    </row>
    <row r="3973" spans="2:3">
      <c r="B3973" s="5">
        <v>679</v>
      </c>
      <c r="C3973" s="5" t="s">
        <v>532</v>
      </c>
    </row>
    <row r="3974" spans="2:3">
      <c r="B3974" s="5">
        <v>49</v>
      </c>
      <c r="C3974" s="5" t="s">
        <v>533</v>
      </c>
    </row>
    <row r="3975" spans="2:3">
      <c r="B3975" s="5">
        <v>535</v>
      </c>
      <c r="C3975" s="5" t="s">
        <v>532</v>
      </c>
    </row>
    <row r="3976" spans="2:3">
      <c r="B3976" s="5">
        <v>849</v>
      </c>
      <c r="C3976" s="5" t="s">
        <v>532</v>
      </c>
    </row>
    <row r="3977" spans="2:3">
      <c r="B3977" s="5">
        <v>793</v>
      </c>
      <c r="C3977" s="5" t="s">
        <v>532</v>
      </c>
    </row>
    <row r="3978" spans="2:3">
      <c r="B3978" s="5">
        <v>770</v>
      </c>
      <c r="C3978" s="5" t="s">
        <v>532</v>
      </c>
    </row>
    <row r="3979" spans="2:3">
      <c r="B3979" s="5">
        <v>750</v>
      </c>
      <c r="C3979" s="5" t="s">
        <v>532</v>
      </c>
    </row>
    <row r="3980" spans="2:3">
      <c r="B3980" s="5">
        <v>729</v>
      </c>
      <c r="C3980" s="5" t="s">
        <v>533</v>
      </c>
    </row>
    <row r="3981" spans="2:3">
      <c r="B3981" s="5">
        <v>280</v>
      </c>
      <c r="C3981" s="5" t="s">
        <v>533</v>
      </c>
    </row>
    <row r="3982" spans="2:3">
      <c r="B3982" s="5">
        <v>307</v>
      </c>
      <c r="C3982" s="5" t="s">
        <v>532</v>
      </c>
    </row>
    <row r="3983" spans="2:3">
      <c r="B3983" s="5">
        <v>946</v>
      </c>
      <c r="C3983" s="5" t="s">
        <v>532</v>
      </c>
    </row>
    <row r="3984" spans="2:3">
      <c r="B3984" s="5">
        <v>274</v>
      </c>
      <c r="C3984" s="5" t="s">
        <v>533</v>
      </c>
    </row>
    <row r="3985" spans="2:3">
      <c r="B3985" s="5">
        <v>425</v>
      </c>
      <c r="C3985" s="5" t="s">
        <v>533</v>
      </c>
    </row>
    <row r="3986" spans="2:3">
      <c r="B3986" s="5">
        <v>276</v>
      </c>
      <c r="C3986" s="5" t="s">
        <v>533</v>
      </c>
    </row>
    <row r="3987" spans="2:3">
      <c r="B3987" s="5">
        <v>879</v>
      </c>
      <c r="C3987" s="5" t="s">
        <v>532</v>
      </c>
    </row>
    <row r="3988" spans="2:3">
      <c r="B3988" s="5">
        <v>612</v>
      </c>
      <c r="C3988" s="5" t="s">
        <v>533</v>
      </c>
    </row>
    <row r="3989" spans="2:3">
      <c r="B3989" s="5">
        <v>723</v>
      </c>
      <c r="C3989" s="5" t="s">
        <v>533</v>
      </c>
    </row>
    <row r="3990" spans="2:3">
      <c r="B3990" s="5">
        <v>451</v>
      </c>
      <c r="C3990" s="5" t="s">
        <v>533</v>
      </c>
    </row>
    <row r="3991" spans="2:3">
      <c r="B3991" s="5">
        <v>831</v>
      </c>
      <c r="C3991" s="5" t="s">
        <v>532</v>
      </c>
    </row>
    <row r="3992" spans="2:3">
      <c r="B3992" s="5">
        <v>898</v>
      </c>
      <c r="C3992" s="5" t="s">
        <v>532</v>
      </c>
    </row>
    <row r="3993" spans="2:3">
      <c r="B3993" s="5">
        <v>72</v>
      </c>
      <c r="C3993" s="5" t="s">
        <v>533</v>
      </c>
    </row>
    <row r="3994" spans="2:3">
      <c r="B3994" s="5">
        <v>541</v>
      </c>
      <c r="C3994" s="5" t="s">
        <v>533</v>
      </c>
    </row>
    <row r="3995" spans="2:3">
      <c r="B3995" s="5">
        <v>299</v>
      </c>
      <c r="C3995" s="5" t="s">
        <v>533</v>
      </c>
    </row>
    <row r="3996" spans="2:3">
      <c r="B3996" s="5">
        <v>904</v>
      </c>
      <c r="C3996" s="5" t="s">
        <v>532</v>
      </c>
    </row>
    <row r="3997" spans="2:3">
      <c r="B3997" s="5">
        <v>266</v>
      </c>
      <c r="C3997" s="5" t="s">
        <v>533</v>
      </c>
    </row>
    <row r="3998" spans="2:3">
      <c r="B3998" s="5">
        <v>958</v>
      </c>
      <c r="C3998" s="5" t="s">
        <v>532</v>
      </c>
    </row>
    <row r="3999" spans="2:3">
      <c r="B3999" s="5">
        <v>805</v>
      </c>
      <c r="C3999" s="5" t="s">
        <v>532</v>
      </c>
    </row>
    <row r="4000" spans="2:3">
      <c r="B4000" s="5">
        <v>473</v>
      </c>
      <c r="C4000" s="5" t="s">
        <v>532</v>
      </c>
    </row>
    <row r="4001" spans="2:3">
      <c r="B4001" s="5">
        <v>53</v>
      </c>
      <c r="C4001" s="5" t="s">
        <v>533</v>
      </c>
    </row>
    <row r="4002" spans="2:3">
      <c r="B4002" s="5">
        <v>389</v>
      </c>
      <c r="C4002" s="5" t="s">
        <v>533</v>
      </c>
    </row>
    <row r="4003" spans="2:3">
      <c r="B4003" s="5">
        <v>850</v>
      </c>
      <c r="C4003" s="5" t="s">
        <v>532</v>
      </c>
    </row>
    <row r="4004" spans="2:3">
      <c r="B4004" s="5">
        <v>433</v>
      </c>
      <c r="C4004" s="5" t="s">
        <v>532</v>
      </c>
    </row>
    <row r="4005" spans="2:3">
      <c r="B4005" s="5">
        <v>832</v>
      </c>
      <c r="C4005" s="5" t="s">
        <v>532</v>
      </c>
    </row>
    <row r="4006" spans="2:3">
      <c r="B4006" s="5">
        <v>706</v>
      </c>
      <c r="C4006" s="5" t="s">
        <v>532</v>
      </c>
    </row>
    <row r="4007" spans="2:3">
      <c r="B4007" s="5">
        <v>457</v>
      </c>
      <c r="C4007" s="5" t="s">
        <v>533</v>
      </c>
    </row>
    <row r="4008" spans="2:3">
      <c r="B4008" s="5">
        <v>911</v>
      </c>
      <c r="C4008" s="5" t="s">
        <v>533</v>
      </c>
    </row>
    <row r="4009" spans="2:3">
      <c r="B4009" s="5">
        <v>902</v>
      </c>
      <c r="C4009" s="5" t="s">
        <v>532</v>
      </c>
    </row>
    <row r="4010" spans="2:3">
      <c r="B4010" s="5">
        <v>399</v>
      </c>
      <c r="C4010" s="5" t="s">
        <v>533</v>
      </c>
    </row>
    <row r="4011" spans="2:3">
      <c r="B4011" s="5">
        <v>105</v>
      </c>
      <c r="C4011" s="5" t="s">
        <v>533</v>
      </c>
    </row>
    <row r="4012" spans="2:3">
      <c r="B4012" s="5">
        <v>914</v>
      </c>
      <c r="C4012" s="5" t="s">
        <v>532</v>
      </c>
    </row>
    <row r="4013" spans="2:3">
      <c r="B4013" s="5">
        <v>101</v>
      </c>
      <c r="C4013" s="5" t="s">
        <v>533</v>
      </c>
    </row>
    <row r="4014" spans="2:3">
      <c r="B4014" s="5">
        <v>868</v>
      </c>
      <c r="C4014" s="5" t="s">
        <v>533</v>
      </c>
    </row>
    <row r="4015" spans="2:3">
      <c r="B4015" s="5">
        <v>0</v>
      </c>
      <c r="C4015" s="5" t="s">
        <v>533</v>
      </c>
    </row>
    <row r="4016" spans="2:3">
      <c r="B4016" s="5">
        <v>192</v>
      </c>
      <c r="C4016" s="5" t="s">
        <v>532</v>
      </c>
    </row>
    <row r="4017" spans="2:3">
      <c r="B4017" s="5">
        <v>162</v>
      </c>
      <c r="C4017" s="5" t="s">
        <v>533</v>
      </c>
    </row>
    <row r="4018" spans="2:3">
      <c r="B4018" s="5">
        <v>349</v>
      </c>
      <c r="C4018" s="5" t="s">
        <v>533</v>
      </c>
    </row>
    <row r="4019" spans="2:3">
      <c r="B4019" s="5">
        <v>875</v>
      </c>
      <c r="C4019" s="5" t="s">
        <v>533</v>
      </c>
    </row>
    <row r="4020" spans="2:3">
      <c r="B4020" s="5">
        <v>511</v>
      </c>
      <c r="C4020" s="5" t="s">
        <v>533</v>
      </c>
    </row>
    <row r="4021" spans="2:3">
      <c r="B4021" s="5">
        <v>778</v>
      </c>
      <c r="C4021" s="5" t="s">
        <v>532</v>
      </c>
    </row>
    <row r="4022" spans="2:3">
      <c r="B4022" s="5">
        <v>542</v>
      </c>
      <c r="C4022" s="5" t="s">
        <v>533</v>
      </c>
    </row>
    <row r="4023" spans="2:3">
      <c r="B4023" s="5">
        <v>57</v>
      </c>
      <c r="C4023" s="5" t="s">
        <v>533</v>
      </c>
    </row>
    <row r="4024" spans="2:3">
      <c r="B4024" s="5">
        <v>214</v>
      </c>
      <c r="C4024" s="5" t="s">
        <v>533</v>
      </c>
    </row>
    <row r="4025" spans="2:3">
      <c r="B4025" s="5">
        <v>115</v>
      </c>
      <c r="C4025" s="5" t="s">
        <v>532</v>
      </c>
    </row>
    <row r="4026" spans="2:3">
      <c r="B4026" s="5">
        <v>387</v>
      </c>
      <c r="C4026" s="5" t="s">
        <v>532</v>
      </c>
    </row>
    <row r="4027" spans="2:3">
      <c r="B4027" s="5">
        <v>685</v>
      </c>
      <c r="C4027" s="5" t="s">
        <v>532</v>
      </c>
    </row>
    <row r="4028" spans="2:3">
      <c r="B4028" s="5">
        <v>326</v>
      </c>
      <c r="C4028" s="5" t="s">
        <v>533</v>
      </c>
    </row>
    <row r="4029" spans="2:3">
      <c r="B4029" s="5">
        <v>154</v>
      </c>
      <c r="C4029" s="5" t="s">
        <v>532</v>
      </c>
    </row>
    <row r="4030" spans="2:3">
      <c r="B4030" s="5">
        <v>391</v>
      </c>
      <c r="C4030" s="5" t="s">
        <v>532</v>
      </c>
    </row>
    <row r="4031" spans="2:3">
      <c r="B4031" s="5">
        <v>76</v>
      </c>
      <c r="C4031" s="5" t="s">
        <v>533</v>
      </c>
    </row>
    <row r="4032" spans="2:3">
      <c r="B4032" s="5">
        <v>831</v>
      </c>
      <c r="C4032" s="5" t="s">
        <v>532</v>
      </c>
    </row>
    <row r="4033" spans="2:3">
      <c r="B4033" s="5">
        <v>429</v>
      </c>
      <c r="C4033" s="5" t="s">
        <v>533</v>
      </c>
    </row>
    <row r="4034" spans="2:3">
      <c r="B4034" s="5">
        <v>116</v>
      </c>
      <c r="C4034" s="5" t="s">
        <v>533</v>
      </c>
    </row>
    <row r="4035" spans="2:3">
      <c r="B4035" s="5">
        <v>169</v>
      </c>
      <c r="C4035" s="5" t="s">
        <v>533</v>
      </c>
    </row>
    <row r="4036" spans="2:3">
      <c r="B4036" s="5">
        <v>105</v>
      </c>
      <c r="C4036" s="5" t="s">
        <v>533</v>
      </c>
    </row>
    <row r="4037" spans="2:3">
      <c r="B4037" s="5">
        <v>943</v>
      </c>
      <c r="C4037" s="5" t="s">
        <v>532</v>
      </c>
    </row>
    <row r="4038" spans="2:3">
      <c r="B4038" s="5">
        <v>601</v>
      </c>
      <c r="C4038" s="5" t="s">
        <v>532</v>
      </c>
    </row>
    <row r="4039" spans="2:3">
      <c r="B4039" s="5">
        <v>150</v>
      </c>
      <c r="C4039" s="5" t="s">
        <v>533</v>
      </c>
    </row>
    <row r="4040" spans="2:3">
      <c r="B4040" s="5">
        <v>260</v>
      </c>
      <c r="C4040" s="5" t="s">
        <v>533</v>
      </c>
    </row>
    <row r="4041" spans="2:3">
      <c r="B4041" s="5">
        <v>35</v>
      </c>
      <c r="C4041" s="5" t="s">
        <v>533</v>
      </c>
    </row>
    <row r="4042" spans="2:3">
      <c r="B4042" s="5">
        <v>851</v>
      </c>
      <c r="C4042" s="5" t="s">
        <v>533</v>
      </c>
    </row>
    <row r="4043" spans="2:3">
      <c r="B4043" s="5">
        <v>510</v>
      </c>
      <c r="C4043" s="5" t="s">
        <v>533</v>
      </c>
    </row>
    <row r="4044" spans="2:3">
      <c r="B4044" s="5">
        <v>442</v>
      </c>
      <c r="C4044" s="5" t="s">
        <v>532</v>
      </c>
    </row>
    <row r="4045" spans="2:3">
      <c r="B4045" s="5">
        <v>718</v>
      </c>
      <c r="C4045" s="5" t="s">
        <v>533</v>
      </c>
    </row>
    <row r="4046" spans="2:3">
      <c r="B4046" s="5">
        <v>20</v>
      </c>
      <c r="C4046" s="5" t="s">
        <v>533</v>
      </c>
    </row>
    <row r="4047" spans="2:3">
      <c r="B4047" s="5">
        <v>713</v>
      </c>
      <c r="C4047" s="5" t="s">
        <v>533</v>
      </c>
    </row>
    <row r="4048" spans="2:3">
      <c r="B4048" s="5">
        <v>643</v>
      </c>
      <c r="C4048" s="5" t="s">
        <v>532</v>
      </c>
    </row>
    <row r="4049" spans="2:3">
      <c r="B4049" s="5">
        <v>175</v>
      </c>
      <c r="C4049" s="5" t="s">
        <v>532</v>
      </c>
    </row>
    <row r="4050" spans="2:3">
      <c r="B4050" s="5">
        <v>172</v>
      </c>
      <c r="C4050" s="5" t="s">
        <v>533</v>
      </c>
    </row>
    <row r="4051" spans="2:3">
      <c r="B4051" s="5">
        <v>983</v>
      </c>
      <c r="C4051" s="5" t="s">
        <v>532</v>
      </c>
    </row>
    <row r="4052" spans="2:3">
      <c r="B4052" s="5">
        <v>841</v>
      </c>
      <c r="C4052" s="5" t="s">
        <v>532</v>
      </c>
    </row>
    <row r="4053" spans="2:3">
      <c r="B4053" s="5">
        <v>572</v>
      </c>
      <c r="C4053" s="5" t="s">
        <v>533</v>
      </c>
    </row>
    <row r="4054" spans="2:3">
      <c r="B4054" s="5">
        <v>444</v>
      </c>
      <c r="C4054" s="5" t="s">
        <v>533</v>
      </c>
    </row>
    <row r="4055" spans="2:3">
      <c r="B4055" s="5">
        <v>999</v>
      </c>
      <c r="C4055" s="5" t="s">
        <v>533</v>
      </c>
    </row>
    <row r="4056" spans="2:3">
      <c r="B4056" s="5">
        <v>580</v>
      </c>
      <c r="C4056" s="5" t="s">
        <v>533</v>
      </c>
    </row>
    <row r="4057" spans="2:3">
      <c r="B4057" s="5">
        <v>566</v>
      </c>
      <c r="C4057" s="5" t="s">
        <v>533</v>
      </c>
    </row>
    <row r="4058" spans="2:3">
      <c r="B4058" s="5">
        <v>692</v>
      </c>
      <c r="C4058" s="5" t="s">
        <v>533</v>
      </c>
    </row>
    <row r="4059" spans="2:3">
      <c r="B4059" s="5">
        <v>575</v>
      </c>
      <c r="C4059" s="5" t="s">
        <v>533</v>
      </c>
    </row>
    <row r="4060" spans="2:3">
      <c r="B4060" s="5">
        <v>700</v>
      </c>
      <c r="C4060" s="5" t="s">
        <v>533</v>
      </c>
    </row>
    <row r="4061" spans="2:3">
      <c r="B4061" s="5">
        <v>557</v>
      </c>
      <c r="C4061" s="5" t="s">
        <v>533</v>
      </c>
    </row>
    <row r="4062" spans="2:3">
      <c r="B4062" s="5">
        <v>166</v>
      </c>
      <c r="C4062" s="5" t="s">
        <v>533</v>
      </c>
    </row>
    <row r="4063" spans="2:3">
      <c r="B4063" s="5">
        <v>443</v>
      </c>
      <c r="C4063" s="5" t="s">
        <v>533</v>
      </c>
    </row>
    <row r="4064" spans="2:3">
      <c r="B4064" s="5">
        <v>264</v>
      </c>
      <c r="C4064" s="5" t="s">
        <v>532</v>
      </c>
    </row>
    <row r="4065" spans="2:3">
      <c r="B4065" s="5">
        <v>652</v>
      </c>
      <c r="C4065" s="5" t="s">
        <v>532</v>
      </c>
    </row>
    <row r="4066" spans="2:3">
      <c r="B4066" s="5">
        <v>869</v>
      </c>
      <c r="C4066" s="5" t="s">
        <v>532</v>
      </c>
    </row>
    <row r="4067" spans="2:3">
      <c r="B4067" s="5">
        <v>605</v>
      </c>
      <c r="C4067" s="5" t="s">
        <v>533</v>
      </c>
    </row>
    <row r="4068" spans="2:3">
      <c r="B4068" s="5">
        <v>947</v>
      </c>
      <c r="C4068" s="5" t="s">
        <v>533</v>
      </c>
    </row>
    <row r="4069" spans="2:3">
      <c r="B4069" s="5">
        <v>17</v>
      </c>
      <c r="C4069" s="5" t="s">
        <v>533</v>
      </c>
    </row>
    <row r="4070" spans="2:3">
      <c r="B4070" s="5">
        <v>213</v>
      </c>
      <c r="C4070" s="5" t="s">
        <v>532</v>
      </c>
    </row>
    <row r="4071" spans="2:3">
      <c r="B4071" s="5">
        <v>489</v>
      </c>
      <c r="C4071" s="5" t="s">
        <v>533</v>
      </c>
    </row>
    <row r="4072" spans="2:3">
      <c r="B4072" s="5">
        <v>253</v>
      </c>
      <c r="C4072" s="5" t="s">
        <v>533</v>
      </c>
    </row>
    <row r="4073" spans="2:3">
      <c r="B4073" s="5">
        <v>207</v>
      </c>
      <c r="C4073" s="5" t="s">
        <v>533</v>
      </c>
    </row>
    <row r="4074" spans="2:3">
      <c r="B4074" s="5">
        <v>833</v>
      </c>
      <c r="C4074" s="5" t="s">
        <v>532</v>
      </c>
    </row>
    <row r="4075" spans="2:3">
      <c r="B4075" s="5">
        <v>193</v>
      </c>
      <c r="C4075" s="5" t="s">
        <v>532</v>
      </c>
    </row>
    <row r="4076" spans="2:3">
      <c r="B4076" s="5">
        <v>862</v>
      </c>
      <c r="C4076" s="5" t="s">
        <v>532</v>
      </c>
    </row>
    <row r="4077" spans="2:3">
      <c r="B4077" s="5">
        <v>99</v>
      </c>
      <c r="C4077" s="5" t="s">
        <v>532</v>
      </c>
    </row>
    <row r="4078" spans="2:3">
      <c r="B4078" s="5">
        <v>975</v>
      </c>
      <c r="C4078" s="5" t="s">
        <v>533</v>
      </c>
    </row>
    <row r="4079" spans="2:3">
      <c r="B4079" s="5">
        <v>797</v>
      </c>
      <c r="C4079" s="5" t="s">
        <v>532</v>
      </c>
    </row>
    <row r="4080" spans="2:3">
      <c r="B4080" s="5">
        <v>653</v>
      </c>
      <c r="C4080" s="5" t="s">
        <v>533</v>
      </c>
    </row>
    <row r="4081" spans="2:3">
      <c r="B4081" s="5">
        <v>512</v>
      </c>
      <c r="C4081" s="5" t="s">
        <v>532</v>
      </c>
    </row>
    <row r="4082" spans="2:3">
      <c r="B4082" s="5">
        <v>648</v>
      </c>
      <c r="C4082" s="5" t="s">
        <v>533</v>
      </c>
    </row>
    <row r="4083" spans="2:3">
      <c r="B4083" s="5">
        <v>16</v>
      </c>
      <c r="C4083" s="5" t="s">
        <v>533</v>
      </c>
    </row>
    <row r="4084" spans="2:3">
      <c r="B4084" s="5">
        <v>603</v>
      </c>
      <c r="C4084" s="5" t="s">
        <v>533</v>
      </c>
    </row>
    <row r="4085" spans="2:3">
      <c r="B4085" s="5">
        <v>575</v>
      </c>
      <c r="C4085" s="5" t="s">
        <v>532</v>
      </c>
    </row>
    <row r="4086" spans="2:3">
      <c r="B4086" s="5">
        <v>877</v>
      </c>
      <c r="C4086" s="5" t="s">
        <v>532</v>
      </c>
    </row>
    <row r="4087" spans="2:3">
      <c r="B4087" s="5">
        <v>247</v>
      </c>
      <c r="C4087" s="5" t="s">
        <v>532</v>
      </c>
    </row>
    <row r="4088" spans="2:3">
      <c r="B4088" s="5">
        <v>976</v>
      </c>
      <c r="C4088" s="5" t="s">
        <v>533</v>
      </c>
    </row>
    <row r="4089" spans="2:3">
      <c r="B4089" s="5">
        <v>483</v>
      </c>
      <c r="C4089" s="5" t="s">
        <v>533</v>
      </c>
    </row>
    <row r="4090" spans="2:3">
      <c r="B4090" s="5">
        <v>940</v>
      </c>
      <c r="C4090" s="5" t="s">
        <v>532</v>
      </c>
    </row>
    <row r="4091" spans="2:3">
      <c r="B4091" s="5">
        <v>620</v>
      </c>
      <c r="C4091" s="5" t="s">
        <v>533</v>
      </c>
    </row>
    <row r="4092" spans="2:3">
      <c r="B4092" s="5">
        <v>806</v>
      </c>
      <c r="C4092" s="5" t="s">
        <v>532</v>
      </c>
    </row>
    <row r="4093" spans="2:3">
      <c r="B4093" s="5">
        <v>614</v>
      </c>
      <c r="C4093" s="5" t="s">
        <v>533</v>
      </c>
    </row>
    <row r="4094" spans="2:3">
      <c r="B4094" s="5">
        <v>763</v>
      </c>
      <c r="C4094" s="5" t="s">
        <v>533</v>
      </c>
    </row>
    <row r="4095" spans="2:3">
      <c r="B4095" s="5">
        <v>946</v>
      </c>
      <c r="C4095" s="5" t="s">
        <v>532</v>
      </c>
    </row>
    <row r="4096" spans="2:3">
      <c r="B4096" s="5">
        <v>76</v>
      </c>
      <c r="C4096" s="5" t="s">
        <v>533</v>
      </c>
    </row>
    <row r="4097" spans="2:3">
      <c r="B4097" s="5">
        <v>584</v>
      </c>
      <c r="C4097" s="5" t="s">
        <v>533</v>
      </c>
    </row>
    <row r="4098" spans="2:3">
      <c r="B4098" s="5">
        <v>747</v>
      </c>
      <c r="C4098" s="5" t="s">
        <v>533</v>
      </c>
    </row>
    <row r="4099" spans="2:3">
      <c r="B4099" s="5">
        <v>113</v>
      </c>
      <c r="C4099" s="5" t="s">
        <v>533</v>
      </c>
    </row>
    <row r="4100" spans="2:3">
      <c r="B4100" s="5">
        <v>663</v>
      </c>
      <c r="C4100" s="5" t="s">
        <v>533</v>
      </c>
    </row>
    <row r="4101" spans="2:3">
      <c r="B4101" s="5">
        <v>986</v>
      </c>
      <c r="C4101" s="5" t="s">
        <v>532</v>
      </c>
    </row>
    <row r="4102" spans="2:3">
      <c r="B4102" s="5">
        <v>373</v>
      </c>
      <c r="C4102" s="5" t="s">
        <v>533</v>
      </c>
    </row>
    <row r="4103" spans="2:3">
      <c r="B4103" s="5">
        <v>580</v>
      </c>
      <c r="C4103" s="5" t="s">
        <v>533</v>
      </c>
    </row>
    <row r="4104" spans="2:3">
      <c r="B4104" s="5">
        <v>16</v>
      </c>
      <c r="C4104" s="5" t="s">
        <v>533</v>
      </c>
    </row>
    <row r="4105" spans="2:3">
      <c r="B4105" s="5">
        <v>804</v>
      </c>
      <c r="C4105" s="5" t="s">
        <v>532</v>
      </c>
    </row>
    <row r="4106" spans="2:3">
      <c r="B4106" s="5">
        <v>39</v>
      </c>
      <c r="C4106" s="5" t="s">
        <v>533</v>
      </c>
    </row>
    <row r="4107" spans="2:3">
      <c r="B4107" s="5">
        <v>204</v>
      </c>
      <c r="C4107" s="5" t="s">
        <v>532</v>
      </c>
    </row>
    <row r="4108" spans="2:3">
      <c r="B4108" s="5">
        <v>859</v>
      </c>
      <c r="C4108" s="5" t="s">
        <v>532</v>
      </c>
    </row>
    <row r="4109" spans="2:3">
      <c r="B4109" s="5">
        <v>457</v>
      </c>
      <c r="C4109" s="5" t="s">
        <v>533</v>
      </c>
    </row>
    <row r="4110" spans="2:3">
      <c r="B4110" s="5">
        <v>692</v>
      </c>
      <c r="C4110" s="5" t="s">
        <v>533</v>
      </c>
    </row>
    <row r="4111" spans="2:3">
      <c r="B4111" s="5">
        <v>187</v>
      </c>
      <c r="C4111" s="5" t="s">
        <v>533</v>
      </c>
    </row>
    <row r="4112" spans="2:3">
      <c r="B4112" s="5">
        <v>827</v>
      </c>
      <c r="C4112" s="5" t="s">
        <v>533</v>
      </c>
    </row>
    <row r="4113" spans="2:3">
      <c r="B4113" s="5">
        <v>945</v>
      </c>
      <c r="C4113" s="5" t="s">
        <v>533</v>
      </c>
    </row>
    <row r="4114" spans="2:3">
      <c r="B4114" s="5">
        <v>509</v>
      </c>
      <c r="C4114" s="5" t="s">
        <v>532</v>
      </c>
    </row>
    <row r="4115" spans="2:3">
      <c r="B4115" s="5">
        <v>571</v>
      </c>
      <c r="C4115" s="5" t="s">
        <v>532</v>
      </c>
    </row>
    <row r="4116" spans="2:3">
      <c r="B4116" s="5">
        <v>249</v>
      </c>
      <c r="C4116" s="5" t="s">
        <v>533</v>
      </c>
    </row>
    <row r="4117" spans="2:3">
      <c r="B4117" s="5">
        <v>672</v>
      </c>
      <c r="C4117" s="5" t="s">
        <v>533</v>
      </c>
    </row>
    <row r="4118" spans="2:3">
      <c r="B4118" s="5">
        <v>624</v>
      </c>
      <c r="C4118" s="5" t="s">
        <v>533</v>
      </c>
    </row>
    <row r="4119" spans="2:3">
      <c r="B4119" s="5">
        <v>289</v>
      </c>
      <c r="C4119" s="5" t="s">
        <v>533</v>
      </c>
    </row>
    <row r="4120" spans="2:3">
      <c r="B4120" s="5">
        <v>963</v>
      </c>
      <c r="C4120" s="5" t="s">
        <v>533</v>
      </c>
    </row>
    <row r="4121" spans="2:3">
      <c r="B4121" s="5">
        <v>819</v>
      </c>
      <c r="C4121" s="5" t="s">
        <v>532</v>
      </c>
    </row>
    <row r="4122" spans="2:3">
      <c r="B4122" s="5">
        <v>585</v>
      </c>
      <c r="C4122" s="5" t="s">
        <v>533</v>
      </c>
    </row>
    <row r="4123" spans="2:3">
      <c r="B4123" s="5">
        <v>523</v>
      </c>
      <c r="C4123" s="5" t="s">
        <v>532</v>
      </c>
    </row>
    <row r="4124" spans="2:3">
      <c r="B4124" s="5">
        <v>148</v>
      </c>
      <c r="C4124" s="5" t="s">
        <v>532</v>
      </c>
    </row>
    <row r="4125" spans="2:3">
      <c r="B4125" s="5">
        <v>897</v>
      </c>
      <c r="C4125" s="5" t="s">
        <v>532</v>
      </c>
    </row>
    <row r="4126" spans="2:3">
      <c r="B4126" s="5">
        <v>560</v>
      </c>
      <c r="C4126" s="5" t="s">
        <v>532</v>
      </c>
    </row>
    <row r="4127" spans="2:3">
      <c r="B4127" s="5">
        <v>730</v>
      </c>
      <c r="C4127" s="5" t="s">
        <v>532</v>
      </c>
    </row>
    <row r="4128" spans="2:3">
      <c r="B4128" s="5">
        <v>421</v>
      </c>
      <c r="C4128" s="5" t="s">
        <v>532</v>
      </c>
    </row>
    <row r="4129" spans="2:3">
      <c r="B4129" s="5">
        <v>160</v>
      </c>
      <c r="C4129" s="5" t="s">
        <v>533</v>
      </c>
    </row>
    <row r="4130" spans="2:3">
      <c r="B4130" s="5">
        <v>143</v>
      </c>
      <c r="C4130" s="5" t="s">
        <v>533</v>
      </c>
    </row>
    <row r="4131" spans="2:3">
      <c r="B4131" s="5">
        <v>333</v>
      </c>
      <c r="C4131" s="5" t="s">
        <v>533</v>
      </c>
    </row>
    <row r="4132" spans="2:3">
      <c r="B4132" s="5">
        <v>572</v>
      </c>
      <c r="C4132" s="5" t="s">
        <v>533</v>
      </c>
    </row>
    <row r="4133" spans="2:3">
      <c r="B4133" s="5">
        <v>895</v>
      </c>
      <c r="C4133" s="5" t="s">
        <v>532</v>
      </c>
    </row>
    <row r="4134" spans="2:3">
      <c r="B4134" s="5">
        <v>377</v>
      </c>
      <c r="C4134" s="5" t="s">
        <v>533</v>
      </c>
    </row>
    <row r="4135" spans="2:3">
      <c r="B4135" s="5">
        <v>141</v>
      </c>
      <c r="C4135" s="5" t="s">
        <v>533</v>
      </c>
    </row>
    <row r="4136" spans="2:3">
      <c r="B4136" s="5">
        <v>745</v>
      </c>
      <c r="C4136" s="5" t="s">
        <v>533</v>
      </c>
    </row>
    <row r="4137" spans="2:3">
      <c r="B4137" s="5">
        <v>411</v>
      </c>
      <c r="C4137" s="5" t="s">
        <v>533</v>
      </c>
    </row>
    <row r="4138" spans="2:3">
      <c r="B4138" s="5">
        <v>199</v>
      </c>
      <c r="C4138" s="5" t="s">
        <v>532</v>
      </c>
    </row>
    <row r="4139" spans="2:3">
      <c r="B4139" s="5">
        <v>168</v>
      </c>
      <c r="C4139" s="5" t="s">
        <v>533</v>
      </c>
    </row>
    <row r="4140" spans="2:3">
      <c r="B4140" s="5">
        <v>740</v>
      </c>
      <c r="C4140" s="5" t="s">
        <v>533</v>
      </c>
    </row>
    <row r="4141" spans="2:3">
      <c r="B4141" s="5">
        <v>669</v>
      </c>
      <c r="C4141" s="5" t="s">
        <v>533</v>
      </c>
    </row>
    <row r="4142" spans="2:3">
      <c r="B4142" s="5">
        <v>678</v>
      </c>
      <c r="C4142" s="5" t="s">
        <v>532</v>
      </c>
    </row>
    <row r="4143" spans="2:3">
      <c r="B4143" s="5">
        <v>941</v>
      </c>
      <c r="C4143" s="5" t="s">
        <v>533</v>
      </c>
    </row>
    <row r="4144" spans="2:3">
      <c r="B4144" s="5">
        <v>561</v>
      </c>
      <c r="C4144" s="5" t="s">
        <v>533</v>
      </c>
    </row>
    <row r="4145" spans="2:3">
      <c r="B4145" s="5">
        <v>746</v>
      </c>
      <c r="C4145" s="5" t="s">
        <v>533</v>
      </c>
    </row>
    <row r="4146" spans="2:3">
      <c r="B4146" s="5">
        <v>343</v>
      </c>
      <c r="C4146" s="5" t="s">
        <v>532</v>
      </c>
    </row>
    <row r="4147" spans="2:3">
      <c r="B4147" s="5">
        <v>778</v>
      </c>
      <c r="C4147" s="5" t="s">
        <v>532</v>
      </c>
    </row>
    <row r="4148" spans="2:3">
      <c r="B4148" s="5">
        <v>279</v>
      </c>
      <c r="C4148" s="5" t="s">
        <v>533</v>
      </c>
    </row>
    <row r="4149" spans="2:3">
      <c r="B4149" s="5">
        <v>0</v>
      </c>
      <c r="C4149" s="5" t="s">
        <v>533</v>
      </c>
    </row>
    <row r="4150" spans="2:3">
      <c r="B4150" s="5">
        <v>31</v>
      </c>
      <c r="C4150" s="5" t="s">
        <v>532</v>
      </c>
    </row>
    <row r="4151" spans="2:3">
      <c r="B4151" s="5">
        <v>834</v>
      </c>
      <c r="C4151" s="5" t="s">
        <v>533</v>
      </c>
    </row>
    <row r="4152" spans="2:3">
      <c r="B4152" s="5">
        <v>885</v>
      </c>
      <c r="C4152" s="5" t="s">
        <v>533</v>
      </c>
    </row>
    <row r="4153" spans="2:3">
      <c r="B4153" s="5">
        <v>1000</v>
      </c>
      <c r="C4153" s="5" t="s">
        <v>532</v>
      </c>
    </row>
    <row r="4154" spans="2:3">
      <c r="B4154" s="5">
        <v>565</v>
      </c>
      <c r="C4154" s="5" t="s">
        <v>532</v>
      </c>
    </row>
    <row r="4155" spans="2:3">
      <c r="B4155" s="5">
        <v>907</v>
      </c>
      <c r="C4155" s="5" t="s">
        <v>532</v>
      </c>
    </row>
    <row r="4156" spans="2:3">
      <c r="B4156" s="5">
        <v>604</v>
      </c>
      <c r="C4156" s="5" t="s">
        <v>532</v>
      </c>
    </row>
    <row r="4157" spans="2:3">
      <c r="B4157" s="5">
        <v>66</v>
      </c>
      <c r="C4157" s="5" t="s">
        <v>533</v>
      </c>
    </row>
    <row r="4158" spans="2:3">
      <c r="B4158" s="5">
        <v>402</v>
      </c>
      <c r="C4158" s="5" t="s">
        <v>532</v>
      </c>
    </row>
    <row r="4159" spans="2:3">
      <c r="B4159" s="5">
        <v>324</v>
      </c>
      <c r="C4159" s="5" t="s">
        <v>532</v>
      </c>
    </row>
    <row r="4160" spans="2:3">
      <c r="B4160" s="5">
        <v>902</v>
      </c>
      <c r="C4160" s="5" t="s">
        <v>533</v>
      </c>
    </row>
    <row r="4161" spans="2:3">
      <c r="B4161" s="5">
        <v>523</v>
      </c>
      <c r="C4161" s="5" t="s">
        <v>533</v>
      </c>
    </row>
    <row r="4162" spans="2:3">
      <c r="B4162" s="5">
        <v>584</v>
      </c>
      <c r="C4162" s="5" t="s">
        <v>533</v>
      </c>
    </row>
    <row r="4163" spans="2:3">
      <c r="B4163" s="5">
        <v>855</v>
      </c>
      <c r="C4163" s="5" t="s">
        <v>533</v>
      </c>
    </row>
    <row r="4164" spans="2:3">
      <c r="B4164" s="5">
        <v>368</v>
      </c>
      <c r="C4164" s="5" t="s">
        <v>533</v>
      </c>
    </row>
    <row r="4165" spans="2:3">
      <c r="B4165" s="5">
        <v>923</v>
      </c>
      <c r="C4165" s="5" t="s">
        <v>533</v>
      </c>
    </row>
    <row r="4166" spans="2:3">
      <c r="B4166" s="5">
        <v>640</v>
      </c>
      <c r="C4166" s="5" t="s">
        <v>533</v>
      </c>
    </row>
    <row r="4167" spans="2:3">
      <c r="B4167" s="5">
        <v>520</v>
      </c>
      <c r="C4167" s="5" t="s">
        <v>533</v>
      </c>
    </row>
    <row r="4168" spans="2:3">
      <c r="B4168" s="5">
        <v>906</v>
      </c>
      <c r="C4168" s="5" t="s">
        <v>533</v>
      </c>
    </row>
    <row r="4169" spans="2:3">
      <c r="B4169" s="5">
        <v>706</v>
      </c>
      <c r="C4169" s="5" t="s">
        <v>533</v>
      </c>
    </row>
    <row r="4170" spans="2:3">
      <c r="B4170" s="5">
        <v>339</v>
      </c>
      <c r="C4170" s="5" t="s">
        <v>532</v>
      </c>
    </row>
    <row r="4171" spans="2:3">
      <c r="B4171" s="5">
        <v>754</v>
      </c>
      <c r="C4171" s="5" t="s">
        <v>533</v>
      </c>
    </row>
    <row r="4172" spans="2:3">
      <c r="B4172" s="5">
        <v>35</v>
      </c>
      <c r="C4172" s="5" t="s">
        <v>532</v>
      </c>
    </row>
    <row r="4173" spans="2:3">
      <c r="B4173" s="5">
        <v>598</v>
      </c>
      <c r="C4173" s="5" t="s">
        <v>533</v>
      </c>
    </row>
    <row r="4174" spans="2:3">
      <c r="B4174" s="5">
        <v>826</v>
      </c>
      <c r="C4174" s="5" t="s">
        <v>533</v>
      </c>
    </row>
    <row r="4175" spans="2:3">
      <c r="B4175" s="5">
        <v>852</v>
      </c>
      <c r="C4175" s="5" t="s">
        <v>532</v>
      </c>
    </row>
    <row r="4176" spans="2:3">
      <c r="B4176" s="5">
        <v>935</v>
      </c>
      <c r="C4176" s="5" t="s">
        <v>533</v>
      </c>
    </row>
    <row r="4177" spans="2:3">
      <c r="B4177" s="5">
        <v>579</v>
      </c>
      <c r="C4177" s="5" t="s">
        <v>533</v>
      </c>
    </row>
    <row r="4178" spans="2:3">
      <c r="B4178" s="5">
        <v>597</v>
      </c>
      <c r="C4178" s="5" t="s">
        <v>532</v>
      </c>
    </row>
    <row r="4179" spans="2:3">
      <c r="B4179" s="5">
        <v>369</v>
      </c>
      <c r="C4179" s="5" t="s">
        <v>532</v>
      </c>
    </row>
    <row r="4180" spans="2:3">
      <c r="B4180" s="5">
        <v>672</v>
      </c>
      <c r="C4180" s="5" t="s">
        <v>533</v>
      </c>
    </row>
    <row r="4181" spans="2:3">
      <c r="B4181" s="5">
        <v>104</v>
      </c>
      <c r="C4181" s="5" t="s">
        <v>532</v>
      </c>
    </row>
    <row r="4182" spans="2:3">
      <c r="B4182" s="5">
        <v>61</v>
      </c>
      <c r="C4182" s="5" t="s">
        <v>533</v>
      </c>
    </row>
    <row r="4183" spans="2:3">
      <c r="B4183" s="5">
        <v>502</v>
      </c>
      <c r="C4183" s="5" t="s">
        <v>533</v>
      </c>
    </row>
    <row r="4184" spans="2:3">
      <c r="B4184" s="5">
        <v>898</v>
      </c>
      <c r="C4184" s="5" t="s">
        <v>533</v>
      </c>
    </row>
    <row r="4185" spans="2:3">
      <c r="B4185" s="5">
        <v>364</v>
      </c>
      <c r="C4185" s="5" t="s">
        <v>533</v>
      </c>
    </row>
    <row r="4186" spans="2:3">
      <c r="B4186" s="5">
        <v>838</v>
      </c>
      <c r="C4186" s="5" t="s">
        <v>532</v>
      </c>
    </row>
    <row r="4187" spans="2:3">
      <c r="B4187" s="5">
        <v>963</v>
      </c>
      <c r="C4187" s="5" t="s">
        <v>532</v>
      </c>
    </row>
    <row r="4188" spans="2:3">
      <c r="B4188" s="5">
        <v>93</v>
      </c>
      <c r="C4188" s="5" t="s">
        <v>533</v>
      </c>
    </row>
    <row r="4189" spans="2:3">
      <c r="B4189" s="5">
        <v>279</v>
      </c>
      <c r="C4189" s="5" t="s">
        <v>533</v>
      </c>
    </row>
    <row r="4190" spans="2:3">
      <c r="B4190" s="5">
        <v>345</v>
      </c>
      <c r="C4190" s="5" t="s">
        <v>532</v>
      </c>
    </row>
    <row r="4191" spans="2:3">
      <c r="B4191" s="5">
        <v>310</v>
      </c>
      <c r="C4191" s="5" t="s">
        <v>532</v>
      </c>
    </row>
    <row r="4192" spans="2:3">
      <c r="B4192" s="5">
        <v>288</v>
      </c>
      <c r="C4192" s="5" t="s">
        <v>533</v>
      </c>
    </row>
    <row r="4193" spans="2:3">
      <c r="B4193" s="5">
        <v>688</v>
      </c>
      <c r="C4193" s="5" t="s">
        <v>533</v>
      </c>
    </row>
    <row r="4194" spans="2:3">
      <c r="B4194" s="5">
        <v>530</v>
      </c>
      <c r="C4194" s="5" t="s">
        <v>533</v>
      </c>
    </row>
    <row r="4195" spans="2:3">
      <c r="B4195" s="5">
        <v>12</v>
      </c>
      <c r="C4195" s="5" t="s">
        <v>532</v>
      </c>
    </row>
    <row r="4196" spans="2:3">
      <c r="B4196" s="5">
        <v>541</v>
      </c>
      <c r="C4196" s="5" t="s">
        <v>533</v>
      </c>
    </row>
    <row r="4197" spans="2:3">
      <c r="B4197" s="5">
        <v>936</v>
      </c>
      <c r="C4197" s="5" t="s">
        <v>533</v>
      </c>
    </row>
    <row r="4198" spans="2:3">
      <c r="B4198" s="5">
        <v>636</v>
      </c>
      <c r="C4198" s="5" t="s">
        <v>533</v>
      </c>
    </row>
    <row r="4199" spans="2:3">
      <c r="B4199" s="5">
        <v>936</v>
      </c>
      <c r="C4199" s="5" t="s">
        <v>532</v>
      </c>
    </row>
    <row r="4200" spans="2:3">
      <c r="B4200" s="5">
        <v>598</v>
      </c>
      <c r="C4200" s="5" t="s">
        <v>533</v>
      </c>
    </row>
    <row r="4201" spans="2:3">
      <c r="B4201" s="5">
        <v>522</v>
      </c>
      <c r="C4201" s="5" t="s">
        <v>533</v>
      </c>
    </row>
    <row r="4202" spans="2:3">
      <c r="B4202" s="5">
        <v>513</v>
      </c>
      <c r="C4202" s="5" t="s">
        <v>532</v>
      </c>
    </row>
    <row r="4203" spans="2:3">
      <c r="B4203" s="5">
        <v>606</v>
      </c>
      <c r="C4203" s="5" t="s">
        <v>533</v>
      </c>
    </row>
    <row r="4204" spans="2:3">
      <c r="B4204" s="5">
        <v>775</v>
      </c>
      <c r="C4204" s="5" t="s">
        <v>533</v>
      </c>
    </row>
    <row r="4205" spans="2:3">
      <c r="B4205" s="5">
        <v>526</v>
      </c>
      <c r="C4205" s="5" t="s">
        <v>533</v>
      </c>
    </row>
    <row r="4206" spans="2:3">
      <c r="B4206" s="5">
        <v>885</v>
      </c>
      <c r="C4206" s="5" t="s">
        <v>533</v>
      </c>
    </row>
    <row r="4207" spans="2:3">
      <c r="B4207" s="5">
        <v>699</v>
      </c>
      <c r="C4207" s="5" t="s">
        <v>533</v>
      </c>
    </row>
    <row r="4208" spans="2:3">
      <c r="B4208" s="5">
        <v>709</v>
      </c>
      <c r="C4208" s="5" t="s">
        <v>532</v>
      </c>
    </row>
    <row r="4209" spans="2:3">
      <c r="B4209" s="5">
        <v>752</v>
      </c>
      <c r="C4209" s="5" t="s">
        <v>533</v>
      </c>
    </row>
    <row r="4210" spans="2:3">
      <c r="B4210" s="5">
        <v>41</v>
      </c>
      <c r="C4210" s="5" t="s">
        <v>533</v>
      </c>
    </row>
    <row r="4211" spans="2:3">
      <c r="B4211" s="5">
        <v>557</v>
      </c>
      <c r="C4211" s="5" t="s">
        <v>533</v>
      </c>
    </row>
    <row r="4212" spans="2:3">
      <c r="B4212" s="5">
        <v>822</v>
      </c>
      <c r="C4212" s="5" t="s">
        <v>532</v>
      </c>
    </row>
    <row r="4213" spans="2:3">
      <c r="B4213" s="5">
        <v>993</v>
      </c>
      <c r="C4213" s="5" t="s">
        <v>532</v>
      </c>
    </row>
    <row r="4214" spans="2:3">
      <c r="B4214" s="5">
        <v>601</v>
      </c>
      <c r="C4214" s="5" t="s">
        <v>533</v>
      </c>
    </row>
    <row r="4215" spans="2:3">
      <c r="B4215" s="5">
        <v>751</v>
      </c>
      <c r="C4215" s="5" t="s">
        <v>532</v>
      </c>
    </row>
    <row r="4216" spans="2:3">
      <c r="B4216" s="5">
        <v>250</v>
      </c>
      <c r="C4216" s="5" t="s">
        <v>532</v>
      </c>
    </row>
    <row r="4217" spans="2:3">
      <c r="B4217" s="5">
        <v>829</v>
      </c>
      <c r="C4217" s="5" t="s">
        <v>533</v>
      </c>
    </row>
    <row r="4218" spans="2:3">
      <c r="B4218" s="5">
        <v>567</v>
      </c>
      <c r="C4218" s="5" t="s">
        <v>533</v>
      </c>
    </row>
    <row r="4219" spans="2:3">
      <c r="B4219" s="5">
        <v>163</v>
      </c>
      <c r="C4219" s="5" t="s">
        <v>532</v>
      </c>
    </row>
    <row r="4220" spans="2:3">
      <c r="B4220" s="5">
        <v>271</v>
      </c>
      <c r="C4220" s="5" t="s">
        <v>533</v>
      </c>
    </row>
    <row r="4221" spans="2:3">
      <c r="B4221" s="5">
        <v>741</v>
      </c>
      <c r="C4221" s="5" t="s">
        <v>533</v>
      </c>
    </row>
    <row r="4222" spans="2:3">
      <c r="B4222" s="5">
        <v>969</v>
      </c>
      <c r="C4222" s="5" t="s">
        <v>533</v>
      </c>
    </row>
    <row r="4223" spans="2:3">
      <c r="B4223" s="5">
        <v>227</v>
      </c>
      <c r="C4223" s="5" t="s">
        <v>532</v>
      </c>
    </row>
    <row r="4224" spans="2:3">
      <c r="B4224" s="5">
        <v>250</v>
      </c>
      <c r="C4224" s="5" t="s">
        <v>533</v>
      </c>
    </row>
    <row r="4225" spans="2:3">
      <c r="B4225" s="5">
        <v>686</v>
      </c>
      <c r="C4225" s="5" t="s">
        <v>533</v>
      </c>
    </row>
    <row r="4226" spans="2:3">
      <c r="B4226" s="5">
        <v>985</v>
      </c>
      <c r="C4226" s="5" t="s">
        <v>532</v>
      </c>
    </row>
    <row r="4227" spans="2:3">
      <c r="B4227" s="5">
        <v>609</v>
      </c>
      <c r="C4227" s="5" t="s">
        <v>532</v>
      </c>
    </row>
    <row r="4228" spans="2:3">
      <c r="B4228" s="5">
        <v>578</v>
      </c>
      <c r="C4228" s="5" t="s">
        <v>533</v>
      </c>
    </row>
    <row r="4229" spans="2:3">
      <c r="B4229" s="5">
        <v>417</v>
      </c>
      <c r="C4229" s="5" t="s">
        <v>532</v>
      </c>
    </row>
    <row r="4230" spans="2:3">
      <c r="B4230" s="5">
        <v>172</v>
      </c>
      <c r="C4230" s="5" t="s">
        <v>533</v>
      </c>
    </row>
    <row r="4231" spans="2:3">
      <c r="B4231" s="5">
        <v>448</v>
      </c>
      <c r="C4231" s="5" t="s">
        <v>533</v>
      </c>
    </row>
    <row r="4232" spans="2:3">
      <c r="B4232" s="5">
        <v>284</v>
      </c>
      <c r="C4232" s="5" t="s">
        <v>532</v>
      </c>
    </row>
    <row r="4233" spans="2:3">
      <c r="B4233" s="5">
        <v>660</v>
      </c>
      <c r="C4233" s="5" t="s">
        <v>532</v>
      </c>
    </row>
    <row r="4234" spans="2:3">
      <c r="B4234" s="5">
        <v>304</v>
      </c>
      <c r="C4234" s="5" t="s">
        <v>532</v>
      </c>
    </row>
    <row r="4235" spans="2:3">
      <c r="B4235" s="5">
        <v>543</v>
      </c>
      <c r="C4235" s="5" t="s">
        <v>533</v>
      </c>
    </row>
    <row r="4236" spans="2:3">
      <c r="B4236" s="5">
        <v>515</v>
      </c>
      <c r="C4236" s="5" t="s">
        <v>532</v>
      </c>
    </row>
    <row r="4237" spans="2:3">
      <c r="B4237" s="5">
        <v>398</v>
      </c>
      <c r="C4237" s="5" t="s">
        <v>532</v>
      </c>
    </row>
    <row r="4238" spans="2:3">
      <c r="B4238" s="5">
        <v>97</v>
      </c>
      <c r="C4238" s="5" t="s">
        <v>532</v>
      </c>
    </row>
    <row r="4239" spans="2:3">
      <c r="B4239" s="5">
        <v>88</v>
      </c>
      <c r="C4239" s="5" t="s">
        <v>533</v>
      </c>
    </row>
    <row r="4240" spans="2:3">
      <c r="B4240" s="5">
        <v>524</v>
      </c>
      <c r="C4240" s="5" t="s">
        <v>533</v>
      </c>
    </row>
    <row r="4241" spans="2:3">
      <c r="B4241" s="5">
        <v>926</v>
      </c>
      <c r="C4241" s="5" t="s">
        <v>532</v>
      </c>
    </row>
    <row r="4242" spans="2:3">
      <c r="B4242" s="5">
        <v>812</v>
      </c>
      <c r="C4242" s="5" t="s">
        <v>532</v>
      </c>
    </row>
    <row r="4243" spans="2:3">
      <c r="B4243" s="5">
        <v>608</v>
      </c>
      <c r="C4243" s="5" t="s">
        <v>533</v>
      </c>
    </row>
    <row r="4244" spans="2:3">
      <c r="B4244" s="5">
        <v>680</v>
      </c>
      <c r="C4244" s="5" t="s">
        <v>533</v>
      </c>
    </row>
    <row r="4245" spans="2:3">
      <c r="B4245" s="5">
        <v>256</v>
      </c>
      <c r="C4245" s="5" t="s">
        <v>533</v>
      </c>
    </row>
    <row r="4246" spans="2:3">
      <c r="B4246" s="5">
        <v>496</v>
      </c>
      <c r="C4246" s="5" t="s">
        <v>533</v>
      </c>
    </row>
    <row r="4247" spans="2:3">
      <c r="B4247" s="5">
        <v>171</v>
      </c>
      <c r="C4247" s="5" t="s">
        <v>533</v>
      </c>
    </row>
    <row r="4248" spans="2:3">
      <c r="B4248" s="5">
        <v>553</v>
      </c>
      <c r="C4248" s="5" t="s">
        <v>533</v>
      </c>
    </row>
    <row r="4249" spans="2:3">
      <c r="B4249" s="5">
        <v>598</v>
      </c>
      <c r="C4249" s="5" t="s">
        <v>533</v>
      </c>
    </row>
    <row r="4250" spans="2:3">
      <c r="B4250" s="5">
        <v>376</v>
      </c>
      <c r="C4250" s="5" t="s">
        <v>532</v>
      </c>
    </row>
    <row r="4251" spans="2:3">
      <c r="B4251" s="5">
        <v>617</v>
      </c>
      <c r="C4251" s="5" t="s">
        <v>533</v>
      </c>
    </row>
    <row r="4252" spans="2:3">
      <c r="B4252" s="5">
        <v>96</v>
      </c>
      <c r="C4252" s="5" t="s">
        <v>533</v>
      </c>
    </row>
    <row r="4253" spans="2:3">
      <c r="B4253" s="5">
        <v>268</v>
      </c>
      <c r="C4253" s="5" t="s">
        <v>532</v>
      </c>
    </row>
    <row r="4254" spans="2:3">
      <c r="B4254" s="5">
        <v>239</v>
      </c>
      <c r="C4254" s="5" t="s">
        <v>533</v>
      </c>
    </row>
    <row r="4255" spans="2:3">
      <c r="B4255" s="5">
        <v>979</v>
      </c>
      <c r="C4255" s="5" t="s">
        <v>533</v>
      </c>
    </row>
    <row r="4256" spans="2:3">
      <c r="B4256" s="5">
        <v>487</v>
      </c>
      <c r="C4256" s="5" t="s">
        <v>533</v>
      </c>
    </row>
    <row r="4257" spans="2:3">
      <c r="B4257" s="5">
        <v>877</v>
      </c>
      <c r="C4257" s="5" t="s">
        <v>533</v>
      </c>
    </row>
    <row r="4258" spans="2:3">
      <c r="B4258" s="5">
        <v>702</v>
      </c>
      <c r="C4258" s="5" t="s">
        <v>533</v>
      </c>
    </row>
    <row r="4259" spans="2:3">
      <c r="B4259" s="5">
        <v>457</v>
      </c>
      <c r="C4259" s="5" t="s">
        <v>533</v>
      </c>
    </row>
    <row r="4260" spans="2:3">
      <c r="B4260" s="5">
        <v>737</v>
      </c>
      <c r="C4260" s="5" t="s">
        <v>533</v>
      </c>
    </row>
    <row r="4261" spans="2:3">
      <c r="B4261" s="5">
        <v>635</v>
      </c>
      <c r="C4261" s="5" t="s">
        <v>533</v>
      </c>
    </row>
    <row r="4262" spans="2:3">
      <c r="B4262" s="5">
        <v>486</v>
      </c>
      <c r="C4262" s="5" t="s">
        <v>533</v>
      </c>
    </row>
    <row r="4263" spans="2:3">
      <c r="B4263" s="5">
        <v>790</v>
      </c>
      <c r="C4263" s="5" t="s">
        <v>533</v>
      </c>
    </row>
    <row r="4264" spans="2:3">
      <c r="B4264" s="5">
        <v>812</v>
      </c>
      <c r="C4264" s="5" t="s">
        <v>532</v>
      </c>
    </row>
    <row r="4265" spans="2:3">
      <c r="B4265" s="5">
        <v>654</v>
      </c>
      <c r="C4265" s="5" t="s">
        <v>532</v>
      </c>
    </row>
    <row r="4266" spans="2:3">
      <c r="B4266" s="5">
        <v>933</v>
      </c>
      <c r="C4266" s="5" t="s">
        <v>532</v>
      </c>
    </row>
    <row r="4267" spans="2:3">
      <c r="B4267" s="5">
        <v>258</v>
      </c>
      <c r="C4267" s="5" t="s">
        <v>533</v>
      </c>
    </row>
    <row r="4268" spans="2:3">
      <c r="B4268" s="5">
        <v>861</v>
      </c>
      <c r="C4268" s="5" t="s">
        <v>532</v>
      </c>
    </row>
    <row r="4269" spans="2:3">
      <c r="B4269" s="5">
        <v>746</v>
      </c>
      <c r="C4269" s="5" t="s">
        <v>532</v>
      </c>
    </row>
    <row r="4270" spans="2:3">
      <c r="B4270" s="5">
        <v>141</v>
      </c>
      <c r="C4270" s="5" t="s">
        <v>533</v>
      </c>
    </row>
    <row r="4271" spans="2:3">
      <c r="B4271" s="5">
        <v>755</v>
      </c>
      <c r="C4271" s="5" t="s">
        <v>532</v>
      </c>
    </row>
    <row r="4272" spans="2:3">
      <c r="B4272" s="5">
        <v>859</v>
      </c>
      <c r="C4272" s="5" t="s">
        <v>533</v>
      </c>
    </row>
    <row r="4273" spans="2:3">
      <c r="B4273" s="5">
        <v>690</v>
      </c>
      <c r="C4273" s="5" t="s">
        <v>532</v>
      </c>
    </row>
    <row r="4274" spans="2:3">
      <c r="B4274" s="5">
        <v>539</v>
      </c>
      <c r="C4274" s="5" t="s">
        <v>532</v>
      </c>
    </row>
    <row r="4275" spans="2:3">
      <c r="B4275" s="5">
        <v>676</v>
      </c>
      <c r="C4275" s="5" t="s">
        <v>533</v>
      </c>
    </row>
    <row r="4276" spans="2:3">
      <c r="B4276" s="5">
        <v>364</v>
      </c>
      <c r="C4276" s="5" t="s">
        <v>533</v>
      </c>
    </row>
    <row r="4277" spans="2:3">
      <c r="B4277" s="5">
        <v>187</v>
      </c>
      <c r="C4277" s="5" t="s">
        <v>532</v>
      </c>
    </row>
    <row r="4278" spans="2:3">
      <c r="B4278" s="5">
        <v>20</v>
      </c>
      <c r="C4278" s="5" t="s">
        <v>533</v>
      </c>
    </row>
    <row r="4279" spans="2:3">
      <c r="B4279" s="5">
        <v>536</v>
      </c>
      <c r="C4279" s="5" t="s">
        <v>533</v>
      </c>
    </row>
    <row r="4280" spans="2:3">
      <c r="B4280" s="5">
        <v>181</v>
      </c>
      <c r="C4280" s="5" t="s">
        <v>533</v>
      </c>
    </row>
    <row r="4281" spans="2:3">
      <c r="B4281" s="5">
        <v>160</v>
      </c>
      <c r="C4281" s="5" t="s">
        <v>533</v>
      </c>
    </row>
    <row r="4282" spans="2:3">
      <c r="B4282" s="5">
        <v>631</v>
      </c>
      <c r="C4282" s="5" t="s">
        <v>533</v>
      </c>
    </row>
    <row r="4283" spans="2:3">
      <c r="B4283" s="5">
        <v>834</v>
      </c>
      <c r="C4283" s="5" t="s">
        <v>533</v>
      </c>
    </row>
    <row r="4284" spans="2:3">
      <c r="B4284" s="5">
        <v>64</v>
      </c>
      <c r="C4284" s="5" t="s">
        <v>532</v>
      </c>
    </row>
    <row r="4285" spans="2:3">
      <c r="B4285" s="5">
        <v>385</v>
      </c>
      <c r="C4285" s="5" t="s">
        <v>532</v>
      </c>
    </row>
    <row r="4286" spans="2:3">
      <c r="B4286" s="5">
        <v>748</v>
      </c>
      <c r="C4286" s="5" t="s">
        <v>533</v>
      </c>
    </row>
    <row r="4287" spans="2:3">
      <c r="B4287" s="5">
        <v>904</v>
      </c>
      <c r="C4287" s="5" t="s">
        <v>532</v>
      </c>
    </row>
    <row r="4288" spans="2:3">
      <c r="B4288" s="5">
        <v>18</v>
      </c>
      <c r="C4288" s="5" t="s">
        <v>533</v>
      </c>
    </row>
    <row r="4289" spans="2:3">
      <c r="B4289" s="5">
        <v>292</v>
      </c>
      <c r="C4289" s="5" t="s">
        <v>533</v>
      </c>
    </row>
    <row r="4290" spans="2:3">
      <c r="B4290" s="5">
        <v>793</v>
      </c>
      <c r="C4290" s="5" t="s">
        <v>532</v>
      </c>
    </row>
    <row r="4291" spans="2:3">
      <c r="B4291" s="5">
        <v>587</v>
      </c>
      <c r="C4291" s="5" t="s">
        <v>533</v>
      </c>
    </row>
    <row r="4292" spans="2:3">
      <c r="B4292" s="5">
        <v>270</v>
      </c>
      <c r="C4292" s="5" t="s">
        <v>532</v>
      </c>
    </row>
    <row r="4293" spans="2:3">
      <c r="B4293" s="5">
        <v>238</v>
      </c>
      <c r="C4293" s="5" t="s">
        <v>533</v>
      </c>
    </row>
    <row r="4294" spans="2:3">
      <c r="B4294" s="5">
        <v>11</v>
      </c>
      <c r="C4294" s="5" t="s">
        <v>532</v>
      </c>
    </row>
    <row r="4295" spans="2:3">
      <c r="B4295" s="5">
        <v>672</v>
      </c>
      <c r="C4295" s="5" t="s">
        <v>532</v>
      </c>
    </row>
    <row r="4296" spans="2:3">
      <c r="B4296" s="5">
        <v>111</v>
      </c>
      <c r="C4296" s="5" t="s">
        <v>532</v>
      </c>
    </row>
    <row r="4297" spans="2:3">
      <c r="B4297" s="5">
        <v>404</v>
      </c>
      <c r="C4297" s="5" t="s">
        <v>533</v>
      </c>
    </row>
    <row r="4298" spans="2:3">
      <c r="B4298" s="5">
        <v>729</v>
      </c>
      <c r="C4298" s="5" t="s">
        <v>533</v>
      </c>
    </row>
    <row r="4299" spans="2:3">
      <c r="B4299" s="5">
        <v>130</v>
      </c>
      <c r="C4299" s="5" t="s">
        <v>532</v>
      </c>
    </row>
    <row r="4300" spans="2:3">
      <c r="B4300" s="5">
        <v>664</v>
      </c>
      <c r="C4300" s="5" t="s">
        <v>533</v>
      </c>
    </row>
    <row r="4301" spans="2:3">
      <c r="B4301" s="5">
        <v>238</v>
      </c>
      <c r="C4301" s="5" t="s">
        <v>533</v>
      </c>
    </row>
    <row r="4302" spans="2:3">
      <c r="B4302" s="5">
        <v>155</v>
      </c>
      <c r="C4302" s="5" t="s">
        <v>533</v>
      </c>
    </row>
    <row r="4303" spans="2:3">
      <c r="B4303" s="5">
        <v>997</v>
      </c>
      <c r="C4303" s="5" t="s">
        <v>533</v>
      </c>
    </row>
    <row r="4304" spans="2:3">
      <c r="B4304" s="5">
        <v>380</v>
      </c>
      <c r="C4304" s="5" t="s">
        <v>533</v>
      </c>
    </row>
    <row r="4305" spans="2:3">
      <c r="B4305" s="5">
        <v>637</v>
      </c>
      <c r="C4305" s="5" t="s">
        <v>533</v>
      </c>
    </row>
    <row r="4306" spans="2:3">
      <c r="B4306" s="5">
        <v>777</v>
      </c>
      <c r="C4306" s="5" t="s">
        <v>533</v>
      </c>
    </row>
    <row r="4307" spans="2:3">
      <c r="B4307" s="5">
        <v>98</v>
      </c>
      <c r="C4307" s="5" t="s">
        <v>533</v>
      </c>
    </row>
    <row r="4308" spans="2:3">
      <c r="B4308" s="5">
        <v>469</v>
      </c>
      <c r="C4308" s="5" t="s">
        <v>533</v>
      </c>
    </row>
    <row r="4309" spans="2:3">
      <c r="B4309" s="5">
        <v>912</v>
      </c>
      <c r="C4309" s="5" t="s">
        <v>532</v>
      </c>
    </row>
    <row r="4310" spans="2:3">
      <c r="B4310" s="5">
        <v>45</v>
      </c>
      <c r="C4310" s="5" t="s">
        <v>533</v>
      </c>
    </row>
    <row r="4311" spans="2:3">
      <c r="B4311" s="5">
        <v>541</v>
      </c>
      <c r="C4311" s="5" t="s">
        <v>533</v>
      </c>
    </row>
    <row r="4312" spans="2:3">
      <c r="B4312" s="5">
        <v>106</v>
      </c>
      <c r="C4312" s="5" t="s">
        <v>532</v>
      </c>
    </row>
    <row r="4313" spans="2:3">
      <c r="B4313" s="5">
        <v>235</v>
      </c>
      <c r="C4313" s="5" t="s">
        <v>533</v>
      </c>
    </row>
    <row r="4314" spans="2:3">
      <c r="B4314" s="5">
        <v>132</v>
      </c>
      <c r="C4314" s="5" t="s">
        <v>533</v>
      </c>
    </row>
    <row r="4315" spans="2:3">
      <c r="B4315" s="5">
        <v>258</v>
      </c>
      <c r="C4315" s="5" t="s">
        <v>532</v>
      </c>
    </row>
    <row r="4316" spans="2:3">
      <c r="B4316" s="5">
        <v>913</v>
      </c>
      <c r="C4316" s="5" t="s">
        <v>533</v>
      </c>
    </row>
    <row r="4317" spans="2:3">
      <c r="B4317" s="5">
        <v>335</v>
      </c>
      <c r="C4317" s="5" t="s">
        <v>533</v>
      </c>
    </row>
    <row r="4318" spans="2:3">
      <c r="B4318" s="5">
        <v>113</v>
      </c>
      <c r="C4318" s="5" t="s">
        <v>533</v>
      </c>
    </row>
    <row r="4319" spans="2:3">
      <c r="B4319" s="5">
        <v>641</v>
      </c>
      <c r="C4319" s="5" t="s">
        <v>532</v>
      </c>
    </row>
    <row r="4320" spans="2:3">
      <c r="B4320" s="5">
        <v>559</v>
      </c>
      <c r="C4320" s="5" t="s">
        <v>533</v>
      </c>
    </row>
    <row r="4321" spans="2:3">
      <c r="B4321" s="5">
        <v>898</v>
      </c>
      <c r="C4321" s="5" t="s">
        <v>532</v>
      </c>
    </row>
    <row r="4322" spans="2:3">
      <c r="B4322" s="5">
        <v>795</v>
      </c>
      <c r="C4322" s="5" t="s">
        <v>532</v>
      </c>
    </row>
    <row r="4323" spans="2:3">
      <c r="B4323" s="5">
        <v>366</v>
      </c>
      <c r="C4323" s="5" t="s">
        <v>532</v>
      </c>
    </row>
    <row r="4324" spans="2:3">
      <c r="B4324" s="5">
        <v>891</v>
      </c>
      <c r="C4324" s="5" t="s">
        <v>532</v>
      </c>
    </row>
    <row r="4325" spans="2:3">
      <c r="B4325" s="5">
        <v>74</v>
      </c>
      <c r="C4325" s="5" t="s">
        <v>533</v>
      </c>
    </row>
    <row r="4326" spans="2:3">
      <c r="B4326" s="5">
        <v>406</v>
      </c>
      <c r="C4326" s="5" t="s">
        <v>533</v>
      </c>
    </row>
    <row r="4327" spans="2:3">
      <c r="B4327" s="5">
        <v>626</v>
      </c>
      <c r="C4327" s="5" t="s">
        <v>533</v>
      </c>
    </row>
    <row r="4328" spans="2:3">
      <c r="B4328" s="5">
        <v>34</v>
      </c>
      <c r="C4328" s="5" t="s">
        <v>533</v>
      </c>
    </row>
    <row r="4329" spans="2:3">
      <c r="B4329" s="5">
        <v>685</v>
      </c>
      <c r="C4329" s="5" t="s">
        <v>533</v>
      </c>
    </row>
    <row r="4330" spans="2:3">
      <c r="B4330" s="5">
        <v>299</v>
      </c>
      <c r="C4330" s="5" t="s">
        <v>532</v>
      </c>
    </row>
    <row r="4331" spans="2:3">
      <c r="B4331" s="5">
        <v>110</v>
      </c>
      <c r="C4331" s="5" t="s">
        <v>533</v>
      </c>
    </row>
    <row r="4332" spans="2:3">
      <c r="B4332" s="5">
        <v>738</v>
      </c>
      <c r="C4332" s="5" t="s">
        <v>532</v>
      </c>
    </row>
    <row r="4333" spans="2:3">
      <c r="B4333" s="5">
        <v>462</v>
      </c>
      <c r="C4333" s="5" t="s">
        <v>533</v>
      </c>
    </row>
    <row r="4334" spans="2:3">
      <c r="B4334" s="5">
        <v>581</v>
      </c>
      <c r="C4334" s="5" t="s">
        <v>533</v>
      </c>
    </row>
    <row r="4335" spans="2:3">
      <c r="B4335" s="5">
        <v>835</v>
      </c>
      <c r="C4335" s="5" t="s">
        <v>533</v>
      </c>
    </row>
    <row r="4336" spans="2:3">
      <c r="B4336" s="5">
        <v>486</v>
      </c>
      <c r="C4336" s="5" t="s">
        <v>532</v>
      </c>
    </row>
    <row r="4337" spans="2:3">
      <c r="B4337" s="5">
        <v>606</v>
      </c>
      <c r="C4337" s="5" t="s">
        <v>532</v>
      </c>
    </row>
    <row r="4338" spans="2:3">
      <c r="B4338" s="5">
        <v>410</v>
      </c>
      <c r="C4338" s="5" t="s">
        <v>533</v>
      </c>
    </row>
    <row r="4339" spans="2:3">
      <c r="B4339" s="5">
        <v>930</v>
      </c>
      <c r="C4339" s="5" t="s">
        <v>532</v>
      </c>
    </row>
    <row r="4340" spans="2:3">
      <c r="B4340" s="5">
        <v>513</v>
      </c>
      <c r="C4340" s="5" t="s">
        <v>532</v>
      </c>
    </row>
    <row r="4341" spans="2:3">
      <c r="B4341" s="5">
        <v>910</v>
      </c>
      <c r="C4341" s="5" t="s">
        <v>532</v>
      </c>
    </row>
    <row r="4342" spans="2:3">
      <c r="B4342" s="5">
        <v>725</v>
      </c>
      <c r="C4342" s="5" t="s">
        <v>533</v>
      </c>
    </row>
    <row r="4343" spans="2:3">
      <c r="B4343" s="5">
        <v>684</v>
      </c>
      <c r="C4343" s="5" t="s">
        <v>533</v>
      </c>
    </row>
    <row r="4344" spans="2:3">
      <c r="B4344" s="5">
        <v>257</v>
      </c>
      <c r="C4344" s="5" t="s">
        <v>533</v>
      </c>
    </row>
    <row r="4345" spans="2:3">
      <c r="B4345" s="5">
        <v>181</v>
      </c>
      <c r="C4345" s="5" t="s">
        <v>533</v>
      </c>
    </row>
    <row r="4346" spans="2:3">
      <c r="B4346" s="5">
        <v>686</v>
      </c>
      <c r="C4346" s="5" t="s">
        <v>532</v>
      </c>
    </row>
    <row r="4347" spans="2:3">
      <c r="B4347" s="5">
        <v>752</v>
      </c>
      <c r="C4347" s="5" t="s">
        <v>532</v>
      </c>
    </row>
    <row r="4348" spans="2:3">
      <c r="B4348" s="5">
        <v>155</v>
      </c>
      <c r="C4348" s="5" t="s">
        <v>533</v>
      </c>
    </row>
    <row r="4349" spans="2:3">
      <c r="B4349" s="5">
        <v>281</v>
      </c>
      <c r="C4349" s="5" t="s">
        <v>532</v>
      </c>
    </row>
    <row r="4350" spans="2:3">
      <c r="B4350" s="5">
        <v>434</v>
      </c>
      <c r="C4350" s="5" t="s">
        <v>533</v>
      </c>
    </row>
    <row r="4351" spans="2:3">
      <c r="B4351" s="5">
        <v>964</v>
      </c>
      <c r="C4351" s="5" t="s">
        <v>532</v>
      </c>
    </row>
    <row r="4352" spans="2:3">
      <c r="B4352" s="5">
        <v>732</v>
      </c>
      <c r="C4352" s="5" t="s">
        <v>533</v>
      </c>
    </row>
    <row r="4353" spans="2:3">
      <c r="B4353" s="5">
        <v>685</v>
      </c>
      <c r="C4353" s="5" t="s">
        <v>533</v>
      </c>
    </row>
    <row r="4354" spans="2:3">
      <c r="B4354" s="5">
        <v>858</v>
      </c>
      <c r="C4354" s="5" t="s">
        <v>533</v>
      </c>
    </row>
    <row r="4355" spans="2:3">
      <c r="B4355" s="5">
        <v>389</v>
      </c>
      <c r="C4355" s="5" t="s">
        <v>533</v>
      </c>
    </row>
    <row r="4356" spans="2:3">
      <c r="B4356" s="5">
        <v>983</v>
      </c>
      <c r="C4356" s="5" t="s">
        <v>533</v>
      </c>
    </row>
    <row r="4357" spans="2:3">
      <c r="B4357" s="5">
        <v>480</v>
      </c>
      <c r="C4357" s="5" t="s">
        <v>533</v>
      </c>
    </row>
    <row r="4358" spans="2:3">
      <c r="B4358" s="5">
        <v>285</v>
      </c>
      <c r="C4358" s="5" t="s">
        <v>532</v>
      </c>
    </row>
    <row r="4359" spans="2:3">
      <c r="B4359" s="5">
        <v>944</v>
      </c>
      <c r="C4359" s="5" t="s">
        <v>532</v>
      </c>
    </row>
    <row r="4360" spans="2:3">
      <c r="B4360" s="5">
        <v>199</v>
      </c>
      <c r="C4360" s="5" t="s">
        <v>533</v>
      </c>
    </row>
    <row r="4361" spans="2:3">
      <c r="B4361" s="5">
        <v>122</v>
      </c>
      <c r="C4361" s="5" t="s">
        <v>532</v>
      </c>
    </row>
    <row r="4362" spans="2:3">
      <c r="B4362" s="5">
        <v>27</v>
      </c>
      <c r="C4362" s="5" t="s">
        <v>533</v>
      </c>
    </row>
    <row r="4363" spans="2:3">
      <c r="B4363" s="5">
        <v>687</v>
      </c>
      <c r="C4363" s="5" t="s">
        <v>533</v>
      </c>
    </row>
    <row r="4364" spans="2:3">
      <c r="B4364" s="5">
        <v>954</v>
      </c>
      <c r="C4364" s="5" t="s">
        <v>533</v>
      </c>
    </row>
    <row r="4365" spans="2:3">
      <c r="B4365" s="5">
        <v>93</v>
      </c>
      <c r="C4365" s="5" t="s">
        <v>533</v>
      </c>
    </row>
    <row r="4366" spans="2:3">
      <c r="B4366" s="5">
        <v>160</v>
      </c>
      <c r="C4366" s="5" t="s">
        <v>533</v>
      </c>
    </row>
    <row r="4367" spans="2:3">
      <c r="B4367" s="5">
        <v>952</v>
      </c>
      <c r="C4367" s="5" t="s">
        <v>533</v>
      </c>
    </row>
    <row r="4368" spans="2:3">
      <c r="B4368" s="5">
        <v>895</v>
      </c>
      <c r="C4368" s="5" t="s">
        <v>533</v>
      </c>
    </row>
    <row r="4369" spans="2:3">
      <c r="B4369" s="5">
        <v>509</v>
      </c>
      <c r="C4369" s="5" t="s">
        <v>533</v>
      </c>
    </row>
    <row r="4370" spans="2:3">
      <c r="B4370" s="5">
        <v>146</v>
      </c>
      <c r="C4370" s="5" t="s">
        <v>533</v>
      </c>
    </row>
    <row r="4371" spans="2:3">
      <c r="B4371" s="5">
        <v>463</v>
      </c>
      <c r="C4371" s="5" t="s">
        <v>533</v>
      </c>
    </row>
    <row r="4372" spans="2:3">
      <c r="B4372" s="5">
        <v>630</v>
      </c>
      <c r="C4372" s="5" t="s">
        <v>532</v>
      </c>
    </row>
    <row r="4373" spans="2:3">
      <c r="B4373" s="5">
        <v>174</v>
      </c>
      <c r="C4373" s="5" t="s">
        <v>532</v>
      </c>
    </row>
    <row r="4374" spans="2:3">
      <c r="B4374" s="5">
        <v>917</v>
      </c>
      <c r="C4374" s="5" t="s">
        <v>532</v>
      </c>
    </row>
    <row r="4375" spans="2:3">
      <c r="B4375" s="5">
        <v>33</v>
      </c>
      <c r="C4375" s="5" t="s">
        <v>533</v>
      </c>
    </row>
    <row r="4376" spans="2:3">
      <c r="B4376" s="5">
        <v>74</v>
      </c>
      <c r="C4376" s="5" t="s">
        <v>533</v>
      </c>
    </row>
    <row r="4377" spans="2:3">
      <c r="B4377" s="5">
        <v>422</v>
      </c>
      <c r="C4377" s="5" t="s">
        <v>533</v>
      </c>
    </row>
    <row r="4378" spans="2:3">
      <c r="B4378" s="5">
        <v>132</v>
      </c>
      <c r="C4378" s="5" t="s">
        <v>533</v>
      </c>
    </row>
    <row r="4379" spans="2:3">
      <c r="B4379" s="5">
        <v>502</v>
      </c>
      <c r="C4379" s="5" t="s">
        <v>533</v>
      </c>
    </row>
    <row r="4380" spans="2:3">
      <c r="B4380" s="5">
        <v>959</v>
      </c>
      <c r="C4380" s="5" t="s">
        <v>532</v>
      </c>
    </row>
    <row r="4381" spans="2:3">
      <c r="B4381" s="5">
        <v>406</v>
      </c>
      <c r="C4381" s="5" t="s">
        <v>532</v>
      </c>
    </row>
    <row r="4382" spans="2:3">
      <c r="B4382" s="5">
        <v>846</v>
      </c>
      <c r="C4382" s="5" t="s">
        <v>532</v>
      </c>
    </row>
    <row r="4383" spans="2:3">
      <c r="B4383" s="5">
        <v>465</v>
      </c>
      <c r="C4383" s="5" t="s">
        <v>533</v>
      </c>
    </row>
    <row r="4384" spans="2:3">
      <c r="B4384" s="5">
        <v>535</v>
      </c>
      <c r="C4384" s="5" t="s">
        <v>532</v>
      </c>
    </row>
    <row r="4385" spans="2:3">
      <c r="B4385" s="5">
        <v>413</v>
      </c>
      <c r="C4385" s="5" t="s">
        <v>533</v>
      </c>
    </row>
    <row r="4386" spans="2:3">
      <c r="B4386" s="5">
        <v>538</v>
      </c>
      <c r="C4386" s="5" t="s">
        <v>533</v>
      </c>
    </row>
    <row r="4387" spans="2:3">
      <c r="B4387" s="5">
        <v>139</v>
      </c>
      <c r="C4387" s="5" t="s">
        <v>533</v>
      </c>
    </row>
    <row r="4388" spans="2:3">
      <c r="B4388" s="5">
        <v>464</v>
      </c>
      <c r="C4388" s="5" t="s">
        <v>532</v>
      </c>
    </row>
    <row r="4389" spans="2:3">
      <c r="B4389" s="5">
        <v>704</v>
      </c>
      <c r="C4389" s="5" t="s">
        <v>533</v>
      </c>
    </row>
    <row r="4390" spans="2:3">
      <c r="B4390" s="5">
        <v>43</v>
      </c>
      <c r="C4390" s="5" t="s">
        <v>533</v>
      </c>
    </row>
    <row r="4391" spans="2:3">
      <c r="B4391" s="5">
        <v>589</v>
      </c>
      <c r="C4391" s="5" t="s">
        <v>532</v>
      </c>
    </row>
    <row r="4392" spans="2:3">
      <c r="B4392" s="5">
        <v>178</v>
      </c>
      <c r="C4392" s="5" t="s">
        <v>533</v>
      </c>
    </row>
    <row r="4393" spans="2:3">
      <c r="B4393" s="5">
        <v>254</v>
      </c>
      <c r="C4393" s="5" t="s">
        <v>533</v>
      </c>
    </row>
    <row r="4394" spans="2:3">
      <c r="B4394" s="5">
        <v>551</v>
      </c>
      <c r="C4394" s="5" t="s">
        <v>533</v>
      </c>
    </row>
    <row r="4395" spans="2:3">
      <c r="B4395" s="5">
        <v>683</v>
      </c>
      <c r="C4395" s="5" t="s">
        <v>532</v>
      </c>
    </row>
    <row r="4396" spans="2:3">
      <c r="B4396" s="5">
        <v>776</v>
      </c>
      <c r="C4396" s="5" t="s">
        <v>532</v>
      </c>
    </row>
    <row r="4397" spans="2:3">
      <c r="B4397" s="5">
        <v>13</v>
      </c>
      <c r="C4397" s="5" t="s">
        <v>533</v>
      </c>
    </row>
    <row r="4398" spans="2:3">
      <c r="B4398" s="5">
        <v>364</v>
      </c>
      <c r="C4398" s="5" t="s">
        <v>533</v>
      </c>
    </row>
    <row r="4399" spans="2:3">
      <c r="B4399" s="5">
        <v>888</v>
      </c>
      <c r="C4399" s="5" t="s">
        <v>532</v>
      </c>
    </row>
    <row r="4400" spans="2:3">
      <c r="B4400" s="5">
        <v>100</v>
      </c>
      <c r="C4400" s="5" t="s">
        <v>532</v>
      </c>
    </row>
    <row r="4401" spans="2:3">
      <c r="B4401" s="5">
        <v>412</v>
      </c>
      <c r="C4401" s="5" t="s">
        <v>533</v>
      </c>
    </row>
    <row r="4402" spans="2:3">
      <c r="B4402" s="5">
        <v>944</v>
      </c>
      <c r="C4402" s="5" t="s">
        <v>532</v>
      </c>
    </row>
    <row r="4403" spans="2:3">
      <c r="B4403" s="5">
        <v>493</v>
      </c>
      <c r="C4403" s="5" t="s">
        <v>533</v>
      </c>
    </row>
    <row r="4404" spans="2:3">
      <c r="B4404" s="5">
        <v>68</v>
      </c>
      <c r="C4404" s="5" t="s">
        <v>533</v>
      </c>
    </row>
    <row r="4405" spans="2:3">
      <c r="B4405" s="5">
        <v>126</v>
      </c>
      <c r="C4405" s="5" t="s">
        <v>533</v>
      </c>
    </row>
    <row r="4406" spans="2:3">
      <c r="B4406" s="5">
        <v>180</v>
      </c>
      <c r="C4406" s="5" t="s">
        <v>533</v>
      </c>
    </row>
    <row r="4407" spans="2:3">
      <c r="B4407" s="5">
        <v>138</v>
      </c>
      <c r="C4407" s="5" t="s">
        <v>533</v>
      </c>
    </row>
    <row r="4408" spans="2:3">
      <c r="B4408" s="5">
        <v>916</v>
      </c>
      <c r="C4408" s="5" t="s">
        <v>533</v>
      </c>
    </row>
    <row r="4409" spans="2:3">
      <c r="B4409" s="5">
        <v>789</v>
      </c>
      <c r="C4409" s="5" t="s">
        <v>532</v>
      </c>
    </row>
    <row r="4410" spans="2:3">
      <c r="B4410" s="5">
        <v>991</v>
      </c>
      <c r="C4410" s="5" t="s">
        <v>532</v>
      </c>
    </row>
    <row r="4411" spans="2:3">
      <c r="B4411" s="5">
        <v>259</v>
      </c>
      <c r="C4411" s="5" t="s">
        <v>533</v>
      </c>
    </row>
    <row r="4412" spans="2:3">
      <c r="B4412" s="5">
        <v>936</v>
      </c>
      <c r="C4412" s="5" t="s">
        <v>532</v>
      </c>
    </row>
    <row r="4413" spans="2:3">
      <c r="B4413" s="5">
        <v>335</v>
      </c>
      <c r="C4413" s="5" t="s">
        <v>532</v>
      </c>
    </row>
    <row r="4414" spans="2:3">
      <c r="B4414" s="5">
        <v>105</v>
      </c>
      <c r="C4414" s="5" t="s">
        <v>533</v>
      </c>
    </row>
    <row r="4415" spans="2:3">
      <c r="B4415" s="5">
        <v>756</v>
      </c>
      <c r="C4415" s="5" t="s">
        <v>532</v>
      </c>
    </row>
    <row r="4416" spans="2:3">
      <c r="B4416" s="5">
        <v>578</v>
      </c>
      <c r="C4416" s="5" t="s">
        <v>533</v>
      </c>
    </row>
    <row r="4417" spans="2:3">
      <c r="B4417" s="5">
        <v>436</v>
      </c>
      <c r="C4417" s="5" t="s">
        <v>533</v>
      </c>
    </row>
    <row r="4418" spans="2:3">
      <c r="B4418" s="5">
        <v>449</v>
      </c>
      <c r="C4418" s="5" t="s">
        <v>533</v>
      </c>
    </row>
    <row r="4419" spans="2:3">
      <c r="B4419" s="5">
        <v>251</v>
      </c>
      <c r="C4419" s="5" t="s">
        <v>533</v>
      </c>
    </row>
    <row r="4420" spans="2:3">
      <c r="B4420" s="5">
        <v>185</v>
      </c>
      <c r="C4420" s="5" t="s">
        <v>532</v>
      </c>
    </row>
    <row r="4421" spans="2:3">
      <c r="B4421" s="5">
        <v>811</v>
      </c>
      <c r="C4421" s="5" t="s">
        <v>533</v>
      </c>
    </row>
    <row r="4422" spans="2:3">
      <c r="B4422" s="5">
        <v>957</v>
      </c>
      <c r="C4422" s="5" t="s">
        <v>532</v>
      </c>
    </row>
    <row r="4423" spans="2:3">
      <c r="B4423" s="5">
        <v>685</v>
      </c>
      <c r="C4423" s="5" t="s">
        <v>533</v>
      </c>
    </row>
    <row r="4424" spans="2:3">
      <c r="B4424" s="5">
        <v>343</v>
      </c>
      <c r="C4424" s="5" t="s">
        <v>533</v>
      </c>
    </row>
    <row r="4425" spans="2:3">
      <c r="B4425" s="5">
        <v>906</v>
      </c>
      <c r="C4425" s="5" t="s">
        <v>533</v>
      </c>
    </row>
    <row r="4426" spans="2:3">
      <c r="B4426" s="5">
        <v>983</v>
      </c>
      <c r="C4426" s="5" t="s">
        <v>533</v>
      </c>
    </row>
    <row r="4427" spans="2:3">
      <c r="B4427" s="5">
        <v>486</v>
      </c>
      <c r="C4427" s="5" t="s">
        <v>533</v>
      </c>
    </row>
    <row r="4428" spans="2:3">
      <c r="B4428" s="5">
        <v>500</v>
      </c>
      <c r="C4428" s="5" t="s">
        <v>532</v>
      </c>
    </row>
    <row r="4429" spans="2:3">
      <c r="B4429" s="5">
        <v>963</v>
      </c>
      <c r="C4429" s="5" t="s">
        <v>533</v>
      </c>
    </row>
    <row r="4430" spans="2:3">
      <c r="B4430" s="5">
        <v>668</v>
      </c>
      <c r="C4430" s="5" t="s">
        <v>532</v>
      </c>
    </row>
    <row r="4431" spans="2:3">
      <c r="B4431" s="5">
        <v>654</v>
      </c>
      <c r="C4431" s="5" t="s">
        <v>533</v>
      </c>
    </row>
    <row r="4432" spans="2:3">
      <c r="B4432" s="5">
        <v>884</v>
      </c>
      <c r="C4432" s="5" t="s">
        <v>532</v>
      </c>
    </row>
    <row r="4433" spans="2:3">
      <c r="B4433" s="5">
        <v>651</v>
      </c>
      <c r="C4433" s="5" t="s">
        <v>533</v>
      </c>
    </row>
    <row r="4434" spans="2:3">
      <c r="B4434" s="5">
        <v>379</v>
      </c>
      <c r="C4434" s="5" t="s">
        <v>533</v>
      </c>
    </row>
    <row r="4435" spans="2:3">
      <c r="B4435" s="5">
        <v>126</v>
      </c>
      <c r="C4435" s="5" t="s">
        <v>532</v>
      </c>
    </row>
    <row r="4436" spans="2:3">
      <c r="B4436" s="5">
        <v>445</v>
      </c>
      <c r="C4436" s="5" t="s">
        <v>532</v>
      </c>
    </row>
    <row r="4437" spans="2:3">
      <c r="B4437" s="5">
        <v>1</v>
      </c>
      <c r="C4437" s="5" t="s">
        <v>533</v>
      </c>
    </row>
    <row r="4438" spans="2:3">
      <c r="B4438" s="5">
        <v>101</v>
      </c>
      <c r="C4438" s="5" t="s">
        <v>533</v>
      </c>
    </row>
    <row r="4439" spans="2:3">
      <c r="B4439" s="5">
        <v>488</v>
      </c>
      <c r="C4439" s="5" t="s">
        <v>532</v>
      </c>
    </row>
    <row r="4440" spans="2:3">
      <c r="B4440" s="5">
        <v>546</v>
      </c>
      <c r="C4440" s="5" t="s">
        <v>533</v>
      </c>
    </row>
    <row r="4441" spans="2:3">
      <c r="B4441" s="5">
        <v>143</v>
      </c>
      <c r="C4441" s="5" t="s">
        <v>532</v>
      </c>
    </row>
    <row r="4442" spans="2:3">
      <c r="B4442" s="5">
        <v>177</v>
      </c>
      <c r="C4442" s="5" t="s">
        <v>532</v>
      </c>
    </row>
    <row r="4443" spans="2:3">
      <c r="B4443" s="5">
        <v>951</v>
      </c>
      <c r="C4443" s="5" t="s">
        <v>533</v>
      </c>
    </row>
    <row r="4444" spans="2:3">
      <c r="B4444" s="5">
        <v>292</v>
      </c>
      <c r="C4444" s="5" t="s">
        <v>533</v>
      </c>
    </row>
    <row r="4445" spans="2:3">
      <c r="B4445" s="5">
        <v>418</v>
      </c>
      <c r="C4445" s="5" t="s">
        <v>533</v>
      </c>
    </row>
    <row r="4446" spans="2:3">
      <c r="B4446" s="5">
        <v>989</v>
      </c>
      <c r="C4446" s="5" t="s">
        <v>532</v>
      </c>
    </row>
    <row r="4447" spans="2:3">
      <c r="B4447" s="5">
        <v>839</v>
      </c>
      <c r="C4447" s="5" t="s">
        <v>532</v>
      </c>
    </row>
    <row r="4448" spans="2:3">
      <c r="B4448" s="5">
        <v>491</v>
      </c>
      <c r="C4448" s="5" t="s">
        <v>532</v>
      </c>
    </row>
    <row r="4449" spans="2:3">
      <c r="B4449" s="5">
        <v>666</v>
      </c>
      <c r="C4449" s="5" t="s">
        <v>533</v>
      </c>
    </row>
    <row r="4450" spans="2:3">
      <c r="B4450" s="5">
        <v>529</v>
      </c>
      <c r="C4450" s="5" t="s">
        <v>532</v>
      </c>
    </row>
    <row r="4451" spans="2:3">
      <c r="B4451" s="5">
        <v>939</v>
      </c>
      <c r="C4451" s="5" t="s">
        <v>533</v>
      </c>
    </row>
    <row r="4452" spans="2:3">
      <c r="B4452" s="5">
        <v>309</v>
      </c>
      <c r="C4452" s="5" t="s">
        <v>533</v>
      </c>
    </row>
    <row r="4453" spans="2:3">
      <c r="B4453" s="5">
        <v>718</v>
      </c>
      <c r="C4453" s="5" t="s">
        <v>532</v>
      </c>
    </row>
    <row r="4454" spans="2:3">
      <c r="B4454" s="5">
        <v>219</v>
      </c>
      <c r="C4454" s="5" t="s">
        <v>533</v>
      </c>
    </row>
    <row r="4455" spans="2:3">
      <c r="B4455" s="5">
        <v>296</v>
      </c>
      <c r="C4455" s="5" t="s">
        <v>533</v>
      </c>
    </row>
    <row r="4456" spans="2:3">
      <c r="B4456" s="5">
        <v>974</v>
      </c>
      <c r="C4456" s="5" t="s">
        <v>533</v>
      </c>
    </row>
    <row r="4457" spans="2:3">
      <c r="B4457" s="5">
        <v>602</v>
      </c>
      <c r="C4457" s="5" t="s">
        <v>532</v>
      </c>
    </row>
    <row r="4458" spans="2:3">
      <c r="B4458" s="5">
        <v>746</v>
      </c>
      <c r="C4458" s="5" t="s">
        <v>532</v>
      </c>
    </row>
    <row r="4459" spans="2:3">
      <c r="B4459" s="5">
        <v>752</v>
      </c>
      <c r="C4459" s="5" t="s">
        <v>533</v>
      </c>
    </row>
    <row r="4460" spans="2:3">
      <c r="B4460" s="5">
        <v>9</v>
      </c>
      <c r="C4460" s="5" t="s">
        <v>533</v>
      </c>
    </row>
    <row r="4461" spans="2:3">
      <c r="B4461" s="5">
        <v>607</v>
      </c>
      <c r="C4461" s="5" t="s">
        <v>533</v>
      </c>
    </row>
    <row r="4462" spans="2:3">
      <c r="B4462" s="5">
        <v>165</v>
      </c>
      <c r="C4462" s="5" t="s">
        <v>533</v>
      </c>
    </row>
    <row r="4463" spans="2:3">
      <c r="B4463" s="5">
        <v>960</v>
      </c>
      <c r="C4463" s="5" t="s">
        <v>532</v>
      </c>
    </row>
    <row r="4464" spans="2:3">
      <c r="B4464" s="5">
        <v>102</v>
      </c>
      <c r="C4464" s="5" t="s">
        <v>533</v>
      </c>
    </row>
    <row r="4465" spans="2:3">
      <c r="B4465" s="5">
        <v>380</v>
      </c>
      <c r="C4465" s="5" t="s">
        <v>533</v>
      </c>
    </row>
    <row r="4466" spans="2:3">
      <c r="B4466" s="5">
        <v>153</v>
      </c>
      <c r="C4466" s="5" t="s">
        <v>533</v>
      </c>
    </row>
    <row r="4467" spans="2:3">
      <c r="B4467" s="5">
        <v>169</v>
      </c>
      <c r="C4467" s="5" t="s">
        <v>532</v>
      </c>
    </row>
    <row r="4468" spans="2:3">
      <c r="B4468" s="5">
        <v>603</v>
      </c>
      <c r="C4468" s="5" t="s">
        <v>532</v>
      </c>
    </row>
    <row r="4469" spans="2:3">
      <c r="B4469" s="5">
        <v>510</v>
      </c>
      <c r="C4469" s="5" t="s">
        <v>532</v>
      </c>
    </row>
    <row r="4470" spans="2:3">
      <c r="B4470" s="5">
        <v>56</v>
      </c>
      <c r="C4470" s="5" t="s">
        <v>532</v>
      </c>
    </row>
    <row r="4471" spans="2:3">
      <c r="B4471" s="5">
        <v>178</v>
      </c>
      <c r="C4471" s="5" t="s">
        <v>532</v>
      </c>
    </row>
    <row r="4472" spans="2:3">
      <c r="B4472" s="5">
        <v>222</v>
      </c>
      <c r="C4472" s="5" t="s">
        <v>533</v>
      </c>
    </row>
    <row r="4473" spans="2:3">
      <c r="B4473" s="5">
        <v>778</v>
      </c>
      <c r="C4473" s="5" t="s">
        <v>533</v>
      </c>
    </row>
    <row r="4474" spans="2:3">
      <c r="B4474" s="5">
        <v>110</v>
      </c>
      <c r="C4474" s="5" t="s">
        <v>532</v>
      </c>
    </row>
    <row r="4475" spans="2:3">
      <c r="B4475" s="5">
        <v>387</v>
      </c>
      <c r="C4475" s="5" t="s">
        <v>533</v>
      </c>
    </row>
    <row r="4476" spans="2:3">
      <c r="B4476" s="5">
        <v>669</v>
      </c>
      <c r="C4476" s="5" t="s">
        <v>533</v>
      </c>
    </row>
    <row r="4477" spans="2:3">
      <c r="B4477" s="5">
        <v>362</v>
      </c>
      <c r="C4477" s="5" t="s">
        <v>533</v>
      </c>
    </row>
    <row r="4478" spans="2:3">
      <c r="B4478" s="5">
        <v>884</v>
      </c>
      <c r="C4478" s="5" t="s">
        <v>532</v>
      </c>
    </row>
    <row r="4479" spans="2:3">
      <c r="B4479" s="5">
        <v>315</v>
      </c>
      <c r="C4479" s="5" t="s">
        <v>532</v>
      </c>
    </row>
    <row r="4480" spans="2:3">
      <c r="B4480" s="5">
        <v>348</v>
      </c>
      <c r="C4480" s="5" t="s">
        <v>533</v>
      </c>
    </row>
    <row r="4481" spans="2:3">
      <c r="B4481" s="5">
        <v>10</v>
      </c>
      <c r="C4481" s="5" t="s">
        <v>533</v>
      </c>
    </row>
    <row r="4482" spans="2:3">
      <c r="B4482" s="5">
        <v>757</v>
      </c>
      <c r="C4482" s="5" t="s">
        <v>533</v>
      </c>
    </row>
    <row r="4483" spans="2:3">
      <c r="B4483" s="5">
        <v>247</v>
      </c>
      <c r="C4483" s="5" t="s">
        <v>533</v>
      </c>
    </row>
    <row r="4484" spans="2:3">
      <c r="B4484" s="5">
        <v>408</v>
      </c>
      <c r="C4484" s="5" t="s">
        <v>533</v>
      </c>
    </row>
    <row r="4485" spans="2:3">
      <c r="B4485" s="5">
        <v>918</v>
      </c>
      <c r="C4485" s="5" t="s">
        <v>533</v>
      </c>
    </row>
    <row r="4486" spans="2:3">
      <c r="B4486" s="5">
        <v>746</v>
      </c>
      <c r="C4486" s="5" t="s">
        <v>533</v>
      </c>
    </row>
    <row r="4487" spans="2:3">
      <c r="B4487" s="5">
        <v>736</v>
      </c>
      <c r="C4487" s="5" t="s">
        <v>532</v>
      </c>
    </row>
    <row r="4488" spans="2:3">
      <c r="B4488" s="5">
        <v>325</v>
      </c>
      <c r="C4488" s="5" t="s">
        <v>533</v>
      </c>
    </row>
    <row r="4489" spans="2:3">
      <c r="B4489" s="5">
        <v>589</v>
      </c>
      <c r="C4489" s="5" t="s">
        <v>532</v>
      </c>
    </row>
    <row r="4490" spans="2:3">
      <c r="B4490" s="5">
        <v>510</v>
      </c>
      <c r="C4490" s="5" t="s">
        <v>533</v>
      </c>
    </row>
    <row r="4491" spans="2:3">
      <c r="B4491" s="5">
        <v>320</v>
      </c>
      <c r="C4491" s="5" t="s">
        <v>533</v>
      </c>
    </row>
    <row r="4492" spans="2:3">
      <c r="B4492" s="5">
        <v>493</v>
      </c>
      <c r="C4492" s="5" t="s">
        <v>533</v>
      </c>
    </row>
    <row r="4493" spans="2:3">
      <c r="B4493" s="5">
        <v>142</v>
      </c>
      <c r="C4493" s="5" t="s">
        <v>533</v>
      </c>
    </row>
    <row r="4494" spans="2:3">
      <c r="B4494" s="5">
        <v>650</v>
      </c>
      <c r="C4494" s="5" t="s">
        <v>532</v>
      </c>
    </row>
    <row r="4495" spans="2:3">
      <c r="B4495" s="5">
        <v>466</v>
      </c>
      <c r="C4495" s="5" t="s">
        <v>533</v>
      </c>
    </row>
    <row r="4496" spans="2:3">
      <c r="B4496" s="5">
        <v>291</v>
      </c>
      <c r="C4496" s="5" t="s">
        <v>533</v>
      </c>
    </row>
    <row r="4497" spans="2:3">
      <c r="B4497" s="5">
        <v>656</v>
      </c>
      <c r="C4497" s="5" t="s">
        <v>533</v>
      </c>
    </row>
    <row r="4498" spans="2:3">
      <c r="B4498" s="5">
        <v>641</v>
      </c>
      <c r="C4498" s="5" t="s">
        <v>533</v>
      </c>
    </row>
    <row r="4499" spans="2:3">
      <c r="B4499" s="5">
        <v>476</v>
      </c>
      <c r="C4499" s="5" t="s">
        <v>533</v>
      </c>
    </row>
    <row r="4500" spans="2:3">
      <c r="B4500" s="5">
        <v>643</v>
      </c>
      <c r="C4500" s="5" t="s">
        <v>533</v>
      </c>
    </row>
    <row r="4501" spans="2:3">
      <c r="B4501" s="5">
        <v>375</v>
      </c>
      <c r="C4501" s="5" t="s">
        <v>532</v>
      </c>
    </row>
    <row r="4502" spans="2:3">
      <c r="B4502" s="5">
        <v>317</v>
      </c>
      <c r="C4502" s="5" t="s">
        <v>532</v>
      </c>
    </row>
    <row r="4503" spans="2:3">
      <c r="B4503" s="5">
        <v>318</v>
      </c>
      <c r="C4503" s="5" t="s">
        <v>533</v>
      </c>
    </row>
    <row r="4504" spans="2:3">
      <c r="B4504" s="5">
        <v>878</v>
      </c>
      <c r="C4504" s="5" t="s">
        <v>532</v>
      </c>
    </row>
    <row r="4505" spans="2:3">
      <c r="B4505" s="5">
        <v>103</v>
      </c>
      <c r="C4505" s="5" t="s">
        <v>533</v>
      </c>
    </row>
    <row r="4506" spans="2:3">
      <c r="B4506" s="5">
        <v>690</v>
      </c>
      <c r="C4506" s="5" t="s">
        <v>533</v>
      </c>
    </row>
    <row r="4507" spans="2:3">
      <c r="B4507" s="5">
        <v>443</v>
      </c>
      <c r="C4507" s="5" t="s">
        <v>532</v>
      </c>
    </row>
    <row r="4508" spans="2:3">
      <c r="B4508" s="5">
        <v>638</v>
      </c>
      <c r="C4508" s="5" t="s">
        <v>533</v>
      </c>
    </row>
    <row r="4509" spans="2:3">
      <c r="B4509" s="5">
        <v>840</v>
      </c>
      <c r="C4509" s="5" t="s">
        <v>533</v>
      </c>
    </row>
    <row r="4510" spans="2:3">
      <c r="B4510" s="5">
        <v>306</v>
      </c>
      <c r="C4510" s="5" t="s">
        <v>532</v>
      </c>
    </row>
    <row r="4511" spans="2:3">
      <c r="B4511" s="5">
        <v>282</v>
      </c>
      <c r="C4511" s="5" t="s">
        <v>533</v>
      </c>
    </row>
    <row r="4512" spans="2:3">
      <c r="B4512" s="5">
        <v>984</v>
      </c>
      <c r="C4512" s="5" t="s">
        <v>532</v>
      </c>
    </row>
    <row r="4513" spans="2:3">
      <c r="B4513" s="5">
        <v>121</v>
      </c>
      <c r="C4513" s="5" t="s">
        <v>532</v>
      </c>
    </row>
    <row r="4514" spans="2:3">
      <c r="B4514" s="5">
        <v>352</v>
      </c>
      <c r="C4514" s="5" t="s">
        <v>533</v>
      </c>
    </row>
    <row r="4515" spans="2:3">
      <c r="B4515" s="5">
        <v>718</v>
      </c>
      <c r="C4515" s="5" t="s">
        <v>533</v>
      </c>
    </row>
    <row r="4516" spans="2:3">
      <c r="B4516" s="5">
        <v>586</v>
      </c>
      <c r="C4516" s="5" t="s">
        <v>532</v>
      </c>
    </row>
    <row r="4517" spans="2:3">
      <c r="B4517" s="5">
        <v>992</v>
      </c>
      <c r="C4517" s="5" t="s">
        <v>532</v>
      </c>
    </row>
    <row r="4518" spans="2:3">
      <c r="B4518" s="5">
        <v>888</v>
      </c>
      <c r="C4518" s="5" t="s">
        <v>533</v>
      </c>
    </row>
    <row r="4519" spans="2:3">
      <c r="B4519" s="5">
        <v>373</v>
      </c>
      <c r="C4519" s="5" t="s">
        <v>533</v>
      </c>
    </row>
    <row r="4520" spans="2:3">
      <c r="B4520" s="5">
        <v>996</v>
      </c>
      <c r="C4520" s="5" t="s">
        <v>533</v>
      </c>
    </row>
    <row r="4521" spans="2:3">
      <c r="B4521" s="5">
        <v>25</v>
      </c>
      <c r="C4521" s="5" t="s">
        <v>533</v>
      </c>
    </row>
    <row r="4522" spans="2:3">
      <c r="B4522" s="5">
        <v>541</v>
      </c>
      <c r="C4522" s="5" t="s">
        <v>532</v>
      </c>
    </row>
    <row r="4523" spans="2:3">
      <c r="B4523" s="5">
        <v>649</v>
      </c>
      <c r="C4523" s="5" t="s">
        <v>532</v>
      </c>
    </row>
    <row r="4524" spans="2:3">
      <c r="B4524" s="5">
        <v>789</v>
      </c>
      <c r="C4524" s="5" t="s">
        <v>532</v>
      </c>
    </row>
    <row r="4525" spans="2:3">
      <c r="B4525" s="5">
        <v>141</v>
      </c>
      <c r="C4525" s="5" t="s">
        <v>532</v>
      </c>
    </row>
    <row r="4526" spans="2:3">
      <c r="B4526" s="5">
        <v>777</v>
      </c>
      <c r="C4526" s="5" t="s">
        <v>533</v>
      </c>
    </row>
    <row r="4527" spans="2:3">
      <c r="B4527" s="5">
        <v>535</v>
      </c>
      <c r="C4527" s="5" t="s">
        <v>533</v>
      </c>
    </row>
    <row r="4528" spans="2:3">
      <c r="B4528" s="5">
        <v>212</v>
      </c>
      <c r="C4528" s="5" t="s">
        <v>533</v>
      </c>
    </row>
    <row r="4529" spans="2:3">
      <c r="B4529" s="5">
        <v>277</v>
      </c>
      <c r="C4529" s="5" t="s">
        <v>533</v>
      </c>
    </row>
    <row r="4530" spans="2:3">
      <c r="B4530" s="5">
        <v>44</v>
      </c>
      <c r="C4530" s="5" t="s">
        <v>533</v>
      </c>
    </row>
    <row r="4531" spans="2:3">
      <c r="B4531" s="5">
        <v>44</v>
      </c>
      <c r="C4531" s="5" t="s">
        <v>532</v>
      </c>
    </row>
    <row r="4532" spans="2:3">
      <c r="B4532" s="5">
        <v>641</v>
      </c>
      <c r="C4532" s="5" t="s">
        <v>532</v>
      </c>
    </row>
    <row r="4533" spans="2:3">
      <c r="B4533" s="5">
        <v>935</v>
      </c>
      <c r="C4533" s="5" t="s">
        <v>533</v>
      </c>
    </row>
    <row r="4534" spans="2:3">
      <c r="B4534" s="5">
        <v>392</v>
      </c>
      <c r="C4534" s="5" t="s">
        <v>533</v>
      </c>
    </row>
    <row r="4535" spans="2:3">
      <c r="B4535" s="5">
        <v>893</v>
      </c>
      <c r="C4535" s="5" t="s">
        <v>533</v>
      </c>
    </row>
    <row r="4536" spans="2:3">
      <c r="B4536" s="5">
        <v>985</v>
      </c>
      <c r="C4536" s="5" t="s">
        <v>532</v>
      </c>
    </row>
    <row r="4537" spans="2:3">
      <c r="B4537" s="5">
        <v>353</v>
      </c>
      <c r="C4537" s="5" t="s">
        <v>533</v>
      </c>
    </row>
    <row r="4538" spans="2:3">
      <c r="B4538" s="5">
        <v>239</v>
      </c>
      <c r="C4538" s="5" t="s">
        <v>532</v>
      </c>
    </row>
    <row r="4539" spans="2:3">
      <c r="B4539" s="5">
        <v>277</v>
      </c>
      <c r="C4539" s="5" t="s">
        <v>533</v>
      </c>
    </row>
    <row r="4540" spans="2:3">
      <c r="B4540" s="5">
        <v>819</v>
      </c>
      <c r="C4540" s="5" t="s">
        <v>532</v>
      </c>
    </row>
    <row r="4541" spans="2:3">
      <c r="B4541" s="5">
        <v>488</v>
      </c>
      <c r="C4541" s="5" t="s">
        <v>533</v>
      </c>
    </row>
    <row r="4542" spans="2:3">
      <c r="B4542" s="5">
        <v>607</v>
      </c>
      <c r="C4542" s="5" t="s">
        <v>533</v>
      </c>
    </row>
    <row r="4543" spans="2:3">
      <c r="B4543" s="5">
        <v>446</v>
      </c>
      <c r="C4543" s="5" t="s">
        <v>532</v>
      </c>
    </row>
    <row r="4544" spans="2:3">
      <c r="B4544" s="5">
        <v>854</v>
      </c>
      <c r="C4544" s="5" t="s">
        <v>533</v>
      </c>
    </row>
    <row r="4545" spans="2:3">
      <c r="B4545" s="5">
        <v>541</v>
      </c>
      <c r="C4545" s="5" t="s">
        <v>533</v>
      </c>
    </row>
    <row r="4546" spans="2:3">
      <c r="B4546" s="5">
        <v>113</v>
      </c>
      <c r="C4546" s="5" t="s">
        <v>533</v>
      </c>
    </row>
    <row r="4547" spans="2:3">
      <c r="B4547" s="5">
        <v>465</v>
      </c>
      <c r="C4547" s="5" t="s">
        <v>533</v>
      </c>
    </row>
    <row r="4548" spans="2:3">
      <c r="B4548" s="5">
        <v>684</v>
      </c>
      <c r="C4548" s="5" t="s">
        <v>533</v>
      </c>
    </row>
    <row r="4549" spans="2:3">
      <c r="B4549" s="5">
        <v>415</v>
      </c>
      <c r="C4549" s="5" t="s">
        <v>532</v>
      </c>
    </row>
    <row r="4550" spans="2:3">
      <c r="B4550" s="5">
        <v>655</v>
      </c>
      <c r="C4550" s="5" t="s">
        <v>532</v>
      </c>
    </row>
    <row r="4551" spans="2:3">
      <c r="B4551" s="5">
        <v>866</v>
      </c>
      <c r="C4551" s="5" t="s">
        <v>533</v>
      </c>
    </row>
    <row r="4552" spans="2:3">
      <c r="B4552" s="5">
        <v>33</v>
      </c>
      <c r="C4552" s="5" t="s">
        <v>533</v>
      </c>
    </row>
    <row r="4553" spans="2:3">
      <c r="B4553" s="5">
        <v>979</v>
      </c>
      <c r="C4553" s="5" t="s">
        <v>533</v>
      </c>
    </row>
    <row r="4554" spans="2:3">
      <c r="B4554" s="5">
        <v>503</v>
      </c>
      <c r="C4554" s="5" t="s">
        <v>532</v>
      </c>
    </row>
    <row r="4555" spans="2:3">
      <c r="B4555" s="5">
        <v>376</v>
      </c>
      <c r="C4555" s="5" t="s">
        <v>532</v>
      </c>
    </row>
    <row r="4556" spans="2:3">
      <c r="B4556" s="5">
        <v>832</v>
      </c>
      <c r="C4556" s="5" t="s">
        <v>533</v>
      </c>
    </row>
    <row r="4557" spans="2:3">
      <c r="B4557" s="5">
        <v>12</v>
      </c>
      <c r="C4557" s="5" t="s">
        <v>533</v>
      </c>
    </row>
    <row r="4558" spans="2:3">
      <c r="B4558" s="5">
        <v>141</v>
      </c>
      <c r="C4558" s="5" t="s">
        <v>533</v>
      </c>
    </row>
    <row r="4559" spans="2:3">
      <c r="B4559" s="5">
        <v>173</v>
      </c>
      <c r="C4559" s="5" t="s">
        <v>533</v>
      </c>
    </row>
    <row r="4560" spans="2:3">
      <c r="B4560" s="5">
        <v>580</v>
      </c>
      <c r="C4560" s="5" t="s">
        <v>532</v>
      </c>
    </row>
    <row r="4561" spans="2:3">
      <c r="B4561" s="5">
        <v>84</v>
      </c>
      <c r="C4561" s="5" t="s">
        <v>532</v>
      </c>
    </row>
    <row r="4562" spans="2:3">
      <c r="B4562" s="5">
        <v>597</v>
      </c>
      <c r="C4562" s="5" t="s">
        <v>533</v>
      </c>
    </row>
    <row r="4563" spans="2:3">
      <c r="B4563" s="5">
        <v>394</v>
      </c>
      <c r="C4563" s="5" t="s">
        <v>532</v>
      </c>
    </row>
    <row r="4564" spans="2:3">
      <c r="B4564" s="5">
        <v>763</v>
      </c>
      <c r="C4564" s="5" t="s">
        <v>532</v>
      </c>
    </row>
    <row r="4565" spans="2:3">
      <c r="B4565" s="5">
        <v>368</v>
      </c>
      <c r="C4565" s="5" t="s">
        <v>533</v>
      </c>
    </row>
    <row r="4566" spans="2:3">
      <c r="B4566" s="5">
        <v>541</v>
      </c>
      <c r="C4566" s="5" t="s">
        <v>532</v>
      </c>
    </row>
    <row r="4567" spans="2:3">
      <c r="B4567" s="5">
        <v>500</v>
      </c>
      <c r="C4567" s="5" t="s">
        <v>533</v>
      </c>
    </row>
    <row r="4568" spans="2:3">
      <c r="B4568" s="5">
        <v>5</v>
      </c>
      <c r="C4568" s="5" t="s">
        <v>532</v>
      </c>
    </row>
    <row r="4569" spans="2:3">
      <c r="B4569" s="5">
        <v>416</v>
      </c>
      <c r="C4569" s="5" t="s">
        <v>533</v>
      </c>
    </row>
    <row r="4570" spans="2:3">
      <c r="B4570" s="5">
        <v>319</v>
      </c>
      <c r="C4570" s="5" t="s">
        <v>533</v>
      </c>
    </row>
    <row r="4571" spans="2:3">
      <c r="B4571" s="5">
        <v>546</v>
      </c>
      <c r="C4571" s="5" t="s">
        <v>532</v>
      </c>
    </row>
    <row r="4572" spans="2:3">
      <c r="B4572" s="5">
        <v>224</v>
      </c>
      <c r="C4572" s="5" t="s">
        <v>533</v>
      </c>
    </row>
    <row r="4573" spans="2:3">
      <c r="B4573" s="5">
        <v>42</v>
      </c>
      <c r="C4573" s="5" t="s">
        <v>532</v>
      </c>
    </row>
    <row r="4574" spans="2:3">
      <c r="B4574" s="5">
        <v>843</v>
      </c>
      <c r="C4574" s="5" t="s">
        <v>532</v>
      </c>
    </row>
    <row r="4575" spans="2:3">
      <c r="B4575" s="5">
        <v>471</v>
      </c>
      <c r="C4575" s="5" t="s">
        <v>532</v>
      </c>
    </row>
    <row r="4576" spans="2:3">
      <c r="B4576" s="5">
        <v>163</v>
      </c>
      <c r="C4576" s="5" t="s">
        <v>533</v>
      </c>
    </row>
    <row r="4577" spans="2:3">
      <c r="B4577" s="5">
        <v>240</v>
      </c>
      <c r="C4577" s="5" t="s">
        <v>533</v>
      </c>
    </row>
    <row r="4578" spans="2:3">
      <c r="B4578" s="5">
        <v>993</v>
      </c>
      <c r="C4578" s="5" t="s">
        <v>533</v>
      </c>
    </row>
    <row r="4579" spans="2:3">
      <c r="B4579" s="5">
        <v>456</v>
      </c>
      <c r="C4579" s="5" t="s">
        <v>532</v>
      </c>
    </row>
    <row r="4580" spans="2:3">
      <c r="B4580" s="5">
        <v>556</v>
      </c>
      <c r="C4580" s="5" t="s">
        <v>533</v>
      </c>
    </row>
    <row r="4581" spans="2:3">
      <c r="B4581" s="5">
        <v>205</v>
      </c>
      <c r="C4581" s="5" t="s">
        <v>533</v>
      </c>
    </row>
    <row r="4582" spans="2:3">
      <c r="B4582" s="5">
        <v>663</v>
      </c>
      <c r="C4582" s="5" t="s">
        <v>533</v>
      </c>
    </row>
    <row r="4583" spans="2:3">
      <c r="B4583" s="5">
        <v>776</v>
      </c>
      <c r="C4583" s="5" t="s">
        <v>532</v>
      </c>
    </row>
    <row r="4584" spans="2:3">
      <c r="B4584" s="5">
        <v>518</v>
      </c>
      <c r="C4584" s="5" t="s">
        <v>533</v>
      </c>
    </row>
    <row r="4585" spans="2:3">
      <c r="B4585" s="5">
        <v>768</v>
      </c>
      <c r="C4585" s="5" t="s">
        <v>532</v>
      </c>
    </row>
    <row r="4586" spans="2:3">
      <c r="B4586" s="5">
        <v>897</v>
      </c>
      <c r="C4586" s="5" t="s">
        <v>532</v>
      </c>
    </row>
    <row r="4587" spans="2:3">
      <c r="B4587" s="5">
        <v>515</v>
      </c>
      <c r="C4587" s="5" t="s">
        <v>533</v>
      </c>
    </row>
    <row r="4588" spans="2:3">
      <c r="B4588" s="5">
        <v>516</v>
      </c>
      <c r="C4588" s="5" t="s">
        <v>533</v>
      </c>
    </row>
    <row r="4589" spans="2:3">
      <c r="B4589" s="5">
        <v>499</v>
      </c>
      <c r="C4589" s="5" t="s">
        <v>532</v>
      </c>
    </row>
    <row r="4590" spans="2:3">
      <c r="B4590" s="5">
        <v>494</v>
      </c>
      <c r="C4590" s="5" t="s">
        <v>533</v>
      </c>
    </row>
    <row r="4591" spans="2:3">
      <c r="B4591" s="5">
        <v>498</v>
      </c>
      <c r="C4591" s="5" t="s">
        <v>532</v>
      </c>
    </row>
    <row r="4592" spans="2:3">
      <c r="B4592" s="5">
        <v>263</v>
      </c>
      <c r="C4592" s="5" t="s">
        <v>532</v>
      </c>
    </row>
    <row r="4593" spans="2:3">
      <c r="B4593" s="5">
        <v>211</v>
      </c>
      <c r="C4593" s="5" t="s">
        <v>533</v>
      </c>
    </row>
    <row r="4594" spans="2:3">
      <c r="B4594" s="5">
        <v>754</v>
      </c>
      <c r="C4594" s="5" t="s">
        <v>532</v>
      </c>
    </row>
    <row r="4595" spans="2:3">
      <c r="B4595" s="5">
        <v>560</v>
      </c>
      <c r="C4595" s="5" t="s">
        <v>533</v>
      </c>
    </row>
    <row r="4596" spans="2:3">
      <c r="B4596" s="5">
        <v>548</v>
      </c>
      <c r="C4596" s="5" t="s">
        <v>532</v>
      </c>
    </row>
    <row r="4597" spans="2:3">
      <c r="B4597" s="5">
        <v>354</v>
      </c>
      <c r="C4597" s="5" t="s">
        <v>533</v>
      </c>
    </row>
    <row r="4598" spans="2:3">
      <c r="B4598" s="5">
        <v>753</v>
      </c>
      <c r="C4598" s="5" t="s">
        <v>533</v>
      </c>
    </row>
    <row r="4599" spans="2:3">
      <c r="B4599" s="5">
        <v>377</v>
      </c>
      <c r="C4599" s="5" t="s">
        <v>533</v>
      </c>
    </row>
    <row r="4600" spans="2:3">
      <c r="B4600" s="5">
        <v>508</v>
      </c>
      <c r="C4600" s="5" t="s">
        <v>532</v>
      </c>
    </row>
    <row r="4601" spans="2:3">
      <c r="B4601" s="5">
        <v>563</v>
      </c>
      <c r="C4601" s="5" t="s">
        <v>532</v>
      </c>
    </row>
    <row r="4602" spans="2:3">
      <c r="B4602" s="5">
        <v>840</v>
      </c>
      <c r="C4602" s="5" t="s">
        <v>533</v>
      </c>
    </row>
    <row r="4603" spans="2:3">
      <c r="B4603" s="5">
        <v>259</v>
      </c>
      <c r="C4603" s="5" t="s">
        <v>533</v>
      </c>
    </row>
    <row r="4604" spans="2:3">
      <c r="B4604" s="5">
        <v>82</v>
      </c>
      <c r="C4604" s="5" t="s">
        <v>533</v>
      </c>
    </row>
    <row r="4605" spans="2:3">
      <c r="B4605" s="5">
        <v>498</v>
      </c>
      <c r="C4605" s="5" t="s">
        <v>533</v>
      </c>
    </row>
    <row r="4606" spans="2:3">
      <c r="B4606" s="5">
        <v>839</v>
      </c>
      <c r="C4606" s="5" t="s">
        <v>532</v>
      </c>
    </row>
    <row r="4607" spans="2:3">
      <c r="B4607" s="5">
        <v>117</v>
      </c>
      <c r="C4607" s="5" t="s">
        <v>533</v>
      </c>
    </row>
    <row r="4608" spans="2:3">
      <c r="B4608" s="5">
        <v>981</v>
      </c>
      <c r="C4608" s="5" t="s">
        <v>532</v>
      </c>
    </row>
    <row r="4609" spans="2:3">
      <c r="B4609" s="5">
        <v>84</v>
      </c>
      <c r="C4609" s="5" t="s">
        <v>533</v>
      </c>
    </row>
    <row r="4610" spans="2:3">
      <c r="B4610" s="5">
        <v>257</v>
      </c>
      <c r="C4610" s="5" t="s">
        <v>532</v>
      </c>
    </row>
    <row r="4611" spans="2:3">
      <c r="B4611" s="5">
        <v>482</v>
      </c>
      <c r="C4611" s="5" t="s">
        <v>533</v>
      </c>
    </row>
    <row r="4612" spans="2:3">
      <c r="B4612" s="5">
        <v>526</v>
      </c>
      <c r="C4612" s="5" t="s">
        <v>533</v>
      </c>
    </row>
    <row r="4613" spans="2:3">
      <c r="B4613" s="5">
        <v>633</v>
      </c>
      <c r="C4613" s="5" t="s">
        <v>532</v>
      </c>
    </row>
    <row r="4614" spans="2:3">
      <c r="B4614" s="5">
        <v>382</v>
      </c>
      <c r="C4614" s="5" t="s">
        <v>532</v>
      </c>
    </row>
    <row r="4615" spans="2:3">
      <c r="B4615" s="5">
        <v>964</v>
      </c>
      <c r="C4615" s="5" t="s">
        <v>533</v>
      </c>
    </row>
    <row r="4616" spans="2:3">
      <c r="B4616" s="5">
        <v>336</v>
      </c>
      <c r="C4616" s="5" t="s">
        <v>533</v>
      </c>
    </row>
    <row r="4617" spans="2:3">
      <c r="B4617" s="5">
        <v>299</v>
      </c>
      <c r="C4617" s="5" t="s">
        <v>532</v>
      </c>
    </row>
    <row r="4618" spans="2:3">
      <c r="B4618" s="5">
        <v>38</v>
      </c>
      <c r="C4618" s="5" t="s">
        <v>533</v>
      </c>
    </row>
    <row r="4619" spans="2:3">
      <c r="B4619" s="5">
        <v>674</v>
      </c>
      <c r="C4619" s="5" t="s">
        <v>533</v>
      </c>
    </row>
    <row r="4620" spans="2:3">
      <c r="B4620" s="5">
        <v>209</v>
      </c>
      <c r="C4620" s="5" t="s">
        <v>533</v>
      </c>
    </row>
    <row r="4621" spans="2:3">
      <c r="B4621" s="5">
        <v>621</v>
      </c>
      <c r="C4621" s="5" t="s">
        <v>533</v>
      </c>
    </row>
    <row r="4622" spans="2:3">
      <c r="B4622" s="5">
        <v>476</v>
      </c>
      <c r="C4622" s="5" t="s">
        <v>532</v>
      </c>
    </row>
    <row r="4623" spans="2:3">
      <c r="B4623" s="5">
        <v>292</v>
      </c>
      <c r="C4623" s="5" t="s">
        <v>533</v>
      </c>
    </row>
    <row r="4624" spans="2:3">
      <c r="B4624" s="5">
        <v>716</v>
      </c>
      <c r="C4624" s="5" t="s">
        <v>533</v>
      </c>
    </row>
    <row r="4625" spans="2:3">
      <c r="B4625" s="5">
        <v>217</v>
      </c>
      <c r="C4625" s="5" t="s">
        <v>532</v>
      </c>
    </row>
    <row r="4626" spans="2:3">
      <c r="B4626" s="5">
        <v>434</v>
      </c>
      <c r="C4626" s="5" t="s">
        <v>533</v>
      </c>
    </row>
    <row r="4627" spans="2:3">
      <c r="B4627" s="5">
        <v>872</v>
      </c>
      <c r="C4627" s="5" t="s">
        <v>533</v>
      </c>
    </row>
    <row r="4628" spans="2:3">
      <c r="B4628" s="5">
        <v>886</v>
      </c>
      <c r="C4628" s="5" t="s">
        <v>532</v>
      </c>
    </row>
    <row r="4629" spans="2:3">
      <c r="B4629" s="5">
        <v>296</v>
      </c>
      <c r="C4629" s="5" t="s">
        <v>533</v>
      </c>
    </row>
    <row r="4630" spans="2:3">
      <c r="B4630" s="5">
        <v>445</v>
      </c>
      <c r="C4630" s="5" t="s">
        <v>533</v>
      </c>
    </row>
    <row r="4631" spans="2:3">
      <c r="B4631" s="5">
        <v>438</v>
      </c>
      <c r="C4631" s="5" t="s">
        <v>533</v>
      </c>
    </row>
    <row r="4632" spans="2:3">
      <c r="B4632" s="5">
        <v>976</v>
      </c>
      <c r="C4632" s="5" t="s">
        <v>532</v>
      </c>
    </row>
    <row r="4633" spans="2:3">
      <c r="B4633" s="5">
        <v>444</v>
      </c>
      <c r="C4633" s="5" t="s">
        <v>533</v>
      </c>
    </row>
    <row r="4634" spans="2:3">
      <c r="B4634" s="5">
        <v>188</v>
      </c>
      <c r="C4634" s="5" t="s">
        <v>532</v>
      </c>
    </row>
    <row r="4635" spans="2:3">
      <c r="B4635" s="5">
        <v>739</v>
      </c>
      <c r="C4635" s="5" t="s">
        <v>533</v>
      </c>
    </row>
    <row r="4636" spans="2:3">
      <c r="B4636" s="5">
        <v>67</v>
      </c>
      <c r="C4636" s="5" t="s">
        <v>533</v>
      </c>
    </row>
    <row r="4637" spans="2:3">
      <c r="B4637" s="5">
        <v>733</v>
      </c>
      <c r="C4637" s="5" t="s">
        <v>533</v>
      </c>
    </row>
    <row r="4638" spans="2:3">
      <c r="B4638" s="5">
        <v>84</v>
      </c>
      <c r="C4638" s="5" t="s">
        <v>533</v>
      </c>
    </row>
    <row r="4639" spans="2:3">
      <c r="B4639" s="5">
        <v>78</v>
      </c>
      <c r="C4639" s="5" t="s">
        <v>533</v>
      </c>
    </row>
    <row r="4640" spans="2:3">
      <c r="B4640" s="5">
        <v>876</v>
      </c>
      <c r="C4640" s="5" t="s">
        <v>532</v>
      </c>
    </row>
    <row r="4641" spans="2:3">
      <c r="B4641" s="5">
        <v>589</v>
      </c>
      <c r="C4641" s="5" t="s">
        <v>533</v>
      </c>
    </row>
    <row r="4642" spans="2:3">
      <c r="B4642" s="5">
        <v>541</v>
      </c>
      <c r="C4642" s="5" t="s">
        <v>533</v>
      </c>
    </row>
    <row r="4643" spans="2:3">
      <c r="B4643" s="5">
        <v>237</v>
      </c>
      <c r="C4643" s="5" t="s">
        <v>533</v>
      </c>
    </row>
    <row r="4644" spans="2:3">
      <c r="B4644" s="5">
        <v>70</v>
      </c>
      <c r="C4644" s="5" t="s">
        <v>533</v>
      </c>
    </row>
    <row r="4645" spans="2:3">
      <c r="B4645" s="5">
        <v>456</v>
      </c>
      <c r="C4645" s="5" t="s">
        <v>533</v>
      </c>
    </row>
    <row r="4646" spans="2:3">
      <c r="B4646" s="5">
        <v>657</v>
      </c>
      <c r="C4646" s="5" t="s">
        <v>533</v>
      </c>
    </row>
    <row r="4647" spans="2:3">
      <c r="B4647" s="5">
        <v>514</v>
      </c>
      <c r="C4647" s="5" t="s">
        <v>533</v>
      </c>
    </row>
    <row r="4648" spans="2:3">
      <c r="B4648" s="5">
        <v>934</v>
      </c>
      <c r="C4648" s="5" t="s">
        <v>532</v>
      </c>
    </row>
    <row r="4649" spans="2:3">
      <c r="B4649" s="5">
        <v>835</v>
      </c>
      <c r="C4649" s="5" t="s">
        <v>532</v>
      </c>
    </row>
    <row r="4650" spans="2:3">
      <c r="B4650" s="5">
        <v>259</v>
      </c>
      <c r="C4650" s="5" t="s">
        <v>532</v>
      </c>
    </row>
    <row r="4651" spans="2:3">
      <c r="B4651" s="5">
        <v>549</v>
      </c>
      <c r="C4651" s="5" t="s">
        <v>532</v>
      </c>
    </row>
    <row r="4652" spans="2:3">
      <c r="B4652" s="5">
        <v>991</v>
      </c>
      <c r="C4652" s="5" t="s">
        <v>532</v>
      </c>
    </row>
    <row r="4653" spans="2:3">
      <c r="B4653" s="5">
        <v>201</v>
      </c>
      <c r="C4653" s="5" t="s">
        <v>533</v>
      </c>
    </row>
    <row r="4654" spans="2:3">
      <c r="B4654" s="5">
        <v>997</v>
      </c>
      <c r="C4654" s="5" t="s">
        <v>532</v>
      </c>
    </row>
    <row r="4655" spans="2:3">
      <c r="B4655" s="5">
        <v>930</v>
      </c>
      <c r="C4655" s="5" t="s">
        <v>533</v>
      </c>
    </row>
    <row r="4656" spans="2:3">
      <c r="B4656" s="5">
        <v>740</v>
      </c>
      <c r="C4656" s="5" t="s">
        <v>533</v>
      </c>
    </row>
    <row r="4657" spans="2:3">
      <c r="B4657" s="5">
        <v>149</v>
      </c>
      <c r="C4657" s="5" t="s">
        <v>532</v>
      </c>
    </row>
    <row r="4658" spans="2:3">
      <c r="B4658" s="5">
        <v>736</v>
      </c>
      <c r="C4658" s="5" t="s">
        <v>532</v>
      </c>
    </row>
    <row r="4659" spans="2:3">
      <c r="B4659" s="5">
        <v>463</v>
      </c>
      <c r="C4659" s="5" t="s">
        <v>532</v>
      </c>
    </row>
    <row r="4660" spans="2:3">
      <c r="B4660" s="5">
        <v>928</v>
      </c>
      <c r="C4660" s="5" t="s">
        <v>532</v>
      </c>
    </row>
    <row r="4661" spans="2:3">
      <c r="B4661" s="5">
        <v>111</v>
      </c>
      <c r="C4661" s="5" t="s">
        <v>532</v>
      </c>
    </row>
    <row r="4662" spans="2:3">
      <c r="B4662" s="5">
        <v>562</v>
      </c>
      <c r="C4662" s="5" t="s">
        <v>533</v>
      </c>
    </row>
    <row r="4663" spans="2:3">
      <c r="B4663" s="5">
        <v>171</v>
      </c>
      <c r="C4663" s="5" t="s">
        <v>533</v>
      </c>
    </row>
    <row r="4664" spans="2:3">
      <c r="B4664" s="5">
        <v>33</v>
      </c>
      <c r="C4664" s="5" t="s">
        <v>533</v>
      </c>
    </row>
    <row r="4665" spans="2:3">
      <c r="B4665" s="5">
        <v>556</v>
      </c>
      <c r="C4665" s="5" t="s">
        <v>533</v>
      </c>
    </row>
    <row r="4666" spans="2:3">
      <c r="B4666" s="5">
        <v>431</v>
      </c>
      <c r="C4666" s="5" t="s">
        <v>532</v>
      </c>
    </row>
    <row r="4667" spans="2:3">
      <c r="B4667" s="5">
        <v>204</v>
      </c>
      <c r="C4667" s="5" t="s">
        <v>533</v>
      </c>
    </row>
    <row r="4668" spans="2:3">
      <c r="B4668" s="5">
        <v>985</v>
      </c>
      <c r="C4668" s="5" t="s">
        <v>532</v>
      </c>
    </row>
    <row r="4669" spans="2:3">
      <c r="B4669" s="5">
        <v>832</v>
      </c>
      <c r="C4669" s="5" t="s">
        <v>532</v>
      </c>
    </row>
    <row r="4670" spans="2:3">
      <c r="B4670" s="5">
        <v>133</v>
      </c>
      <c r="C4670" s="5" t="s">
        <v>533</v>
      </c>
    </row>
    <row r="4671" spans="2:3">
      <c r="B4671" s="5">
        <v>896</v>
      </c>
      <c r="C4671" s="5" t="s">
        <v>532</v>
      </c>
    </row>
    <row r="4672" spans="2:3">
      <c r="B4672" s="5">
        <v>638</v>
      </c>
      <c r="C4672" s="5" t="s">
        <v>533</v>
      </c>
    </row>
    <row r="4673" spans="2:3">
      <c r="B4673" s="5">
        <v>929</v>
      </c>
      <c r="C4673" s="5" t="s">
        <v>532</v>
      </c>
    </row>
    <row r="4674" spans="2:3">
      <c r="B4674" s="5">
        <v>794</v>
      </c>
      <c r="C4674" s="5" t="s">
        <v>533</v>
      </c>
    </row>
    <row r="4675" spans="2:3">
      <c r="B4675" s="5">
        <v>746</v>
      </c>
      <c r="C4675" s="5" t="s">
        <v>533</v>
      </c>
    </row>
    <row r="4676" spans="2:3">
      <c r="B4676" s="5">
        <v>954</v>
      </c>
      <c r="C4676" s="5" t="s">
        <v>533</v>
      </c>
    </row>
    <row r="4677" spans="2:3">
      <c r="B4677" s="5">
        <v>611</v>
      </c>
      <c r="C4677" s="5" t="s">
        <v>533</v>
      </c>
    </row>
    <row r="4678" spans="2:3">
      <c r="B4678" s="5">
        <v>906</v>
      </c>
      <c r="C4678" s="5" t="s">
        <v>533</v>
      </c>
    </row>
    <row r="4679" spans="2:3">
      <c r="B4679" s="5">
        <v>713</v>
      </c>
      <c r="C4679" s="5" t="s">
        <v>533</v>
      </c>
    </row>
    <row r="4680" spans="2:3">
      <c r="B4680" s="5">
        <v>735</v>
      </c>
      <c r="C4680" s="5" t="s">
        <v>533</v>
      </c>
    </row>
    <row r="4681" spans="2:3">
      <c r="B4681" s="5">
        <v>730</v>
      </c>
      <c r="C4681" s="5" t="s">
        <v>533</v>
      </c>
    </row>
    <row r="4682" spans="2:3">
      <c r="B4682" s="5">
        <v>571</v>
      </c>
      <c r="C4682" s="5" t="s">
        <v>533</v>
      </c>
    </row>
    <row r="4683" spans="2:3">
      <c r="B4683" s="5">
        <v>573</v>
      </c>
      <c r="C4683" s="5" t="s">
        <v>533</v>
      </c>
    </row>
    <row r="4684" spans="2:3">
      <c r="B4684" s="5">
        <v>554</v>
      </c>
      <c r="C4684" s="5" t="s">
        <v>533</v>
      </c>
    </row>
    <row r="4685" spans="2:3">
      <c r="B4685" s="5">
        <v>333</v>
      </c>
      <c r="C4685" s="5" t="s">
        <v>532</v>
      </c>
    </row>
    <row r="4686" spans="2:3">
      <c r="B4686" s="5">
        <v>938</v>
      </c>
      <c r="C4686" s="5" t="s">
        <v>533</v>
      </c>
    </row>
    <row r="4687" spans="2:3">
      <c r="B4687" s="5">
        <v>241</v>
      </c>
      <c r="C4687" s="5" t="s">
        <v>532</v>
      </c>
    </row>
    <row r="4688" spans="2:3">
      <c r="B4688" s="5">
        <v>683</v>
      </c>
      <c r="C4688" s="5" t="s">
        <v>532</v>
      </c>
    </row>
    <row r="4689" spans="2:3">
      <c r="B4689" s="5">
        <v>707</v>
      </c>
      <c r="C4689" s="5" t="s">
        <v>533</v>
      </c>
    </row>
    <row r="4690" spans="2:3">
      <c r="B4690" s="5">
        <v>707</v>
      </c>
      <c r="C4690" s="5" t="s">
        <v>533</v>
      </c>
    </row>
    <row r="4691" spans="2:3">
      <c r="B4691" s="5">
        <v>898</v>
      </c>
      <c r="C4691" s="5" t="s">
        <v>532</v>
      </c>
    </row>
    <row r="4692" spans="2:3">
      <c r="B4692" s="5">
        <v>105</v>
      </c>
      <c r="C4692" s="5" t="s">
        <v>533</v>
      </c>
    </row>
    <row r="4693" spans="2:3">
      <c r="B4693" s="5">
        <v>629</v>
      </c>
      <c r="C4693" s="5" t="s">
        <v>533</v>
      </c>
    </row>
    <row r="4694" spans="2:3">
      <c r="B4694" s="5">
        <v>690</v>
      </c>
      <c r="C4694" s="5" t="s">
        <v>533</v>
      </c>
    </row>
    <row r="4695" spans="2:3">
      <c r="B4695" s="5">
        <v>366</v>
      </c>
      <c r="C4695" s="5" t="s">
        <v>533</v>
      </c>
    </row>
    <row r="4696" spans="2:3">
      <c r="B4696" s="5">
        <v>317</v>
      </c>
      <c r="C4696" s="5" t="s">
        <v>533</v>
      </c>
    </row>
    <row r="4697" spans="2:3">
      <c r="B4697" s="5">
        <v>65</v>
      </c>
      <c r="C4697" s="5" t="s">
        <v>532</v>
      </c>
    </row>
    <row r="4698" spans="2:3">
      <c r="B4698" s="5">
        <v>532</v>
      </c>
      <c r="C4698" s="5" t="s">
        <v>532</v>
      </c>
    </row>
    <row r="4699" spans="2:3">
      <c r="B4699" s="5">
        <v>992</v>
      </c>
      <c r="C4699" s="5" t="s">
        <v>532</v>
      </c>
    </row>
    <row r="4700" spans="2:3">
      <c r="B4700" s="5">
        <v>298</v>
      </c>
      <c r="C4700" s="5" t="s">
        <v>533</v>
      </c>
    </row>
    <row r="4701" spans="2:3">
      <c r="B4701" s="5">
        <v>848</v>
      </c>
      <c r="C4701" s="5" t="s">
        <v>533</v>
      </c>
    </row>
    <row r="4702" spans="2:3">
      <c r="B4702" s="5">
        <v>291</v>
      </c>
      <c r="C4702" s="5" t="s">
        <v>533</v>
      </c>
    </row>
    <row r="4703" spans="2:3">
      <c r="B4703" s="5">
        <v>965</v>
      </c>
      <c r="C4703" s="5" t="s">
        <v>532</v>
      </c>
    </row>
    <row r="4704" spans="2:3">
      <c r="B4704" s="5">
        <v>370</v>
      </c>
      <c r="C4704" s="5" t="s">
        <v>532</v>
      </c>
    </row>
    <row r="4705" spans="2:3">
      <c r="B4705" s="5">
        <v>567</v>
      </c>
      <c r="C4705" s="5" t="s">
        <v>533</v>
      </c>
    </row>
    <row r="4706" spans="2:3">
      <c r="B4706" s="5">
        <v>511</v>
      </c>
      <c r="C4706" s="5" t="s">
        <v>532</v>
      </c>
    </row>
    <row r="4707" spans="2:3">
      <c r="B4707" s="5">
        <v>485</v>
      </c>
      <c r="C4707" s="5" t="s">
        <v>533</v>
      </c>
    </row>
    <row r="4708" spans="2:3">
      <c r="B4708" s="5">
        <v>618</v>
      </c>
      <c r="C4708" s="5" t="s">
        <v>532</v>
      </c>
    </row>
    <row r="4709" spans="2:3">
      <c r="B4709" s="5">
        <v>846</v>
      </c>
      <c r="C4709" s="5" t="s">
        <v>532</v>
      </c>
    </row>
    <row r="4710" spans="2:3">
      <c r="B4710" s="5">
        <v>232</v>
      </c>
      <c r="C4710" s="5" t="s">
        <v>532</v>
      </c>
    </row>
    <row r="4711" spans="2:3">
      <c r="B4711" s="5">
        <v>607</v>
      </c>
      <c r="C4711" s="5" t="s">
        <v>532</v>
      </c>
    </row>
    <row r="4712" spans="2:3">
      <c r="B4712" s="5">
        <v>681</v>
      </c>
      <c r="C4712" s="5" t="s">
        <v>533</v>
      </c>
    </row>
    <row r="4713" spans="2:3">
      <c r="B4713" s="5">
        <v>838</v>
      </c>
      <c r="C4713" s="5" t="s">
        <v>532</v>
      </c>
    </row>
    <row r="4714" spans="2:3">
      <c r="B4714" s="5">
        <v>519</v>
      </c>
      <c r="C4714" s="5" t="s">
        <v>533</v>
      </c>
    </row>
    <row r="4715" spans="2:3">
      <c r="B4715" s="5">
        <v>650</v>
      </c>
      <c r="C4715" s="5" t="s">
        <v>533</v>
      </c>
    </row>
    <row r="4716" spans="2:3">
      <c r="B4716" s="5">
        <v>909</v>
      </c>
      <c r="C4716" s="5" t="s">
        <v>533</v>
      </c>
    </row>
    <row r="4717" spans="2:3">
      <c r="B4717" s="5">
        <v>719</v>
      </c>
      <c r="C4717" s="5" t="s">
        <v>533</v>
      </c>
    </row>
    <row r="4718" spans="2:3">
      <c r="B4718" s="5">
        <v>504</v>
      </c>
      <c r="C4718" s="5" t="s">
        <v>532</v>
      </c>
    </row>
    <row r="4719" spans="2:3">
      <c r="B4719" s="5">
        <v>154</v>
      </c>
      <c r="C4719" s="5" t="s">
        <v>532</v>
      </c>
    </row>
    <row r="4720" spans="2:3">
      <c r="B4720" s="5">
        <v>688</v>
      </c>
      <c r="C4720" s="5" t="s">
        <v>533</v>
      </c>
    </row>
    <row r="4721" spans="2:3">
      <c r="B4721" s="5">
        <v>969</v>
      </c>
      <c r="C4721" s="5" t="s">
        <v>532</v>
      </c>
    </row>
    <row r="4722" spans="2:3">
      <c r="B4722" s="5">
        <v>746</v>
      </c>
      <c r="C4722" s="5" t="s">
        <v>532</v>
      </c>
    </row>
    <row r="4723" spans="2:3">
      <c r="B4723" s="5">
        <v>618</v>
      </c>
      <c r="C4723" s="5" t="s">
        <v>533</v>
      </c>
    </row>
    <row r="4724" spans="2:3">
      <c r="B4724" s="5">
        <v>858</v>
      </c>
      <c r="C4724" s="5" t="s">
        <v>533</v>
      </c>
    </row>
    <row r="4725" spans="2:3">
      <c r="B4725" s="5">
        <v>612</v>
      </c>
      <c r="C4725" s="5" t="s">
        <v>533</v>
      </c>
    </row>
    <row r="4726" spans="2:3">
      <c r="B4726" s="5">
        <v>252</v>
      </c>
      <c r="C4726" s="5" t="s">
        <v>532</v>
      </c>
    </row>
    <row r="4727" spans="2:3">
      <c r="B4727" s="5">
        <v>722</v>
      </c>
      <c r="C4727" s="5" t="s">
        <v>533</v>
      </c>
    </row>
    <row r="4728" spans="2:3">
      <c r="B4728" s="5">
        <v>22</v>
      </c>
      <c r="C4728" s="5" t="s">
        <v>532</v>
      </c>
    </row>
    <row r="4729" spans="2:3">
      <c r="B4729" s="5">
        <v>675</v>
      </c>
      <c r="C4729" s="5" t="s">
        <v>532</v>
      </c>
    </row>
    <row r="4730" spans="2:3">
      <c r="B4730" s="5">
        <v>287</v>
      </c>
      <c r="C4730" s="5" t="s">
        <v>533</v>
      </c>
    </row>
    <row r="4731" spans="2:3">
      <c r="B4731" s="5">
        <v>142</v>
      </c>
      <c r="C4731" s="5" t="s">
        <v>533</v>
      </c>
    </row>
    <row r="4732" spans="2:3">
      <c r="B4732" s="5">
        <v>804</v>
      </c>
      <c r="C4732" s="5" t="s">
        <v>533</v>
      </c>
    </row>
    <row r="4733" spans="2:3">
      <c r="B4733" s="5">
        <v>0</v>
      </c>
      <c r="C4733" s="5" t="s">
        <v>532</v>
      </c>
    </row>
    <row r="4734" spans="2:3">
      <c r="B4734" s="5">
        <v>818</v>
      </c>
      <c r="C4734" s="5" t="s">
        <v>533</v>
      </c>
    </row>
    <row r="4735" spans="2:3">
      <c r="B4735" s="5">
        <v>107</v>
      </c>
      <c r="C4735" s="5" t="s">
        <v>533</v>
      </c>
    </row>
    <row r="4736" spans="2:3">
      <c r="B4736" s="5">
        <v>957</v>
      </c>
      <c r="C4736" s="5" t="s">
        <v>532</v>
      </c>
    </row>
    <row r="4737" spans="2:3">
      <c r="B4737" s="5">
        <v>504</v>
      </c>
      <c r="C4737" s="5" t="s">
        <v>532</v>
      </c>
    </row>
    <row r="4738" spans="2:3">
      <c r="B4738" s="5">
        <v>557</v>
      </c>
      <c r="C4738" s="5" t="s">
        <v>533</v>
      </c>
    </row>
    <row r="4739" spans="2:3">
      <c r="B4739" s="5">
        <v>151</v>
      </c>
      <c r="C4739" s="5" t="s">
        <v>533</v>
      </c>
    </row>
    <row r="4740" spans="2:3">
      <c r="B4740" s="5">
        <v>484</v>
      </c>
      <c r="C4740" s="5" t="s">
        <v>533</v>
      </c>
    </row>
    <row r="4741" spans="2:3">
      <c r="B4741" s="5">
        <v>104</v>
      </c>
      <c r="C4741" s="5" t="s">
        <v>533</v>
      </c>
    </row>
    <row r="4742" spans="2:3">
      <c r="B4742" s="5">
        <v>954</v>
      </c>
      <c r="C4742" s="5" t="s">
        <v>532</v>
      </c>
    </row>
    <row r="4743" spans="2:3">
      <c r="B4743" s="5">
        <v>992</v>
      </c>
      <c r="C4743" s="5" t="s">
        <v>532</v>
      </c>
    </row>
    <row r="4744" spans="2:3">
      <c r="B4744" s="5">
        <v>475</v>
      </c>
      <c r="C4744" s="5" t="s">
        <v>533</v>
      </c>
    </row>
    <row r="4745" spans="2:3">
      <c r="B4745" s="5">
        <v>562</v>
      </c>
      <c r="C4745" s="5" t="s">
        <v>533</v>
      </c>
    </row>
    <row r="4746" spans="2:3">
      <c r="B4746" s="5">
        <v>807</v>
      </c>
      <c r="C4746" s="5" t="s">
        <v>532</v>
      </c>
    </row>
    <row r="4747" spans="2:3">
      <c r="B4747" s="5">
        <v>730</v>
      </c>
      <c r="C4747" s="5" t="s">
        <v>532</v>
      </c>
    </row>
    <row r="4748" spans="2:3">
      <c r="B4748" s="5">
        <v>876</v>
      </c>
      <c r="C4748" s="5" t="s">
        <v>532</v>
      </c>
    </row>
    <row r="4749" spans="2:3">
      <c r="B4749" s="5">
        <v>545</v>
      </c>
      <c r="C4749" s="5" t="s">
        <v>533</v>
      </c>
    </row>
    <row r="4750" spans="2:3">
      <c r="B4750" s="5">
        <v>990</v>
      </c>
      <c r="C4750" s="5" t="s">
        <v>533</v>
      </c>
    </row>
    <row r="4751" spans="2:3">
      <c r="B4751" s="5">
        <v>474</v>
      </c>
      <c r="C4751" s="5" t="s">
        <v>532</v>
      </c>
    </row>
    <row r="4752" spans="2:3">
      <c r="B4752" s="5">
        <v>233</v>
      </c>
      <c r="C4752" s="5" t="s">
        <v>532</v>
      </c>
    </row>
    <row r="4753" spans="2:3">
      <c r="B4753" s="5">
        <v>500</v>
      </c>
      <c r="C4753" s="5" t="s">
        <v>532</v>
      </c>
    </row>
    <row r="4754" spans="2:3">
      <c r="B4754" s="5">
        <v>442</v>
      </c>
      <c r="C4754" s="5" t="s">
        <v>532</v>
      </c>
    </row>
    <row r="4755" spans="2:3">
      <c r="B4755" s="5">
        <v>210</v>
      </c>
      <c r="C4755" s="5" t="s">
        <v>533</v>
      </c>
    </row>
    <row r="4756" spans="2:3">
      <c r="B4756" s="5">
        <v>73</v>
      </c>
      <c r="C4756" s="5" t="s">
        <v>532</v>
      </c>
    </row>
    <row r="4757" spans="2:3">
      <c r="B4757" s="5">
        <v>339</v>
      </c>
      <c r="C4757" s="5" t="s">
        <v>533</v>
      </c>
    </row>
    <row r="4758" spans="2:3">
      <c r="B4758" s="5">
        <v>828</v>
      </c>
      <c r="C4758" s="5" t="s">
        <v>532</v>
      </c>
    </row>
    <row r="4759" spans="2:3">
      <c r="B4759" s="5">
        <v>476</v>
      </c>
      <c r="C4759" s="5" t="s">
        <v>532</v>
      </c>
    </row>
    <row r="4760" spans="2:3">
      <c r="B4760" s="5">
        <v>525</v>
      </c>
      <c r="C4760" s="5" t="s">
        <v>533</v>
      </c>
    </row>
    <row r="4761" spans="2:3">
      <c r="B4761" s="5">
        <v>172</v>
      </c>
      <c r="C4761" s="5" t="s">
        <v>532</v>
      </c>
    </row>
    <row r="4762" spans="2:3">
      <c r="B4762" s="5">
        <v>796</v>
      </c>
      <c r="C4762" s="5" t="s">
        <v>532</v>
      </c>
    </row>
    <row r="4763" spans="2:3">
      <c r="B4763" s="5">
        <v>664</v>
      </c>
      <c r="C4763" s="5" t="s">
        <v>533</v>
      </c>
    </row>
    <row r="4764" spans="2:3">
      <c r="B4764" s="5">
        <v>762</v>
      </c>
      <c r="C4764" s="5" t="s">
        <v>533</v>
      </c>
    </row>
    <row r="4765" spans="2:3">
      <c r="B4765" s="5">
        <v>674</v>
      </c>
      <c r="C4765" s="5" t="s">
        <v>532</v>
      </c>
    </row>
    <row r="4766" spans="2:3">
      <c r="B4766" s="5">
        <v>206</v>
      </c>
      <c r="C4766" s="5" t="s">
        <v>533</v>
      </c>
    </row>
    <row r="4767" spans="2:3">
      <c r="B4767" s="5">
        <v>957</v>
      </c>
      <c r="C4767" s="5" t="s">
        <v>532</v>
      </c>
    </row>
    <row r="4768" spans="2:3">
      <c r="B4768" s="5">
        <v>314</v>
      </c>
      <c r="C4768" s="5" t="s">
        <v>533</v>
      </c>
    </row>
    <row r="4769" spans="2:3">
      <c r="B4769" s="5">
        <v>515</v>
      </c>
      <c r="C4769" s="5" t="s">
        <v>533</v>
      </c>
    </row>
    <row r="4770" spans="2:3">
      <c r="B4770" s="5">
        <v>178</v>
      </c>
      <c r="C4770" s="5" t="s">
        <v>532</v>
      </c>
    </row>
    <row r="4771" spans="2:3">
      <c r="B4771" s="5">
        <v>506</v>
      </c>
      <c r="C4771" s="5" t="s">
        <v>532</v>
      </c>
    </row>
    <row r="4772" spans="2:3">
      <c r="B4772" s="5">
        <v>580</v>
      </c>
      <c r="C4772" s="5" t="s">
        <v>533</v>
      </c>
    </row>
    <row r="4773" spans="2:3">
      <c r="B4773" s="5">
        <v>341</v>
      </c>
      <c r="C4773" s="5" t="s">
        <v>533</v>
      </c>
    </row>
    <row r="4774" spans="2:3">
      <c r="B4774" s="5">
        <v>470</v>
      </c>
      <c r="C4774" s="5" t="s">
        <v>532</v>
      </c>
    </row>
    <row r="4775" spans="2:3">
      <c r="B4775" s="5">
        <v>205</v>
      </c>
      <c r="C4775" s="5" t="s">
        <v>533</v>
      </c>
    </row>
    <row r="4776" spans="2:3">
      <c r="B4776" s="5">
        <v>230</v>
      </c>
      <c r="C4776" s="5" t="s">
        <v>533</v>
      </c>
    </row>
    <row r="4777" spans="2:3">
      <c r="B4777" s="5">
        <v>463</v>
      </c>
      <c r="C4777" s="5" t="s">
        <v>533</v>
      </c>
    </row>
    <row r="4778" spans="2:3">
      <c r="B4778" s="5">
        <v>534</v>
      </c>
      <c r="C4778" s="5" t="s">
        <v>532</v>
      </c>
    </row>
    <row r="4779" spans="2:3">
      <c r="B4779" s="5">
        <v>115</v>
      </c>
      <c r="C4779" s="5" t="s">
        <v>533</v>
      </c>
    </row>
    <row r="4780" spans="2:3">
      <c r="B4780" s="5">
        <v>616</v>
      </c>
      <c r="C4780" s="5" t="s">
        <v>532</v>
      </c>
    </row>
    <row r="4781" spans="2:3">
      <c r="B4781" s="5">
        <v>191</v>
      </c>
      <c r="C4781" s="5" t="s">
        <v>532</v>
      </c>
    </row>
    <row r="4782" spans="2:3">
      <c r="B4782" s="5">
        <v>882</v>
      </c>
      <c r="C4782" s="5" t="s">
        <v>533</v>
      </c>
    </row>
    <row r="4783" spans="2:3">
      <c r="B4783" s="5">
        <v>263</v>
      </c>
      <c r="C4783" s="5" t="s">
        <v>532</v>
      </c>
    </row>
    <row r="4784" spans="2:3">
      <c r="B4784" s="5">
        <v>580</v>
      </c>
      <c r="C4784" s="5" t="s">
        <v>533</v>
      </c>
    </row>
    <row r="4785" spans="2:3">
      <c r="B4785" s="5">
        <v>974</v>
      </c>
      <c r="C4785" s="5" t="s">
        <v>532</v>
      </c>
    </row>
    <row r="4786" spans="2:3">
      <c r="B4786" s="5">
        <v>716</v>
      </c>
      <c r="C4786" s="5" t="s">
        <v>533</v>
      </c>
    </row>
    <row r="4787" spans="2:3">
      <c r="B4787" s="5">
        <v>33</v>
      </c>
      <c r="C4787" s="5" t="s">
        <v>532</v>
      </c>
    </row>
    <row r="4788" spans="2:3">
      <c r="B4788" s="5">
        <v>541</v>
      </c>
      <c r="C4788" s="5" t="s">
        <v>532</v>
      </c>
    </row>
    <row r="4789" spans="2:3">
      <c r="B4789" s="5">
        <v>979</v>
      </c>
      <c r="C4789" s="5" t="s">
        <v>532</v>
      </c>
    </row>
    <row r="4790" spans="2:3">
      <c r="B4790" s="5">
        <v>265</v>
      </c>
      <c r="C4790" s="5" t="s">
        <v>533</v>
      </c>
    </row>
    <row r="4791" spans="2:3">
      <c r="B4791" s="5">
        <v>862</v>
      </c>
      <c r="C4791" s="5" t="s">
        <v>533</v>
      </c>
    </row>
    <row r="4792" spans="2:3">
      <c r="B4792" s="5">
        <v>229</v>
      </c>
      <c r="C4792" s="5" t="s">
        <v>533</v>
      </c>
    </row>
    <row r="4793" spans="2:3">
      <c r="B4793" s="5">
        <v>418</v>
      </c>
      <c r="C4793" s="5" t="s">
        <v>533</v>
      </c>
    </row>
    <row r="4794" spans="2:3">
      <c r="B4794" s="5">
        <v>1</v>
      </c>
      <c r="C4794" s="5" t="s">
        <v>533</v>
      </c>
    </row>
    <row r="4795" spans="2:3">
      <c r="B4795" s="5">
        <v>49</v>
      </c>
      <c r="C4795" s="5" t="s">
        <v>532</v>
      </c>
    </row>
    <row r="4796" spans="2:3">
      <c r="B4796" s="5">
        <v>81</v>
      </c>
      <c r="C4796" s="5" t="s">
        <v>533</v>
      </c>
    </row>
    <row r="4797" spans="2:3">
      <c r="B4797" s="5">
        <v>560</v>
      </c>
      <c r="C4797" s="5" t="s">
        <v>533</v>
      </c>
    </row>
    <row r="4798" spans="2:3">
      <c r="B4798" s="5">
        <v>774</v>
      </c>
      <c r="C4798" s="5" t="s">
        <v>532</v>
      </c>
    </row>
    <row r="4799" spans="2:3">
      <c r="B4799" s="5">
        <v>328</v>
      </c>
      <c r="C4799" s="5" t="s">
        <v>533</v>
      </c>
    </row>
    <row r="4800" spans="2:3">
      <c r="B4800" s="5">
        <v>565</v>
      </c>
      <c r="C4800" s="5" t="s">
        <v>533</v>
      </c>
    </row>
    <row r="4801" spans="2:3">
      <c r="B4801" s="5">
        <v>48</v>
      </c>
      <c r="C4801" s="5" t="s">
        <v>533</v>
      </c>
    </row>
    <row r="4802" spans="2:3">
      <c r="B4802" s="5">
        <v>421</v>
      </c>
      <c r="C4802" s="5" t="s">
        <v>533</v>
      </c>
    </row>
    <row r="4803" spans="2:3">
      <c r="B4803" s="5">
        <v>333</v>
      </c>
      <c r="C4803" s="5" t="s">
        <v>533</v>
      </c>
    </row>
    <row r="4804" spans="2:3">
      <c r="B4804" s="5">
        <v>171</v>
      </c>
      <c r="C4804" s="5" t="s">
        <v>532</v>
      </c>
    </row>
    <row r="4805" spans="2:3">
      <c r="B4805" s="5">
        <v>499</v>
      </c>
      <c r="C4805" s="5" t="s">
        <v>533</v>
      </c>
    </row>
    <row r="4806" spans="2:3">
      <c r="B4806" s="5">
        <v>529</v>
      </c>
      <c r="C4806" s="5" t="s">
        <v>533</v>
      </c>
    </row>
    <row r="4807" spans="2:3">
      <c r="B4807" s="5">
        <v>414</v>
      </c>
      <c r="C4807" s="5" t="s">
        <v>533</v>
      </c>
    </row>
    <row r="4808" spans="2:3">
      <c r="B4808" s="5">
        <v>878</v>
      </c>
      <c r="C4808" s="5" t="s">
        <v>532</v>
      </c>
    </row>
    <row r="4809" spans="2:3">
      <c r="B4809" s="5">
        <v>398</v>
      </c>
      <c r="C4809" s="5" t="s">
        <v>533</v>
      </c>
    </row>
    <row r="4810" spans="2:3">
      <c r="B4810" s="5">
        <v>611</v>
      </c>
      <c r="C4810" s="5" t="s">
        <v>533</v>
      </c>
    </row>
    <row r="4811" spans="2:3">
      <c r="B4811" s="5">
        <v>775</v>
      </c>
      <c r="C4811" s="5" t="s">
        <v>532</v>
      </c>
    </row>
    <row r="4812" spans="2:3">
      <c r="B4812" s="5">
        <v>620</v>
      </c>
      <c r="C4812" s="5" t="s">
        <v>533</v>
      </c>
    </row>
    <row r="4813" spans="2:3">
      <c r="B4813" s="5">
        <v>952</v>
      </c>
      <c r="C4813" s="5" t="s">
        <v>532</v>
      </c>
    </row>
    <row r="4814" spans="2:3">
      <c r="B4814" s="5">
        <v>624</v>
      </c>
      <c r="C4814" s="5" t="s">
        <v>533</v>
      </c>
    </row>
    <row r="4815" spans="2:3">
      <c r="B4815" s="5">
        <v>194</v>
      </c>
      <c r="C4815" s="5" t="s">
        <v>532</v>
      </c>
    </row>
    <row r="4816" spans="2:3">
      <c r="B4816" s="5">
        <v>369</v>
      </c>
      <c r="C4816" s="5" t="s">
        <v>532</v>
      </c>
    </row>
    <row r="4817" spans="2:3">
      <c r="B4817" s="5">
        <v>172</v>
      </c>
      <c r="C4817" s="5" t="s">
        <v>533</v>
      </c>
    </row>
    <row r="4818" spans="2:3">
      <c r="B4818" s="5">
        <v>379</v>
      </c>
      <c r="C4818" s="5" t="s">
        <v>533</v>
      </c>
    </row>
    <row r="4819" spans="2:3">
      <c r="B4819" s="5">
        <v>909</v>
      </c>
      <c r="C4819" s="5" t="s">
        <v>532</v>
      </c>
    </row>
    <row r="4820" spans="2:3">
      <c r="B4820" s="5">
        <v>527</v>
      </c>
      <c r="C4820" s="5" t="s">
        <v>533</v>
      </c>
    </row>
    <row r="4821" spans="2:3">
      <c r="B4821" s="5">
        <v>838</v>
      </c>
      <c r="C4821" s="5" t="s">
        <v>533</v>
      </c>
    </row>
    <row r="4822" spans="2:3">
      <c r="B4822" s="5">
        <v>417</v>
      </c>
      <c r="C4822" s="5" t="s">
        <v>533</v>
      </c>
    </row>
    <row r="4823" spans="2:3">
      <c r="B4823" s="5">
        <v>639</v>
      </c>
      <c r="C4823" s="5" t="s">
        <v>533</v>
      </c>
    </row>
    <row r="4824" spans="2:3">
      <c r="B4824" s="5">
        <v>822</v>
      </c>
      <c r="C4824" s="5" t="s">
        <v>532</v>
      </c>
    </row>
    <row r="4825" spans="2:3">
      <c r="B4825" s="5">
        <v>14</v>
      </c>
      <c r="C4825" s="5" t="s">
        <v>533</v>
      </c>
    </row>
    <row r="4826" spans="2:3">
      <c r="B4826" s="5">
        <v>185</v>
      </c>
      <c r="C4826" s="5" t="s">
        <v>532</v>
      </c>
    </row>
    <row r="4827" spans="2:3">
      <c r="B4827" s="5">
        <v>945</v>
      </c>
      <c r="C4827" s="5" t="s">
        <v>532</v>
      </c>
    </row>
    <row r="4828" spans="2:3">
      <c r="B4828" s="5">
        <v>669</v>
      </c>
      <c r="C4828" s="5" t="s">
        <v>533</v>
      </c>
    </row>
    <row r="4829" spans="2:3">
      <c r="B4829" s="5">
        <v>566</v>
      </c>
      <c r="C4829" s="5" t="s">
        <v>533</v>
      </c>
    </row>
    <row r="4830" spans="2:3">
      <c r="B4830" s="5">
        <v>493</v>
      </c>
      <c r="C4830" s="5" t="s">
        <v>533</v>
      </c>
    </row>
    <row r="4831" spans="2:3">
      <c r="B4831" s="5">
        <v>133</v>
      </c>
      <c r="C4831" s="5" t="s">
        <v>533</v>
      </c>
    </row>
    <row r="4832" spans="2:3">
      <c r="B4832" s="5">
        <v>732</v>
      </c>
      <c r="C4832" s="5" t="s">
        <v>533</v>
      </c>
    </row>
    <row r="4833" spans="2:3">
      <c r="B4833" s="5">
        <v>551</v>
      </c>
      <c r="C4833" s="5" t="s">
        <v>533</v>
      </c>
    </row>
    <row r="4834" spans="2:3">
      <c r="B4834" s="5">
        <v>696</v>
      </c>
      <c r="C4834" s="5" t="s">
        <v>533</v>
      </c>
    </row>
    <row r="4835" spans="2:3">
      <c r="B4835" s="5">
        <v>465</v>
      </c>
      <c r="C4835" s="5" t="s">
        <v>532</v>
      </c>
    </row>
    <row r="4836" spans="2:3">
      <c r="B4836" s="5">
        <v>396</v>
      </c>
      <c r="C4836" s="5" t="s">
        <v>532</v>
      </c>
    </row>
    <row r="4837" spans="2:3">
      <c r="B4837" s="5">
        <v>205</v>
      </c>
      <c r="C4837" s="5" t="s">
        <v>533</v>
      </c>
    </row>
    <row r="4838" spans="2:3">
      <c r="B4838" s="5">
        <v>612</v>
      </c>
      <c r="C4838" s="5" t="s">
        <v>533</v>
      </c>
    </row>
    <row r="4839" spans="2:3">
      <c r="B4839" s="5">
        <v>855</v>
      </c>
      <c r="C4839" s="5" t="s">
        <v>532</v>
      </c>
    </row>
    <row r="4840" spans="2:3">
      <c r="B4840" s="5">
        <v>277</v>
      </c>
      <c r="C4840" s="5" t="s">
        <v>533</v>
      </c>
    </row>
    <row r="4841" spans="2:3">
      <c r="B4841" s="5">
        <v>165</v>
      </c>
      <c r="C4841" s="5" t="s">
        <v>532</v>
      </c>
    </row>
    <row r="4842" spans="2:3">
      <c r="B4842" s="5">
        <v>575</v>
      </c>
      <c r="C4842" s="5" t="s">
        <v>533</v>
      </c>
    </row>
    <row r="4843" spans="2:3">
      <c r="B4843" s="5">
        <v>736</v>
      </c>
      <c r="C4843" s="5" t="s">
        <v>533</v>
      </c>
    </row>
    <row r="4844" spans="2:3">
      <c r="B4844" s="5">
        <v>100</v>
      </c>
      <c r="C4844" s="5" t="s">
        <v>533</v>
      </c>
    </row>
    <row r="4845" spans="2:3">
      <c r="B4845" s="5">
        <v>375</v>
      </c>
      <c r="C4845" s="5" t="s">
        <v>533</v>
      </c>
    </row>
    <row r="4846" spans="2:3">
      <c r="B4846" s="5">
        <v>588</v>
      </c>
      <c r="C4846" s="5" t="s">
        <v>533</v>
      </c>
    </row>
    <row r="4847" spans="2:3">
      <c r="B4847" s="5">
        <v>496</v>
      </c>
      <c r="C4847" s="5" t="s">
        <v>533</v>
      </c>
    </row>
    <row r="4848" spans="2:3">
      <c r="B4848" s="5">
        <v>635</v>
      </c>
      <c r="C4848" s="5" t="s">
        <v>532</v>
      </c>
    </row>
    <row r="4849" spans="2:3">
      <c r="B4849" s="5">
        <v>573</v>
      </c>
      <c r="C4849" s="5" t="s">
        <v>533</v>
      </c>
    </row>
    <row r="4850" spans="2:3">
      <c r="B4850" s="5">
        <v>187</v>
      </c>
      <c r="C4850" s="5" t="s">
        <v>532</v>
      </c>
    </row>
    <row r="4851" spans="2:3">
      <c r="B4851" s="5">
        <v>271</v>
      </c>
      <c r="C4851" s="5" t="s">
        <v>533</v>
      </c>
    </row>
    <row r="4852" spans="2:3">
      <c r="B4852" s="5">
        <v>562</v>
      </c>
      <c r="C4852" s="5" t="s">
        <v>532</v>
      </c>
    </row>
    <row r="4853" spans="2:3">
      <c r="B4853" s="5">
        <v>547</v>
      </c>
      <c r="C4853" s="5" t="s">
        <v>533</v>
      </c>
    </row>
    <row r="4854" spans="2:3">
      <c r="B4854" s="5">
        <v>796</v>
      </c>
      <c r="C4854" s="5" t="s">
        <v>532</v>
      </c>
    </row>
    <row r="4855" spans="2:3">
      <c r="B4855" s="5">
        <v>642</v>
      </c>
      <c r="C4855" s="5" t="s">
        <v>532</v>
      </c>
    </row>
    <row r="4856" spans="2:3">
      <c r="B4856" s="5">
        <v>349</v>
      </c>
      <c r="C4856" s="5" t="s">
        <v>533</v>
      </c>
    </row>
    <row r="4857" spans="2:3">
      <c r="B4857" s="5">
        <v>600</v>
      </c>
      <c r="C4857" s="5" t="s">
        <v>532</v>
      </c>
    </row>
    <row r="4858" spans="2:3">
      <c r="B4858" s="5">
        <v>31</v>
      </c>
      <c r="C4858" s="5" t="s">
        <v>532</v>
      </c>
    </row>
    <row r="4859" spans="2:3">
      <c r="B4859" s="5">
        <v>59</v>
      </c>
      <c r="C4859" s="5" t="s">
        <v>532</v>
      </c>
    </row>
    <row r="4860" spans="2:3">
      <c r="B4860" s="5">
        <v>190</v>
      </c>
      <c r="C4860" s="5" t="s">
        <v>532</v>
      </c>
    </row>
    <row r="4861" spans="2:3">
      <c r="B4861" s="5">
        <v>112</v>
      </c>
      <c r="C4861" s="5" t="s">
        <v>532</v>
      </c>
    </row>
    <row r="4862" spans="2:3">
      <c r="B4862" s="5">
        <v>888</v>
      </c>
      <c r="C4862" s="5" t="s">
        <v>532</v>
      </c>
    </row>
    <row r="4863" spans="2:3">
      <c r="B4863" s="5">
        <v>841</v>
      </c>
      <c r="C4863" s="5" t="s">
        <v>532</v>
      </c>
    </row>
    <row r="4864" spans="2:3">
      <c r="B4864" s="5">
        <v>191</v>
      </c>
      <c r="C4864" s="5" t="s">
        <v>533</v>
      </c>
    </row>
    <row r="4865" spans="2:3">
      <c r="B4865" s="5">
        <v>81</v>
      </c>
      <c r="C4865" s="5" t="s">
        <v>533</v>
      </c>
    </row>
    <row r="4866" spans="2:3">
      <c r="B4866" s="5">
        <v>946</v>
      </c>
      <c r="C4866" s="5" t="s">
        <v>533</v>
      </c>
    </row>
    <row r="4867" spans="2:3">
      <c r="B4867" s="5">
        <v>601</v>
      </c>
      <c r="C4867" s="5" t="s">
        <v>533</v>
      </c>
    </row>
    <row r="4868" spans="2:3">
      <c r="B4868" s="5">
        <v>467</v>
      </c>
      <c r="C4868" s="5" t="s">
        <v>532</v>
      </c>
    </row>
    <row r="4869" spans="2:3">
      <c r="B4869" s="5">
        <v>779</v>
      </c>
      <c r="C4869" s="5" t="s">
        <v>532</v>
      </c>
    </row>
    <row r="4870" spans="2:3">
      <c r="B4870" s="5">
        <v>555</v>
      </c>
      <c r="C4870" s="5" t="s">
        <v>533</v>
      </c>
    </row>
    <row r="4871" spans="2:3">
      <c r="B4871" s="5">
        <v>256</v>
      </c>
      <c r="C4871" s="5" t="s">
        <v>533</v>
      </c>
    </row>
    <row r="4872" spans="2:3">
      <c r="B4872" s="5">
        <v>750</v>
      </c>
      <c r="C4872" s="5" t="s">
        <v>532</v>
      </c>
    </row>
    <row r="4873" spans="2:3">
      <c r="B4873" s="5">
        <v>372</v>
      </c>
      <c r="C4873" s="5" t="s">
        <v>533</v>
      </c>
    </row>
    <row r="4874" spans="2:3">
      <c r="B4874" s="5">
        <v>920</v>
      </c>
      <c r="C4874" s="5" t="s">
        <v>532</v>
      </c>
    </row>
    <row r="4875" spans="2:3">
      <c r="B4875" s="5">
        <v>428</v>
      </c>
      <c r="C4875" s="5" t="s">
        <v>533</v>
      </c>
    </row>
    <row r="4876" spans="2:3">
      <c r="B4876" s="5">
        <v>729</v>
      </c>
      <c r="C4876" s="5" t="s">
        <v>533</v>
      </c>
    </row>
    <row r="4877" spans="2:3">
      <c r="B4877" s="5">
        <v>419</v>
      </c>
      <c r="C4877" s="5" t="s">
        <v>533</v>
      </c>
    </row>
    <row r="4878" spans="2:3">
      <c r="B4878" s="5">
        <v>850</v>
      </c>
      <c r="C4878" s="5" t="s">
        <v>532</v>
      </c>
    </row>
    <row r="4879" spans="2:3">
      <c r="B4879" s="5">
        <v>693</v>
      </c>
      <c r="C4879" s="5" t="s">
        <v>533</v>
      </c>
    </row>
    <row r="4880" spans="2:3">
      <c r="B4880" s="5">
        <v>339</v>
      </c>
      <c r="C4880" s="5" t="s">
        <v>532</v>
      </c>
    </row>
    <row r="4881" spans="2:3">
      <c r="B4881" s="5">
        <v>541</v>
      </c>
      <c r="C4881" s="5" t="s">
        <v>532</v>
      </c>
    </row>
    <row r="4882" spans="2:3">
      <c r="B4882" s="5">
        <v>885</v>
      </c>
      <c r="C4882" s="5" t="s">
        <v>533</v>
      </c>
    </row>
    <row r="4883" spans="2:3">
      <c r="B4883" s="5">
        <v>279</v>
      </c>
      <c r="C4883" s="5" t="s">
        <v>533</v>
      </c>
    </row>
    <row r="4884" spans="2:3">
      <c r="B4884" s="5">
        <v>90</v>
      </c>
      <c r="C4884" s="5" t="s">
        <v>533</v>
      </c>
    </row>
    <row r="4885" spans="2:3">
      <c r="B4885" s="5">
        <v>557</v>
      </c>
      <c r="C4885" s="5" t="s">
        <v>532</v>
      </c>
    </row>
    <row r="4886" spans="2:3">
      <c r="B4886" s="5">
        <v>916</v>
      </c>
      <c r="C4886" s="5" t="s">
        <v>532</v>
      </c>
    </row>
    <row r="4887" spans="2:3">
      <c r="B4887" s="5">
        <v>237</v>
      </c>
      <c r="C4887" s="5" t="s">
        <v>532</v>
      </c>
    </row>
    <row r="4888" spans="2:3">
      <c r="B4888" s="5">
        <v>111</v>
      </c>
      <c r="C4888" s="5" t="s">
        <v>533</v>
      </c>
    </row>
    <row r="4889" spans="2:3">
      <c r="B4889" s="5">
        <v>388</v>
      </c>
      <c r="C4889" s="5" t="s">
        <v>533</v>
      </c>
    </row>
    <row r="4890" spans="2:3">
      <c r="B4890" s="5">
        <v>251</v>
      </c>
      <c r="C4890" s="5" t="s">
        <v>532</v>
      </c>
    </row>
    <row r="4891" spans="2:3">
      <c r="B4891" s="5">
        <v>273</v>
      </c>
      <c r="C4891" s="5" t="s">
        <v>533</v>
      </c>
    </row>
    <row r="4892" spans="2:3">
      <c r="B4892" s="5">
        <v>127</v>
      </c>
      <c r="C4892" s="5" t="s">
        <v>533</v>
      </c>
    </row>
    <row r="4893" spans="2:3">
      <c r="B4893" s="5">
        <v>27</v>
      </c>
      <c r="C4893" s="5" t="s">
        <v>533</v>
      </c>
    </row>
    <row r="4894" spans="2:3">
      <c r="B4894" s="5">
        <v>917</v>
      </c>
      <c r="C4894" s="5" t="s">
        <v>532</v>
      </c>
    </row>
    <row r="4895" spans="2:3">
      <c r="B4895" s="5">
        <v>885</v>
      </c>
      <c r="C4895" s="5" t="s">
        <v>532</v>
      </c>
    </row>
    <row r="4896" spans="2:3">
      <c r="B4896" s="5">
        <v>252</v>
      </c>
      <c r="C4896" s="5" t="s">
        <v>533</v>
      </c>
    </row>
    <row r="4897" spans="2:3">
      <c r="B4897" s="5">
        <v>107</v>
      </c>
      <c r="C4897" s="5" t="s">
        <v>533</v>
      </c>
    </row>
    <row r="4898" spans="2:3">
      <c r="B4898" s="5">
        <v>188</v>
      </c>
      <c r="C4898" s="5" t="s">
        <v>532</v>
      </c>
    </row>
    <row r="4899" spans="2:3">
      <c r="B4899" s="5">
        <v>257</v>
      </c>
      <c r="C4899" s="5" t="s">
        <v>533</v>
      </c>
    </row>
    <row r="4900" spans="2:3">
      <c r="B4900" s="5">
        <v>52</v>
      </c>
      <c r="C4900" s="5" t="s">
        <v>533</v>
      </c>
    </row>
    <row r="4901" spans="2:3">
      <c r="B4901" s="5">
        <v>531</v>
      </c>
      <c r="C4901" s="5" t="s">
        <v>533</v>
      </c>
    </row>
    <row r="4902" spans="2:3">
      <c r="B4902" s="5">
        <v>753</v>
      </c>
      <c r="C4902" s="5" t="s">
        <v>532</v>
      </c>
    </row>
    <row r="4903" spans="2:3">
      <c r="B4903" s="5">
        <v>270</v>
      </c>
      <c r="C4903" s="5" t="s">
        <v>533</v>
      </c>
    </row>
    <row r="4904" spans="2:3">
      <c r="B4904" s="5">
        <v>626</v>
      </c>
      <c r="C4904" s="5" t="s">
        <v>533</v>
      </c>
    </row>
    <row r="4905" spans="2:3">
      <c r="B4905" s="5">
        <v>41</v>
      </c>
      <c r="C4905" s="5" t="s">
        <v>533</v>
      </c>
    </row>
    <row r="4906" spans="2:3">
      <c r="B4906" s="5">
        <v>373</v>
      </c>
      <c r="C4906" s="5" t="s">
        <v>533</v>
      </c>
    </row>
    <row r="4907" spans="2:3">
      <c r="B4907" s="5">
        <v>802</v>
      </c>
      <c r="C4907" s="5" t="s">
        <v>532</v>
      </c>
    </row>
    <row r="4908" spans="2:3">
      <c r="B4908" s="5">
        <v>805</v>
      </c>
      <c r="C4908" s="5" t="s">
        <v>533</v>
      </c>
    </row>
    <row r="4909" spans="2:3">
      <c r="B4909" s="5">
        <v>778</v>
      </c>
      <c r="C4909" s="5" t="s">
        <v>532</v>
      </c>
    </row>
    <row r="4910" spans="2:3">
      <c r="B4910" s="5">
        <v>320</v>
      </c>
      <c r="C4910" s="5" t="s">
        <v>533</v>
      </c>
    </row>
    <row r="4911" spans="2:3">
      <c r="B4911" s="5">
        <v>43</v>
      </c>
      <c r="C4911" s="5" t="s">
        <v>533</v>
      </c>
    </row>
    <row r="4912" spans="2:3">
      <c r="B4912" s="5">
        <v>220</v>
      </c>
      <c r="C4912" s="5" t="s">
        <v>533</v>
      </c>
    </row>
    <row r="4913" spans="2:3">
      <c r="B4913" s="5">
        <v>205</v>
      </c>
      <c r="C4913" s="5" t="s">
        <v>533</v>
      </c>
    </row>
    <row r="4914" spans="2:3">
      <c r="B4914" s="5">
        <v>903</v>
      </c>
      <c r="C4914" s="5" t="s">
        <v>533</v>
      </c>
    </row>
    <row r="4915" spans="2:3">
      <c r="B4915" s="5">
        <v>596</v>
      </c>
      <c r="C4915" s="5" t="s">
        <v>533</v>
      </c>
    </row>
    <row r="4916" spans="2:3">
      <c r="B4916" s="5">
        <v>111</v>
      </c>
      <c r="C4916" s="5" t="s">
        <v>532</v>
      </c>
    </row>
    <row r="4917" spans="2:3">
      <c r="B4917" s="5">
        <v>716</v>
      </c>
      <c r="C4917" s="5" t="s">
        <v>533</v>
      </c>
    </row>
    <row r="4918" spans="2:3">
      <c r="B4918" s="5">
        <v>924</v>
      </c>
      <c r="C4918" s="5" t="s">
        <v>532</v>
      </c>
    </row>
    <row r="4919" spans="2:3">
      <c r="B4919" s="5">
        <v>634</v>
      </c>
      <c r="C4919" s="5" t="s">
        <v>533</v>
      </c>
    </row>
    <row r="4920" spans="2:3">
      <c r="B4920" s="5">
        <v>417</v>
      </c>
      <c r="C4920" s="5" t="s">
        <v>533</v>
      </c>
    </row>
    <row r="4921" spans="2:3">
      <c r="B4921" s="5">
        <v>394</v>
      </c>
      <c r="C4921" s="5" t="s">
        <v>533</v>
      </c>
    </row>
    <row r="4922" spans="2:3">
      <c r="B4922" s="5">
        <v>553</v>
      </c>
      <c r="C4922" s="5" t="s">
        <v>533</v>
      </c>
    </row>
    <row r="4923" spans="2:3">
      <c r="B4923" s="5">
        <v>504</v>
      </c>
      <c r="C4923" s="5" t="s">
        <v>533</v>
      </c>
    </row>
    <row r="4924" spans="2:3">
      <c r="B4924" s="5">
        <v>978</v>
      </c>
      <c r="C4924" s="5" t="s">
        <v>532</v>
      </c>
    </row>
    <row r="4925" spans="2:3">
      <c r="B4925" s="5">
        <v>207</v>
      </c>
      <c r="C4925" s="5" t="s">
        <v>532</v>
      </c>
    </row>
    <row r="4926" spans="2:3">
      <c r="B4926" s="5">
        <v>234</v>
      </c>
      <c r="C4926" s="5" t="s">
        <v>532</v>
      </c>
    </row>
    <row r="4927" spans="2:3">
      <c r="B4927" s="5">
        <v>627</v>
      </c>
      <c r="C4927" s="5" t="s">
        <v>533</v>
      </c>
    </row>
    <row r="4928" spans="2:3">
      <c r="B4928" s="5">
        <v>257</v>
      </c>
      <c r="C4928" s="5" t="s">
        <v>533</v>
      </c>
    </row>
    <row r="4929" spans="2:3">
      <c r="B4929" s="5">
        <v>840</v>
      </c>
      <c r="C4929" s="5" t="s">
        <v>533</v>
      </c>
    </row>
    <row r="4930" spans="2:3">
      <c r="B4930" s="5">
        <v>926</v>
      </c>
      <c r="C4930" s="5" t="s">
        <v>533</v>
      </c>
    </row>
    <row r="4931" spans="2:3">
      <c r="B4931" s="5">
        <v>984</v>
      </c>
      <c r="C4931" s="5" t="s">
        <v>533</v>
      </c>
    </row>
    <row r="4932" spans="2:3">
      <c r="B4932" s="5">
        <v>536</v>
      </c>
      <c r="C4932" s="5" t="s">
        <v>533</v>
      </c>
    </row>
    <row r="4933" spans="2:3">
      <c r="B4933" s="5">
        <v>733</v>
      </c>
      <c r="C4933" s="5" t="s">
        <v>532</v>
      </c>
    </row>
    <row r="4934" spans="2:3">
      <c r="B4934" s="5">
        <v>605</v>
      </c>
      <c r="C4934" s="5" t="s">
        <v>533</v>
      </c>
    </row>
    <row r="4935" spans="2:3">
      <c r="B4935" s="5">
        <v>310</v>
      </c>
      <c r="C4935" s="5" t="s">
        <v>532</v>
      </c>
    </row>
    <row r="4936" spans="2:3">
      <c r="B4936" s="5">
        <v>551</v>
      </c>
      <c r="C4936" s="5" t="s">
        <v>533</v>
      </c>
    </row>
    <row r="4937" spans="2:3">
      <c r="B4937" s="5">
        <v>296</v>
      </c>
      <c r="C4937" s="5" t="s">
        <v>532</v>
      </c>
    </row>
    <row r="4938" spans="2:3">
      <c r="B4938" s="5">
        <v>559</v>
      </c>
      <c r="C4938" s="5" t="s">
        <v>533</v>
      </c>
    </row>
    <row r="4939" spans="2:3">
      <c r="B4939" s="5">
        <v>394</v>
      </c>
      <c r="C4939" s="5" t="s">
        <v>533</v>
      </c>
    </row>
    <row r="4940" spans="2:3">
      <c r="B4940" s="5">
        <v>327</v>
      </c>
      <c r="C4940" s="5" t="s">
        <v>532</v>
      </c>
    </row>
    <row r="4941" spans="2:3">
      <c r="B4941" s="5">
        <v>675</v>
      </c>
      <c r="C4941" s="5" t="s">
        <v>533</v>
      </c>
    </row>
    <row r="4942" spans="2:3">
      <c r="B4942" s="5">
        <v>558</v>
      </c>
      <c r="C4942" s="5" t="s">
        <v>533</v>
      </c>
    </row>
    <row r="4943" spans="2:3">
      <c r="B4943" s="5">
        <v>532</v>
      </c>
      <c r="C4943" s="5" t="s">
        <v>532</v>
      </c>
    </row>
    <row r="4944" spans="2:3">
      <c r="B4944" s="5">
        <v>485</v>
      </c>
      <c r="C4944" s="5" t="s">
        <v>533</v>
      </c>
    </row>
    <row r="4945" spans="2:3">
      <c r="B4945" s="5">
        <v>202</v>
      </c>
      <c r="C4945" s="5" t="s">
        <v>533</v>
      </c>
    </row>
    <row r="4946" spans="2:3">
      <c r="B4946" s="5">
        <v>589</v>
      </c>
      <c r="C4946" s="5" t="s">
        <v>532</v>
      </c>
    </row>
    <row r="4947" spans="2:3">
      <c r="B4947" s="5">
        <v>477</v>
      </c>
      <c r="C4947" s="5" t="s">
        <v>533</v>
      </c>
    </row>
    <row r="4948" spans="2:3">
      <c r="B4948" s="5">
        <v>806</v>
      </c>
      <c r="C4948" s="5" t="s">
        <v>532</v>
      </c>
    </row>
    <row r="4949" spans="2:3">
      <c r="B4949" s="5">
        <v>960</v>
      </c>
      <c r="C4949" s="5" t="s">
        <v>533</v>
      </c>
    </row>
    <row r="4950" spans="2:3">
      <c r="B4950" s="5">
        <v>556</v>
      </c>
      <c r="C4950" s="5" t="s">
        <v>532</v>
      </c>
    </row>
    <row r="4951" spans="2:3">
      <c r="B4951" s="5">
        <v>843</v>
      </c>
      <c r="C4951" s="5" t="s">
        <v>533</v>
      </c>
    </row>
    <row r="4952" spans="2:3">
      <c r="B4952" s="5">
        <v>938</v>
      </c>
      <c r="C4952" s="5" t="s">
        <v>532</v>
      </c>
    </row>
    <row r="4953" spans="2:3">
      <c r="B4953" s="5">
        <v>183</v>
      </c>
      <c r="C4953" s="5" t="s">
        <v>532</v>
      </c>
    </row>
    <row r="4954" spans="2:3">
      <c r="B4954" s="5">
        <v>839</v>
      </c>
      <c r="C4954" s="5" t="s">
        <v>532</v>
      </c>
    </row>
    <row r="4955" spans="2:3">
      <c r="B4955" s="5">
        <v>23</v>
      </c>
      <c r="C4955" s="5" t="s">
        <v>532</v>
      </c>
    </row>
    <row r="4956" spans="2:3">
      <c r="B4956" s="5">
        <v>833</v>
      </c>
      <c r="C4956" s="5" t="s">
        <v>532</v>
      </c>
    </row>
    <row r="4957" spans="2:3">
      <c r="B4957" s="5">
        <v>984</v>
      </c>
      <c r="C4957" s="5" t="s">
        <v>533</v>
      </c>
    </row>
    <row r="4958" spans="2:3">
      <c r="B4958" s="5">
        <v>672</v>
      </c>
      <c r="C4958" s="5" t="s">
        <v>532</v>
      </c>
    </row>
    <row r="4959" spans="2:3">
      <c r="B4959" s="5">
        <v>346</v>
      </c>
      <c r="C4959" s="5" t="s">
        <v>533</v>
      </c>
    </row>
    <row r="4960" spans="2:3">
      <c r="B4960" s="5">
        <v>285</v>
      </c>
      <c r="C4960" s="5" t="s">
        <v>532</v>
      </c>
    </row>
    <row r="4961" spans="2:3">
      <c r="B4961" s="5">
        <v>121</v>
      </c>
      <c r="C4961" s="5" t="s">
        <v>533</v>
      </c>
    </row>
    <row r="4962" spans="2:3">
      <c r="B4962" s="5">
        <v>203</v>
      </c>
      <c r="C4962" s="5" t="s">
        <v>533</v>
      </c>
    </row>
    <row r="4963" spans="2:3">
      <c r="B4963" s="5">
        <v>230</v>
      </c>
      <c r="C4963" s="5" t="s">
        <v>533</v>
      </c>
    </row>
    <row r="4964" spans="2:3">
      <c r="B4964" s="5">
        <v>764</v>
      </c>
      <c r="C4964" s="5" t="s">
        <v>532</v>
      </c>
    </row>
    <row r="4965" spans="2:3">
      <c r="B4965" s="5">
        <v>182</v>
      </c>
      <c r="C4965" s="5" t="s">
        <v>532</v>
      </c>
    </row>
    <row r="4966" spans="2:3">
      <c r="B4966" s="5">
        <v>417</v>
      </c>
      <c r="C4966" s="5" t="s">
        <v>533</v>
      </c>
    </row>
    <row r="4967" spans="2:3">
      <c r="B4967" s="5">
        <v>333</v>
      </c>
      <c r="C4967" s="5" t="s">
        <v>532</v>
      </c>
    </row>
    <row r="4968" spans="2:3">
      <c r="B4968" s="5">
        <v>553</v>
      </c>
      <c r="C4968" s="5" t="s">
        <v>533</v>
      </c>
    </row>
    <row r="4969" spans="2:3">
      <c r="B4969" s="5">
        <v>52</v>
      </c>
      <c r="C4969" s="5" t="s">
        <v>533</v>
      </c>
    </row>
    <row r="4970" spans="2:3">
      <c r="B4970" s="5">
        <v>464</v>
      </c>
      <c r="C4970" s="5" t="s">
        <v>533</v>
      </c>
    </row>
    <row r="4971" spans="2:3">
      <c r="B4971" s="5">
        <v>370</v>
      </c>
      <c r="C4971" s="5" t="s">
        <v>533</v>
      </c>
    </row>
    <row r="4972" spans="2:3">
      <c r="B4972" s="5">
        <v>198</v>
      </c>
      <c r="C4972" s="5" t="s">
        <v>532</v>
      </c>
    </row>
    <row r="4973" spans="2:3">
      <c r="B4973" s="5">
        <v>307</v>
      </c>
      <c r="C4973" s="5" t="s">
        <v>532</v>
      </c>
    </row>
    <row r="4974" spans="2:3">
      <c r="B4974" s="5">
        <v>346</v>
      </c>
      <c r="C4974" s="5" t="s">
        <v>532</v>
      </c>
    </row>
    <row r="4975" spans="2:3">
      <c r="B4975" s="5">
        <v>689</v>
      </c>
      <c r="C4975" s="5" t="s">
        <v>532</v>
      </c>
    </row>
    <row r="4976" spans="2:3">
      <c r="B4976" s="5">
        <v>76</v>
      </c>
      <c r="C4976" s="5" t="s">
        <v>533</v>
      </c>
    </row>
    <row r="4977" spans="2:3">
      <c r="B4977" s="5">
        <v>115</v>
      </c>
      <c r="C4977" s="5" t="s">
        <v>532</v>
      </c>
    </row>
    <row r="4978" spans="2:3">
      <c r="B4978" s="5">
        <v>744</v>
      </c>
      <c r="C4978" s="5" t="s">
        <v>533</v>
      </c>
    </row>
    <row r="4979" spans="2:3">
      <c r="B4979" s="5">
        <v>489</v>
      </c>
      <c r="C4979" s="5" t="s">
        <v>532</v>
      </c>
    </row>
    <row r="4980" spans="2:3">
      <c r="B4980" s="5">
        <v>558</v>
      </c>
      <c r="C4980" s="5" t="s">
        <v>532</v>
      </c>
    </row>
    <row r="4981" spans="2:3">
      <c r="B4981" s="5">
        <v>211</v>
      </c>
      <c r="C4981" s="5" t="s">
        <v>533</v>
      </c>
    </row>
    <row r="4982" spans="2:3">
      <c r="B4982" s="5">
        <v>500</v>
      </c>
      <c r="C4982" s="5" t="s">
        <v>533</v>
      </c>
    </row>
    <row r="4983" spans="2:3">
      <c r="B4983" s="5">
        <v>918</v>
      </c>
      <c r="C4983" s="5" t="s">
        <v>532</v>
      </c>
    </row>
    <row r="4984" spans="2:3">
      <c r="B4984" s="5">
        <v>946</v>
      </c>
      <c r="C4984" s="5" t="s">
        <v>533</v>
      </c>
    </row>
    <row r="4985" spans="2:3">
      <c r="B4985" s="5">
        <v>91</v>
      </c>
      <c r="C4985" s="5" t="s">
        <v>532</v>
      </c>
    </row>
    <row r="4986" spans="2:3">
      <c r="B4986" s="5">
        <v>255</v>
      </c>
      <c r="C4986" s="5" t="s">
        <v>532</v>
      </c>
    </row>
    <row r="4987" spans="2:3">
      <c r="B4987" s="5">
        <v>222</v>
      </c>
      <c r="C4987" s="5" t="s">
        <v>533</v>
      </c>
    </row>
    <row r="4988" spans="2:3">
      <c r="B4988" s="5">
        <v>543</v>
      </c>
      <c r="C4988" s="5" t="s">
        <v>533</v>
      </c>
    </row>
    <row r="4989" spans="2:3">
      <c r="B4989" s="5">
        <v>15</v>
      </c>
      <c r="C4989" s="5" t="s">
        <v>532</v>
      </c>
    </row>
    <row r="4990" spans="2:3">
      <c r="B4990" s="5">
        <v>538</v>
      </c>
      <c r="C4990" s="5" t="s">
        <v>532</v>
      </c>
    </row>
    <row r="4991" spans="2:3">
      <c r="B4991" s="5">
        <v>950</v>
      </c>
      <c r="C4991" s="5" t="s">
        <v>532</v>
      </c>
    </row>
    <row r="4992" spans="2:3">
      <c r="B4992" s="5">
        <v>782</v>
      </c>
      <c r="C4992" s="5" t="s">
        <v>533</v>
      </c>
    </row>
    <row r="4993" spans="2:3">
      <c r="B4993" s="5">
        <v>56</v>
      </c>
      <c r="C4993" s="5" t="s">
        <v>532</v>
      </c>
    </row>
    <row r="4994" spans="2:3">
      <c r="B4994" s="5">
        <v>806</v>
      </c>
      <c r="C4994" s="5" t="s">
        <v>532</v>
      </c>
    </row>
    <row r="4995" spans="2:3">
      <c r="B4995" s="5">
        <v>895</v>
      </c>
      <c r="C4995" s="5" t="s">
        <v>532</v>
      </c>
    </row>
    <row r="4996" spans="2:3">
      <c r="B4996" s="5">
        <v>10</v>
      </c>
      <c r="C4996" s="5" t="s">
        <v>533</v>
      </c>
    </row>
    <row r="4997" spans="2:3">
      <c r="B4997" s="5">
        <v>947</v>
      </c>
      <c r="C4997" s="5" t="s">
        <v>532</v>
      </c>
    </row>
    <row r="4998" spans="2:3">
      <c r="B4998" s="5">
        <v>97</v>
      </c>
      <c r="C4998" s="5" t="s">
        <v>533</v>
      </c>
    </row>
    <row r="4999" spans="2:3">
      <c r="B4999" s="5">
        <v>873</v>
      </c>
      <c r="C4999" s="5" t="s">
        <v>532</v>
      </c>
    </row>
    <row r="5000" spans="2:3">
      <c r="B5000" s="5">
        <v>132</v>
      </c>
      <c r="C5000" s="5" t="s">
        <v>533</v>
      </c>
    </row>
    <row r="5001" spans="2:3">
      <c r="B5001" s="5">
        <v>503</v>
      </c>
      <c r="C5001" s="5" t="s">
        <v>533</v>
      </c>
    </row>
    <row r="5002" spans="2:3">
      <c r="B5002" s="5">
        <v>578</v>
      </c>
      <c r="C5002" s="5" t="s">
        <v>533</v>
      </c>
    </row>
    <row r="5003" spans="2:3">
      <c r="B5003" s="5">
        <v>631</v>
      </c>
      <c r="C5003" s="5" t="s">
        <v>532</v>
      </c>
    </row>
    <row r="5004" spans="2:3">
      <c r="B5004" s="5">
        <v>653</v>
      </c>
      <c r="C5004" s="5" t="s">
        <v>533</v>
      </c>
    </row>
    <row r="5005" spans="2:3">
      <c r="B5005" s="5">
        <v>344</v>
      </c>
      <c r="C5005" s="5" t="s">
        <v>532</v>
      </c>
    </row>
    <row r="5006" spans="2:3">
      <c r="B5006" s="5">
        <v>690</v>
      </c>
      <c r="C5006" s="5" t="s">
        <v>532</v>
      </c>
    </row>
    <row r="5007" spans="2:3">
      <c r="B5007" s="5">
        <v>993</v>
      </c>
      <c r="C5007" s="5" t="s">
        <v>532</v>
      </c>
    </row>
    <row r="5008" spans="2:3">
      <c r="B5008" s="5">
        <v>589</v>
      </c>
      <c r="C5008" s="5" t="s">
        <v>533</v>
      </c>
    </row>
    <row r="5009" spans="2:3">
      <c r="B5009" s="5">
        <v>405</v>
      </c>
      <c r="C5009" s="5" t="s">
        <v>533</v>
      </c>
    </row>
    <row r="5010" spans="2:3">
      <c r="B5010" s="5">
        <v>956</v>
      </c>
      <c r="C5010" s="5" t="s">
        <v>532</v>
      </c>
    </row>
    <row r="5011" spans="2:3">
      <c r="B5011" s="5">
        <v>128</v>
      </c>
      <c r="C5011" s="5" t="s">
        <v>533</v>
      </c>
    </row>
    <row r="5012" spans="2:3">
      <c r="B5012" s="5">
        <v>96</v>
      </c>
      <c r="C5012" s="5" t="s">
        <v>532</v>
      </c>
    </row>
    <row r="5013" spans="2:3">
      <c r="B5013" s="5">
        <v>792</v>
      </c>
      <c r="C5013" s="5" t="s">
        <v>532</v>
      </c>
    </row>
    <row r="5014" spans="2:3">
      <c r="B5014" s="5">
        <v>497</v>
      </c>
      <c r="C5014" s="5" t="s">
        <v>533</v>
      </c>
    </row>
    <row r="5015" spans="2:3">
      <c r="B5015" s="5">
        <v>682</v>
      </c>
      <c r="C5015" s="5" t="s">
        <v>533</v>
      </c>
    </row>
    <row r="5016" spans="2:3">
      <c r="B5016" s="5">
        <v>446</v>
      </c>
      <c r="C5016" s="5" t="s">
        <v>533</v>
      </c>
    </row>
    <row r="5017" spans="2:3">
      <c r="B5017" s="5">
        <v>857</v>
      </c>
      <c r="C5017" s="5" t="s">
        <v>532</v>
      </c>
    </row>
    <row r="5018" spans="2:3">
      <c r="B5018" s="5">
        <v>832</v>
      </c>
      <c r="C5018" s="5" t="s">
        <v>533</v>
      </c>
    </row>
    <row r="5019" spans="2:3">
      <c r="B5019" s="5">
        <v>399</v>
      </c>
      <c r="C5019" s="5" t="s">
        <v>533</v>
      </c>
    </row>
    <row r="5020" spans="2:3">
      <c r="B5020" s="5">
        <v>214</v>
      </c>
      <c r="C5020" s="5" t="s">
        <v>532</v>
      </c>
    </row>
    <row r="5021" spans="2:3">
      <c r="B5021" s="5">
        <v>201</v>
      </c>
      <c r="C5021" s="5" t="s">
        <v>533</v>
      </c>
    </row>
    <row r="5022" spans="2:3">
      <c r="B5022" s="5">
        <v>654</v>
      </c>
      <c r="C5022" s="5" t="s">
        <v>533</v>
      </c>
    </row>
    <row r="5023" spans="2:3">
      <c r="B5023" s="5">
        <v>166</v>
      </c>
      <c r="C5023" s="5" t="s">
        <v>533</v>
      </c>
    </row>
    <row r="5024" spans="2:3">
      <c r="B5024" s="5">
        <v>618</v>
      </c>
      <c r="C5024" s="5" t="s">
        <v>533</v>
      </c>
    </row>
    <row r="5025" spans="2:3">
      <c r="B5025" s="5">
        <v>544</v>
      </c>
      <c r="C5025" s="5" t="s">
        <v>533</v>
      </c>
    </row>
    <row r="5026" spans="2:3">
      <c r="B5026" s="5">
        <v>305</v>
      </c>
      <c r="C5026" s="5" t="s">
        <v>532</v>
      </c>
    </row>
    <row r="5027" spans="2:3">
      <c r="B5027" s="5">
        <v>644</v>
      </c>
      <c r="C5027" s="5" t="s">
        <v>533</v>
      </c>
    </row>
    <row r="5028" spans="2:3">
      <c r="B5028" s="5">
        <v>528</v>
      </c>
      <c r="C5028" s="5" t="s">
        <v>532</v>
      </c>
    </row>
    <row r="5029" spans="2:3">
      <c r="B5029" s="5">
        <v>509</v>
      </c>
      <c r="C5029" s="5" t="s">
        <v>532</v>
      </c>
    </row>
    <row r="5030" spans="2:3">
      <c r="B5030" s="5">
        <v>569</v>
      </c>
      <c r="C5030" s="5" t="s">
        <v>532</v>
      </c>
    </row>
    <row r="5031" spans="2:3">
      <c r="B5031" s="5">
        <v>73</v>
      </c>
      <c r="C5031" s="5" t="s">
        <v>533</v>
      </c>
    </row>
    <row r="5032" spans="2:3">
      <c r="B5032" s="5">
        <v>963</v>
      </c>
      <c r="C5032" s="5" t="s">
        <v>533</v>
      </c>
    </row>
    <row r="5033" spans="2:3">
      <c r="B5033" s="5">
        <v>446</v>
      </c>
      <c r="C5033" s="5" t="s">
        <v>532</v>
      </c>
    </row>
    <row r="5034" spans="2:3">
      <c r="B5034" s="5">
        <v>947</v>
      </c>
      <c r="C5034" s="5" t="s">
        <v>532</v>
      </c>
    </row>
    <row r="5035" spans="2:3">
      <c r="B5035" s="5">
        <v>520</v>
      </c>
      <c r="C5035" s="5" t="s">
        <v>533</v>
      </c>
    </row>
    <row r="5036" spans="2:3">
      <c r="B5036" s="5">
        <v>213</v>
      </c>
      <c r="C5036" s="5" t="s">
        <v>533</v>
      </c>
    </row>
    <row r="5037" spans="2:3">
      <c r="B5037" s="5">
        <v>294</v>
      </c>
      <c r="C5037" s="5" t="s">
        <v>533</v>
      </c>
    </row>
    <row r="5038" spans="2:3">
      <c r="B5038" s="5">
        <v>349</v>
      </c>
      <c r="C5038" s="5" t="s">
        <v>533</v>
      </c>
    </row>
    <row r="5039" spans="2:3">
      <c r="B5039" s="5">
        <v>7</v>
      </c>
      <c r="C5039" s="5" t="s">
        <v>533</v>
      </c>
    </row>
    <row r="5040" spans="2:3">
      <c r="B5040" s="5">
        <v>8</v>
      </c>
      <c r="C5040" s="5" t="s">
        <v>533</v>
      </c>
    </row>
    <row r="5041" spans="2:3">
      <c r="B5041" s="5">
        <v>557</v>
      </c>
      <c r="C5041" s="5" t="s">
        <v>533</v>
      </c>
    </row>
    <row r="5042" spans="2:3">
      <c r="B5042" s="5">
        <v>995</v>
      </c>
      <c r="C5042" s="5" t="s">
        <v>533</v>
      </c>
    </row>
    <row r="5043" spans="2:3">
      <c r="B5043" s="5">
        <v>374</v>
      </c>
      <c r="C5043" s="5" t="s">
        <v>533</v>
      </c>
    </row>
    <row r="5044" spans="2:3">
      <c r="B5044" s="5">
        <v>420</v>
      </c>
      <c r="C5044" s="5" t="s">
        <v>532</v>
      </c>
    </row>
    <row r="5045" spans="2:3">
      <c r="B5045" s="5">
        <v>451</v>
      </c>
      <c r="C5045" s="5" t="s">
        <v>533</v>
      </c>
    </row>
    <row r="5046" spans="2:3">
      <c r="B5046" s="5">
        <v>980</v>
      </c>
      <c r="C5046" s="5" t="s">
        <v>533</v>
      </c>
    </row>
    <row r="5047" spans="2:3">
      <c r="B5047" s="5">
        <v>555</v>
      </c>
      <c r="C5047" s="5" t="s">
        <v>533</v>
      </c>
    </row>
    <row r="5048" spans="2:3">
      <c r="B5048" s="5">
        <v>255</v>
      </c>
      <c r="C5048" s="5" t="s">
        <v>532</v>
      </c>
    </row>
    <row r="5049" spans="2:3">
      <c r="B5049" s="5">
        <v>272</v>
      </c>
      <c r="C5049" s="5" t="s">
        <v>532</v>
      </c>
    </row>
    <row r="5050" spans="2:3">
      <c r="B5050" s="5">
        <v>219</v>
      </c>
      <c r="C5050" s="5" t="s">
        <v>532</v>
      </c>
    </row>
    <row r="5051" spans="2:3">
      <c r="B5051" s="5">
        <v>379</v>
      </c>
      <c r="C5051" s="5" t="s">
        <v>533</v>
      </c>
    </row>
    <row r="5052" spans="2:3">
      <c r="B5052" s="5">
        <v>473</v>
      </c>
      <c r="C5052" s="5" t="s">
        <v>532</v>
      </c>
    </row>
    <row r="5053" spans="2:3">
      <c r="B5053" s="5">
        <v>610</v>
      </c>
      <c r="C5053" s="5" t="s">
        <v>533</v>
      </c>
    </row>
    <row r="5054" spans="2:3">
      <c r="B5054" s="5">
        <v>451</v>
      </c>
      <c r="C5054" s="5" t="s">
        <v>533</v>
      </c>
    </row>
    <row r="5055" spans="2:3">
      <c r="B5055" s="5">
        <v>47</v>
      </c>
      <c r="C5055" s="5" t="s">
        <v>533</v>
      </c>
    </row>
    <row r="5056" spans="2:3">
      <c r="B5056" s="5">
        <v>981</v>
      </c>
      <c r="C5056" s="5" t="s">
        <v>532</v>
      </c>
    </row>
    <row r="5057" spans="2:3">
      <c r="B5057" s="5">
        <v>232</v>
      </c>
      <c r="C5057" s="5" t="s">
        <v>533</v>
      </c>
    </row>
    <row r="5058" spans="2:3">
      <c r="B5058" s="5">
        <v>810</v>
      </c>
      <c r="C5058" s="5" t="s">
        <v>532</v>
      </c>
    </row>
    <row r="5059" spans="2:3">
      <c r="B5059" s="5">
        <v>328</v>
      </c>
      <c r="C5059" s="5" t="s">
        <v>533</v>
      </c>
    </row>
    <row r="5060" spans="2:3">
      <c r="B5060" s="5">
        <v>141</v>
      </c>
      <c r="C5060" s="5" t="s">
        <v>532</v>
      </c>
    </row>
    <row r="5061" spans="2:3">
      <c r="B5061" s="5">
        <v>619</v>
      </c>
      <c r="C5061" s="5" t="s">
        <v>532</v>
      </c>
    </row>
    <row r="5062" spans="2:3">
      <c r="B5062" s="5">
        <v>463</v>
      </c>
      <c r="C5062" s="5" t="s">
        <v>533</v>
      </c>
    </row>
    <row r="5063" spans="2:3">
      <c r="B5063" s="5">
        <v>825</v>
      </c>
      <c r="C5063" s="5" t="s">
        <v>532</v>
      </c>
    </row>
    <row r="5064" spans="2:3">
      <c r="B5064" s="5">
        <v>881</v>
      </c>
      <c r="C5064" s="5" t="s">
        <v>533</v>
      </c>
    </row>
    <row r="5065" spans="2:3">
      <c r="B5065" s="5">
        <v>878</v>
      </c>
      <c r="C5065" s="5" t="s">
        <v>533</v>
      </c>
    </row>
    <row r="5066" spans="2:3">
      <c r="B5066" s="5">
        <v>541</v>
      </c>
      <c r="C5066" s="5" t="s">
        <v>533</v>
      </c>
    </row>
    <row r="5067" spans="2:3">
      <c r="B5067" s="5">
        <v>499</v>
      </c>
      <c r="C5067" s="5" t="s">
        <v>533</v>
      </c>
    </row>
    <row r="5068" spans="2:3">
      <c r="B5068" s="5">
        <v>901</v>
      </c>
      <c r="C5068" s="5" t="s">
        <v>532</v>
      </c>
    </row>
    <row r="5069" spans="2:3">
      <c r="B5069" s="5">
        <v>346</v>
      </c>
      <c r="C5069" s="5" t="s">
        <v>533</v>
      </c>
    </row>
    <row r="5070" spans="2:3">
      <c r="B5070" s="5">
        <v>819</v>
      </c>
      <c r="C5070" s="5" t="s">
        <v>532</v>
      </c>
    </row>
    <row r="5071" spans="2:3">
      <c r="B5071" s="5">
        <v>673</v>
      </c>
      <c r="C5071" s="5" t="s">
        <v>532</v>
      </c>
    </row>
    <row r="5072" spans="2:3">
      <c r="B5072" s="5">
        <v>930</v>
      </c>
      <c r="C5072" s="5" t="s">
        <v>532</v>
      </c>
    </row>
    <row r="5073" spans="2:3">
      <c r="B5073" s="5">
        <v>620</v>
      </c>
      <c r="C5073" s="5" t="s">
        <v>532</v>
      </c>
    </row>
    <row r="5074" spans="2:3">
      <c r="B5074" s="5">
        <v>540</v>
      </c>
      <c r="C5074" s="5" t="s">
        <v>533</v>
      </c>
    </row>
    <row r="5075" spans="2:3">
      <c r="B5075" s="5">
        <v>849</v>
      </c>
      <c r="C5075" s="5" t="s">
        <v>532</v>
      </c>
    </row>
    <row r="5076" spans="2:3">
      <c r="B5076" s="5">
        <v>806</v>
      </c>
      <c r="C5076" s="5" t="s">
        <v>532</v>
      </c>
    </row>
    <row r="5077" spans="2:3">
      <c r="B5077" s="5">
        <v>613</v>
      </c>
      <c r="C5077" s="5" t="s">
        <v>532</v>
      </c>
    </row>
    <row r="5078" spans="2:3">
      <c r="B5078" s="5">
        <v>359</v>
      </c>
      <c r="C5078" s="5" t="s">
        <v>532</v>
      </c>
    </row>
    <row r="5079" spans="2:3">
      <c r="B5079" s="5">
        <v>942</v>
      </c>
      <c r="C5079" s="5" t="s">
        <v>532</v>
      </c>
    </row>
    <row r="5080" spans="2:3">
      <c r="B5080" s="5">
        <v>602</v>
      </c>
      <c r="C5080" s="5" t="s">
        <v>532</v>
      </c>
    </row>
    <row r="5081" spans="2:3">
      <c r="B5081" s="5">
        <v>83</v>
      </c>
      <c r="C5081" s="5" t="s">
        <v>533</v>
      </c>
    </row>
    <row r="5082" spans="2:3">
      <c r="B5082" s="5">
        <v>952</v>
      </c>
      <c r="C5082" s="5" t="s">
        <v>533</v>
      </c>
    </row>
    <row r="5083" spans="2:3">
      <c r="B5083" s="5">
        <v>239</v>
      </c>
      <c r="C5083" s="5" t="s">
        <v>533</v>
      </c>
    </row>
    <row r="5084" spans="2:3">
      <c r="B5084" s="5">
        <v>229</v>
      </c>
      <c r="C5084" s="5" t="s">
        <v>533</v>
      </c>
    </row>
    <row r="5085" spans="2:3">
      <c r="B5085" s="5">
        <v>815</v>
      </c>
      <c r="C5085" s="5" t="s">
        <v>532</v>
      </c>
    </row>
    <row r="5086" spans="2:3">
      <c r="B5086" s="5">
        <v>912</v>
      </c>
      <c r="C5086" s="5" t="s">
        <v>532</v>
      </c>
    </row>
    <row r="5087" spans="2:3">
      <c r="B5087" s="5">
        <v>947</v>
      </c>
      <c r="C5087" s="5" t="s">
        <v>532</v>
      </c>
    </row>
    <row r="5088" spans="2:3">
      <c r="B5088" s="5">
        <v>210</v>
      </c>
      <c r="C5088" s="5" t="s">
        <v>533</v>
      </c>
    </row>
    <row r="5089" spans="2:3">
      <c r="B5089" s="5">
        <v>325</v>
      </c>
      <c r="C5089" s="5" t="s">
        <v>533</v>
      </c>
    </row>
    <row r="5090" spans="2:3">
      <c r="B5090" s="5">
        <v>988</v>
      </c>
      <c r="C5090" s="5" t="s">
        <v>533</v>
      </c>
    </row>
    <row r="5091" spans="2:3">
      <c r="B5091" s="5">
        <v>902</v>
      </c>
      <c r="C5091" s="5" t="s">
        <v>533</v>
      </c>
    </row>
    <row r="5092" spans="2:3">
      <c r="B5092" s="5">
        <v>976</v>
      </c>
      <c r="C5092" s="5" t="s">
        <v>533</v>
      </c>
    </row>
    <row r="5093" spans="2:3">
      <c r="B5093" s="5">
        <v>34</v>
      </c>
      <c r="C5093" s="5" t="s">
        <v>532</v>
      </c>
    </row>
    <row r="5094" spans="2:3">
      <c r="B5094" s="5">
        <v>891</v>
      </c>
      <c r="C5094" s="5" t="s">
        <v>532</v>
      </c>
    </row>
    <row r="5095" spans="2:3">
      <c r="B5095" s="5">
        <v>581</v>
      </c>
      <c r="C5095" s="5" t="s">
        <v>533</v>
      </c>
    </row>
    <row r="5096" spans="2:3">
      <c r="B5096" s="5">
        <v>598</v>
      </c>
      <c r="C5096" s="5" t="s">
        <v>533</v>
      </c>
    </row>
    <row r="5097" spans="2:3">
      <c r="B5097" s="5">
        <v>234</v>
      </c>
      <c r="C5097" s="5" t="s">
        <v>532</v>
      </c>
    </row>
    <row r="5098" spans="2:3">
      <c r="B5098" s="5">
        <v>391</v>
      </c>
      <c r="C5098" s="5" t="s">
        <v>533</v>
      </c>
    </row>
    <row r="5099" spans="2:3">
      <c r="B5099" s="5">
        <v>48</v>
      </c>
      <c r="C5099" s="5" t="s">
        <v>533</v>
      </c>
    </row>
    <row r="5100" spans="2:3">
      <c r="B5100" s="5">
        <v>780</v>
      </c>
      <c r="C5100" s="5" t="s">
        <v>532</v>
      </c>
    </row>
    <row r="5101" spans="2:3">
      <c r="B5101" s="5">
        <v>802</v>
      </c>
      <c r="C5101" s="5" t="s">
        <v>533</v>
      </c>
    </row>
    <row r="5102" spans="2:3">
      <c r="B5102" s="5">
        <v>372</v>
      </c>
      <c r="C5102" s="5" t="s">
        <v>533</v>
      </c>
    </row>
    <row r="5103" spans="2:3">
      <c r="B5103" s="5">
        <v>736</v>
      </c>
      <c r="C5103" s="5" t="s">
        <v>533</v>
      </c>
    </row>
    <row r="5104" spans="2:3">
      <c r="B5104" s="5">
        <v>751</v>
      </c>
      <c r="C5104" s="5" t="s">
        <v>533</v>
      </c>
    </row>
    <row r="5105" spans="2:3">
      <c r="B5105" s="5">
        <v>750</v>
      </c>
      <c r="C5105" s="5" t="s">
        <v>532</v>
      </c>
    </row>
    <row r="5106" spans="2:3">
      <c r="B5106" s="5">
        <v>541</v>
      </c>
      <c r="C5106" s="5" t="s">
        <v>533</v>
      </c>
    </row>
    <row r="5107" spans="2:3">
      <c r="B5107" s="5">
        <v>793</v>
      </c>
      <c r="C5107" s="5" t="s">
        <v>532</v>
      </c>
    </row>
    <row r="5108" spans="2:3">
      <c r="B5108" s="5">
        <v>888</v>
      </c>
      <c r="C5108" s="5" t="s">
        <v>533</v>
      </c>
    </row>
    <row r="5109" spans="2:3">
      <c r="B5109" s="5">
        <v>427</v>
      </c>
      <c r="C5109" s="5" t="s">
        <v>533</v>
      </c>
    </row>
    <row r="5110" spans="2:3">
      <c r="B5110" s="5">
        <v>364</v>
      </c>
      <c r="C5110" s="5" t="s">
        <v>533</v>
      </c>
    </row>
    <row r="5111" spans="2:3">
      <c r="B5111" s="5">
        <v>94</v>
      </c>
      <c r="C5111" s="5" t="s">
        <v>532</v>
      </c>
    </row>
    <row r="5112" spans="2:3">
      <c r="B5112" s="5">
        <v>179</v>
      </c>
      <c r="C5112" s="5" t="s">
        <v>532</v>
      </c>
    </row>
    <row r="5113" spans="2:3">
      <c r="B5113" s="5">
        <v>299</v>
      </c>
      <c r="C5113" s="5" t="s">
        <v>533</v>
      </c>
    </row>
    <row r="5114" spans="2:3">
      <c r="B5114" s="5">
        <v>753</v>
      </c>
      <c r="C5114" s="5" t="s">
        <v>532</v>
      </c>
    </row>
    <row r="5115" spans="2:3">
      <c r="B5115" s="5">
        <v>417</v>
      </c>
      <c r="C5115" s="5" t="s">
        <v>533</v>
      </c>
    </row>
    <row r="5116" spans="2:3">
      <c r="B5116" s="5">
        <v>906</v>
      </c>
      <c r="C5116" s="5" t="s">
        <v>532</v>
      </c>
    </row>
    <row r="5117" spans="2:3">
      <c r="B5117" s="5">
        <v>896</v>
      </c>
      <c r="C5117" s="5" t="s">
        <v>532</v>
      </c>
    </row>
    <row r="5118" spans="2:3">
      <c r="B5118" s="5">
        <v>802</v>
      </c>
      <c r="C5118" s="5" t="s">
        <v>532</v>
      </c>
    </row>
    <row r="5119" spans="2:3">
      <c r="B5119" s="5">
        <v>387</v>
      </c>
      <c r="C5119" s="5" t="s">
        <v>533</v>
      </c>
    </row>
    <row r="5120" spans="2:3">
      <c r="B5120" s="5">
        <v>157</v>
      </c>
      <c r="C5120" s="5" t="s">
        <v>533</v>
      </c>
    </row>
    <row r="5121" spans="2:3">
      <c r="B5121" s="5">
        <v>465</v>
      </c>
      <c r="C5121" s="5" t="s">
        <v>533</v>
      </c>
    </row>
    <row r="5122" spans="2:3">
      <c r="B5122" s="5">
        <v>496</v>
      </c>
      <c r="C5122" s="5" t="s">
        <v>533</v>
      </c>
    </row>
    <row r="5123" spans="2:3">
      <c r="B5123" s="5">
        <v>314</v>
      </c>
      <c r="C5123" s="5" t="s">
        <v>533</v>
      </c>
    </row>
    <row r="5124" spans="2:3">
      <c r="B5124" s="5">
        <v>703</v>
      </c>
      <c r="C5124" s="5" t="s">
        <v>532</v>
      </c>
    </row>
    <row r="5125" spans="2:3">
      <c r="B5125" s="5">
        <v>562</v>
      </c>
      <c r="C5125" s="5" t="s">
        <v>532</v>
      </c>
    </row>
    <row r="5126" spans="2:3">
      <c r="B5126" s="5">
        <v>569</v>
      </c>
      <c r="C5126" s="5" t="s">
        <v>533</v>
      </c>
    </row>
    <row r="5127" spans="2:3">
      <c r="B5127" s="5">
        <v>707</v>
      </c>
      <c r="C5127" s="5" t="s">
        <v>533</v>
      </c>
    </row>
    <row r="5128" spans="2:3">
      <c r="B5128" s="5">
        <v>397</v>
      </c>
      <c r="C5128" s="5" t="s">
        <v>533</v>
      </c>
    </row>
    <row r="5129" spans="2:3">
      <c r="B5129" s="5">
        <v>220</v>
      </c>
      <c r="C5129" s="5" t="s">
        <v>533</v>
      </c>
    </row>
    <row r="5130" spans="2:3">
      <c r="B5130" s="5">
        <v>528</v>
      </c>
      <c r="C5130" s="5" t="s">
        <v>533</v>
      </c>
    </row>
    <row r="5131" spans="2:3">
      <c r="B5131" s="5">
        <v>470</v>
      </c>
      <c r="C5131" s="5" t="s">
        <v>533</v>
      </c>
    </row>
    <row r="5132" spans="2:3">
      <c r="B5132" s="5">
        <v>988</v>
      </c>
      <c r="C5132" s="5" t="s">
        <v>532</v>
      </c>
    </row>
    <row r="5133" spans="2:3">
      <c r="B5133" s="5">
        <v>12</v>
      </c>
      <c r="C5133" s="5" t="s">
        <v>532</v>
      </c>
    </row>
    <row r="5134" spans="2:3">
      <c r="B5134" s="5">
        <v>5</v>
      </c>
      <c r="C5134" s="5" t="s">
        <v>533</v>
      </c>
    </row>
    <row r="5135" spans="2:3">
      <c r="B5135" s="5">
        <v>84</v>
      </c>
      <c r="C5135" s="5" t="s">
        <v>533</v>
      </c>
    </row>
    <row r="5136" spans="2:3">
      <c r="B5136" s="5">
        <v>596</v>
      </c>
      <c r="C5136" s="5" t="s">
        <v>533</v>
      </c>
    </row>
    <row r="5137" spans="2:3">
      <c r="B5137" s="5">
        <v>813</v>
      </c>
      <c r="C5137" s="5" t="s">
        <v>532</v>
      </c>
    </row>
    <row r="5138" spans="2:3">
      <c r="B5138" s="5">
        <v>411</v>
      </c>
      <c r="C5138" s="5" t="s">
        <v>533</v>
      </c>
    </row>
    <row r="5139" spans="2:3">
      <c r="B5139" s="5">
        <v>442</v>
      </c>
      <c r="C5139" s="5" t="s">
        <v>533</v>
      </c>
    </row>
    <row r="5140" spans="2:3">
      <c r="B5140" s="5">
        <v>385</v>
      </c>
      <c r="C5140" s="5" t="s">
        <v>533</v>
      </c>
    </row>
    <row r="5141" spans="2:3">
      <c r="B5141" s="5">
        <v>782</v>
      </c>
      <c r="C5141" s="5" t="s">
        <v>533</v>
      </c>
    </row>
    <row r="5142" spans="2:3">
      <c r="B5142" s="5">
        <v>488</v>
      </c>
      <c r="C5142" s="5" t="s">
        <v>532</v>
      </c>
    </row>
    <row r="5143" spans="2:3">
      <c r="B5143" s="5">
        <v>421</v>
      </c>
      <c r="C5143" s="5" t="s">
        <v>533</v>
      </c>
    </row>
    <row r="5144" spans="2:3">
      <c r="B5144" s="5">
        <v>387</v>
      </c>
      <c r="C5144" s="5" t="s">
        <v>533</v>
      </c>
    </row>
    <row r="5145" spans="2:3">
      <c r="B5145" s="5">
        <v>13</v>
      </c>
      <c r="C5145" s="5" t="s">
        <v>533</v>
      </c>
    </row>
    <row r="5146" spans="2:3">
      <c r="B5146" s="5">
        <v>768</v>
      </c>
      <c r="C5146" s="5" t="s">
        <v>532</v>
      </c>
    </row>
    <row r="5147" spans="2:3">
      <c r="B5147" s="5">
        <v>243</v>
      </c>
      <c r="C5147" s="5" t="s">
        <v>533</v>
      </c>
    </row>
    <row r="5148" spans="2:3">
      <c r="B5148" s="5">
        <v>177</v>
      </c>
      <c r="C5148" s="5" t="s">
        <v>533</v>
      </c>
    </row>
    <row r="5149" spans="2:3">
      <c r="B5149" s="5">
        <v>697</v>
      </c>
      <c r="C5149" s="5" t="s">
        <v>533</v>
      </c>
    </row>
    <row r="5150" spans="2:3">
      <c r="B5150" s="5">
        <v>432</v>
      </c>
      <c r="C5150" s="5" t="s">
        <v>533</v>
      </c>
    </row>
    <row r="5151" spans="2:3">
      <c r="B5151" s="5">
        <v>243</v>
      </c>
      <c r="C5151" s="5" t="s">
        <v>533</v>
      </c>
    </row>
    <row r="5152" spans="2:3">
      <c r="B5152" s="5">
        <v>771</v>
      </c>
      <c r="C5152" s="5" t="s">
        <v>533</v>
      </c>
    </row>
    <row r="5153" spans="2:3">
      <c r="B5153" s="5">
        <v>875</v>
      </c>
      <c r="C5153" s="5" t="s">
        <v>532</v>
      </c>
    </row>
    <row r="5154" spans="2:3">
      <c r="B5154" s="5">
        <v>365</v>
      </c>
      <c r="C5154" s="5" t="s">
        <v>533</v>
      </c>
    </row>
    <row r="5155" spans="2:3">
      <c r="B5155" s="5">
        <v>878</v>
      </c>
      <c r="C5155" s="5" t="s">
        <v>533</v>
      </c>
    </row>
    <row r="5156" spans="2:3">
      <c r="B5156" s="5">
        <v>650</v>
      </c>
      <c r="C5156" s="5" t="s">
        <v>533</v>
      </c>
    </row>
    <row r="5157" spans="2:3">
      <c r="B5157" s="5">
        <v>794</v>
      </c>
      <c r="C5157" s="5" t="s">
        <v>532</v>
      </c>
    </row>
    <row r="5158" spans="2:3">
      <c r="B5158" s="5">
        <v>372</v>
      </c>
      <c r="C5158" s="5" t="s">
        <v>533</v>
      </c>
    </row>
    <row r="5159" spans="2:3">
      <c r="B5159" s="5">
        <v>845</v>
      </c>
      <c r="C5159" s="5" t="s">
        <v>532</v>
      </c>
    </row>
    <row r="5160" spans="2:3">
      <c r="B5160" s="5">
        <v>144</v>
      </c>
      <c r="C5160" s="5" t="s">
        <v>533</v>
      </c>
    </row>
    <row r="5161" spans="2:3">
      <c r="B5161" s="5">
        <v>671</v>
      </c>
      <c r="C5161" s="5" t="s">
        <v>533</v>
      </c>
    </row>
    <row r="5162" spans="2:3">
      <c r="B5162" s="5">
        <v>777</v>
      </c>
      <c r="C5162" s="5" t="s">
        <v>532</v>
      </c>
    </row>
    <row r="5163" spans="2:3">
      <c r="B5163" s="5">
        <v>276</v>
      </c>
      <c r="C5163" s="5" t="s">
        <v>533</v>
      </c>
    </row>
    <row r="5164" spans="2:3">
      <c r="B5164" s="5">
        <v>493</v>
      </c>
      <c r="C5164" s="5" t="s">
        <v>532</v>
      </c>
    </row>
    <row r="5165" spans="2:3">
      <c r="B5165" s="5">
        <v>884</v>
      </c>
      <c r="C5165" s="5" t="s">
        <v>532</v>
      </c>
    </row>
    <row r="5166" spans="2:3">
      <c r="B5166" s="5">
        <v>430</v>
      </c>
      <c r="C5166" s="5" t="s">
        <v>533</v>
      </c>
    </row>
    <row r="5167" spans="2:3">
      <c r="B5167" s="5">
        <v>523</v>
      </c>
      <c r="C5167" s="5" t="s">
        <v>533</v>
      </c>
    </row>
    <row r="5168" spans="2:3">
      <c r="B5168" s="5">
        <v>483</v>
      </c>
      <c r="C5168" s="5" t="s">
        <v>532</v>
      </c>
    </row>
    <row r="5169" spans="2:3">
      <c r="B5169" s="5">
        <v>844</v>
      </c>
      <c r="C5169" s="5" t="s">
        <v>532</v>
      </c>
    </row>
    <row r="5170" spans="2:3">
      <c r="B5170" s="5">
        <v>779</v>
      </c>
      <c r="C5170" s="5" t="s">
        <v>532</v>
      </c>
    </row>
    <row r="5171" spans="2:3">
      <c r="B5171" s="5">
        <v>742</v>
      </c>
      <c r="C5171" s="5" t="s">
        <v>533</v>
      </c>
    </row>
    <row r="5172" spans="2:3">
      <c r="B5172" s="5">
        <v>666</v>
      </c>
      <c r="C5172" s="5" t="s">
        <v>532</v>
      </c>
    </row>
    <row r="5173" spans="2:3">
      <c r="B5173" s="5">
        <v>145</v>
      </c>
      <c r="C5173" s="5" t="s">
        <v>532</v>
      </c>
    </row>
    <row r="5174" spans="2:3">
      <c r="B5174" s="5">
        <v>153</v>
      </c>
      <c r="C5174" s="5" t="s">
        <v>533</v>
      </c>
    </row>
    <row r="5175" spans="2:3">
      <c r="B5175" s="5">
        <v>510</v>
      </c>
      <c r="C5175" s="5" t="s">
        <v>533</v>
      </c>
    </row>
    <row r="5176" spans="2:3">
      <c r="B5176" s="5">
        <v>972</v>
      </c>
      <c r="C5176" s="5" t="s">
        <v>533</v>
      </c>
    </row>
    <row r="5177" spans="2:3">
      <c r="B5177" s="5">
        <v>102</v>
      </c>
      <c r="C5177" s="5" t="s">
        <v>533</v>
      </c>
    </row>
    <row r="5178" spans="2:3">
      <c r="B5178" s="5">
        <v>902</v>
      </c>
      <c r="C5178" s="5" t="s">
        <v>532</v>
      </c>
    </row>
    <row r="5179" spans="2:3">
      <c r="B5179" s="5">
        <v>442</v>
      </c>
      <c r="C5179" s="5" t="s">
        <v>533</v>
      </c>
    </row>
    <row r="5180" spans="2:3">
      <c r="B5180" s="5">
        <v>434</v>
      </c>
      <c r="C5180" s="5" t="s">
        <v>533</v>
      </c>
    </row>
    <row r="5181" spans="2:3">
      <c r="B5181" s="5">
        <v>174</v>
      </c>
      <c r="C5181" s="5" t="s">
        <v>533</v>
      </c>
    </row>
    <row r="5182" spans="2:3">
      <c r="B5182" s="5">
        <v>214</v>
      </c>
      <c r="C5182" s="5" t="s">
        <v>533</v>
      </c>
    </row>
    <row r="5183" spans="2:3">
      <c r="B5183" s="5">
        <v>632</v>
      </c>
      <c r="C5183" s="5" t="s">
        <v>533</v>
      </c>
    </row>
    <row r="5184" spans="2:3">
      <c r="B5184" s="5">
        <v>255</v>
      </c>
      <c r="C5184" s="5" t="s">
        <v>533</v>
      </c>
    </row>
    <row r="5185" spans="2:3">
      <c r="B5185" s="5">
        <v>957</v>
      </c>
      <c r="C5185" s="5" t="s">
        <v>533</v>
      </c>
    </row>
    <row r="5186" spans="2:3">
      <c r="B5186" s="5">
        <v>463</v>
      </c>
      <c r="C5186" s="5" t="s">
        <v>532</v>
      </c>
    </row>
    <row r="5187" spans="2:3">
      <c r="B5187" s="5">
        <v>661</v>
      </c>
      <c r="C5187" s="5" t="s">
        <v>533</v>
      </c>
    </row>
    <row r="5188" spans="2:3">
      <c r="B5188" s="5">
        <v>440</v>
      </c>
      <c r="C5188" s="5" t="s">
        <v>533</v>
      </c>
    </row>
    <row r="5189" spans="2:3">
      <c r="B5189" s="5">
        <v>425</v>
      </c>
      <c r="C5189" s="5" t="s">
        <v>532</v>
      </c>
    </row>
    <row r="5190" spans="2:3">
      <c r="B5190" s="5">
        <v>440</v>
      </c>
      <c r="C5190" s="5" t="s">
        <v>533</v>
      </c>
    </row>
    <row r="5191" spans="2:3">
      <c r="B5191" s="5">
        <v>413</v>
      </c>
      <c r="C5191" s="5" t="s">
        <v>533</v>
      </c>
    </row>
    <row r="5192" spans="2:3">
      <c r="B5192" s="5">
        <v>348</v>
      </c>
      <c r="C5192" s="5" t="s">
        <v>533</v>
      </c>
    </row>
    <row r="5193" spans="2:3">
      <c r="B5193" s="5">
        <v>888</v>
      </c>
      <c r="C5193" s="5" t="s">
        <v>533</v>
      </c>
    </row>
    <row r="5194" spans="2:3">
      <c r="B5194" s="5">
        <v>412</v>
      </c>
      <c r="C5194" s="5" t="s">
        <v>533</v>
      </c>
    </row>
    <row r="5195" spans="2:3">
      <c r="B5195" s="5">
        <v>986</v>
      </c>
      <c r="C5195" s="5" t="s">
        <v>533</v>
      </c>
    </row>
    <row r="5196" spans="2:3">
      <c r="B5196" s="5">
        <v>623</v>
      </c>
      <c r="C5196" s="5" t="s">
        <v>533</v>
      </c>
    </row>
    <row r="5197" spans="2:3">
      <c r="B5197" s="5">
        <v>0</v>
      </c>
      <c r="C5197" s="5" t="s">
        <v>533</v>
      </c>
    </row>
    <row r="5198" spans="2:3">
      <c r="B5198" s="5">
        <v>987</v>
      </c>
      <c r="C5198" s="5" t="s">
        <v>532</v>
      </c>
    </row>
    <row r="5199" spans="2:3">
      <c r="B5199" s="5">
        <v>479</v>
      </c>
      <c r="C5199" s="5" t="s">
        <v>533</v>
      </c>
    </row>
    <row r="5200" spans="2:3">
      <c r="B5200" s="5">
        <v>48</v>
      </c>
      <c r="C5200" s="5" t="s">
        <v>532</v>
      </c>
    </row>
    <row r="5201" spans="2:3">
      <c r="B5201" s="5">
        <v>886</v>
      </c>
      <c r="C5201" s="5" t="s">
        <v>532</v>
      </c>
    </row>
    <row r="5202" spans="2:3">
      <c r="B5202" s="5">
        <v>996</v>
      </c>
      <c r="C5202" s="5" t="s">
        <v>533</v>
      </c>
    </row>
    <row r="5203" spans="2:3">
      <c r="B5203" s="5">
        <v>531</v>
      </c>
      <c r="C5203" s="5" t="s">
        <v>532</v>
      </c>
    </row>
    <row r="5204" spans="2:3">
      <c r="B5204" s="5">
        <v>975</v>
      </c>
      <c r="C5204" s="5" t="s">
        <v>532</v>
      </c>
    </row>
    <row r="5205" spans="2:3">
      <c r="B5205" s="5">
        <v>183</v>
      </c>
      <c r="C5205" s="5" t="s">
        <v>533</v>
      </c>
    </row>
    <row r="5206" spans="2:3">
      <c r="B5206" s="5">
        <v>994</v>
      </c>
      <c r="C5206" s="5" t="s">
        <v>533</v>
      </c>
    </row>
    <row r="5207" spans="2:3">
      <c r="B5207" s="5">
        <v>45</v>
      </c>
      <c r="C5207" s="5" t="s">
        <v>533</v>
      </c>
    </row>
    <row r="5208" spans="2:3">
      <c r="B5208" s="5">
        <v>50</v>
      </c>
      <c r="C5208" s="5" t="s">
        <v>533</v>
      </c>
    </row>
    <row r="5209" spans="2:3">
      <c r="B5209" s="5">
        <v>230</v>
      </c>
      <c r="C5209" s="5" t="s">
        <v>532</v>
      </c>
    </row>
    <row r="5210" spans="2:3">
      <c r="B5210" s="5">
        <v>878</v>
      </c>
      <c r="C5210" s="5" t="s">
        <v>533</v>
      </c>
    </row>
    <row r="5211" spans="2:3">
      <c r="B5211" s="5">
        <v>870</v>
      </c>
      <c r="C5211" s="5" t="s">
        <v>532</v>
      </c>
    </row>
    <row r="5212" spans="2:3">
      <c r="B5212" s="5">
        <v>460</v>
      </c>
      <c r="C5212" s="5" t="s">
        <v>532</v>
      </c>
    </row>
    <row r="5213" spans="2:3">
      <c r="B5213" s="5">
        <v>350</v>
      </c>
      <c r="C5213" s="5" t="s">
        <v>533</v>
      </c>
    </row>
    <row r="5214" spans="2:3">
      <c r="B5214" s="5">
        <v>676</v>
      </c>
      <c r="C5214" s="5" t="s">
        <v>532</v>
      </c>
    </row>
    <row r="5215" spans="2:3">
      <c r="B5215" s="5">
        <v>422</v>
      </c>
      <c r="C5215" s="5" t="s">
        <v>532</v>
      </c>
    </row>
    <row r="5216" spans="2:3">
      <c r="B5216" s="5">
        <v>537</v>
      </c>
      <c r="C5216" s="5" t="s">
        <v>532</v>
      </c>
    </row>
    <row r="5217" spans="2:3">
      <c r="B5217" s="5">
        <v>907</v>
      </c>
      <c r="C5217" s="5" t="s">
        <v>532</v>
      </c>
    </row>
    <row r="5218" spans="2:3">
      <c r="B5218" s="5">
        <v>697</v>
      </c>
      <c r="C5218" s="5" t="s">
        <v>533</v>
      </c>
    </row>
    <row r="5219" spans="2:3">
      <c r="B5219" s="5">
        <v>515</v>
      </c>
      <c r="C5219" s="5" t="s">
        <v>533</v>
      </c>
    </row>
    <row r="5220" spans="2:3">
      <c r="B5220" s="5">
        <v>40</v>
      </c>
      <c r="C5220" s="5" t="s">
        <v>533</v>
      </c>
    </row>
    <row r="5221" spans="2:3">
      <c r="B5221" s="5">
        <v>899</v>
      </c>
      <c r="C5221" s="5" t="s">
        <v>532</v>
      </c>
    </row>
    <row r="5222" spans="2:3">
      <c r="B5222" s="5">
        <v>983</v>
      </c>
      <c r="C5222" s="5" t="s">
        <v>533</v>
      </c>
    </row>
    <row r="5223" spans="2:3">
      <c r="B5223" s="5">
        <v>517</v>
      </c>
      <c r="C5223" s="5" t="s">
        <v>533</v>
      </c>
    </row>
    <row r="5224" spans="2:3">
      <c r="B5224" s="5">
        <v>406</v>
      </c>
      <c r="C5224" s="5" t="s">
        <v>533</v>
      </c>
    </row>
    <row r="5225" spans="2:3">
      <c r="B5225" s="5">
        <v>305</v>
      </c>
      <c r="C5225" s="5" t="s">
        <v>533</v>
      </c>
    </row>
    <row r="5226" spans="2:3">
      <c r="B5226" s="5">
        <v>76</v>
      </c>
      <c r="C5226" s="5" t="s">
        <v>533</v>
      </c>
    </row>
    <row r="5227" spans="2:3">
      <c r="B5227" s="5">
        <v>726</v>
      </c>
      <c r="C5227" s="5" t="s">
        <v>533</v>
      </c>
    </row>
    <row r="5228" spans="2:3">
      <c r="B5228" s="5">
        <v>990</v>
      </c>
      <c r="C5228" s="5" t="s">
        <v>532</v>
      </c>
    </row>
    <row r="5229" spans="2:3">
      <c r="B5229" s="5">
        <v>845</v>
      </c>
      <c r="C5229" s="5" t="s">
        <v>532</v>
      </c>
    </row>
    <row r="5230" spans="2:3">
      <c r="B5230" s="5">
        <v>469</v>
      </c>
      <c r="C5230" s="5" t="s">
        <v>533</v>
      </c>
    </row>
    <row r="5231" spans="2:3">
      <c r="B5231" s="5">
        <v>313</v>
      </c>
      <c r="C5231" s="5" t="s">
        <v>533</v>
      </c>
    </row>
    <row r="5232" spans="2:3">
      <c r="B5232" s="5">
        <v>385</v>
      </c>
      <c r="C5232" s="5" t="s">
        <v>533</v>
      </c>
    </row>
    <row r="5233" spans="2:3">
      <c r="B5233" s="5">
        <v>543</v>
      </c>
      <c r="C5233" s="5" t="s">
        <v>532</v>
      </c>
    </row>
    <row r="5234" spans="2:3">
      <c r="B5234" s="5">
        <v>361</v>
      </c>
      <c r="C5234" s="5" t="s">
        <v>532</v>
      </c>
    </row>
    <row r="5235" spans="2:3">
      <c r="B5235" s="5">
        <v>211</v>
      </c>
      <c r="C5235" s="5" t="s">
        <v>532</v>
      </c>
    </row>
    <row r="5236" spans="2:3">
      <c r="B5236" s="5">
        <v>656</v>
      </c>
      <c r="C5236" s="5" t="s">
        <v>533</v>
      </c>
    </row>
    <row r="5237" spans="2:3">
      <c r="B5237" s="5">
        <v>981</v>
      </c>
      <c r="C5237" s="5" t="s">
        <v>532</v>
      </c>
    </row>
    <row r="5238" spans="2:3">
      <c r="B5238" s="5">
        <v>451</v>
      </c>
      <c r="C5238" s="5" t="s">
        <v>533</v>
      </c>
    </row>
    <row r="5239" spans="2:3">
      <c r="B5239" s="5">
        <v>875</v>
      </c>
      <c r="C5239" s="5" t="s">
        <v>533</v>
      </c>
    </row>
    <row r="5240" spans="2:3">
      <c r="B5240" s="5">
        <v>325</v>
      </c>
      <c r="C5240" s="5" t="s">
        <v>533</v>
      </c>
    </row>
    <row r="5241" spans="2:3">
      <c r="B5241" s="5">
        <v>53</v>
      </c>
      <c r="C5241" s="5" t="s">
        <v>533</v>
      </c>
    </row>
    <row r="5242" spans="2:3">
      <c r="B5242" s="5">
        <v>694</v>
      </c>
      <c r="C5242" s="5" t="s">
        <v>533</v>
      </c>
    </row>
    <row r="5243" spans="2:3">
      <c r="B5243" s="5">
        <v>868</v>
      </c>
      <c r="C5243" s="5" t="s">
        <v>532</v>
      </c>
    </row>
    <row r="5244" spans="2:3">
      <c r="B5244" s="5">
        <v>955</v>
      </c>
      <c r="C5244" s="5" t="s">
        <v>532</v>
      </c>
    </row>
    <row r="5245" spans="2:3">
      <c r="B5245" s="5">
        <v>945</v>
      </c>
      <c r="C5245" s="5" t="s">
        <v>532</v>
      </c>
    </row>
    <row r="5246" spans="2:3">
      <c r="B5246" s="5">
        <v>614</v>
      </c>
      <c r="C5246" s="5" t="s">
        <v>533</v>
      </c>
    </row>
    <row r="5247" spans="2:3">
      <c r="B5247" s="5">
        <v>755</v>
      </c>
      <c r="C5247" s="5" t="s">
        <v>532</v>
      </c>
    </row>
    <row r="5248" spans="2:3">
      <c r="B5248" s="5">
        <v>233</v>
      </c>
      <c r="C5248" s="5" t="s">
        <v>533</v>
      </c>
    </row>
    <row r="5249" spans="2:3">
      <c r="B5249" s="5">
        <v>575</v>
      </c>
      <c r="C5249" s="5" t="s">
        <v>533</v>
      </c>
    </row>
    <row r="5250" spans="2:3">
      <c r="B5250" s="5">
        <v>473</v>
      </c>
      <c r="C5250" s="5" t="s">
        <v>532</v>
      </c>
    </row>
    <row r="5251" spans="2:3">
      <c r="B5251" s="5">
        <v>17</v>
      </c>
      <c r="C5251" s="5" t="s">
        <v>532</v>
      </c>
    </row>
    <row r="5252" spans="2:3">
      <c r="B5252" s="5">
        <v>805</v>
      </c>
      <c r="C5252" s="5" t="s">
        <v>533</v>
      </c>
    </row>
    <row r="5253" spans="2:3">
      <c r="B5253" s="5">
        <v>27</v>
      </c>
      <c r="C5253" s="5" t="s">
        <v>533</v>
      </c>
    </row>
    <row r="5254" spans="2:3">
      <c r="B5254" s="5">
        <v>11</v>
      </c>
      <c r="C5254" s="5" t="s">
        <v>533</v>
      </c>
    </row>
    <row r="5255" spans="2:3">
      <c r="B5255" s="5">
        <v>487</v>
      </c>
      <c r="C5255" s="5" t="s">
        <v>533</v>
      </c>
    </row>
    <row r="5256" spans="2:3">
      <c r="B5256" s="5">
        <v>808</v>
      </c>
      <c r="C5256" s="5" t="s">
        <v>532</v>
      </c>
    </row>
    <row r="5257" spans="2:3">
      <c r="B5257" s="5">
        <v>110</v>
      </c>
      <c r="C5257" s="5" t="s">
        <v>533</v>
      </c>
    </row>
    <row r="5258" spans="2:3">
      <c r="B5258" s="5">
        <v>682</v>
      </c>
      <c r="C5258" s="5" t="s">
        <v>532</v>
      </c>
    </row>
    <row r="5259" spans="2:3">
      <c r="B5259" s="5">
        <v>225</v>
      </c>
      <c r="C5259" s="5" t="s">
        <v>533</v>
      </c>
    </row>
    <row r="5260" spans="2:3">
      <c r="B5260" s="5">
        <v>153</v>
      </c>
      <c r="C5260" s="5" t="s">
        <v>532</v>
      </c>
    </row>
    <row r="5261" spans="2:3">
      <c r="B5261" s="5">
        <v>108</v>
      </c>
      <c r="C5261" s="5" t="s">
        <v>533</v>
      </c>
    </row>
    <row r="5262" spans="2:3">
      <c r="B5262" s="5">
        <v>708</v>
      </c>
      <c r="C5262" s="5" t="s">
        <v>533</v>
      </c>
    </row>
    <row r="5263" spans="2:3">
      <c r="B5263" s="5">
        <v>818</v>
      </c>
      <c r="C5263" s="5" t="s">
        <v>532</v>
      </c>
    </row>
    <row r="5264" spans="2:3">
      <c r="B5264" s="5">
        <v>590</v>
      </c>
      <c r="C5264" s="5" t="s">
        <v>532</v>
      </c>
    </row>
    <row r="5265" spans="2:3">
      <c r="B5265" s="5">
        <v>475</v>
      </c>
      <c r="C5265" s="5" t="s">
        <v>533</v>
      </c>
    </row>
    <row r="5266" spans="2:3">
      <c r="B5266" s="5">
        <v>879</v>
      </c>
      <c r="C5266" s="5" t="s">
        <v>532</v>
      </c>
    </row>
    <row r="5267" spans="2:3">
      <c r="B5267" s="5">
        <v>659</v>
      </c>
      <c r="C5267" s="5" t="s">
        <v>533</v>
      </c>
    </row>
    <row r="5268" spans="2:3">
      <c r="B5268" s="5">
        <v>32</v>
      </c>
      <c r="C5268" s="5" t="s">
        <v>532</v>
      </c>
    </row>
    <row r="5269" spans="2:3">
      <c r="B5269" s="5">
        <v>300</v>
      </c>
      <c r="C5269" s="5" t="s">
        <v>533</v>
      </c>
    </row>
    <row r="5270" spans="2:3">
      <c r="B5270" s="5">
        <v>554</v>
      </c>
      <c r="C5270" s="5" t="s">
        <v>533</v>
      </c>
    </row>
    <row r="5271" spans="2:3">
      <c r="B5271" s="5">
        <v>984</v>
      </c>
      <c r="C5271" s="5" t="s">
        <v>532</v>
      </c>
    </row>
    <row r="5272" spans="2:3">
      <c r="B5272" s="5">
        <v>492</v>
      </c>
      <c r="C5272" s="5" t="s">
        <v>532</v>
      </c>
    </row>
    <row r="5273" spans="2:3">
      <c r="B5273" s="5">
        <v>161</v>
      </c>
      <c r="C5273" s="5" t="s">
        <v>533</v>
      </c>
    </row>
    <row r="5274" spans="2:3">
      <c r="B5274" s="5">
        <v>750</v>
      </c>
      <c r="C5274" s="5" t="s">
        <v>532</v>
      </c>
    </row>
    <row r="5275" spans="2:3">
      <c r="B5275" s="5">
        <v>519</v>
      </c>
      <c r="C5275" s="5" t="s">
        <v>532</v>
      </c>
    </row>
    <row r="5276" spans="2:3">
      <c r="B5276" s="5">
        <v>945</v>
      </c>
      <c r="C5276" s="5" t="s">
        <v>532</v>
      </c>
    </row>
    <row r="5277" spans="2:3">
      <c r="B5277" s="5">
        <v>150</v>
      </c>
      <c r="C5277" s="5" t="s">
        <v>533</v>
      </c>
    </row>
    <row r="5278" spans="2:3">
      <c r="B5278" s="5">
        <v>573</v>
      </c>
      <c r="C5278" s="5" t="s">
        <v>533</v>
      </c>
    </row>
    <row r="5279" spans="2:3">
      <c r="B5279" s="5">
        <v>962</v>
      </c>
      <c r="C5279" s="5" t="s">
        <v>532</v>
      </c>
    </row>
    <row r="5280" spans="2:3">
      <c r="B5280" s="5">
        <v>393</v>
      </c>
      <c r="C5280" s="5" t="s">
        <v>533</v>
      </c>
    </row>
    <row r="5281" spans="2:3">
      <c r="B5281" s="5">
        <v>191</v>
      </c>
      <c r="C5281" s="5" t="s">
        <v>533</v>
      </c>
    </row>
    <row r="5282" spans="2:3">
      <c r="B5282" s="5">
        <v>409</v>
      </c>
      <c r="C5282" s="5" t="s">
        <v>532</v>
      </c>
    </row>
    <row r="5283" spans="2:3">
      <c r="B5283" s="5">
        <v>270</v>
      </c>
      <c r="C5283" s="5" t="s">
        <v>533</v>
      </c>
    </row>
    <row r="5284" spans="2:3">
      <c r="B5284" s="5">
        <v>478</v>
      </c>
      <c r="C5284" s="5" t="s">
        <v>533</v>
      </c>
    </row>
    <row r="5285" spans="2:3">
      <c r="B5285" s="5">
        <v>798</v>
      </c>
      <c r="C5285" s="5" t="s">
        <v>532</v>
      </c>
    </row>
    <row r="5286" spans="2:3">
      <c r="B5286" s="5">
        <v>860</v>
      </c>
      <c r="C5286" s="5" t="s">
        <v>532</v>
      </c>
    </row>
    <row r="5287" spans="2:3">
      <c r="B5287" s="5">
        <v>269</v>
      </c>
      <c r="C5287" s="5" t="s">
        <v>533</v>
      </c>
    </row>
    <row r="5288" spans="2:3">
      <c r="B5288" s="5">
        <v>854</v>
      </c>
      <c r="C5288" s="5" t="s">
        <v>532</v>
      </c>
    </row>
    <row r="5289" spans="2:3">
      <c r="B5289" s="5">
        <v>398</v>
      </c>
      <c r="C5289" s="5" t="s">
        <v>532</v>
      </c>
    </row>
    <row r="5290" spans="2:3">
      <c r="B5290" s="5">
        <v>694</v>
      </c>
      <c r="C5290" s="5" t="s">
        <v>533</v>
      </c>
    </row>
    <row r="5291" spans="2:3">
      <c r="B5291" s="5">
        <v>320</v>
      </c>
      <c r="C5291" s="5" t="s">
        <v>532</v>
      </c>
    </row>
    <row r="5292" spans="2:3">
      <c r="B5292" s="5">
        <v>366</v>
      </c>
      <c r="C5292" s="5" t="s">
        <v>533</v>
      </c>
    </row>
    <row r="5293" spans="2:3">
      <c r="B5293" s="5">
        <v>953</v>
      </c>
      <c r="C5293" s="5" t="s">
        <v>532</v>
      </c>
    </row>
    <row r="5294" spans="2:3">
      <c r="B5294" s="5">
        <v>746</v>
      </c>
      <c r="C5294" s="5" t="s">
        <v>533</v>
      </c>
    </row>
    <row r="5295" spans="2:3">
      <c r="B5295" s="5">
        <v>203</v>
      </c>
      <c r="C5295" s="5" t="s">
        <v>533</v>
      </c>
    </row>
    <row r="5296" spans="2:3">
      <c r="B5296" s="5">
        <v>900</v>
      </c>
      <c r="C5296" s="5" t="s">
        <v>533</v>
      </c>
    </row>
    <row r="5297" spans="2:3">
      <c r="B5297" s="5">
        <v>580</v>
      </c>
      <c r="C5297" s="5" t="s">
        <v>532</v>
      </c>
    </row>
    <row r="5298" spans="2:3">
      <c r="B5298" s="5">
        <v>69</v>
      </c>
      <c r="C5298" s="5" t="s">
        <v>533</v>
      </c>
    </row>
    <row r="5299" spans="2:3">
      <c r="B5299" s="5">
        <v>996</v>
      </c>
      <c r="C5299" s="5" t="s">
        <v>533</v>
      </c>
    </row>
    <row r="5300" spans="2:3">
      <c r="B5300" s="5">
        <v>151</v>
      </c>
      <c r="C5300" s="5" t="s">
        <v>533</v>
      </c>
    </row>
    <row r="5301" spans="2:3">
      <c r="B5301" s="5">
        <v>798</v>
      </c>
      <c r="C5301" s="5" t="s">
        <v>533</v>
      </c>
    </row>
    <row r="5302" spans="2:3">
      <c r="B5302" s="5">
        <v>882</v>
      </c>
      <c r="C5302" s="5" t="s">
        <v>532</v>
      </c>
    </row>
    <row r="5303" spans="2:3">
      <c r="B5303" s="5">
        <v>764</v>
      </c>
      <c r="C5303" s="5" t="s">
        <v>532</v>
      </c>
    </row>
    <row r="5304" spans="2:3">
      <c r="B5304" s="5">
        <v>429</v>
      </c>
      <c r="C5304" s="5" t="s">
        <v>533</v>
      </c>
    </row>
    <row r="5305" spans="2:3">
      <c r="B5305" s="5">
        <v>36</v>
      </c>
      <c r="C5305" s="5" t="s">
        <v>533</v>
      </c>
    </row>
    <row r="5306" spans="2:3">
      <c r="B5306" s="5">
        <v>878</v>
      </c>
      <c r="C5306" s="5" t="s">
        <v>533</v>
      </c>
    </row>
    <row r="5307" spans="2:3">
      <c r="B5307" s="5">
        <v>319</v>
      </c>
      <c r="C5307" s="5" t="s">
        <v>532</v>
      </c>
    </row>
    <row r="5308" spans="2:3">
      <c r="B5308" s="5">
        <v>851</v>
      </c>
      <c r="C5308" s="5" t="s">
        <v>532</v>
      </c>
    </row>
    <row r="5309" spans="2:3">
      <c r="B5309" s="5">
        <v>301</v>
      </c>
      <c r="C5309" s="5" t="s">
        <v>532</v>
      </c>
    </row>
    <row r="5310" spans="2:3">
      <c r="B5310" s="5">
        <v>375</v>
      </c>
      <c r="C5310" s="5" t="s">
        <v>532</v>
      </c>
    </row>
    <row r="5311" spans="2:3">
      <c r="B5311" s="5">
        <v>736</v>
      </c>
      <c r="C5311" s="5" t="s">
        <v>533</v>
      </c>
    </row>
    <row r="5312" spans="2:3">
      <c r="B5312" s="5">
        <v>314</v>
      </c>
      <c r="C5312" s="5" t="s">
        <v>533</v>
      </c>
    </row>
    <row r="5313" spans="2:3">
      <c r="B5313" s="5">
        <v>575</v>
      </c>
      <c r="C5313" s="5" t="s">
        <v>533</v>
      </c>
    </row>
    <row r="5314" spans="2:3">
      <c r="B5314" s="5">
        <v>843</v>
      </c>
      <c r="C5314" s="5" t="s">
        <v>533</v>
      </c>
    </row>
    <row r="5315" spans="2:3">
      <c r="B5315" s="5">
        <v>89</v>
      </c>
      <c r="C5315" s="5" t="s">
        <v>532</v>
      </c>
    </row>
    <row r="5316" spans="2:3">
      <c r="B5316" s="5">
        <v>806</v>
      </c>
      <c r="C5316" s="5" t="s">
        <v>532</v>
      </c>
    </row>
    <row r="5317" spans="2:3">
      <c r="B5317" s="5">
        <v>8</v>
      </c>
      <c r="C5317" s="5" t="s">
        <v>532</v>
      </c>
    </row>
    <row r="5318" spans="2:3">
      <c r="B5318" s="5">
        <v>314</v>
      </c>
      <c r="C5318" s="5" t="s">
        <v>533</v>
      </c>
    </row>
    <row r="5319" spans="2:3">
      <c r="B5319" s="5">
        <v>523</v>
      </c>
      <c r="C5319" s="5" t="s">
        <v>533</v>
      </c>
    </row>
    <row r="5320" spans="2:3">
      <c r="B5320" s="5">
        <v>488</v>
      </c>
      <c r="C5320" s="5" t="s">
        <v>533</v>
      </c>
    </row>
    <row r="5321" spans="2:3">
      <c r="B5321" s="5">
        <v>202</v>
      </c>
      <c r="C5321" s="5" t="s">
        <v>533</v>
      </c>
    </row>
    <row r="5322" spans="2:3">
      <c r="B5322" s="5">
        <v>354</v>
      </c>
      <c r="C5322" s="5" t="s">
        <v>533</v>
      </c>
    </row>
    <row r="5323" spans="2:3">
      <c r="B5323" s="5">
        <v>639</v>
      </c>
      <c r="C5323" s="5" t="s">
        <v>533</v>
      </c>
    </row>
    <row r="5324" spans="2:3">
      <c r="B5324" s="5">
        <v>350</v>
      </c>
      <c r="C5324" s="5" t="s">
        <v>533</v>
      </c>
    </row>
    <row r="5325" spans="2:3">
      <c r="B5325" s="5">
        <v>869</v>
      </c>
      <c r="C5325" s="5" t="s">
        <v>532</v>
      </c>
    </row>
    <row r="5326" spans="2:3">
      <c r="B5326" s="5">
        <v>157</v>
      </c>
      <c r="C5326" s="5" t="s">
        <v>533</v>
      </c>
    </row>
    <row r="5327" spans="2:3">
      <c r="B5327" s="5">
        <v>115</v>
      </c>
      <c r="C5327" s="5" t="s">
        <v>532</v>
      </c>
    </row>
    <row r="5328" spans="2:3">
      <c r="B5328" s="5">
        <v>111</v>
      </c>
      <c r="C5328" s="5" t="s">
        <v>532</v>
      </c>
    </row>
    <row r="5329" spans="2:3">
      <c r="B5329" s="5">
        <v>508</v>
      </c>
      <c r="C5329" s="5" t="s">
        <v>533</v>
      </c>
    </row>
    <row r="5330" spans="2:3">
      <c r="B5330" s="5">
        <v>740</v>
      </c>
      <c r="C5330" s="5" t="s">
        <v>533</v>
      </c>
    </row>
    <row r="5331" spans="2:3">
      <c r="B5331" s="5">
        <v>556</v>
      </c>
      <c r="C5331" s="5" t="s">
        <v>533</v>
      </c>
    </row>
    <row r="5332" spans="2:3">
      <c r="B5332" s="5">
        <v>79</v>
      </c>
      <c r="C5332" s="5" t="s">
        <v>533</v>
      </c>
    </row>
    <row r="5333" spans="2:3">
      <c r="B5333" s="5">
        <v>67</v>
      </c>
      <c r="C5333" s="5" t="s">
        <v>533</v>
      </c>
    </row>
    <row r="5334" spans="2:3">
      <c r="B5334" s="5">
        <v>549</v>
      </c>
      <c r="C5334" s="5" t="s">
        <v>532</v>
      </c>
    </row>
    <row r="5335" spans="2:3">
      <c r="B5335" s="5">
        <v>181</v>
      </c>
      <c r="C5335" s="5" t="s">
        <v>533</v>
      </c>
    </row>
    <row r="5336" spans="2:3">
      <c r="B5336" s="5">
        <v>995</v>
      </c>
      <c r="C5336" s="5" t="s">
        <v>532</v>
      </c>
    </row>
    <row r="5337" spans="2:3">
      <c r="B5337" s="5">
        <v>322</v>
      </c>
      <c r="C5337" s="5" t="s">
        <v>533</v>
      </c>
    </row>
    <row r="5338" spans="2:3">
      <c r="B5338" s="5">
        <v>630</v>
      </c>
      <c r="C5338" s="5" t="s">
        <v>533</v>
      </c>
    </row>
    <row r="5339" spans="2:3">
      <c r="B5339" s="5">
        <v>68</v>
      </c>
      <c r="C5339" s="5" t="s">
        <v>533</v>
      </c>
    </row>
    <row r="5340" spans="2:3">
      <c r="B5340" s="5">
        <v>872</v>
      </c>
      <c r="C5340" s="5" t="s">
        <v>533</v>
      </c>
    </row>
    <row r="5341" spans="2:3">
      <c r="B5341" s="5">
        <v>238</v>
      </c>
      <c r="C5341" s="5" t="s">
        <v>533</v>
      </c>
    </row>
    <row r="5342" spans="2:3">
      <c r="B5342" s="5">
        <v>523</v>
      </c>
      <c r="C5342" s="5" t="s">
        <v>533</v>
      </c>
    </row>
    <row r="5343" spans="2:3">
      <c r="B5343" s="5">
        <v>451</v>
      </c>
      <c r="C5343" s="5" t="s">
        <v>533</v>
      </c>
    </row>
    <row r="5344" spans="2:3">
      <c r="B5344" s="5">
        <v>760</v>
      </c>
      <c r="C5344" s="5" t="s">
        <v>532</v>
      </c>
    </row>
    <row r="5345" spans="2:3">
      <c r="B5345" s="5">
        <v>914</v>
      </c>
      <c r="C5345" s="5" t="s">
        <v>533</v>
      </c>
    </row>
    <row r="5346" spans="2:3">
      <c r="B5346" s="5">
        <v>422</v>
      </c>
      <c r="C5346" s="5" t="s">
        <v>532</v>
      </c>
    </row>
    <row r="5347" spans="2:3">
      <c r="B5347" s="5">
        <v>248</v>
      </c>
      <c r="C5347" s="5" t="s">
        <v>533</v>
      </c>
    </row>
    <row r="5348" spans="2:3">
      <c r="B5348" s="5">
        <v>682</v>
      </c>
      <c r="C5348" s="5" t="s">
        <v>533</v>
      </c>
    </row>
    <row r="5349" spans="2:3">
      <c r="B5349" s="5">
        <v>117</v>
      </c>
      <c r="C5349" s="5" t="s">
        <v>533</v>
      </c>
    </row>
    <row r="5350" spans="2:3">
      <c r="B5350" s="5">
        <v>696</v>
      </c>
      <c r="C5350" s="5" t="s">
        <v>533</v>
      </c>
    </row>
    <row r="5351" spans="2:3">
      <c r="B5351" s="5">
        <v>239</v>
      </c>
      <c r="C5351" s="5" t="s">
        <v>533</v>
      </c>
    </row>
    <row r="5352" spans="2:3">
      <c r="B5352" s="5">
        <v>607</v>
      </c>
      <c r="C5352" s="5" t="s">
        <v>532</v>
      </c>
    </row>
    <row r="5353" spans="2:3">
      <c r="B5353" s="5">
        <v>236</v>
      </c>
      <c r="C5353" s="5" t="s">
        <v>533</v>
      </c>
    </row>
    <row r="5354" spans="2:3">
      <c r="B5354" s="5">
        <v>711</v>
      </c>
      <c r="C5354" s="5" t="s">
        <v>533</v>
      </c>
    </row>
    <row r="5355" spans="2:3">
      <c r="B5355" s="5">
        <v>586</v>
      </c>
      <c r="C5355" s="5" t="s">
        <v>533</v>
      </c>
    </row>
    <row r="5356" spans="2:3">
      <c r="B5356" s="5">
        <v>996</v>
      </c>
      <c r="C5356" s="5" t="s">
        <v>532</v>
      </c>
    </row>
    <row r="5357" spans="2:3">
      <c r="B5357" s="5">
        <v>131</v>
      </c>
      <c r="C5357" s="5" t="s">
        <v>533</v>
      </c>
    </row>
    <row r="5358" spans="2:3">
      <c r="B5358" s="5">
        <v>191</v>
      </c>
      <c r="C5358" s="5" t="s">
        <v>532</v>
      </c>
    </row>
    <row r="5359" spans="2:3">
      <c r="B5359" s="5">
        <v>454</v>
      </c>
      <c r="C5359" s="5" t="s">
        <v>533</v>
      </c>
    </row>
    <row r="5360" spans="2:3">
      <c r="B5360" s="5">
        <v>305</v>
      </c>
      <c r="C5360" s="5" t="s">
        <v>533</v>
      </c>
    </row>
    <row r="5361" spans="2:3">
      <c r="B5361" s="5">
        <v>572</v>
      </c>
      <c r="C5361" s="5" t="s">
        <v>533</v>
      </c>
    </row>
    <row r="5362" spans="2:3">
      <c r="B5362" s="5">
        <v>956</v>
      </c>
      <c r="C5362" s="5" t="s">
        <v>532</v>
      </c>
    </row>
    <row r="5363" spans="2:3">
      <c r="B5363" s="5">
        <v>621</v>
      </c>
      <c r="C5363" s="5" t="s">
        <v>533</v>
      </c>
    </row>
    <row r="5364" spans="2:3">
      <c r="B5364" s="5">
        <v>721</v>
      </c>
      <c r="C5364" s="5" t="s">
        <v>533</v>
      </c>
    </row>
    <row r="5365" spans="2:3">
      <c r="B5365" s="5">
        <v>564</v>
      </c>
      <c r="C5365" s="5" t="s">
        <v>533</v>
      </c>
    </row>
    <row r="5366" spans="2:3">
      <c r="B5366" s="5">
        <v>783</v>
      </c>
      <c r="C5366" s="5" t="s">
        <v>532</v>
      </c>
    </row>
    <row r="5367" spans="2:3">
      <c r="B5367" s="5">
        <v>0</v>
      </c>
      <c r="C5367" s="5" t="s">
        <v>533</v>
      </c>
    </row>
    <row r="5368" spans="2:3">
      <c r="B5368" s="5">
        <v>381</v>
      </c>
      <c r="C5368" s="5" t="s">
        <v>532</v>
      </c>
    </row>
    <row r="5369" spans="2:3">
      <c r="B5369" s="5">
        <v>764</v>
      </c>
      <c r="C5369" s="5" t="s">
        <v>533</v>
      </c>
    </row>
    <row r="5370" spans="2:3">
      <c r="B5370" s="5">
        <v>288</v>
      </c>
      <c r="C5370" s="5" t="s">
        <v>533</v>
      </c>
    </row>
    <row r="5371" spans="2:3">
      <c r="B5371" s="5">
        <v>272</v>
      </c>
      <c r="C5371" s="5" t="s">
        <v>533</v>
      </c>
    </row>
    <row r="5372" spans="2:3">
      <c r="B5372" s="5">
        <v>334</v>
      </c>
      <c r="C5372" s="5" t="s">
        <v>532</v>
      </c>
    </row>
    <row r="5373" spans="2:3">
      <c r="B5373" s="5">
        <v>692</v>
      </c>
      <c r="C5373" s="5" t="s">
        <v>533</v>
      </c>
    </row>
    <row r="5374" spans="2:3">
      <c r="B5374" s="5">
        <v>352</v>
      </c>
      <c r="C5374" s="5" t="s">
        <v>532</v>
      </c>
    </row>
    <row r="5375" spans="2:3">
      <c r="B5375" s="5">
        <v>328</v>
      </c>
      <c r="C5375" s="5" t="s">
        <v>532</v>
      </c>
    </row>
    <row r="5376" spans="2:3">
      <c r="B5376" s="5">
        <v>768</v>
      </c>
      <c r="C5376" s="5" t="s">
        <v>533</v>
      </c>
    </row>
    <row r="5377" spans="2:3">
      <c r="B5377" s="5">
        <v>135</v>
      </c>
      <c r="C5377" s="5" t="s">
        <v>533</v>
      </c>
    </row>
    <row r="5378" spans="2:3">
      <c r="B5378" s="5">
        <v>666</v>
      </c>
      <c r="C5378" s="5" t="s">
        <v>532</v>
      </c>
    </row>
    <row r="5379" spans="2:3">
      <c r="B5379" s="5">
        <v>779</v>
      </c>
      <c r="C5379" s="5" t="s">
        <v>532</v>
      </c>
    </row>
    <row r="5380" spans="2:3">
      <c r="B5380" s="5">
        <v>26</v>
      </c>
      <c r="C5380" s="5" t="s">
        <v>532</v>
      </c>
    </row>
    <row r="5381" spans="2:3">
      <c r="B5381" s="5">
        <v>539</v>
      </c>
      <c r="C5381" s="5" t="s">
        <v>533</v>
      </c>
    </row>
    <row r="5382" spans="2:3">
      <c r="B5382" s="5">
        <v>286</v>
      </c>
      <c r="C5382" s="5" t="s">
        <v>533</v>
      </c>
    </row>
    <row r="5383" spans="2:3">
      <c r="B5383" s="5">
        <v>810</v>
      </c>
      <c r="C5383" s="5" t="s">
        <v>532</v>
      </c>
    </row>
    <row r="5384" spans="2:3">
      <c r="B5384" s="5">
        <v>589</v>
      </c>
      <c r="C5384" s="5" t="s">
        <v>533</v>
      </c>
    </row>
    <row r="5385" spans="2:3">
      <c r="B5385" s="5">
        <v>142</v>
      </c>
      <c r="C5385" s="5" t="s">
        <v>533</v>
      </c>
    </row>
    <row r="5386" spans="2:3">
      <c r="B5386" s="5">
        <v>841</v>
      </c>
      <c r="C5386" s="5" t="s">
        <v>533</v>
      </c>
    </row>
    <row r="5387" spans="2:3">
      <c r="B5387" s="5">
        <v>413</v>
      </c>
      <c r="C5387" s="5" t="s">
        <v>532</v>
      </c>
    </row>
    <row r="5388" spans="2:3">
      <c r="B5388" s="5">
        <v>275</v>
      </c>
      <c r="C5388" s="5" t="s">
        <v>532</v>
      </c>
    </row>
    <row r="5389" spans="2:3">
      <c r="B5389" s="5">
        <v>347</v>
      </c>
      <c r="C5389" s="5" t="s">
        <v>533</v>
      </c>
    </row>
    <row r="5390" spans="2:3">
      <c r="B5390" s="5">
        <v>459</v>
      </c>
      <c r="C5390" s="5" t="s">
        <v>533</v>
      </c>
    </row>
    <row r="5391" spans="2:3">
      <c r="B5391" s="5">
        <v>717</v>
      </c>
      <c r="C5391" s="5" t="s">
        <v>532</v>
      </c>
    </row>
    <row r="5392" spans="2:3">
      <c r="B5392" s="5">
        <v>158</v>
      </c>
      <c r="C5392" s="5" t="s">
        <v>532</v>
      </c>
    </row>
    <row r="5393" spans="2:3">
      <c r="B5393" s="5">
        <v>958</v>
      </c>
      <c r="C5393" s="5" t="s">
        <v>532</v>
      </c>
    </row>
    <row r="5394" spans="2:3">
      <c r="B5394" s="5">
        <v>306</v>
      </c>
      <c r="C5394" s="5" t="s">
        <v>533</v>
      </c>
    </row>
    <row r="5395" spans="2:3">
      <c r="B5395" s="5">
        <v>371</v>
      </c>
      <c r="C5395" s="5" t="s">
        <v>533</v>
      </c>
    </row>
    <row r="5396" spans="2:3">
      <c r="B5396" s="5">
        <v>180</v>
      </c>
      <c r="C5396" s="5" t="s">
        <v>533</v>
      </c>
    </row>
    <row r="5397" spans="2:3">
      <c r="B5397" s="5">
        <v>661</v>
      </c>
      <c r="C5397" s="5" t="s">
        <v>532</v>
      </c>
    </row>
    <row r="5398" spans="2:3">
      <c r="B5398" s="5">
        <v>594</v>
      </c>
      <c r="C5398" s="5" t="s">
        <v>533</v>
      </c>
    </row>
    <row r="5399" spans="2:3">
      <c r="B5399" s="5">
        <v>800</v>
      </c>
      <c r="C5399" s="5" t="s">
        <v>532</v>
      </c>
    </row>
    <row r="5400" spans="2:3">
      <c r="B5400" s="5">
        <v>367</v>
      </c>
      <c r="C5400" s="5" t="s">
        <v>533</v>
      </c>
    </row>
    <row r="5401" spans="2:3">
      <c r="B5401" s="5">
        <v>667</v>
      </c>
      <c r="C5401" s="5" t="s">
        <v>533</v>
      </c>
    </row>
    <row r="5402" spans="2:3">
      <c r="B5402" s="5">
        <v>296</v>
      </c>
      <c r="C5402" s="5" t="s">
        <v>532</v>
      </c>
    </row>
    <row r="5403" spans="2:3">
      <c r="B5403" s="5">
        <v>336</v>
      </c>
      <c r="C5403" s="5" t="s">
        <v>533</v>
      </c>
    </row>
    <row r="5404" spans="2:3">
      <c r="B5404" s="5">
        <v>193</v>
      </c>
      <c r="C5404" s="5" t="s">
        <v>532</v>
      </c>
    </row>
    <row r="5405" spans="2:3">
      <c r="B5405" s="5">
        <v>10</v>
      </c>
      <c r="C5405" s="5" t="s">
        <v>533</v>
      </c>
    </row>
    <row r="5406" spans="2:3">
      <c r="B5406" s="5">
        <v>166</v>
      </c>
      <c r="C5406" s="5" t="s">
        <v>533</v>
      </c>
    </row>
    <row r="5407" spans="2:3">
      <c r="B5407" s="5">
        <v>445</v>
      </c>
      <c r="C5407" s="5" t="s">
        <v>533</v>
      </c>
    </row>
    <row r="5408" spans="2:3">
      <c r="B5408" s="5">
        <v>141</v>
      </c>
      <c r="C5408" s="5" t="s">
        <v>533</v>
      </c>
    </row>
    <row r="5409" spans="2:3">
      <c r="B5409" s="5">
        <v>849</v>
      </c>
      <c r="C5409" s="5" t="s">
        <v>532</v>
      </c>
    </row>
    <row r="5410" spans="2:3">
      <c r="B5410" s="5">
        <v>500</v>
      </c>
      <c r="C5410" s="5" t="s">
        <v>533</v>
      </c>
    </row>
    <row r="5411" spans="2:3">
      <c r="B5411" s="5">
        <v>906</v>
      </c>
      <c r="C5411" s="5" t="s">
        <v>532</v>
      </c>
    </row>
    <row r="5412" spans="2:3">
      <c r="B5412" s="5">
        <v>370</v>
      </c>
      <c r="C5412" s="5" t="s">
        <v>532</v>
      </c>
    </row>
    <row r="5413" spans="2:3">
      <c r="B5413" s="5">
        <v>965</v>
      </c>
      <c r="C5413" s="5" t="s">
        <v>532</v>
      </c>
    </row>
    <row r="5414" spans="2:3">
      <c r="B5414" s="5">
        <v>585</v>
      </c>
      <c r="C5414" s="5" t="s">
        <v>533</v>
      </c>
    </row>
    <row r="5415" spans="2:3">
      <c r="B5415" s="5">
        <v>104</v>
      </c>
      <c r="C5415" s="5" t="s">
        <v>533</v>
      </c>
    </row>
    <row r="5416" spans="2:3">
      <c r="B5416" s="5">
        <v>396</v>
      </c>
      <c r="C5416" s="5" t="s">
        <v>533</v>
      </c>
    </row>
    <row r="5417" spans="2:3">
      <c r="B5417" s="5">
        <v>366</v>
      </c>
      <c r="C5417" s="5" t="s">
        <v>533</v>
      </c>
    </row>
    <row r="5418" spans="2:3">
      <c r="B5418" s="5">
        <v>37</v>
      </c>
      <c r="C5418" s="5" t="s">
        <v>533</v>
      </c>
    </row>
    <row r="5419" spans="2:3">
      <c r="B5419" s="5">
        <v>77</v>
      </c>
      <c r="C5419" s="5" t="s">
        <v>532</v>
      </c>
    </row>
    <row r="5420" spans="2:3">
      <c r="B5420" s="5">
        <v>566</v>
      </c>
      <c r="C5420" s="5" t="s">
        <v>533</v>
      </c>
    </row>
    <row r="5421" spans="2:3">
      <c r="B5421" s="5">
        <v>712</v>
      </c>
      <c r="C5421" s="5" t="s">
        <v>533</v>
      </c>
    </row>
    <row r="5422" spans="2:3">
      <c r="B5422" s="5">
        <v>820</v>
      </c>
      <c r="C5422" s="5" t="s">
        <v>533</v>
      </c>
    </row>
    <row r="5423" spans="2:3">
      <c r="B5423" s="5">
        <v>910</v>
      </c>
      <c r="C5423" s="5" t="s">
        <v>532</v>
      </c>
    </row>
    <row r="5424" spans="2:3">
      <c r="B5424" s="5">
        <v>804</v>
      </c>
      <c r="C5424" s="5" t="s">
        <v>532</v>
      </c>
    </row>
    <row r="5425" spans="2:3">
      <c r="B5425" s="5">
        <v>445</v>
      </c>
      <c r="C5425" s="5" t="s">
        <v>533</v>
      </c>
    </row>
    <row r="5426" spans="2:3">
      <c r="B5426" s="5">
        <v>531</v>
      </c>
      <c r="C5426" s="5" t="s">
        <v>533</v>
      </c>
    </row>
    <row r="5427" spans="2:3">
      <c r="B5427" s="5">
        <v>213</v>
      </c>
      <c r="C5427" s="5" t="s">
        <v>533</v>
      </c>
    </row>
    <row r="5428" spans="2:3">
      <c r="B5428" s="5">
        <v>591</v>
      </c>
      <c r="C5428" s="5" t="s">
        <v>533</v>
      </c>
    </row>
    <row r="5429" spans="2:3">
      <c r="B5429" s="5">
        <v>216</v>
      </c>
      <c r="C5429" s="5" t="s">
        <v>533</v>
      </c>
    </row>
    <row r="5430" spans="2:3">
      <c r="B5430" s="5">
        <v>971</v>
      </c>
      <c r="C5430" s="5" t="s">
        <v>533</v>
      </c>
    </row>
    <row r="5431" spans="2:3">
      <c r="B5431" s="5">
        <v>829</v>
      </c>
      <c r="C5431" s="5" t="s">
        <v>533</v>
      </c>
    </row>
    <row r="5432" spans="2:3">
      <c r="B5432" s="5">
        <v>690</v>
      </c>
      <c r="C5432" s="5" t="s">
        <v>533</v>
      </c>
    </row>
    <row r="5433" spans="2:3">
      <c r="B5433" s="5">
        <v>310</v>
      </c>
      <c r="C5433" s="5" t="s">
        <v>533</v>
      </c>
    </row>
    <row r="5434" spans="2:3">
      <c r="B5434" s="5">
        <v>156</v>
      </c>
      <c r="C5434" s="5" t="s">
        <v>533</v>
      </c>
    </row>
    <row r="5435" spans="2:3">
      <c r="B5435" s="5">
        <v>919</v>
      </c>
      <c r="C5435" s="5" t="s">
        <v>532</v>
      </c>
    </row>
    <row r="5436" spans="2:3">
      <c r="B5436" s="5">
        <v>331</v>
      </c>
      <c r="C5436" s="5" t="s">
        <v>533</v>
      </c>
    </row>
    <row r="5437" spans="2:3">
      <c r="B5437" s="5">
        <v>363</v>
      </c>
      <c r="C5437" s="5" t="s">
        <v>533</v>
      </c>
    </row>
    <row r="5438" spans="2:3">
      <c r="B5438" s="5">
        <v>601</v>
      </c>
      <c r="C5438" s="5" t="s">
        <v>532</v>
      </c>
    </row>
    <row r="5439" spans="2:3">
      <c r="B5439" s="5">
        <v>891</v>
      </c>
      <c r="C5439" s="5" t="s">
        <v>532</v>
      </c>
    </row>
    <row r="5440" spans="2:3">
      <c r="B5440" s="5">
        <v>201</v>
      </c>
      <c r="C5440" s="5" t="s">
        <v>533</v>
      </c>
    </row>
    <row r="5441" spans="2:3">
      <c r="B5441" s="5">
        <v>366</v>
      </c>
      <c r="C5441" s="5" t="s">
        <v>532</v>
      </c>
    </row>
    <row r="5442" spans="2:3">
      <c r="B5442" s="5">
        <v>107</v>
      </c>
      <c r="C5442" s="5" t="s">
        <v>532</v>
      </c>
    </row>
    <row r="5443" spans="2:3">
      <c r="B5443" s="5">
        <v>612</v>
      </c>
      <c r="C5443" s="5" t="s">
        <v>532</v>
      </c>
    </row>
    <row r="5444" spans="2:3">
      <c r="B5444" s="5">
        <v>936</v>
      </c>
      <c r="C5444" s="5" t="s">
        <v>532</v>
      </c>
    </row>
    <row r="5445" spans="2:3">
      <c r="B5445" s="5">
        <v>64</v>
      </c>
      <c r="C5445" s="5" t="s">
        <v>533</v>
      </c>
    </row>
    <row r="5446" spans="2:3">
      <c r="B5446" s="5">
        <v>130</v>
      </c>
      <c r="C5446" s="5" t="s">
        <v>533</v>
      </c>
    </row>
    <row r="5447" spans="2:3">
      <c r="B5447" s="5">
        <v>735</v>
      </c>
      <c r="C5447" s="5" t="s">
        <v>532</v>
      </c>
    </row>
    <row r="5448" spans="2:3">
      <c r="B5448" s="5">
        <v>32</v>
      </c>
      <c r="C5448" s="5" t="s">
        <v>533</v>
      </c>
    </row>
    <row r="5449" spans="2:3">
      <c r="B5449" s="5">
        <v>801</v>
      </c>
      <c r="C5449" s="5" t="s">
        <v>533</v>
      </c>
    </row>
    <row r="5450" spans="2:3">
      <c r="B5450" s="5">
        <v>3</v>
      </c>
      <c r="C5450" s="5" t="s">
        <v>533</v>
      </c>
    </row>
    <row r="5451" spans="2:3">
      <c r="B5451" s="5">
        <v>560</v>
      </c>
      <c r="C5451" s="5" t="s">
        <v>532</v>
      </c>
    </row>
    <row r="5452" spans="2:3">
      <c r="B5452" s="5">
        <v>638</v>
      </c>
      <c r="C5452" s="5" t="s">
        <v>533</v>
      </c>
    </row>
    <row r="5453" spans="2:3">
      <c r="B5453" s="5">
        <v>618</v>
      </c>
      <c r="C5453" s="5" t="s">
        <v>532</v>
      </c>
    </row>
    <row r="5454" spans="2:3">
      <c r="B5454" s="5">
        <v>624</v>
      </c>
      <c r="C5454" s="5" t="s">
        <v>533</v>
      </c>
    </row>
    <row r="5455" spans="2:3">
      <c r="B5455" s="5">
        <v>510</v>
      </c>
      <c r="C5455" s="5" t="s">
        <v>533</v>
      </c>
    </row>
    <row r="5456" spans="2:3">
      <c r="B5456" s="5">
        <v>159</v>
      </c>
      <c r="C5456" s="5" t="s">
        <v>532</v>
      </c>
    </row>
    <row r="5457" spans="2:3">
      <c r="B5457" s="5">
        <v>604</v>
      </c>
      <c r="C5457" s="5" t="s">
        <v>533</v>
      </c>
    </row>
    <row r="5458" spans="2:3">
      <c r="B5458" s="5">
        <v>715</v>
      </c>
      <c r="C5458" s="5" t="s">
        <v>532</v>
      </c>
    </row>
    <row r="5459" spans="2:3">
      <c r="B5459" s="5">
        <v>407</v>
      </c>
      <c r="C5459" s="5" t="s">
        <v>532</v>
      </c>
    </row>
    <row r="5460" spans="2:3">
      <c r="B5460" s="5">
        <v>173</v>
      </c>
      <c r="C5460" s="5" t="s">
        <v>533</v>
      </c>
    </row>
    <row r="5461" spans="2:3">
      <c r="B5461" s="5">
        <v>637</v>
      </c>
      <c r="C5461" s="5" t="s">
        <v>533</v>
      </c>
    </row>
    <row r="5462" spans="2:3">
      <c r="B5462" s="5">
        <v>846</v>
      </c>
      <c r="C5462" s="5" t="s">
        <v>532</v>
      </c>
    </row>
    <row r="5463" spans="2:3">
      <c r="B5463" s="5">
        <v>37</v>
      </c>
      <c r="C5463" s="5" t="s">
        <v>533</v>
      </c>
    </row>
    <row r="5464" spans="2:3">
      <c r="B5464" s="5">
        <v>591</v>
      </c>
      <c r="C5464" s="5" t="s">
        <v>532</v>
      </c>
    </row>
    <row r="5465" spans="2:3">
      <c r="B5465" s="5">
        <v>197</v>
      </c>
      <c r="C5465" s="5" t="s">
        <v>533</v>
      </c>
    </row>
    <row r="5466" spans="2:3">
      <c r="B5466" s="5">
        <v>169</v>
      </c>
      <c r="C5466" s="5" t="s">
        <v>533</v>
      </c>
    </row>
    <row r="5467" spans="2:3">
      <c r="B5467" s="5">
        <v>716</v>
      </c>
      <c r="C5467" s="5" t="s">
        <v>532</v>
      </c>
    </row>
    <row r="5468" spans="2:3">
      <c r="B5468" s="5">
        <v>940</v>
      </c>
      <c r="C5468" s="5" t="s">
        <v>533</v>
      </c>
    </row>
    <row r="5469" spans="2:3">
      <c r="B5469" s="5">
        <v>172</v>
      </c>
      <c r="C5469" s="5" t="s">
        <v>533</v>
      </c>
    </row>
    <row r="5470" spans="2:3">
      <c r="B5470" s="5">
        <v>251</v>
      </c>
      <c r="C5470" s="5" t="s">
        <v>533</v>
      </c>
    </row>
    <row r="5471" spans="2:3">
      <c r="B5471" s="5">
        <v>189</v>
      </c>
      <c r="C5471" s="5" t="s">
        <v>532</v>
      </c>
    </row>
    <row r="5472" spans="2:3">
      <c r="B5472" s="5">
        <v>352</v>
      </c>
      <c r="C5472" s="5" t="s">
        <v>532</v>
      </c>
    </row>
    <row r="5473" spans="2:3">
      <c r="B5473" s="5">
        <v>593</v>
      </c>
      <c r="C5473" s="5" t="s">
        <v>533</v>
      </c>
    </row>
    <row r="5474" spans="2:3">
      <c r="B5474" s="5">
        <v>36</v>
      </c>
      <c r="C5474" s="5" t="s">
        <v>533</v>
      </c>
    </row>
    <row r="5475" spans="2:3">
      <c r="B5475" s="5">
        <v>907</v>
      </c>
      <c r="C5475" s="5" t="s">
        <v>533</v>
      </c>
    </row>
    <row r="5476" spans="2:3">
      <c r="B5476" s="5">
        <v>373</v>
      </c>
      <c r="C5476" s="5" t="s">
        <v>533</v>
      </c>
    </row>
    <row r="5477" spans="2:3">
      <c r="B5477" s="5">
        <v>217</v>
      </c>
      <c r="C5477" s="5" t="s">
        <v>533</v>
      </c>
    </row>
    <row r="5478" spans="2:3">
      <c r="B5478" s="5">
        <v>173</v>
      </c>
      <c r="C5478" s="5" t="s">
        <v>532</v>
      </c>
    </row>
    <row r="5479" spans="2:3">
      <c r="B5479" s="5">
        <v>216</v>
      </c>
      <c r="C5479" s="5" t="s">
        <v>533</v>
      </c>
    </row>
    <row r="5480" spans="2:3">
      <c r="B5480" s="5">
        <v>661</v>
      </c>
      <c r="C5480" s="5" t="s">
        <v>532</v>
      </c>
    </row>
    <row r="5481" spans="2:3">
      <c r="B5481" s="5">
        <v>37</v>
      </c>
      <c r="C5481" s="5" t="s">
        <v>532</v>
      </c>
    </row>
    <row r="5482" spans="2:3">
      <c r="B5482" s="5">
        <v>418</v>
      </c>
      <c r="C5482" s="5" t="s">
        <v>533</v>
      </c>
    </row>
    <row r="5483" spans="2:3">
      <c r="B5483" s="5">
        <v>107</v>
      </c>
      <c r="C5483" s="5" t="s">
        <v>532</v>
      </c>
    </row>
    <row r="5484" spans="2:3">
      <c r="B5484" s="5">
        <v>708</v>
      </c>
      <c r="C5484" s="5" t="s">
        <v>532</v>
      </c>
    </row>
    <row r="5485" spans="2:3">
      <c r="B5485" s="5">
        <v>422</v>
      </c>
      <c r="C5485" s="5" t="s">
        <v>533</v>
      </c>
    </row>
    <row r="5486" spans="2:3">
      <c r="B5486" s="5">
        <v>312</v>
      </c>
      <c r="C5486" s="5" t="s">
        <v>533</v>
      </c>
    </row>
    <row r="5487" spans="2:3">
      <c r="B5487" s="5">
        <v>436</v>
      </c>
      <c r="C5487" s="5" t="s">
        <v>532</v>
      </c>
    </row>
    <row r="5488" spans="2:3">
      <c r="B5488" s="5">
        <v>600</v>
      </c>
      <c r="C5488" s="5" t="s">
        <v>533</v>
      </c>
    </row>
    <row r="5489" spans="2:3">
      <c r="B5489" s="5">
        <v>396</v>
      </c>
      <c r="C5489" s="5" t="s">
        <v>532</v>
      </c>
    </row>
    <row r="5490" spans="2:3">
      <c r="B5490" s="5">
        <v>715</v>
      </c>
      <c r="C5490" s="5" t="s">
        <v>533</v>
      </c>
    </row>
    <row r="5491" spans="2:3">
      <c r="B5491" s="5">
        <v>360</v>
      </c>
      <c r="C5491" s="5" t="s">
        <v>533</v>
      </c>
    </row>
    <row r="5492" spans="2:3">
      <c r="B5492" s="5">
        <v>787</v>
      </c>
      <c r="C5492" s="5" t="s">
        <v>532</v>
      </c>
    </row>
    <row r="5493" spans="2:3">
      <c r="B5493" s="5">
        <v>930</v>
      </c>
      <c r="C5493" s="5" t="s">
        <v>533</v>
      </c>
    </row>
    <row r="5494" spans="2:3">
      <c r="B5494" s="5">
        <v>657</v>
      </c>
      <c r="C5494" s="5" t="s">
        <v>533</v>
      </c>
    </row>
    <row r="5495" spans="2:3">
      <c r="B5495" s="5">
        <v>907</v>
      </c>
      <c r="C5495" s="5" t="s">
        <v>533</v>
      </c>
    </row>
    <row r="5496" spans="2:3">
      <c r="B5496" s="5">
        <v>80</v>
      </c>
      <c r="C5496" s="5" t="s">
        <v>533</v>
      </c>
    </row>
    <row r="5497" spans="2:3">
      <c r="B5497" s="5">
        <v>769</v>
      </c>
      <c r="C5497" s="5" t="s">
        <v>532</v>
      </c>
    </row>
    <row r="5498" spans="2:3">
      <c r="B5498" s="5">
        <v>852</v>
      </c>
      <c r="C5498" s="5" t="s">
        <v>532</v>
      </c>
    </row>
    <row r="5499" spans="2:3">
      <c r="B5499" s="5">
        <v>76</v>
      </c>
      <c r="C5499" s="5" t="s">
        <v>533</v>
      </c>
    </row>
    <row r="5500" spans="2:3">
      <c r="B5500" s="5">
        <v>43</v>
      </c>
      <c r="C5500" s="5" t="s">
        <v>532</v>
      </c>
    </row>
    <row r="5501" spans="2:3">
      <c r="B5501" s="5">
        <v>457</v>
      </c>
      <c r="C5501" s="5" t="s">
        <v>532</v>
      </c>
    </row>
    <row r="5502" spans="2:3">
      <c r="B5502" s="5">
        <v>7</v>
      </c>
      <c r="C5502" s="5" t="s">
        <v>533</v>
      </c>
    </row>
    <row r="5503" spans="2:3">
      <c r="B5503" s="5">
        <v>942</v>
      </c>
      <c r="C5503" s="5" t="s">
        <v>533</v>
      </c>
    </row>
    <row r="5504" spans="2:3">
      <c r="B5504" s="5">
        <v>101</v>
      </c>
      <c r="C5504" s="5" t="s">
        <v>533</v>
      </c>
    </row>
    <row r="5505" spans="2:3">
      <c r="B5505" s="5">
        <v>835</v>
      </c>
      <c r="C5505" s="5" t="s">
        <v>532</v>
      </c>
    </row>
    <row r="5506" spans="2:3">
      <c r="B5506" s="5">
        <v>16</v>
      </c>
      <c r="C5506" s="5" t="s">
        <v>533</v>
      </c>
    </row>
    <row r="5507" spans="2:3">
      <c r="B5507" s="5">
        <v>604</v>
      </c>
      <c r="C5507" s="5" t="s">
        <v>532</v>
      </c>
    </row>
    <row r="5508" spans="2:3">
      <c r="B5508" s="5">
        <v>31</v>
      </c>
      <c r="C5508" s="5" t="s">
        <v>533</v>
      </c>
    </row>
    <row r="5509" spans="2:3">
      <c r="B5509" s="5">
        <v>58</v>
      </c>
      <c r="C5509" s="5" t="s">
        <v>533</v>
      </c>
    </row>
    <row r="5510" spans="2:3">
      <c r="B5510" s="5">
        <v>700</v>
      </c>
      <c r="C5510" s="5" t="s">
        <v>533</v>
      </c>
    </row>
    <row r="5511" spans="2:3">
      <c r="B5511" s="5">
        <v>214</v>
      </c>
      <c r="C5511" s="5" t="s">
        <v>533</v>
      </c>
    </row>
    <row r="5512" spans="2:3">
      <c r="B5512" s="5">
        <v>614</v>
      </c>
      <c r="C5512" s="5" t="s">
        <v>533</v>
      </c>
    </row>
    <row r="5513" spans="2:3">
      <c r="B5513" s="5">
        <v>151</v>
      </c>
      <c r="C5513" s="5" t="s">
        <v>532</v>
      </c>
    </row>
    <row r="5514" spans="2:3">
      <c r="B5514" s="5">
        <v>567</v>
      </c>
      <c r="C5514" s="5" t="s">
        <v>533</v>
      </c>
    </row>
    <row r="5515" spans="2:3">
      <c r="B5515" s="5">
        <v>588</v>
      </c>
      <c r="C5515" s="5" t="s">
        <v>532</v>
      </c>
    </row>
    <row r="5516" spans="2:3">
      <c r="B5516" s="5">
        <v>886</v>
      </c>
      <c r="C5516" s="5" t="s">
        <v>532</v>
      </c>
    </row>
    <row r="5517" spans="2:3">
      <c r="B5517" s="5">
        <v>691</v>
      </c>
      <c r="C5517" s="5" t="s">
        <v>532</v>
      </c>
    </row>
    <row r="5518" spans="2:3">
      <c r="B5518" s="5">
        <v>386</v>
      </c>
      <c r="C5518" s="5" t="s">
        <v>533</v>
      </c>
    </row>
    <row r="5519" spans="2:3">
      <c r="B5519" s="5">
        <v>182</v>
      </c>
      <c r="C5519" s="5" t="s">
        <v>533</v>
      </c>
    </row>
    <row r="5520" spans="2:3">
      <c r="B5520" s="5">
        <v>146</v>
      </c>
      <c r="C5520" s="5" t="s">
        <v>533</v>
      </c>
    </row>
    <row r="5521" spans="2:3">
      <c r="B5521" s="5">
        <v>207</v>
      </c>
      <c r="C5521" s="5" t="s">
        <v>533</v>
      </c>
    </row>
    <row r="5522" spans="2:3">
      <c r="B5522" s="5">
        <v>530</v>
      </c>
      <c r="C5522" s="5" t="s">
        <v>533</v>
      </c>
    </row>
    <row r="5523" spans="2:3">
      <c r="B5523" s="5">
        <v>185</v>
      </c>
      <c r="C5523" s="5" t="s">
        <v>532</v>
      </c>
    </row>
    <row r="5524" spans="2:3">
      <c r="B5524" s="5">
        <v>520</v>
      </c>
      <c r="C5524" s="5" t="s">
        <v>532</v>
      </c>
    </row>
    <row r="5525" spans="2:3">
      <c r="B5525" s="5">
        <v>522</v>
      </c>
      <c r="C5525" s="5" t="s">
        <v>533</v>
      </c>
    </row>
    <row r="5526" spans="2:3">
      <c r="B5526" s="5">
        <v>856</v>
      </c>
      <c r="C5526" s="5" t="s">
        <v>532</v>
      </c>
    </row>
    <row r="5527" spans="2:3">
      <c r="B5527" s="5">
        <v>333</v>
      </c>
      <c r="C5527" s="5" t="s">
        <v>533</v>
      </c>
    </row>
    <row r="5528" spans="2:3">
      <c r="B5528" s="5">
        <v>591</v>
      </c>
      <c r="C5528" s="5" t="s">
        <v>533</v>
      </c>
    </row>
    <row r="5529" spans="2:3">
      <c r="B5529" s="5">
        <v>63</v>
      </c>
      <c r="C5529" s="5" t="s">
        <v>532</v>
      </c>
    </row>
    <row r="5530" spans="2:3">
      <c r="B5530" s="5">
        <v>78</v>
      </c>
      <c r="C5530" s="5" t="s">
        <v>533</v>
      </c>
    </row>
    <row r="5531" spans="2:3">
      <c r="B5531" s="5">
        <v>443</v>
      </c>
      <c r="C5531" s="5" t="s">
        <v>533</v>
      </c>
    </row>
    <row r="5532" spans="2:3">
      <c r="B5532" s="5">
        <v>663</v>
      </c>
      <c r="C5532" s="5" t="s">
        <v>533</v>
      </c>
    </row>
    <row r="5533" spans="2:3">
      <c r="B5533" s="5">
        <v>621</v>
      </c>
      <c r="C5533" s="5" t="s">
        <v>533</v>
      </c>
    </row>
    <row r="5534" spans="2:3">
      <c r="B5534" s="5">
        <v>940</v>
      </c>
      <c r="C5534" s="5" t="s">
        <v>533</v>
      </c>
    </row>
    <row r="5535" spans="2:3">
      <c r="B5535" s="5">
        <v>45</v>
      </c>
      <c r="C5535" s="5" t="s">
        <v>533</v>
      </c>
    </row>
    <row r="5536" spans="2:3">
      <c r="B5536" s="5">
        <v>771</v>
      </c>
      <c r="C5536" s="5" t="s">
        <v>532</v>
      </c>
    </row>
    <row r="5537" spans="2:3">
      <c r="B5537" s="5">
        <v>557</v>
      </c>
      <c r="C5537" s="5" t="s">
        <v>533</v>
      </c>
    </row>
    <row r="5538" spans="2:3">
      <c r="B5538" s="5">
        <v>46</v>
      </c>
      <c r="C5538" s="5" t="s">
        <v>533</v>
      </c>
    </row>
    <row r="5539" spans="2:3">
      <c r="B5539" s="5">
        <v>455</v>
      </c>
      <c r="C5539" s="5" t="s">
        <v>532</v>
      </c>
    </row>
    <row r="5540" spans="2:3">
      <c r="B5540" s="5">
        <v>422</v>
      </c>
      <c r="C5540" s="5" t="s">
        <v>532</v>
      </c>
    </row>
    <row r="5541" spans="2:3">
      <c r="B5541" s="5">
        <v>946</v>
      </c>
      <c r="C5541" s="5" t="s">
        <v>532</v>
      </c>
    </row>
    <row r="5542" spans="2:3">
      <c r="B5542" s="5">
        <v>862</v>
      </c>
      <c r="C5542" s="5" t="s">
        <v>533</v>
      </c>
    </row>
    <row r="5543" spans="2:3">
      <c r="B5543" s="5">
        <v>559</v>
      </c>
      <c r="C5543" s="5" t="s">
        <v>533</v>
      </c>
    </row>
    <row r="5544" spans="2:3">
      <c r="B5544" s="5">
        <v>144</v>
      </c>
      <c r="C5544" s="5" t="s">
        <v>533</v>
      </c>
    </row>
    <row r="5545" spans="2:3">
      <c r="B5545" s="5">
        <v>893</v>
      </c>
      <c r="C5545" s="5" t="s">
        <v>532</v>
      </c>
    </row>
    <row r="5546" spans="2:3">
      <c r="B5546" s="5">
        <v>391</v>
      </c>
      <c r="C5546" s="5" t="s">
        <v>532</v>
      </c>
    </row>
    <row r="5547" spans="2:3">
      <c r="B5547" s="5">
        <v>104</v>
      </c>
      <c r="C5547" s="5" t="s">
        <v>533</v>
      </c>
    </row>
    <row r="5548" spans="2:3">
      <c r="B5548" s="5">
        <v>803</v>
      </c>
      <c r="C5548" s="5" t="s">
        <v>533</v>
      </c>
    </row>
    <row r="5549" spans="2:3">
      <c r="B5549" s="5">
        <v>991</v>
      </c>
      <c r="C5549" s="5" t="s">
        <v>532</v>
      </c>
    </row>
    <row r="5550" spans="2:3">
      <c r="B5550" s="5">
        <v>703</v>
      </c>
      <c r="C5550" s="5" t="s">
        <v>533</v>
      </c>
    </row>
    <row r="5551" spans="2:3">
      <c r="B5551" s="5">
        <v>588</v>
      </c>
      <c r="C5551" s="5" t="s">
        <v>533</v>
      </c>
    </row>
    <row r="5552" spans="2:3">
      <c r="B5552" s="5">
        <v>57</v>
      </c>
      <c r="C5552" s="5" t="s">
        <v>532</v>
      </c>
    </row>
    <row r="5553" spans="2:3">
      <c r="B5553" s="5">
        <v>115</v>
      </c>
      <c r="C5553" s="5" t="s">
        <v>533</v>
      </c>
    </row>
    <row r="5554" spans="2:3">
      <c r="B5554" s="5">
        <v>332</v>
      </c>
      <c r="C5554" s="5" t="s">
        <v>533</v>
      </c>
    </row>
    <row r="5555" spans="2:3">
      <c r="B5555" s="5">
        <v>151</v>
      </c>
      <c r="C5555" s="5" t="s">
        <v>532</v>
      </c>
    </row>
    <row r="5556" spans="2:3">
      <c r="B5556" s="5">
        <v>211</v>
      </c>
      <c r="C5556" s="5" t="s">
        <v>532</v>
      </c>
    </row>
    <row r="5557" spans="2:3">
      <c r="B5557" s="5">
        <v>120</v>
      </c>
      <c r="C5557" s="5" t="s">
        <v>533</v>
      </c>
    </row>
    <row r="5558" spans="2:3">
      <c r="B5558" s="5">
        <v>284</v>
      </c>
      <c r="C5558" s="5" t="s">
        <v>532</v>
      </c>
    </row>
    <row r="5559" spans="2:3">
      <c r="B5559" s="5">
        <v>701</v>
      </c>
      <c r="C5559" s="5" t="s">
        <v>533</v>
      </c>
    </row>
    <row r="5560" spans="2:3">
      <c r="B5560" s="5">
        <v>775</v>
      </c>
      <c r="C5560" s="5" t="s">
        <v>532</v>
      </c>
    </row>
    <row r="5561" spans="2:3">
      <c r="B5561" s="5">
        <v>172</v>
      </c>
      <c r="C5561" s="5" t="s">
        <v>532</v>
      </c>
    </row>
    <row r="5562" spans="2:3">
      <c r="B5562" s="5">
        <v>981</v>
      </c>
      <c r="C5562" s="5" t="s">
        <v>532</v>
      </c>
    </row>
    <row r="5563" spans="2:3">
      <c r="B5563" s="5">
        <v>953</v>
      </c>
      <c r="C5563" s="5" t="s">
        <v>532</v>
      </c>
    </row>
    <row r="5564" spans="2:3">
      <c r="B5564" s="5">
        <v>635</v>
      </c>
      <c r="C5564" s="5" t="s">
        <v>533</v>
      </c>
    </row>
    <row r="5565" spans="2:3">
      <c r="B5565" s="5">
        <v>266</v>
      </c>
      <c r="C5565" s="5" t="s">
        <v>532</v>
      </c>
    </row>
    <row r="5566" spans="2:3">
      <c r="B5566" s="5">
        <v>371</v>
      </c>
      <c r="C5566" s="5" t="s">
        <v>533</v>
      </c>
    </row>
    <row r="5567" spans="2:3">
      <c r="B5567" s="5">
        <v>712</v>
      </c>
      <c r="C5567" s="5" t="s">
        <v>532</v>
      </c>
    </row>
    <row r="5568" spans="2:3">
      <c r="B5568" s="5">
        <v>244</v>
      </c>
      <c r="C5568" s="5" t="s">
        <v>533</v>
      </c>
    </row>
    <row r="5569" spans="2:3">
      <c r="B5569" s="5">
        <v>346</v>
      </c>
      <c r="C5569" s="5" t="s">
        <v>533</v>
      </c>
    </row>
    <row r="5570" spans="2:3">
      <c r="B5570" s="5">
        <v>931</v>
      </c>
      <c r="C5570" s="5" t="s">
        <v>532</v>
      </c>
    </row>
    <row r="5571" spans="2:3">
      <c r="B5571" s="5">
        <v>965</v>
      </c>
      <c r="C5571" s="5" t="s">
        <v>532</v>
      </c>
    </row>
    <row r="5572" spans="2:3">
      <c r="B5572" s="5">
        <v>596</v>
      </c>
      <c r="C5572" s="5" t="s">
        <v>533</v>
      </c>
    </row>
    <row r="5573" spans="2:3">
      <c r="B5573" s="5">
        <v>220</v>
      </c>
      <c r="C5573" s="5" t="s">
        <v>532</v>
      </c>
    </row>
    <row r="5574" spans="2:3">
      <c r="B5574" s="5">
        <v>654</v>
      </c>
      <c r="C5574" s="5" t="s">
        <v>533</v>
      </c>
    </row>
    <row r="5575" spans="2:3">
      <c r="B5575" s="5">
        <v>292</v>
      </c>
      <c r="C5575" s="5" t="s">
        <v>533</v>
      </c>
    </row>
    <row r="5576" spans="2:3">
      <c r="B5576" s="5">
        <v>46</v>
      </c>
      <c r="C5576" s="5" t="s">
        <v>533</v>
      </c>
    </row>
    <row r="5577" spans="2:3">
      <c r="B5577" s="5">
        <v>547</v>
      </c>
      <c r="C5577" s="5" t="s">
        <v>533</v>
      </c>
    </row>
    <row r="5578" spans="2:3">
      <c r="B5578" s="5">
        <v>548</v>
      </c>
      <c r="C5578" s="5" t="s">
        <v>533</v>
      </c>
    </row>
    <row r="5579" spans="2:3">
      <c r="B5579" s="5">
        <v>417</v>
      </c>
      <c r="C5579" s="5" t="s">
        <v>532</v>
      </c>
    </row>
    <row r="5580" spans="2:3">
      <c r="B5580" s="5">
        <v>482</v>
      </c>
      <c r="C5580" s="5" t="s">
        <v>532</v>
      </c>
    </row>
    <row r="5581" spans="2:3">
      <c r="B5581" s="5">
        <v>640</v>
      </c>
      <c r="C5581" s="5" t="s">
        <v>533</v>
      </c>
    </row>
    <row r="5582" spans="2:3">
      <c r="B5582" s="5">
        <v>173</v>
      </c>
      <c r="C5582" s="5" t="s">
        <v>533</v>
      </c>
    </row>
    <row r="5583" spans="2:3">
      <c r="B5583" s="5">
        <v>564</v>
      </c>
      <c r="C5583" s="5" t="s">
        <v>532</v>
      </c>
    </row>
    <row r="5584" spans="2:3">
      <c r="B5584" s="5">
        <v>260</v>
      </c>
      <c r="C5584" s="5" t="s">
        <v>532</v>
      </c>
    </row>
    <row r="5585" spans="2:3">
      <c r="B5585" s="5">
        <v>897</v>
      </c>
      <c r="C5585" s="5" t="s">
        <v>532</v>
      </c>
    </row>
    <row r="5586" spans="2:3">
      <c r="B5586" s="5">
        <v>579</v>
      </c>
      <c r="C5586" s="5" t="s">
        <v>533</v>
      </c>
    </row>
    <row r="5587" spans="2:3">
      <c r="B5587" s="5">
        <v>697</v>
      </c>
      <c r="C5587" s="5" t="s">
        <v>533</v>
      </c>
    </row>
    <row r="5588" spans="2:3">
      <c r="B5588" s="5">
        <v>389</v>
      </c>
      <c r="C5588" s="5" t="s">
        <v>533</v>
      </c>
    </row>
    <row r="5589" spans="2:3">
      <c r="B5589" s="5">
        <v>623</v>
      </c>
      <c r="C5589" s="5" t="s">
        <v>533</v>
      </c>
    </row>
    <row r="5590" spans="2:3">
      <c r="B5590" s="5">
        <v>10</v>
      </c>
      <c r="C5590" s="5" t="s">
        <v>533</v>
      </c>
    </row>
    <row r="5591" spans="2:3">
      <c r="B5591" s="5">
        <v>168</v>
      </c>
      <c r="C5591" s="5" t="s">
        <v>533</v>
      </c>
    </row>
    <row r="5592" spans="2:3">
      <c r="B5592" s="5">
        <v>495</v>
      </c>
      <c r="C5592" s="5" t="s">
        <v>533</v>
      </c>
    </row>
    <row r="5593" spans="2:3">
      <c r="B5593" s="5">
        <v>846</v>
      </c>
      <c r="C5593" s="5" t="s">
        <v>533</v>
      </c>
    </row>
    <row r="5594" spans="2:3">
      <c r="B5594" s="5">
        <v>737</v>
      </c>
      <c r="C5594" s="5" t="s">
        <v>533</v>
      </c>
    </row>
    <row r="5595" spans="2:3">
      <c r="B5595" s="5">
        <v>386</v>
      </c>
      <c r="C5595" s="5" t="s">
        <v>532</v>
      </c>
    </row>
    <row r="5596" spans="2:3">
      <c r="B5596" s="5">
        <v>37</v>
      </c>
      <c r="C5596" s="5" t="s">
        <v>533</v>
      </c>
    </row>
    <row r="5597" spans="2:3">
      <c r="B5597" s="5">
        <v>185</v>
      </c>
      <c r="C5597" s="5" t="s">
        <v>532</v>
      </c>
    </row>
    <row r="5598" spans="2:3">
      <c r="B5598" s="5">
        <v>46</v>
      </c>
      <c r="C5598" s="5" t="s">
        <v>533</v>
      </c>
    </row>
    <row r="5599" spans="2:3">
      <c r="B5599" s="5">
        <v>473</v>
      </c>
      <c r="C5599" s="5" t="s">
        <v>533</v>
      </c>
    </row>
    <row r="5600" spans="2:3">
      <c r="B5600" s="5">
        <v>215</v>
      </c>
      <c r="C5600" s="5" t="s">
        <v>533</v>
      </c>
    </row>
    <row r="5601" spans="2:3">
      <c r="B5601" s="5">
        <v>658</v>
      </c>
      <c r="C5601" s="5" t="s">
        <v>532</v>
      </c>
    </row>
    <row r="5602" spans="2:3">
      <c r="B5602" s="5">
        <v>75</v>
      </c>
      <c r="C5602" s="5" t="s">
        <v>533</v>
      </c>
    </row>
    <row r="5603" spans="2:3">
      <c r="B5603" s="5">
        <v>640</v>
      </c>
      <c r="C5603" s="5" t="s">
        <v>533</v>
      </c>
    </row>
    <row r="5604" spans="2:3">
      <c r="B5604" s="5">
        <v>581</v>
      </c>
      <c r="C5604" s="5" t="s">
        <v>533</v>
      </c>
    </row>
    <row r="5605" spans="2:3">
      <c r="B5605" s="5">
        <v>538</v>
      </c>
      <c r="C5605" s="5" t="s">
        <v>533</v>
      </c>
    </row>
    <row r="5606" spans="2:3">
      <c r="B5606" s="5">
        <v>334</v>
      </c>
      <c r="C5606" s="5" t="s">
        <v>532</v>
      </c>
    </row>
    <row r="5607" spans="2:3">
      <c r="B5607" s="5">
        <v>701</v>
      </c>
      <c r="C5607" s="5" t="s">
        <v>533</v>
      </c>
    </row>
    <row r="5608" spans="2:3">
      <c r="B5608" s="5">
        <v>762</v>
      </c>
      <c r="C5608" s="5" t="s">
        <v>532</v>
      </c>
    </row>
    <row r="5609" spans="2:3">
      <c r="B5609" s="5">
        <v>317</v>
      </c>
      <c r="C5609" s="5" t="s">
        <v>532</v>
      </c>
    </row>
    <row r="5610" spans="2:3">
      <c r="B5610" s="5">
        <v>536</v>
      </c>
      <c r="C5610" s="5" t="s">
        <v>532</v>
      </c>
    </row>
    <row r="5611" spans="2:3">
      <c r="B5611" s="5">
        <v>1000</v>
      </c>
      <c r="C5611" s="5" t="s">
        <v>532</v>
      </c>
    </row>
    <row r="5612" spans="2:3">
      <c r="B5612" s="5">
        <v>506</v>
      </c>
      <c r="C5612" s="5" t="s">
        <v>533</v>
      </c>
    </row>
    <row r="5613" spans="2:3">
      <c r="B5613" s="5">
        <v>325</v>
      </c>
      <c r="C5613" s="5" t="s">
        <v>532</v>
      </c>
    </row>
    <row r="5614" spans="2:3">
      <c r="B5614" s="5">
        <v>640</v>
      </c>
      <c r="C5614" s="5" t="s">
        <v>533</v>
      </c>
    </row>
    <row r="5615" spans="2:3">
      <c r="B5615" s="5">
        <v>397</v>
      </c>
      <c r="C5615" s="5" t="s">
        <v>533</v>
      </c>
    </row>
    <row r="5616" spans="2:3">
      <c r="B5616" s="5">
        <v>855</v>
      </c>
      <c r="C5616" s="5" t="s">
        <v>533</v>
      </c>
    </row>
    <row r="5617" spans="2:3">
      <c r="B5617" s="5">
        <v>468</v>
      </c>
      <c r="C5617" s="5" t="s">
        <v>533</v>
      </c>
    </row>
    <row r="5618" spans="2:3">
      <c r="B5618" s="5">
        <v>187</v>
      </c>
      <c r="C5618" s="5" t="s">
        <v>533</v>
      </c>
    </row>
    <row r="5619" spans="2:3">
      <c r="B5619" s="5">
        <v>476</v>
      </c>
      <c r="C5619" s="5" t="s">
        <v>533</v>
      </c>
    </row>
    <row r="5620" spans="2:3">
      <c r="B5620" s="5">
        <v>878</v>
      </c>
      <c r="C5620" s="5" t="s">
        <v>532</v>
      </c>
    </row>
    <row r="5621" spans="2:3">
      <c r="B5621" s="5">
        <v>576</v>
      </c>
      <c r="C5621" s="5" t="s">
        <v>533</v>
      </c>
    </row>
    <row r="5622" spans="2:3">
      <c r="B5622" s="5">
        <v>548</v>
      </c>
      <c r="C5622" s="5" t="s">
        <v>532</v>
      </c>
    </row>
    <row r="5623" spans="2:3">
      <c r="B5623" s="5">
        <v>802</v>
      </c>
      <c r="C5623" s="5" t="s">
        <v>533</v>
      </c>
    </row>
    <row r="5624" spans="2:3">
      <c r="B5624" s="5">
        <v>473</v>
      </c>
      <c r="C5624" s="5" t="s">
        <v>532</v>
      </c>
    </row>
    <row r="5625" spans="2:3">
      <c r="B5625" s="5">
        <v>592</v>
      </c>
      <c r="C5625" s="5" t="s">
        <v>533</v>
      </c>
    </row>
    <row r="5626" spans="2:3">
      <c r="B5626" s="5">
        <v>782</v>
      </c>
      <c r="C5626" s="5" t="s">
        <v>532</v>
      </c>
    </row>
    <row r="5627" spans="2:3">
      <c r="B5627" s="5">
        <v>962</v>
      </c>
      <c r="C5627" s="5" t="s">
        <v>533</v>
      </c>
    </row>
    <row r="5628" spans="2:3">
      <c r="B5628" s="5">
        <v>74</v>
      </c>
      <c r="C5628" s="5" t="s">
        <v>532</v>
      </c>
    </row>
    <row r="5629" spans="2:3">
      <c r="B5629" s="5">
        <v>622</v>
      </c>
      <c r="C5629" s="5" t="s">
        <v>533</v>
      </c>
    </row>
    <row r="5630" spans="2:3">
      <c r="B5630" s="5">
        <v>852</v>
      </c>
      <c r="C5630" s="5" t="s">
        <v>532</v>
      </c>
    </row>
    <row r="5631" spans="2:3">
      <c r="B5631" s="5">
        <v>506</v>
      </c>
      <c r="C5631" s="5" t="s">
        <v>533</v>
      </c>
    </row>
    <row r="5632" spans="2:3">
      <c r="B5632" s="5">
        <v>264</v>
      </c>
      <c r="C5632" s="5" t="s">
        <v>533</v>
      </c>
    </row>
    <row r="5633" spans="2:3">
      <c r="B5633" s="5">
        <v>482</v>
      </c>
      <c r="C5633" s="5" t="s">
        <v>533</v>
      </c>
    </row>
    <row r="5634" spans="2:3">
      <c r="B5634" s="5">
        <v>803</v>
      </c>
      <c r="C5634" s="5" t="s">
        <v>532</v>
      </c>
    </row>
    <row r="5635" spans="2:3">
      <c r="B5635" s="5">
        <v>619</v>
      </c>
      <c r="C5635" s="5" t="s">
        <v>533</v>
      </c>
    </row>
    <row r="5636" spans="2:3">
      <c r="B5636" s="5">
        <v>48</v>
      </c>
      <c r="C5636" s="5" t="s">
        <v>532</v>
      </c>
    </row>
    <row r="5637" spans="2:3">
      <c r="B5637" s="5">
        <v>688</v>
      </c>
      <c r="C5637" s="5" t="s">
        <v>532</v>
      </c>
    </row>
    <row r="5638" spans="2:3">
      <c r="B5638" s="5">
        <v>285</v>
      </c>
      <c r="C5638" s="5" t="s">
        <v>532</v>
      </c>
    </row>
    <row r="5639" spans="2:3">
      <c r="B5639" s="5">
        <v>598</v>
      </c>
      <c r="C5639" s="5" t="s">
        <v>532</v>
      </c>
    </row>
    <row r="5640" spans="2:3">
      <c r="B5640" s="5">
        <v>236</v>
      </c>
      <c r="C5640" s="5" t="s">
        <v>533</v>
      </c>
    </row>
    <row r="5641" spans="2:3">
      <c r="B5641" s="5">
        <v>67</v>
      </c>
      <c r="C5641" s="5" t="s">
        <v>533</v>
      </c>
    </row>
    <row r="5642" spans="2:3">
      <c r="B5642" s="5">
        <v>777</v>
      </c>
      <c r="C5642" s="5" t="s">
        <v>533</v>
      </c>
    </row>
    <row r="5643" spans="2:3">
      <c r="B5643" s="5">
        <v>805</v>
      </c>
      <c r="C5643" s="5" t="s">
        <v>532</v>
      </c>
    </row>
    <row r="5644" spans="2:3">
      <c r="B5644" s="5">
        <v>473</v>
      </c>
      <c r="C5644" s="5" t="s">
        <v>532</v>
      </c>
    </row>
    <row r="5645" spans="2:3">
      <c r="B5645" s="5">
        <v>564</v>
      </c>
      <c r="C5645" s="5" t="s">
        <v>533</v>
      </c>
    </row>
    <row r="5646" spans="2:3">
      <c r="B5646" s="5">
        <v>861</v>
      </c>
      <c r="C5646" s="5" t="s">
        <v>533</v>
      </c>
    </row>
    <row r="5647" spans="2:3">
      <c r="B5647" s="5">
        <v>493</v>
      </c>
      <c r="C5647" s="5" t="s">
        <v>533</v>
      </c>
    </row>
    <row r="5648" spans="2:3">
      <c r="B5648" s="5">
        <v>60</v>
      </c>
      <c r="C5648" s="5" t="s">
        <v>533</v>
      </c>
    </row>
    <row r="5649" spans="2:3">
      <c r="B5649" s="5">
        <v>950</v>
      </c>
      <c r="C5649" s="5" t="s">
        <v>532</v>
      </c>
    </row>
    <row r="5650" spans="2:3">
      <c r="B5650" s="5">
        <v>648</v>
      </c>
      <c r="C5650" s="5" t="s">
        <v>533</v>
      </c>
    </row>
    <row r="5651" spans="2:3">
      <c r="B5651" s="5">
        <v>977</v>
      </c>
      <c r="C5651" s="5" t="s">
        <v>533</v>
      </c>
    </row>
    <row r="5652" spans="2:3">
      <c r="B5652" s="5">
        <v>281</v>
      </c>
      <c r="C5652" s="5" t="s">
        <v>533</v>
      </c>
    </row>
    <row r="5653" spans="2:3">
      <c r="B5653" s="5">
        <v>22</v>
      </c>
      <c r="C5653" s="5" t="s">
        <v>533</v>
      </c>
    </row>
    <row r="5654" spans="2:3">
      <c r="B5654" s="5">
        <v>365</v>
      </c>
      <c r="C5654" s="5" t="s">
        <v>532</v>
      </c>
    </row>
    <row r="5655" spans="2:3">
      <c r="B5655" s="5">
        <v>358</v>
      </c>
      <c r="C5655" s="5" t="s">
        <v>533</v>
      </c>
    </row>
    <row r="5656" spans="2:3">
      <c r="B5656" s="5">
        <v>707</v>
      </c>
      <c r="C5656" s="5" t="s">
        <v>533</v>
      </c>
    </row>
    <row r="5657" spans="2:3">
      <c r="B5657" s="5">
        <v>794</v>
      </c>
      <c r="C5657" s="5" t="s">
        <v>532</v>
      </c>
    </row>
    <row r="5658" spans="2:3">
      <c r="B5658" s="5">
        <v>16</v>
      </c>
      <c r="C5658" s="5" t="s">
        <v>532</v>
      </c>
    </row>
    <row r="5659" spans="2:3">
      <c r="B5659" s="5">
        <v>55</v>
      </c>
      <c r="C5659" s="5" t="s">
        <v>533</v>
      </c>
    </row>
    <row r="5660" spans="2:3">
      <c r="B5660" s="5">
        <v>400</v>
      </c>
      <c r="C5660" s="5" t="s">
        <v>532</v>
      </c>
    </row>
    <row r="5661" spans="2:3">
      <c r="B5661" s="5">
        <v>190</v>
      </c>
      <c r="C5661" s="5" t="s">
        <v>532</v>
      </c>
    </row>
    <row r="5662" spans="2:3">
      <c r="B5662" s="5">
        <v>760</v>
      </c>
      <c r="C5662" s="5" t="s">
        <v>532</v>
      </c>
    </row>
    <row r="5663" spans="2:3">
      <c r="B5663" s="5">
        <v>945</v>
      </c>
      <c r="C5663" s="5" t="s">
        <v>533</v>
      </c>
    </row>
    <row r="5664" spans="2:3">
      <c r="B5664" s="5">
        <v>20</v>
      </c>
      <c r="C5664" s="5" t="s">
        <v>532</v>
      </c>
    </row>
    <row r="5665" spans="2:3">
      <c r="B5665" s="5">
        <v>842</v>
      </c>
      <c r="C5665" s="5" t="s">
        <v>533</v>
      </c>
    </row>
    <row r="5666" spans="2:3">
      <c r="B5666" s="5">
        <v>664</v>
      </c>
      <c r="C5666" s="5" t="s">
        <v>533</v>
      </c>
    </row>
    <row r="5667" spans="2:3">
      <c r="B5667" s="5">
        <v>413</v>
      </c>
      <c r="C5667" s="5" t="s">
        <v>533</v>
      </c>
    </row>
    <row r="5668" spans="2:3">
      <c r="B5668" s="5">
        <v>799</v>
      </c>
      <c r="C5668" s="5" t="s">
        <v>532</v>
      </c>
    </row>
    <row r="5669" spans="2:3">
      <c r="B5669" s="5">
        <v>682</v>
      </c>
      <c r="C5669" s="5" t="s">
        <v>533</v>
      </c>
    </row>
    <row r="5670" spans="2:3">
      <c r="B5670" s="5">
        <v>441</v>
      </c>
      <c r="C5670" s="5" t="s">
        <v>533</v>
      </c>
    </row>
    <row r="5671" spans="2:3">
      <c r="B5671" s="5">
        <v>703</v>
      </c>
      <c r="C5671" s="5" t="s">
        <v>532</v>
      </c>
    </row>
    <row r="5672" spans="2:3">
      <c r="B5672" s="5">
        <v>218</v>
      </c>
      <c r="C5672" s="5" t="s">
        <v>533</v>
      </c>
    </row>
    <row r="5673" spans="2:3">
      <c r="B5673" s="5">
        <v>385</v>
      </c>
      <c r="C5673" s="5" t="s">
        <v>533</v>
      </c>
    </row>
    <row r="5674" spans="2:3">
      <c r="B5674" s="5">
        <v>704</v>
      </c>
      <c r="C5674" s="5" t="s">
        <v>533</v>
      </c>
    </row>
    <row r="5675" spans="2:3">
      <c r="B5675" s="5">
        <v>154</v>
      </c>
      <c r="C5675" s="5" t="s">
        <v>532</v>
      </c>
    </row>
    <row r="5676" spans="2:3">
      <c r="B5676" s="5">
        <v>743</v>
      </c>
      <c r="C5676" s="5" t="s">
        <v>533</v>
      </c>
    </row>
    <row r="5677" spans="2:3">
      <c r="B5677" s="5">
        <v>501</v>
      </c>
      <c r="C5677" s="5" t="s">
        <v>533</v>
      </c>
    </row>
    <row r="5678" spans="2:3">
      <c r="B5678" s="5">
        <v>550</v>
      </c>
      <c r="C5678" s="5" t="s">
        <v>533</v>
      </c>
    </row>
    <row r="5679" spans="2:3">
      <c r="B5679" s="5">
        <v>282</v>
      </c>
      <c r="C5679" s="5" t="s">
        <v>533</v>
      </c>
    </row>
    <row r="5680" spans="2:3">
      <c r="B5680" s="5">
        <v>241</v>
      </c>
      <c r="C5680" s="5" t="s">
        <v>533</v>
      </c>
    </row>
    <row r="5681" spans="2:3">
      <c r="B5681" s="5">
        <v>865</v>
      </c>
      <c r="C5681" s="5" t="s">
        <v>533</v>
      </c>
    </row>
    <row r="5682" spans="2:3">
      <c r="B5682" s="5">
        <v>71</v>
      </c>
      <c r="C5682" s="5" t="s">
        <v>533</v>
      </c>
    </row>
    <row r="5683" spans="2:3">
      <c r="B5683" s="5">
        <v>153</v>
      </c>
      <c r="C5683" s="5" t="s">
        <v>532</v>
      </c>
    </row>
    <row r="5684" spans="2:3">
      <c r="B5684" s="5">
        <v>530</v>
      </c>
      <c r="C5684" s="5" t="s">
        <v>533</v>
      </c>
    </row>
    <row r="5685" spans="2:3">
      <c r="B5685" s="5">
        <v>756</v>
      </c>
      <c r="C5685" s="5" t="s">
        <v>533</v>
      </c>
    </row>
    <row r="5686" spans="2:3">
      <c r="B5686" s="5">
        <v>387</v>
      </c>
      <c r="C5686" s="5" t="s">
        <v>533</v>
      </c>
    </row>
    <row r="5687" spans="2:3">
      <c r="B5687" s="5">
        <v>371</v>
      </c>
      <c r="C5687" s="5" t="s">
        <v>532</v>
      </c>
    </row>
    <row r="5688" spans="2:3">
      <c r="B5688" s="5">
        <v>707</v>
      </c>
      <c r="C5688" s="5" t="s">
        <v>532</v>
      </c>
    </row>
    <row r="5689" spans="2:3">
      <c r="B5689" s="5">
        <v>328</v>
      </c>
      <c r="C5689" s="5" t="s">
        <v>533</v>
      </c>
    </row>
    <row r="5690" spans="2:3">
      <c r="B5690" s="5">
        <v>443</v>
      </c>
      <c r="C5690" s="5" t="s">
        <v>533</v>
      </c>
    </row>
    <row r="5691" spans="2:3">
      <c r="B5691" s="5">
        <v>543</v>
      </c>
      <c r="C5691" s="5" t="s">
        <v>532</v>
      </c>
    </row>
    <row r="5692" spans="2:3">
      <c r="B5692" s="5">
        <v>367</v>
      </c>
      <c r="C5692" s="5" t="s">
        <v>533</v>
      </c>
    </row>
    <row r="5693" spans="2:3">
      <c r="B5693" s="5">
        <v>912</v>
      </c>
      <c r="C5693" s="5" t="s">
        <v>533</v>
      </c>
    </row>
    <row r="5694" spans="2:3">
      <c r="B5694" s="5">
        <v>258</v>
      </c>
      <c r="C5694" s="5" t="s">
        <v>533</v>
      </c>
    </row>
    <row r="5695" spans="2:3">
      <c r="B5695" s="5">
        <v>812</v>
      </c>
      <c r="C5695" s="5" t="s">
        <v>533</v>
      </c>
    </row>
    <row r="5696" spans="2:3">
      <c r="B5696" s="5">
        <v>70</v>
      </c>
      <c r="C5696" s="5" t="s">
        <v>533</v>
      </c>
    </row>
    <row r="5697" spans="2:3">
      <c r="B5697" s="5">
        <v>980</v>
      </c>
      <c r="C5697" s="5" t="s">
        <v>533</v>
      </c>
    </row>
    <row r="5698" spans="2:3">
      <c r="B5698" s="5">
        <v>283</v>
      </c>
      <c r="C5698" s="5" t="s">
        <v>532</v>
      </c>
    </row>
    <row r="5699" spans="2:3">
      <c r="B5699" s="5">
        <v>488</v>
      </c>
      <c r="C5699" s="5" t="s">
        <v>533</v>
      </c>
    </row>
    <row r="5700" spans="2:3">
      <c r="B5700" s="5">
        <v>844</v>
      </c>
      <c r="C5700" s="5" t="s">
        <v>533</v>
      </c>
    </row>
    <row r="5701" spans="2:3">
      <c r="B5701" s="5">
        <v>588</v>
      </c>
      <c r="C5701" s="5" t="s">
        <v>532</v>
      </c>
    </row>
    <row r="5702" spans="2:3">
      <c r="B5702" s="5">
        <v>932</v>
      </c>
      <c r="C5702" s="5" t="s">
        <v>532</v>
      </c>
    </row>
    <row r="5703" spans="2:3">
      <c r="B5703" s="5">
        <v>485</v>
      </c>
      <c r="C5703" s="5" t="s">
        <v>533</v>
      </c>
    </row>
    <row r="5704" spans="2:3">
      <c r="B5704" s="5">
        <v>1</v>
      </c>
      <c r="C5704" s="5" t="s">
        <v>533</v>
      </c>
    </row>
    <row r="5705" spans="2:3">
      <c r="B5705" s="5">
        <v>214</v>
      </c>
      <c r="C5705" s="5" t="s">
        <v>533</v>
      </c>
    </row>
    <row r="5706" spans="2:3">
      <c r="B5706" s="5">
        <v>916</v>
      </c>
      <c r="C5706" s="5" t="s">
        <v>533</v>
      </c>
    </row>
    <row r="5707" spans="2:3">
      <c r="B5707" s="5">
        <v>678</v>
      </c>
      <c r="C5707" s="5" t="s">
        <v>532</v>
      </c>
    </row>
    <row r="5708" spans="2:3">
      <c r="B5708" s="5">
        <v>426</v>
      </c>
      <c r="C5708" s="5" t="s">
        <v>533</v>
      </c>
    </row>
    <row r="5709" spans="2:3">
      <c r="B5709" s="5">
        <v>295</v>
      </c>
      <c r="C5709" s="5" t="s">
        <v>533</v>
      </c>
    </row>
    <row r="5710" spans="2:3">
      <c r="B5710" s="5">
        <v>431</v>
      </c>
      <c r="C5710" s="5" t="s">
        <v>533</v>
      </c>
    </row>
    <row r="5711" spans="2:3">
      <c r="B5711" s="5">
        <v>791</v>
      </c>
      <c r="C5711" s="5" t="s">
        <v>533</v>
      </c>
    </row>
    <row r="5712" spans="2:3">
      <c r="B5712" s="5">
        <v>877</v>
      </c>
      <c r="C5712" s="5" t="s">
        <v>532</v>
      </c>
    </row>
    <row r="5713" spans="2:3">
      <c r="B5713" s="5">
        <v>229</v>
      </c>
      <c r="C5713" s="5" t="s">
        <v>533</v>
      </c>
    </row>
    <row r="5714" spans="2:3">
      <c r="B5714" s="5">
        <v>953</v>
      </c>
      <c r="C5714" s="5" t="s">
        <v>533</v>
      </c>
    </row>
    <row r="5715" spans="2:3">
      <c r="B5715" s="5">
        <v>609</v>
      </c>
      <c r="C5715" s="5" t="s">
        <v>533</v>
      </c>
    </row>
    <row r="5716" spans="2:3">
      <c r="B5716" s="5">
        <v>623</v>
      </c>
      <c r="C5716" s="5" t="s">
        <v>533</v>
      </c>
    </row>
    <row r="5717" spans="2:3">
      <c r="B5717" s="5">
        <v>375</v>
      </c>
      <c r="C5717" s="5" t="s">
        <v>533</v>
      </c>
    </row>
    <row r="5718" spans="2:3">
      <c r="B5718" s="5">
        <v>486</v>
      </c>
      <c r="C5718" s="5" t="s">
        <v>532</v>
      </c>
    </row>
    <row r="5719" spans="2:3">
      <c r="B5719" s="5">
        <v>752</v>
      </c>
      <c r="C5719" s="5" t="s">
        <v>532</v>
      </c>
    </row>
    <row r="5720" spans="2:3">
      <c r="B5720" s="5">
        <v>51</v>
      </c>
      <c r="C5720" s="5" t="s">
        <v>533</v>
      </c>
    </row>
    <row r="5721" spans="2:3">
      <c r="B5721" s="5">
        <v>632</v>
      </c>
      <c r="C5721" s="5" t="s">
        <v>533</v>
      </c>
    </row>
    <row r="5722" spans="2:3">
      <c r="B5722" s="5">
        <v>658</v>
      </c>
      <c r="C5722" s="5" t="s">
        <v>532</v>
      </c>
    </row>
    <row r="5723" spans="2:3">
      <c r="B5723" s="5">
        <v>66</v>
      </c>
      <c r="C5723" s="5" t="s">
        <v>533</v>
      </c>
    </row>
    <row r="5724" spans="2:3">
      <c r="B5724" s="5">
        <v>112</v>
      </c>
      <c r="C5724" s="5" t="s">
        <v>532</v>
      </c>
    </row>
    <row r="5725" spans="2:3">
      <c r="B5725" s="5">
        <v>846</v>
      </c>
      <c r="C5725" s="5" t="s">
        <v>533</v>
      </c>
    </row>
    <row r="5726" spans="2:3">
      <c r="B5726" s="5">
        <v>947</v>
      </c>
      <c r="C5726" s="5" t="s">
        <v>532</v>
      </c>
    </row>
    <row r="5727" spans="2:3">
      <c r="B5727" s="5">
        <v>210</v>
      </c>
      <c r="C5727" s="5" t="s">
        <v>533</v>
      </c>
    </row>
    <row r="5728" spans="2:3">
      <c r="B5728" s="5">
        <v>372</v>
      </c>
      <c r="C5728" s="5" t="s">
        <v>533</v>
      </c>
    </row>
    <row r="5729" spans="2:3">
      <c r="B5729" s="5">
        <v>783</v>
      </c>
      <c r="C5729" s="5" t="s">
        <v>533</v>
      </c>
    </row>
    <row r="5730" spans="2:3">
      <c r="B5730" s="5">
        <v>135</v>
      </c>
      <c r="C5730" s="5" t="s">
        <v>533</v>
      </c>
    </row>
    <row r="5731" spans="2:3">
      <c r="B5731" s="5">
        <v>921</v>
      </c>
      <c r="C5731" s="5" t="s">
        <v>532</v>
      </c>
    </row>
    <row r="5732" spans="2:3">
      <c r="B5732" s="5">
        <v>471</v>
      </c>
      <c r="C5732" s="5" t="s">
        <v>533</v>
      </c>
    </row>
    <row r="5733" spans="2:3">
      <c r="B5733" s="5">
        <v>571</v>
      </c>
      <c r="C5733" s="5" t="s">
        <v>532</v>
      </c>
    </row>
    <row r="5734" spans="2:3">
      <c r="B5734" s="5">
        <v>447</v>
      </c>
      <c r="C5734" s="5" t="s">
        <v>533</v>
      </c>
    </row>
    <row r="5735" spans="2:3">
      <c r="B5735" s="5">
        <v>812</v>
      </c>
      <c r="C5735" s="5" t="s">
        <v>532</v>
      </c>
    </row>
    <row r="5736" spans="2:3">
      <c r="B5736" s="5">
        <v>585</v>
      </c>
      <c r="C5736" s="5" t="s">
        <v>533</v>
      </c>
    </row>
    <row r="5737" spans="2:3">
      <c r="B5737" s="5">
        <v>756</v>
      </c>
      <c r="C5737" s="5" t="s">
        <v>533</v>
      </c>
    </row>
    <row r="5738" spans="2:3">
      <c r="B5738" s="5">
        <v>728</v>
      </c>
      <c r="C5738" s="5" t="s">
        <v>533</v>
      </c>
    </row>
    <row r="5739" spans="2:3">
      <c r="B5739" s="5">
        <v>195</v>
      </c>
      <c r="C5739" s="5" t="s">
        <v>533</v>
      </c>
    </row>
    <row r="5740" spans="2:3">
      <c r="B5740" s="5">
        <v>218</v>
      </c>
      <c r="C5740" s="5" t="s">
        <v>533</v>
      </c>
    </row>
    <row r="5741" spans="2:3">
      <c r="B5741" s="5">
        <v>276</v>
      </c>
      <c r="C5741" s="5" t="s">
        <v>533</v>
      </c>
    </row>
    <row r="5742" spans="2:3">
      <c r="B5742" s="5">
        <v>128</v>
      </c>
      <c r="C5742" s="5" t="s">
        <v>532</v>
      </c>
    </row>
    <row r="5743" spans="2:3">
      <c r="B5743" s="5">
        <v>51</v>
      </c>
      <c r="C5743" s="5" t="s">
        <v>532</v>
      </c>
    </row>
    <row r="5744" spans="2:3">
      <c r="B5744" s="5">
        <v>327</v>
      </c>
      <c r="C5744" s="5" t="s">
        <v>532</v>
      </c>
    </row>
    <row r="5745" spans="2:3">
      <c r="B5745" s="5">
        <v>286</v>
      </c>
      <c r="C5745" s="5" t="s">
        <v>533</v>
      </c>
    </row>
    <row r="5746" spans="2:3">
      <c r="B5746" s="5">
        <v>231</v>
      </c>
      <c r="C5746" s="5" t="s">
        <v>532</v>
      </c>
    </row>
    <row r="5747" spans="2:3">
      <c r="B5747" s="5">
        <v>585</v>
      </c>
      <c r="C5747" s="5" t="s">
        <v>533</v>
      </c>
    </row>
    <row r="5748" spans="2:3">
      <c r="B5748" s="5">
        <v>99</v>
      </c>
      <c r="C5748" s="5" t="s">
        <v>533</v>
      </c>
    </row>
    <row r="5749" spans="2:3">
      <c r="B5749" s="5">
        <v>494</v>
      </c>
      <c r="C5749" s="5" t="s">
        <v>533</v>
      </c>
    </row>
    <row r="5750" spans="2:3">
      <c r="B5750" s="5">
        <v>424</v>
      </c>
      <c r="C5750" s="5" t="s">
        <v>533</v>
      </c>
    </row>
    <row r="5751" spans="2:3">
      <c r="B5751" s="5">
        <v>193</v>
      </c>
      <c r="C5751" s="5" t="s">
        <v>533</v>
      </c>
    </row>
    <row r="5752" spans="2:3">
      <c r="B5752" s="5">
        <v>22</v>
      </c>
      <c r="C5752" s="5" t="s">
        <v>533</v>
      </c>
    </row>
    <row r="5753" spans="2:3">
      <c r="B5753" s="5">
        <v>468</v>
      </c>
      <c r="C5753" s="5" t="s">
        <v>533</v>
      </c>
    </row>
    <row r="5754" spans="2:3">
      <c r="B5754" s="5">
        <v>680</v>
      </c>
      <c r="C5754" s="5" t="s">
        <v>532</v>
      </c>
    </row>
    <row r="5755" spans="2:3">
      <c r="B5755" s="5">
        <v>556</v>
      </c>
      <c r="C5755" s="5" t="s">
        <v>533</v>
      </c>
    </row>
    <row r="5756" spans="2:3">
      <c r="B5756" s="5">
        <v>492</v>
      </c>
      <c r="C5756" s="5" t="s">
        <v>532</v>
      </c>
    </row>
    <row r="5757" spans="2:3">
      <c r="B5757" s="5">
        <v>32</v>
      </c>
      <c r="C5757" s="5" t="s">
        <v>532</v>
      </c>
    </row>
    <row r="5758" spans="2:3">
      <c r="B5758" s="5">
        <v>486</v>
      </c>
      <c r="C5758" s="5" t="s">
        <v>533</v>
      </c>
    </row>
    <row r="5759" spans="2:3">
      <c r="B5759" s="5">
        <v>440</v>
      </c>
      <c r="C5759" s="5" t="s">
        <v>533</v>
      </c>
    </row>
    <row r="5760" spans="2:3">
      <c r="B5760" s="5">
        <v>335</v>
      </c>
      <c r="C5760" s="5" t="s">
        <v>533</v>
      </c>
    </row>
    <row r="5761" spans="2:3">
      <c r="B5761" s="5">
        <v>347</v>
      </c>
      <c r="C5761" s="5" t="s">
        <v>533</v>
      </c>
    </row>
    <row r="5762" spans="2:3">
      <c r="B5762" s="5">
        <v>432</v>
      </c>
      <c r="C5762" s="5" t="s">
        <v>533</v>
      </c>
    </row>
    <row r="5763" spans="2:3">
      <c r="B5763" s="5">
        <v>979</v>
      </c>
      <c r="C5763" s="5" t="s">
        <v>533</v>
      </c>
    </row>
    <row r="5764" spans="2:3">
      <c r="B5764" s="5">
        <v>286</v>
      </c>
      <c r="C5764" s="5" t="s">
        <v>533</v>
      </c>
    </row>
    <row r="5765" spans="2:3">
      <c r="B5765" s="5">
        <v>173</v>
      </c>
      <c r="C5765" s="5" t="s">
        <v>533</v>
      </c>
    </row>
    <row r="5766" spans="2:3">
      <c r="B5766" s="5">
        <v>235</v>
      </c>
      <c r="C5766" s="5" t="s">
        <v>532</v>
      </c>
    </row>
    <row r="5767" spans="2:3">
      <c r="B5767" s="5">
        <v>226</v>
      </c>
      <c r="C5767" s="5" t="s">
        <v>533</v>
      </c>
    </row>
    <row r="5768" spans="2:3">
      <c r="B5768" s="5">
        <v>252</v>
      </c>
      <c r="C5768" s="5" t="s">
        <v>533</v>
      </c>
    </row>
    <row r="5769" spans="2:3">
      <c r="B5769" s="5">
        <v>560</v>
      </c>
      <c r="C5769" s="5" t="s">
        <v>533</v>
      </c>
    </row>
    <row r="5770" spans="2:3">
      <c r="B5770" s="5">
        <v>577</v>
      </c>
      <c r="C5770" s="5" t="s">
        <v>533</v>
      </c>
    </row>
    <row r="5771" spans="2:3">
      <c r="B5771" s="5">
        <v>881</v>
      </c>
      <c r="C5771" s="5" t="s">
        <v>533</v>
      </c>
    </row>
    <row r="5772" spans="2:3">
      <c r="B5772" s="5">
        <v>485</v>
      </c>
      <c r="C5772" s="5" t="s">
        <v>532</v>
      </c>
    </row>
    <row r="5773" spans="2:3">
      <c r="B5773" s="5">
        <v>232</v>
      </c>
      <c r="C5773" s="5" t="s">
        <v>533</v>
      </c>
    </row>
    <row r="5774" spans="2:3">
      <c r="B5774" s="5">
        <v>57</v>
      </c>
      <c r="C5774" s="5" t="s">
        <v>533</v>
      </c>
    </row>
    <row r="5775" spans="2:3">
      <c r="B5775" s="5">
        <v>539</v>
      </c>
      <c r="C5775" s="5" t="s">
        <v>532</v>
      </c>
    </row>
    <row r="5776" spans="2:3">
      <c r="B5776" s="5">
        <v>559</v>
      </c>
      <c r="C5776" s="5" t="s">
        <v>533</v>
      </c>
    </row>
    <row r="5777" spans="2:3">
      <c r="B5777" s="5">
        <v>321</v>
      </c>
      <c r="C5777" s="5" t="s">
        <v>532</v>
      </c>
    </row>
    <row r="5778" spans="2:3">
      <c r="B5778" s="5">
        <v>231</v>
      </c>
      <c r="C5778" s="5" t="s">
        <v>533</v>
      </c>
    </row>
    <row r="5779" spans="2:3">
      <c r="B5779" s="5">
        <v>209</v>
      </c>
      <c r="C5779" s="5" t="s">
        <v>533</v>
      </c>
    </row>
    <row r="5780" spans="2:3">
      <c r="B5780" s="5">
        <v>297</v>
      </c>
      <c r="C5780" s="5" t="s">
        <v>533</v>
      </c>
    </row>
    <row r="5781" spans="2:3">
      <c r="B5781" s="5">
        <v>686</v>
      </c>
      <c r="C5781" s="5" t="s">
        <v>533</v>
      </c>
    </row>
    <row r="5782" spans="2:3">
      <c r="B5782" s="5">
        <v>787</v>
      </c>
      <c r="C5782" s="5" t="s">
        <v>532</v>
      </c>
    </row>
    <row r="5783" spans="2:3">
      <c r="B5783" s="5">
        <v>49</v>
      </c>
      <c r="C5783" s="5" t="s">
        <v>533</v>
      </c>
    </row>
    <row r="5784" spans="2:3">
      <c r="B5784" s="5">
        <v>360</v>
      </c>
      <c r="C5784" s="5" t="s">
        <v>533</v>
      </c>
    </row>
    <row r="5785" spans="2:3">
      <c r="B5785" s="5">
        <v>806</v>
      </c>
      <c r="C5785" s="5" t="s">
        <v>533</v>
      </c>
    </row>
    <row r="5786" spans="2:3">
      <c r="B5786" s="5">
        <v>606</v>
      </c>
      <c r="C5786" s="5" t="s">
        <v>532</v>
      </c>
    </row>
    <row r="5787" spans="2:3">
      <c r="B5787" s="5">
        <v>675</v>
      </c>
      <c r="C5787" s="5" t="s">
        <v>532</v>
      </c>
    </row>
    <row r="5788" spans="2:3">
      <c r="B5788" s="5">
        <v>634</v>
      </c>
      <c r="C5788" s="5" t="s">
        <v>533</v>
      </c>
    </row>
    <row r="5789" spans="2:3">
      <c r="B5789" s="5">
        <v>151</v>
      </c>
      <c r="C5789" s="5" t="s">
        <v>532</v>
      </c>
    </row>
    <row r="5790" spans="2:3">
      <c r="B5790" s="5">
        <v>942</v>
      </c>
      <c r="C5790" s="5" t="s">
        <v>532</v>
      </c>
    </row>
    <row r="5791" spans="2:3">
      <c r="B5791" s="5">
        <v>555</v>
      </c>
      <c r="C5791" s="5" t="s">
        <v>532</v>
      </c>
    </row>
    <row r="5792" spans="2:3">
      <c r="B5792" s="5">
        <v>410</v>
      </c>
      <c r="C5792" s="5" t="s">
        <v>533</v>
      </c>
    </row>
    <row r="5793" spans="2:3">
      <c r="B5793" s="5">
        <v>164</v>
      </c>
      <c r="C5793" s="5" t="s">
        <v>533</v>
      </c>
    </row>
    <row r="5794" spans="2:3">
      <c r="B5794" s="5">
        <v>574</v>
      </c>
      <c r="C5794" s="5" t="s">
        <v>533</v>
      </c>
    </row>
    <row r="5795" spans="2:3">
      <c r="B5795" s="5">
        <v>134</v>
      </c>
      <c r="C5795" s="5" t="s">
        <v>533</v>
      </c>
    </row>
    <row r="5796" spans="2:3">
      <c r="B5796" s="5">
        <v>184</v>
      </c>
      <c r="C5796" s="5" t="s">
        <v>533</v>
      </c>
    </row>
    <row r="5797" spans="2:3">
      <c r="B5797" s="5">
        <v>706</v>
      </c>
      <c r="C5797" s="5" t="s">
        <v>533</v>
      </c>
    </row>
    <row r="5798" spans="2:3">
      <c r="B5798" s="5">
        <v>548</v>
      </c>
      <c r="C5798" s="5" t="s">
        <v>533</v>
      </c>
    </row>
    <row r="5799" spans="2:3">
      <c r="B5799" s="5">
        <v>619</v>
      </c>
      <c r="C5799" s="5" t="s">
        <v>532</v>
      </c>
    </row>
    <row r="5800" spans="2:3">
      <c r="B5800" s="5">
        <v>426</v>
      </c>
      <c r="C5800" s="5" t="s">
        <v>533</v>
      </c>
    </row>
    <row r="5801" spans="2:3">
      <c r="B5801" s="5">
        <v>633</v>
      </c>
      <c r="C5801" s="5" t="s">
        <v>532</v>
      </c>
    </row>
    <row r="5802" spans="2:3">
      <c r="B5802" s="5">
        <v>985</v>
      </c>
      <c r="C5802" s="5" t="s">
        <v>532</v>
      </c>
    </row>
    <row r="5803" spans="2:3">
      <c r="B5803" s="5">
        <v>559</v>
      </c>
      <c r="C5803" s="5" t="s">
        <v>532</v>
      </c>
    </row>
    <row r="5804" spans="2:3">
      <c r="B5804" s="5">
        <v>244</v>
      </c>
      <c r="C5804" s="5" t="s">
        <v>533</v>
      </c>
    </row>
    <row r="5805" spans="2:3">
      <c r="B5805" s="5">
        <v>475</v>
      </c>
      <c r="C5805" s="5" t="s">
        <v>532</v>
      </c>
    </row>
    <row r="5806" spans="2:3">
      <c r="B5806" s="5">
        <v>911</v>
      </c>
      <c r="C5806" s="5" t="s">
        <v>532</v>
      </c>
    </row>
    <row r="5807" spans="2:3">
      <c r="B5807" s="5">
        <v>991</v>
      </c>
      <c r="C5807" s="5" t="s">
        <v>533</v>
      </c>
    </row>
    <row r="5808" spans="2:3">
      <c r="B5808" s="5">
        <v>882</v>
      </c>
      <c r="C5808" s="5" t="s">
        <v>533</v>
      </c>
    </row>
    <row r="5809" spans="2:3">
      <c r="B5809" s="5">
        <v>557</v>
      </c>
      <c r="C5809" s="5" t="s">
        <v>533</v>
      </c>
    </row>
    <row r="5810" spans="2:3">
      <c r="B5810" s="5">
        <v>511</v>
      </c>
      <c r="C5810" s="5" t="s">
        <v>532</v>
      </c>
    </row>
    <row r="5811" spans="2:3">
      <c r="B5811" s="5">
        <v>765</v>
      </c>
      <c r="C5811" s="5" t="s">
        <v>533</v>
      </c>
    </row>
    <row r="5812" spans="2:3">
      <c r="B5812" s="5">
        <v>844</v>
      </c>
      <c r="C5812" s="5" t="s">
        <v>532</v>
      </c>
    </row>
    <row r="5813" spans="2:3">
      <c r="B5813" s="5">
        <v>465</v>
      </c>
      <c r="C5813" s="5" t="s">
        <v>533</v>
      </c>
    </row>
    <row r="5814" spans="2:3">
      <c r="B5814" s="5">
        <v>606</v>
      </c>
      <c r="C5814" s="5" t="s">
        <v>532</v>
      </c>
    </row>
    <row r="5815" spans="2:3">
      <c r="B5815" s="5">
        <v>99</v>
      </c>
      <c r="C5815" s="5" t="s">
        <v>533</v>
      </c>
    </row>
    <row r="5816" spans="2:3">
      <c r="B5816" s="5">
        <v>201</v>
      </c>
      <c r="C5816" s="5" t="s">
        <v>533</v>
      </c>
    </row>
    <row r="5817" spans="2:3">
      <c r="B5817" s="5">
        <v>333</v>
      </c>
      <c r="C5817" s="5" t="s">
        <v>533</v>
      </c>
    </row>
    <row r="5818" spans="2:3">
      <c r="B5818" s="5">
        <v>92</v>
      </c>
      <c r="C5818" s="5" t="s">
        <v>533</v>
      </c>
    </row>
    <row r="5819" spans="2:3">
      <c r="B5819" s="5">
        <v>615</v>
      </c>
      <c r="C5819" s="5" t="s">
        <v>533</v>
      </c>
    </row>
    <row r="5820" spans="2:3">
      <c r="B5820" s="5">
        <v>892</v>
      </c>
      <c r="C5820" s="5" t="s">
        <v>532</v>
      </c>
    </row>
    <row r="5821" spans="2:3">
      <c r="B5821" s="5">
        <v>871</v>
      </c>
      <c r="C5821" s="5" t="s">
        <v>532</v>
      </c>
    </row>
    <row r="5822" spans="2:3">
      <c r="B5822" s="5">
        <v>614</v>
      </c>
      <c r="C5822" s="5" t="s">
        <v>533</v>
      </c>
    </row>
    <row r="5823" spans="2:3">
      <c r="B5823" s="5">
        <v>42</v>
      </c>
      <c r="C5823" s="5" t="s">
        <v>533</v>
      </c>
    </row>
    <row r="5824" spans="2:3">
      <c r="B5824" s="5">
        <v>120</v>
      </c>
      <c r="C5824" s="5" t="s">
        <v>532</v>
      </c>
    </row>
    <row r="5825" spans="2:3">
      <c r="B5825" s="5">
        <v>768</v>
      </c>
      <c r="C5825" s="5" t="s">
        <v>532</v>
      </c>
    </row>
    <row r="5826" spans="2:3">
      <c r="B5826" s="5">
        <v>821</v>
      </c>
      <c r="C5826" s="5" t="s">
        <v>533</v>
      </c>
    </row>
    <row r="5827" spans="2:3">
      <c r="B5827" s="5">
        <v>786</v>
      </c>
      <c r="C5827" s="5" t="s">
        <v>533</v>
      </c>
    </row>
    <row r="5828" spans="2:3">
      <c r="B5828" s="5">
        <v>781</v>
      </c>
      <c r="C5828" s="5" t="s">
        <v>532</v>
      </c>
    </row>
    <row r="5829" spans="2:3">
      <c r="B5829" s="5">
        <v>666</v>
      </c>
      <c r="C5829" s="5" t="s">
        <v>533</v>
      </c>
    </row>
    <row r="5830" spans="2:3">
      <c r="B5830" s="5">
        <v>481</v>
      </c>
      <c r="C5830" s="5" t="s">
        <v>532</v>
      </c>
    </row>
    <row r="5831" spans="2:3">
      <c r="B5831" s="5">
        <v>225</v>
      </c>
      <c r="C5831" s="5" t="s">
        <v>532</v>
      </c>
    </row>
    <row r="5832" spans="2:3">
      <c r="B5832" s="5">
        <v>92</v>
      </c>
      <c r="C5832" s="5" t="s">
        <v>532</v>
      </c>
    </row>
    <row r="5833" spans="2:3">
      <c r="B5833" s="5">
        <v>704</v>
      </c>
      <c r="C5833" s="5" t="s">
        <v>533</v>
      </c>
    </row>
    <row r="5834" spans="2:3">
      <c r="B5834" s="5">
        <v>973</v>
      </c>
      <c r="C5834" s="5" t="s">
        <v>532</v>
      </c>
    </row>
    <row r="5835" spans="2:3">
      <c r="B5835" s="5">
        <v>50</v>
      </c>
      <c r="C5835" s="5" t="s">
        <v>533</v>
      </c>
    </row>
    <row r="5836" spans="2:3">
      <c r="B5836" s="5">
        <v>917</v>
      </c>
      <c r="C5836" s="5" t="s">
        <v>533</v>
      </c>
    </row>
    <row r="5837" spans="2:3">
      <c r="B5837" s="5">
        <v>283</v>
      </c>
      <c r="C5837" s="5" t="s">
        <v>533</v>
      </c>
    </row>
    <row r="5838" spans="2:3">
      <c r="B5838" s="5">
        <v>311</v>
      </c>
      <c r="C5838" s="5" t="s">
        <v>533</v>
      </c>
    </row>
    <row r="5839" spans="2:3">
      <c r="B5839" s="5">
        <v>63</v>
      </c>
      <c r="C5839" s="5" t="s">
        <v>533</v>
      </c>
    </row>
    <row r="5840" spans="2:3">
      <c r="B5840" s="5">
        <v>608</v>
      </c>
      <c r="C5840" s="5" t="s">
        <v>533</v>
      </c>
    </row>
    <row r="5841" spans="2:3">
      <c r="B5841" s="5">
        <v>814</v>
      </c>
      <c r="C5841" s="5" t="s">
        <v>533</v>
      </c>
    </row>
    <row r="5842" spans="2:3">
      <c r="B5842" s="5">
        <v>380</v>
      </c>
      <c r="C5842" s="5" t="s">
        <v>533</v>
      </c>
    </row>
    <row r="5843" spans="2:3">
      <c r="B5843" s="5">
        <v>810</v>
      </c>
      <c r="C5843" s="5" t="s">
        <v>532</v>
      </c>
    </row>
    <row r="5844" spans="2:3">
      <c r="B5844" s="5">
        <v>275</v>
      </c>
      <c r="C5844" s="5" t="s">
        <v>533</v>
      </c>
    </row>
    <row r="5845" spans="2:3">
      <c r="B5845" s="5">
        <v>158</v>
      </c>
      <c r="C5845" s="5" t="s">
        <v>532</v>
      </c>
    </row>
    <row r="5846" spans="2:3">
      <c r="B5846" s="5">
        <v>396</v>
      </c>
      <c r="C5846" s="5" t="s">
        <v>533</v>
      </c>
    </row>
    <row r="5847" spans="2:3">
      <c r="B5847" s="5">
        <v>941</v>
      </c>
      <c r="C5847" s="5" t="s">
        <v>532</v>
      </c>
    </row>
    <row r="5848" spans="2:3">
      <c r="B5848" s="5">
        <v>480</v>
      </c>
      <c r="C5848" s="5" t="s">
        <v>533</v>
      </c>
    </row>
    <row r="5849" spans="2:3">
      <c r="B5849" s="5">
        <v>333</v>
      </c>
      <c r="C5849" s="5" t="s">
        <v>532</v>
      </c>
    </row>
    <row r="5850" spans="2:3">
      <c r="B5850" s="5">
        <v>716</v>
      </c>
      <c r="C5850" s="5" t="s">
        <v>532</v>
      </c>
    </row>
    <row r="5851" spans="2:3">
      <c r="B5851" s="5">
        <v>831</v>
      </c>
      <c r="C5851" s="5" t="s">
        <v>533</v>
      </c>
    </row>
    <row r="5852" spans="2:3">
      <c r="B5852" s="5">
        <v>849</v>
      </c>
      <c r="C5852" s="5" t="s">
        <v>532</v>
      </c>
    </row>
    <row r="5853" spans="2:3">
      <c r="B5853" s="5">
        <v>437</v>
      </c>
      <c r="C5853" s="5" t="s">
        <v>533</v>
      </c>
    </row>
    <row r="5854" spans="2:3">
      <c r="B5854" s="5">
        <v>618</v>
      </c>
      <c r="C5854" s="5" t="s">
        <v>533</v>
      </c>
    </row>
    <row r="5855" spans="2:3">
      <c r="B5855" s="5">
        <v>897</v>
      </c>
      <c r="C5855" s="5" t="s">
        <v>532</v>
      </c>
    </row>
    <row r="5856" spans="2:3">
      <c r="B5856" s="5">
        <v>9</v>
      </c>
      <c r="C5856" s="5" t="s">
        <v>533</v>
      </c>
    </row>
    <row r="5857" spans="2:3">
      <c r="B5857" s="5">
        <v>686</v>
      </c>
      <c r="C5857" s="5" t="s">
        <v>533</v>
      </c>
    </row>
    <row r="5858" spans="2:3">
      <c r="B5858" s="5">
        <v>374</v>
      </c>
      <c r="C5858" s="5" t="s">
        <v>533</v>
      </c>
    </row>
    <row r="5859" spans="2:3">
      <c r="B5859" s="5">
        <v>756</v>
      </c>
      <c r="C5859" s="5" t="s">
        <v>532</v>
      </c>
    </row>
    <row r="5860" spans="2:3">
      <c r="B5860" s="5">
        <v>842</v>
      </c>
      <c r="C5860" s="5" t="s">
        <v>532</v>
      </c>
    </row>
    <row r="5861" spans="2:3">
      <c r="B5861" s="5">
        <v>170</v>
      </c>
      <c r="C5861" s="5" t="s">
        <v>533</v>
      </c>
    </row>
    <row r="5862" spans="2:3">
      <c r="B5862" s="5">
        <v>694</v>
      </c>
      <c r="C5862" s="5" t="s">
        <v>533</v>
      </c>
    </row>
    <row r="5863" spans="2:3">
      <c r="B5863" s="5">
        <v>921</v>
      </c>
      <c r="C5863" s="5" t="s">
        <v>532</v>
      </c>
    </row>
    <row r="5864" spans="2:3">
      <c r="B5864" s="5">
        <v>361</v>
      </c>
      <c r="C5864" s="5" t="s">
        <v>533</v>
      </c>
    </row>
    <row r="5865" spans="2:3">
      <c r="B5865" s="5">
        <v>520</v>
      </c>
      <c r="C5865" s="5" t="s">
        <v>533</v>
      </c>
    </row>
    <row r="5866" spans="2:3">
      <c r="B5866" s="5">
        <v>525</v>
      </c>
      <c r="C5866" s="5" t="s">
        <v>532</v>
      </c>
    </row>
    <row r="5867" spans="2:3">
      <c r="B5867" s="5">
        <v>277</v>
      </c>
      <c r="C5867" s="5" t="s">
        <v>533</v>
      </c>
    </row>
    <row r="5868" spans="2:3">
      <c r="B5868" s="5">
        <v>961</v>
      </c>
      <c r="C5868" s="5" t="s">
        <v>533</v>
      </c>
    </row>
    <row r="5869" spans="2:3">
      <c r="B5869" s="5">
        <v>554</v>
      </c>
      <c r="C5869" s="5" t="s">
        <v>533</v>
      </c>
    </row>
    <row r="5870" spans="2:3">
      <c r="B5870" s="5">
        <v>503</v>
      </c>
      <c r="C5870" s="5" t="s">
        <v>532</v>
      </c>
    </row>
    <row r="5871" spans="2:3">
      <c r="B5871" s="5">
        <v>597</v>
      </c>
      <c r="C5871" s="5" t="s">
        <v>532</v>
      </c>
    </row>
    <row r="5872" spans="2:3">
      <c r="B5872" s="5">
        <v>93</v>
      </c>
      <c r="C5872" s="5" t="s">
        <v>533</v>
      </c>
    </row>
    <row r="5873" spans="2:3">
      <c r="B5873" s="5">
        <v>83</v>
      </c>
      <c r="C5873" s="5" t="s">
        <v>532</v>
      </c>
    </row>
    <row r="5874" spans="2:3">
      <c r="B5874" s="5">
        <v>283</v>
      </c>
      <c r="C5874" s="5" t="s">
        <v>533</v>
      </c>
    </row>
    <row r="5875" spans="2:3">
      <c r="B5875" s="5">
        <v>202</v>
      </c>
      <c r="C5875" s="5" t="s">
        <v>533</v>
      </c>
    </row>
    <row r="5876" spans="2:3">
      <c r="B5876" s="5">
        <v>551</v>
      </c>
      <c r="C5876" s="5" t="s">
        <v>533</v>
      </c>
    </row>
    <row r="5877" spans="2:3">
      <c r="B5877" s="5">
        <v>935</v>
      </c>
      <c r="C5877" s="5" t="s">
        <v>533</v>
      </c>
    </row>
    <row r="5878" spans="2:3">
      <c r="B5878" s="5">
        <v>324</v>
      </c>
      <c r="C5878" s="5" t="s">
        <v>533</v>
      </c>
    </row>
    <row r="5879" spans="2:3">
      <c r="B5879" s="5">
        <v>113</v>
      </c>
      <c r="C5879" s="5" t="s">
        <v>532</v>
      </c>
    </row>
    <row r="5880" spans="2:3">
      <c r="B5880" s="5">
        <v>360</v>
      </c>
      <c r="C5880" s="5" t="s">
        <v>533</v>
      </c>
    </row>
    <row r="5881" spans="2:3">
      <c r="B5881" s="5">
        <v>87</v>
      </c>
      <c r="C5881" s="5" t="s">
        <v>533</v>
      </c>
    </row>
    <row r="5882" spans="2:3">
      <c r="B5882" s="5">
        <v>801</v>
      </c>
      <c r="C5882" s="5" t="s">
        <v>532</v>
      </c>
    </row>
    <row r="5883" spans="2:3">
      <c r="B5883" s="5">
        <v>289</v>
      </c>
      <c r="C5883" s="5" t="s">
        <v>533</v>
      </c>
    </row>
    <row r="5884" spans="2:3">
      <c r="B5884" s="5">
        <v>263</v>
      </c>
      <c r="C5884" s="5" t="s">
        <v>532</v>
      </c>
    </row>
    <row r="5885" spans="2:3">
      <c r="B5885" s="5">
        <v>239</v>
      </c>
      <c r="C5885" s="5" t="s">
        <v>533</v>
      </c>
    </row>
    <row r="5886" spans="2:3">
      <c r="B5886" s="5">
        <v>852</v>
      </c>
      <c r="C5886" s="5" t="s">
        <v>532</v>
      </c>
    </row>
    <row r="5887" spans="2:3">
      <c r="B5887" s="5">
        <v>69</v>
      </c>
      <c r="C5887" s="5" t="s">
        <v>532</v>
      </c>
    </row>
    <row r="5888" spans="2:3">
      <c r="B5888" s="5">
        <v>380</v>
      </c>
      <c r="C5888" s="5" t="s">
        <v>533</v>
      </c>
    </row>
    <row r="5889" spans="2:3">
      <c r="B5889" s="5">
        <v>266</v>
      </c>
      <c r="C5889" s="5" t="s">
        <v>533</v>
      </c>
    </row>
    <row r="5890" spans="2:3">
      <c r="B5890" s="5">
        <v>520</v>
      </c>
      <c r="C5890" s="5" t="s">
        <v>532</v>
      </c>
    </row>
    <row r="5891" spans="2:3">
      <c r="B5891" s="5">
        <v>138</v>
      </c>
      <c r="C5891" s="5" t="s">
        <v>533</v>
      </c>
    </row>
    <row r="5892" spans="2:3">
      <c r="B5892" s="5">
        <v>779</v>
      </c>
      <c r="C5892" s="5" t="s">
        <v>533</v>
      </c>
    </row>
    <row r="5893" spans="2:3">
      <c r="B5893" s="5">
        <v>715</v>
      </c>
      <c r="C5893" s="5" t="s">
        <v>533</v>
      </c>
    </row>
    <row r="5894" spans="2:3">
      <c r="B5894" s="5">
        <v>562</v>
      </c>
      <c r="C5894" s="5" t="s">
        <v>533</v>
      </c>
    </row>
    <row r="5895" spans="2:3">
      <c r="B5895" s="5">
        <v>120</v>
      </c>
      <c r="C5895" s="5" t="s">
        <v>533</v>
      </c>
    </row>
    <row r="5896" spans="2:3">
      <c r="B5896" s="5">
        <v>263</v>
      </c>
      <c r="C5896" s="5" t="s">
        <v>533</v>
      </c>
    </row>
    <row r="5897" spans="2:3">
      <c r="B5897" s="5">
        <v>619</v>
      </c>
      <c r="C5897" s="5" t="s">
        <v>533</v>
      </c>
    </row>
    <row r="5898" spans="2:3">
      <c r="B5898" s="5">
        <v>569</v>
      </c>
      <c r="C5898" s="5" t="s">
        <v>532</v>
      </c>
    </row>
    <row r="5899" spans="2:3">
      <c r="B5899" s="5">
        <v>588</v>
      </c>
      <c r="C5899" s="5" t="s">
        <v>532</v>
      </c>
    </row>
    <row r="5900" spans="2:3">
      <c r="B5900" s="5">
        <v>993</v>
      </c>
      <c r="C5900" s="5" t="s">
        <v>532</v>
      </c>
    </row>
    <row r="5901" spans="2:3">
      <c r="B5901" s="5">
        <v>123</v>
      </c>
      <c r="C5901" s="5" t="s">
        <v>533</v>
      </c>
    </row>
    <row r="5902" spans="2:3">
      <c r="B5902" s="5">
        <v>276</v>
      </c>
      <c r="C5902" s="5" t="s">
        <v>532</v>
      </c>
    </row>
    <row r="5903" spans="2:3">
      <c r="B5903" s="5">
        <v>118</v>
      </c>
      <c r="C5903" s="5" t="s">
        <v>533</v>
      </c>
    </row>
    <row r="5904" spans="2:3">
      <c r="B5904" s="5">
        <v>362</v>
      </c>
      <c r="C5904" s="5" t="s">
        <v>532</v>
      </c>
    </row>
    <row r="5905" spans="2:3">
      <c r="B5905" s="5">
        <v>967</v>
      </c>
      <c r="C5905" s="5" t="s">
        <v>533</v>
      </c>
    </row>
    <row r="5906" spans="2:3">
      <c r="B5906" s="5">
        <v>635</v>
      </c>
      <c r="C5906" s="5" t="s">
        <v>532</v>
      </c>
    </row>
    <row r="5907" spans="2:3">
      <c r="B5907" s="5">
        <v>535</v>
      </c>
      <c r="C5907" s="5" t="s">
        <v>533</v>
      </c>
    </row>
    <row r="5908" spans="2:3">
      <c r="B5908" s="5">
        <v>635</v>
      </c>
      <c r="C5908" s="5" t="s">
        <v>532</v>
      </c>
    </row>
    <row r="5909" spans="2:3">
      <c r="B5909" s="5">
        <v>862</v>
      </c>
      <c r="C5909" s="5" t="s">
        <v>533</v>
      </c>
    </row>
    <row r="5910" spans="2:3">
      <c r="B5910" s="5">
        <v>195</v>
      </c>
      <c r="C5910" s="5" t="s">
        <v>533</v>
      </c>
    </row>
    <row r="5911" spans="2:3">
      <c r="B5911" s="5">
        <v>449</v>
      </c>
      <c r="C5911" s="5" t="s">
        <v>533</v>
      </c>
    </row>
    <row r="5912" spans="2:3">
      <c r="B5912" s="5">
        <v>512</v>
      </c>
      <c r="C5912" s="5" t="s">
        <v>533</v>
      </c>
    </row>
    <row r="5913" spans="2:3">
      <c r="B5913" s="5">
        <v>491</v>
      </c>
      <c r="C5913" s="5" t="s">
        <v>532</v>
      </c>
    </row>
    <row r="5914" spans="2:3">
      <c r="B5914" s="5">
        <v>458</v>
      </c>
      <c r="C5914" s="5" t="s">
        <v>533</v>
      </c>
    </row>
    <row r="5915" spans="2:3">
      <c r="B5915" s="5">
        <v>604</v>
      </c>
      <c r="C5915" s="5" t="s">
        <v>533</v>
      </c>
    </row>
    <row r="5916" spans="2:3">
      <c r="B5916" s="5">
        <v>44</v>
      </c>
      <c r="C5916" s="5" t="s">
        <v>533</v>
      </c>
    </row>
    <row r="5917" spans="2:3">
      <c r="B5917" s="5">
        <v>424</v>
      </c>
      <c r="C5917" s="5" t="s">
        <v>532</v>
      </c>
    </row>
    <row r="5918" spans="2:3">
      <c r="B5918" s="5">
        <v>513</v>
      </c>
      <c r="C5918" s="5" t="s">
        <v>533</v>
      </c>
    </row>
    <row r="5919" spans="2:3">
      <c r="B5919" s="5">
        <v>751</v>
      </c>
      <c r="C5919" s="5" t="s">
        <v>532</v>
      </c>
    </row>
    <row r="5920" spans="2:3">
      <c r="B5920" s="5">
        <v>492</v>
      </c>
      <c r="C5920" s="5" t="s">
        <v>533</v>
      </c>
    </row>
    <row r="5921" spans="2:3">
      <c r="B5921" s="5">
        <v>617</v>
      </c>
      <c r="C5921" s="5" t="s">
        <v>533</v>
      </c>
    </row>
    <row r="5922" spans="2:3">
      <c r="B5922" s="5">
        <v>631</v>
      </c>
      <c r="C5922" s="5" t="s">
        <v>532</v>
      </c>
    </row>
    <row r="5923" spans="2:3">
      <c r="B5923" s="5">
        <v>368</v>
      </c>
      <c r="C5923" s="5" t="s">
        <v>533</v>
      </c>
    </row>
    <row r="5924" spans="2:3">
      <c r="B5924" s="5">
        <v>811</v>
      </c>
      <c r="C5924" s="5" t="s">
        <v>532</v>
      </c>
    </row>
    <row r="5925" spans="2:3">
      <c r="B5925" s="5">
        <v>94</v>
      </c>
      <c r="C5925" s="5" t="s">
        <v>533</v>
      </c>
    </row>
    <row r="5926" spans="2:3">
      <c r="B5926" s="5">
        <v>967</v>
      </c>
      <c r="C5926" s="5" t="s">
        <v>532</v>
      </c>
    </row>
    <row r="5927" spans="2:3">
      <c r="B5927" s="5">
        <v>163</v>
      </c>
      <c r="C5927" s="5" t="s">
        <v>533</v>
      </c>
    </row>
    <row r="5928" spans="2:3">
      <c r="B5928" s="5">
        <v>389</v>
      </c>
      <c r="C5928" s="5" t="s">
        <v>533</v>
      </c>
    </row>
    <row r="5929" spans="2:3">
      <c r="B5929" s="5">
        <v>544</v>
      </c>
      <c r="C5929" s="5" t="s">
        <v>533</v>
      </c>
    </row>
    <row r="5930" spans="2:3">
      <c r="B5930" s="5">
        <v>521</v>
      </c>
      <c r="C5930" s="5" t="s">
        <v>533</v>
      </c>
    </row>
    <row r="5931" spans="2:3">
      <c r="B5931" s="5">
        <v>939</v>
      </c>
      <c r="C5931" s="5" t="s">
        <v>533</v>
      </c>
    </row>
    <row r="5932" spans="2:3">
      <c r="B5932" s="5">
        <v>521</v>
      </c>
      <c r="C5932" s="5" t="s">
        <v>533</v>
      </c>
    </row>
    <row r="5933" spans="2:3">
      <c r="B5933" s="5">
        <v>813</v>
      </c>
      <c r="C5933" s="5" t="s">
        <v>532</v>
      </c>
    </row>
    <row r="5934" spans="2:3">
      <c r="B5934" s="5">
        <v>532</v>
      </c>
      <c r="C5934" s="5" t="s">
        <v>532</v>
      </c>
    </row>
    <row r="5935" spans="2:3">
      <c r="B5935" s="5">
        <v>901</v>
      </c>
      <c r="C5935" s="5" t="s">
        <v>533</v>
      </c>
    </row>
    <row r="5936" spans="2:3">
      <c r="B5936" s="5">
        <v>417</v>
      </c>
      <c r="C5936" s="5" t="s">
        <v>533</v>
      </c>
    </row>
    <row r="5937" spans="2:3">
      <c r="B5937" s="5">
        <v>113</v>
      </c>
      <c r="C5937" s="5" t="s">
        <v>533</v>
      </c>
    </row>
    <row r="5938" spans="2:3">
      <c r="B5938" s="5">
        <v>941</v>
      </c>
      <c r="C5938" s="5" t="s">
        <v>532</v>
      </c>
    </row>
    <row r="5939" spans="2:3">
      <c r="B5939" s="5">
        <v>497</v>
      </c>
      <c r="C5939" s="5" t="s">
        <v>533</v>
      </c>
    </row>
    <row r="5940" spans="2:3">
      <c r="B5940" s="5">
        <v>691</v>
      </c>
      <c r="C5940" s="5" t="s">
        <v>533</v>
      </c>
    </row>
    <row r="5941" spans="2:3">
      <c r="B5941" s="5">
        <v>460</v>
      </c>
      <c r="C5941" s="5" t="s">
        <v>533</v>
      </c>
    </row>
    <row r="5942" spans="2:3">
      <c r="B5942" s="5">
        <v>606</v>
      </c>
      <c r="C5942" s="5" t="s">
        <v>532</v>
      </c>
    </row>
    <row r="5943" spans="2:3">
      <c r="B5943" s="5">
        <v>665</v>
      </c>
      <c r="C5943" s="5" t="s">
        <v>532</v>
      </c>
    </row>
    <row r="5944" spans="2:3">
      <c r="B5944" s="5">
        <v>909</v>
      </c>
      <c r="C5944" s="5" t="s">
        <v>533</v>
      </c>
    </row>
    <row r="5945" spans="2:3">
      <c r="B5945" s="5">
        <v>91</v>
      </c>
      <c r="C5945" s="5" t="s">
        <v>532</v>
      </c>
    </row>
    <row r="5946" spans="2:3">
      <c r="B5946" s="5">
        <v>606</v>
      </c>
      <c r="C5946" s="5" t="s">
        <v>533</v>
      </c>
    </row>
    <row r="5947" spans="2:3">
      <c r="B5947" s="5">
        <v>738</v>
      </c>
      <c r="C5947" s="5" t="s">
        <v>532</v>
      </c>
    </row>
    <row r="5948" spans="2:3">
      <c r="B5948" s="5">
        <v>996</v>
      </c>
      <c r="C5948" s="5" t="s">
        <v>533</v>
      </c>
    </row>
    <row r="5949" spans="2:3">
      <c r="B5949" s="5">
        <v>1</v>
      </c>
      <c r="C5949" s="5" t="s">
        <v>533</v>
      </c>
    </row>
    <row r="5950" spans="2:3">
      <c r="B5950" s="5">
        <v>660</v>
      </c>
      <c r="C5950" s="5" t="s">
        <v>533</v>
      </c>
    </row>
    <row r="5951" spans="2:3">
      <c r="B5951" s="5">
        <v>946</v>
      </c>
      <c r="C5951" s="5" t="s">
        <v>533</v>
      </c>
    </row>
    <row r="5952" spans="2:3">
      <c r="B5952" s="5">
        <v>819</v>
      </c>
      <c r="C5952" s="5" t="s">
        <v>532</v>
      </c>
    </row>
    <row r="5953" spans="2:3">
      <c r="B5953" s="5">
        <v>396</v>
      </c>
      <c r="C5953" s="5" t="s">
        <v>533</v>
      </c>
    </row>
    <row r="5954" spans="2:3">
      <c r="B5954" s="5">
        <v>172</v>
      </c>
      <c r="C5954" s="5" t="s">
        <v>533</v>
      </c>
    </row>
    <row r="5955" spans="2:3">
      <c r="B5955" s="5">
        <v>284</v>
      </c>
      <c r="C5955" s="5" t="s">
        <v>532</v>
      </c>
    </row>
    <row r="5956" spans="2:3">
      <c r="B5956" s="5">
        <v>683</v>
      </c>
      <c r="C5956" s="5" t="s">
        <v>533</v>
      </c>
    </row>
    <row r="5957" spans="2:3">
      <c r="B5957" s="5">
        <v>552</v>
      </c>
      <c r="C5957" s="5" t="s">
        <v>533</v>
      </c>
    </row>
    <row r="5958" spans="2:3">
      <c r="B5958" s="5">
        <v>684</v>
      </c>
      <c r="C5958" s="5" t="s">
        <v>532</v>
      </c>
    </row>
    <row r="5959" spans="2:3">
      <c r="B5959" s="5">
        <v>357</v>
      </c>
      <c r="C5959" s="5" t="s">
        <v>532</v>
      </c>
    </row>
    <row r="5960" spans="2:3">
      <c r="B5960" s="5">
        <v>352</v>
      </c>
      <c r="C5960" s="5" t="s">
        <v>532</v>
      </c>
    </row>
    <row r="5961" spans="2:3">
      <c r="B5961" s="5">
        <v>633</v>
      </c>
      <c r="C5961" s="5" t="s">
        <v>533</v>
      </c>
    </row>
    <row r="5962" spans="2:3">
      <c r="B5962" s="5">
        <v>164</v>
      </c>
      <c r="C5962" s="5" t="s">
        <v>533</v>
      </c>
    </row>
    <row r="5963" spans="2:3">
      <c r="B5963" s="5">
        <v>930</v>
      </c>
      <c r="C5963" s="5" t="s">
        <v>532</v>
      </c>
    </row>
    <row r="5964" spans="2:3">
      <c r="B5964" s="5">
        <v>938</v>
      </c>
      <c r="C5964" s="5" t="s">
        <v>532</v>
      </c>
    </row>
    <row r="5965" spans="2:3">
      <c r="B5965" s="5">
        <v>959</v>
      </c>
      <c r="C5965" s="5" t="s">
        <v>532</v>
      </c>
    </row>
    <row r="5966" spans="2:3">
      <c r="B5966" s="5">
        <v>217</v>
      </c>
      <c r="C5966" s="5" t="s">
        <v>533</v>
      </c>
    </row>
    <row r="5967" spans="2:3">
      <c r="B5967" s="5">
        <v>117</v>
      </c>
      <c r="C5967" s="5" t="s">
        <v>533</v>
      </c>
    </row>
    <row r="5968" spans="2:3">
      <c r="B5968" s="5">
        <v>754</v>
      </c>
      <c r="C5968" s="5" t="s">
        <v>532</v>
      </c>
    </row>
    <row r="5969" spans="2:3">
      <c r="B5969" s="5">
        <v>231</v>
      </c>
      <c r="C5969" s="5" t="s">
        <v>533</v>
      </c>
    </row>
    <row r="5970" spans="2:3">
      <c r="B5970" s="5">
        <v>86</v>
      </c>
      <c r="C5970" s="5" t="s">
        <v>533</v>
      </c>
    </row>
    <row r="5971" spans="2:3">
      <c r="B5971" s="5">
        <v>415</v>
      </c>
      <c r="C5971" s="5" t="s">
        <v>532</v>
      </c>
    </row>
    <row r="5972" spans="2:3">
      <c r="B5972" s="5">
        <v>74</v>
      </c>
      <c r="C5972" s="5" t="s">
        <v>533</v>
      </c>
    </row>
    <row r="5973" spans="2:3">
      <c r="B5973" s="5">
        <v>392</v>
      </c>
      <c r="C5973" s="5" t="s">
        <v>533</v>
      </c>
    </row>
    <row r="5974" spans="2:3">
      <c r="B5974" s="5">
        <v>120</v>
      </c>
      <c r="C5974" s="5" t="s">
        <v>533</v>
      </c>
    </row>
    <row r="5975" spans="2:3">
      <c r="B5975" s="5">
        <v>793</v>
      </c>
      <c r="C5975" s="5" t="s">
        <v>532</v>
      </c>
    </row>
    <row r="5976" spans="2:3">
      <c r="B5976" s="5">
        <v>146</v>
      </c>
      <c r="C5976" s="5" t="s">
        <v>532</v>
      </c>
    </row>
    <row r="5977" spans="2:3">
      <c r="B5977" s="5">
        <v>169</v>
      </c>
      <c r="C5977" s="5" t="s">
        <v>532</v>
      </c>
    </row>
    <row r="5978" spans="2:3">
      <c r="B5978" s="5">
        <v>503</v>
      </c>
      <c r="C5978" s="5" t="s">
        <v>532</v>
      </c>
    </row>
    <row r="5979" spans="2:3">
      <c r="B5979" s="5">
        <v>782</v>
      </c>
      <c r="C5979" s="5" t="s">
        <v>533</v>
      </c>
    </row>
    <row r="5980" spans="2:3">
      <c r="B5980" s="5">
        <v>448</v>
      </c>
      <c r="C5980" s="5" t="s">
        <v>533</v>
      </c>
    </row>
    <row r="5981" spans="2:3">
      <c r="B5981" s="5">
        <v>316</v>
      </c>
      <c r="C5981" s="5" t="s">
        <v>533</v>
      </c>
    </row>
    <row r="5982" spans="2:3">
      <c r="B5982" s="5">
        <v>253</v>
      </c>
      <c r="C5982" s="5" t="s">
        <v>533</v>
      </c>
    </row>
    <row r="5983" spans="2:3">
      <c r="B5983" s="5">
        <v>863</v>
      </c>
      <c r="C5983" s="5" t="s">
        <v>533</v>
      </c>
    </row>
    <row r="5984" spans="2:3">
      <c r="B5984" s="5">
        <v>685</v>
      </c>
      <c r="C5984" s="5" t="s">
        <v>533</v>
      </c>
    </row>
    <row r="5985" spans="2:3">
      <c r="B5985" s="5">
        <v>46</v>
      </c>
      <c r="C5985" s="5" t="s">
        <v>533</v>
      </c>
    </row>
    <row r="5986" spans="2:3">
      <c r="B5986" s="5">
        <v>968</v>
      </c>
      <c r="C5986" s="5" t="s">
        <v>532</v>
      </c>
    </row>
    <row r="5987" spans="2:3">
      <c r="B5987" s="5">
        <v>863</v>
      </c>
      <c r="C5987" s="5" t="s">
        <v>532</v>
      </c>
    </row>
    <row r="5988" spans="2:3">
      <c r="B5988" s="5">
        <v>927</v>
      </c>
      <c r="C5988" s="5" t="s">
        <v>532</v>
      </c>
    </row>
    <row r="5989" spans="2:3">
      <c r="B5989" s="5">
        <v>630</v>
      </c>
      <c r="C5989" s="5" t="s">
        <v>533</v>
      </c>
    </row>
    <row r="5990" spans="2:3">
      <c r="B5990" s="5">
        <v>28</v>
      </c>
      <c r="C5990" s="5" t="s">
        <v>532</v>
      </c>
    </row>
    <row r="5991" spans="2:3">
      <c r="B5991" s="5">
        <v>926</v>
      </c>
      <c r="C5991" s="5" t="s">
        <v>532</v>
      </c>
    </row>
    <row r="5992" spans="2:3">
      <c r="B5992" s="5">
        <v>59</v>
      </c>
      <c r="C5992" s="5" t="s">
        <v>532</v>
      </c>
    </row>
    <row r="5993" spans="2:3">
      <c r="B5993" s="5">
        <v>5</v>
      </c>
      <c r="C5993" s="5" t="s">
        <v>533</v>
      </c>
    </row>
    <row r="5994" spans="2:3">
      <c r="B5994" s="5">
        <v>881</v>
      </c>
      <c r="C5994" s="5" t="s">
        <v>533</v>
      </c>
    </row>
    <row r="5995" spans="2:3">
      <c r="B5995" s="5">
        <v>741</v>
      </c>
      <c r="C5995" s="5" t="s">
        <v>532</v>
      </c>
    </row>
    <row r="5996" spans="2:3">
      <c r="B5996" s="5">
        <v>762</v>
      </c>
      <c r="C5996" s="5" t="s">
        <v>532</v>
      </c>
    </row>
    <row r="5997" spans="2:3">
      <c r="B5997" s="5">
        <v>604</v>
      </c>
      <c r="C5997" s="5" t="s">
        <v>533</v>
      </c>
    </row>
    <row r="5998" spans="2:3">
      <c r="B5998" s="5">
        <v>912</v>
      </c>
      <c r="C5998" s="5" t="s">
        <v>533</v>
      </c>
    </row>
    <row r="5999" spans="2:3">
      <c r="B5999" s="5">
        <v>501</v>
      </c>
      <c r="C5999" s="5" t="s">
        <v>533</v>
      </c>
    </row>
    <row r="6000" spans="2:3">
      <c r="B6000" s="5">
        <v>935</v>
      </c>
      <c r="C6000" s="5" t="s">
        <v>532</v>
      </c>
    </row>
    <row r="6001" spans="2:3">
      <c r="B6001" s="5">
        <v>644</v>
      </c>
      <c r="C6001" s="5" t="s">
        <v>533</v>
      </c>
    </row>
    <row r="6002" spans="2:3">
      <c r="B6002" s="5">
        <v>520</v>
      </c>
      <c r="C6002" s="5" t="s">
        <v>532</v>
      </c>
    </row>
    <row r="6003" spans="2:3">
      <c r="B6003" s="5">
        <v>143</v>
      </c>
      <c r="C6003" s="5" t="s">
        <v>533</v>
      </c>
    </row>
    <row r="6004" spans="2:3">
      <c r="B6004" s="5">
        <v>898</v>
      </c>
      <c r="C6004" s="5" t="s">
        <v>532</v>
      </c>
    </row>
    <row r="6005" spans="2:3">
      <c r="B6005" s="5">
        <v>132</v>
      </c>
      <c r="C6005" s="5" t="s">
        <v>533</v>
      </c>
    </row>
    <row r="6006" spans="2:3">
      <c r="B6006" s="5">
        <v>862</v>
      </c>
      <c r="C6006" s="5" t="s">
        <v>532</v>
      </c>
    </row>
    <row r="6007" spans="2:3">
      <c r="B6007" s="5">
        <v>975</v>
      </c>
      <c r="C6007" s="5" t="s">
        <v>532</v>
      </c>
    </row>
    <row r="6008" spans="2:3">
      <c r="B6008" s="5">
        <v>681</v>
      </c>
      <c r="C6008" s="5" t="s">
        <v>533</v>
      </c>
    </row>
    <row r="6009" spans="2:3">
      <c r="B6009" s="5">
        <v>740</v>
      </c>
      <c r="C6009" s="5" t="s">
        <v>533</v>
      </c>
    </row>
    <row r="6010" spans="2:3">
      <c r="B6010" s="5">
        <v>302</v>
      </c>
      <c r="C6010" s="5" t="s">
        <v>533</v>
      </c>
    </row>
    <row r="6011" spans="2:3">
      <c r="B6011" s="5">
        <v>748</v>
      </c>
      <c r="C6011" s="5" t="s">
        <v>532</v>
      </c>
    </row>
    <row r="6012" spans="2:3">
      <c r="B6012" s="5">
        <v>870</v>
      </c>
      <c r="C6012" s="5" t="s">
        <v>532</v>
      </c>
    </row>
    <row r="6013" spans="2:3">
      <c r="B6013" s="5">
        <v>208</v>
      </c>
      <c r="C6013" s="5" t="s">
        <v>532</v>
      </c>
    </row>
    <row r="6014" spans="2:3">
      <c r="B6014" s="5">
        <v>996</v>
      </c>
      <c r="C6014" s="5" t="s">
        <v>533</v>
      </c>
    </row>
    <row r="6015" spans="2:3">
      <c r="B6015" s="5">
        <v>263</v>
      </c>
      <c r="C6015" s="5" t="s">
        <v>533</v>
      </c>
    </row>
    <row r="6016" spans="2:3">
      <c r="B6016" s="5">
        <v>313</v>
      </c>
      <c r="C6016" s="5" t="s">
        <v>533</v>
      </c>
    </row>
    <row r="6017" spans="2:3">
      <c r="B6017" s="5">
        <v>13</v>
      </c>
      <c r="C6017" s="5" t="s">
        <v>533</v>
      </c>
    </row>
    <row r="6018" spans="2:3">
      <c r="B6018" s="5">
        <v>937</v>
      </c>
      <c r="C6018" s="5" t="s">
        <v>533</v>
      </c>
    </row>
    <row r="6019" spans="2:3">
      <c r="B6019" s="5">
        <v>927</v>
      </c>
      <c r="C6019" s="5" t="s">
        <v>532</v>
      </c>
    </row>
    <row r="6020" spans="2:3">
      <c r="B6020" s="5">
        <v>118</v>
      </c>
      <c r="C6020" s="5" t="s">
        <v>532</v>
      </c>
    </row>
    <row r="6021" spans="2:3">
      <c r="B6021" s="5">
        <v>305</v>
      </c>
      <c r="C6021" s="5" t="s">
        <v>533</v>
      </c>
    </row>
    <row r="6022" spans="2:3">
      <c r="B6022" s="5">
        <v>996</v>
      </c>
      <c r="C6022" s="5" t="s">
        <v>532</v>
      </c>
    </row>
    <row r="6023" spans="2:3">
      <c r="B6023" s="5">
        <v>59</v>
      </c>
      <c r="C6023" s="5" t="s">
        <v>533</v>
      </c>
    </row>
    <row r="6024" spans="2:3">
      <c r="B6024" s="5">
        <v>810</v>
      </c>
      <c r="C6024" s="5" t="s">
        <v>533</v>
      </c>
    </row>
    <row r="6025" spans="2:3">
      <c r="B6025" s="5">
        <v>450</v>
      </c>
      <c r="C6025" s="5" t="s">
        <v>532</v>
      </c>
    </row>
    <row r="6026" spans="2:3">
      <c r="B6026" s="5">
        <v>587</v>
      </c>
      <c r="C6026" s="5" t="s">
        <v>533</v>
      </c>
    </row>
    <row r="6027" spans="2:3">
      <c r="B6027" s="5">
        <v>599</v>
      </c>
      <c r="C6027" s="5" t="s">
        <v>533</v>
      </c>
    </row>
    <row r="6028" spans="2:3">
      <c r="B6028" s="5">
        <v>29</v>
      </c>
      <c r="C6028" s="5" t="s">
        <v>533</v>
      </c>
    </row>
    <row r="6029" spans="2:3">
      <c r="B6029" s="5">
        <v>658</v>
      </c>
      <c r="C6029" s="5" t="s">
        <v>533</v>
      </c>
    </row>
    <row r="6030" spans="2:3">
      <c r="B6030" s="5">
        <v>380</v>
      </c>
      <c r="C6030" s="5" t="s">
        <v>532</v>
      </c>
    </row>
    <row r="6031" spans="2:3">
      <c r="B6031" s="5">
        <v>376</v>
      </c>
      <c r="C6031" s="5" t="s">
        <v>533</v>
      </c>
    </row>
    <row r="6032" spans="2:3">
      <c r="B6032" s="5">
        <v>173</v>
      </c>
      <c r="C6032" s="5" t="s">
        <v>533</v>
      </c>
    </row>
    <row r="6033" spans="2:3">
      <c r="B6033" s="5">
        <v>986</v>
      </c>
      <c r="C6033" s="5" t="s">
        <v>532</v>
      </c>
    </row>
    <row r="6034" spans="2:3">
      <c r="B6034" s="5">
        <v>332</v>
      </c>
      <c r="C6034" s="5" t="s">
        <v>533</v>
      </c>
    </row>
    <row r="6035" spans="2:3">
      <c r="B6035" s="5">
        <v>360</v>
      </c>
      <c r="C6035" s="5" t="s">
        <v>533</v>
      </c>
    </row>
    <row r="6036" spans="2:3">
      <c r="B6036" s="5">
        <v>393</v>
      </c>
      <c r="C6036" s="5" t="s">
        <v>533</v>
      </c>
    </row>
    <row r="6037" spans="2:3">
      <c r="B6037" s="5">
        <v>769</v>
      </c>
      <c r="C6037" s="5" t="s">
        <v>532</v>
      </c>
    </row>
    <row r="6038" spans="2:3">
      <c r="B6038" s="5">
        <v>801</v>
      </c>
      <c r="C6038" s="5" t="s">
        <v>533</v>
      </c>
    </row>
    <row r="6039" spans="2:3">
      <c r="B6039" s="5">
        <v>606</v>
      </c>
      <c r="C6039" s="5" t="s">
        <v>533</v>
      </c>
    </row>
    <row r="6040" spans="2:3">
      <c r="B6040" s="5">
        <v>194</v>
      </c>
      <c r="C6040" s="5" t="s">
        <v>533</v>
      </c>
    </row>
    <row r="6041" spans="2:3">
      <c r="B6041" s="5">
        <v>223</v>
      </c>
      <c r="C6041" s="5" t="s">
        <v>533</v>
      </c>
    </row>
    <row r="6042" spans="2:3">
      <c r="B6042" s="5">
        <v>45</v>
      </c>
      <c r="C6042" s="5" t="s">
        <v>532</v>
      </c>
    </row>
    <row r="6043" spans="2:3">
      <c r="B6043" s="5">
        <v>5</v>
      </c>
      <c r="C6043" s="5" t="s">
        <v>533</v>
      </c>
    </row>
    <row r="6044" spans="2:3">
      <c r="B6044" s="5">
        <v>431</v>
      </c>
      <c r="C6044" s="5" t="s">
        <v>532</v>
      </c>
    </row>
    <row r="6045" spans="2:3">
      <c r="B6045" s="5">
        <v>82</v>
      </c>
      <c r="C6045" s="5" t="s">
        <v>533</v>
      </c>
    </row>
    <row r="6046" spans="2:3">
      <c r="B6046" s="5">
        <v>149</v>
      </c>
      <c r="C6046" s="5" t="s">
        <v>533</v>
      </c>
    </row>
    <row r="6047" spans="2:3">
      <c r="B6047" s="5">
        <v>708</v>
      </c>
      <c r="C6047" s="5" t="s">
        <v>532</v>
      </c>
    </row>
    <row r="6048" spans="2:3">
      <c r="B6048" s="5">
        <v>797</v>
      </c>
      <c r="C6048" s="5" t="s">
        <v>533</v>
      </c>
    </row>
    <row r="6049" spans="2:3">
      <c r="B6049" s="5">
        <v>517</v>
      </c>
      <c r="C6049" s="5" t="s">
        <v>533</v>
      </c>
    </row>
    <row r="6050" spans="2:3">
      <c r="B6050" s="5">
        <v>812</v>
      </c>
      <c r="C6050" s="5" t="s">
        <v>532</v>
      </c>
    </row>
    <row r="6051" spans="2:3">
      <c r="B6051" s="5">
        <v>222</v>
      </c>
      <c r="C6051" s="5" t="s">
        <v>532</v>
      </c>
    </row>
    <row r="6052" spans="2:3">
      <c r="B6052" s="5">
        <v>208</v>
      </c>
      <c r="C6052" s="5" t="s">
        <v>533</v>
      </c>
    </row>
    <row r="6053" spans="2:3">
      <c r="B6053" s="5">
        <v>898</v>
      </c>
      <c r="C6053" s="5" t="s">
        <v>533</v>
      </c>
    </row>
    <row r="6054" spans="2:3">
      <c r="B6054" s="5">
        <v>121</v>
      </c>
      <c r="C6054" s="5" t="s">
        <v>533</v>
      </c>
    </row>
    <row r="6055" spans="2:3">
      <c r="B6055" s="5">
        <v>236</v>
      </c>
      <c r="C6055" s="5" t="s">
        <v>533</v>
      </c>
    </row>
    <row r="6056" spans="2:3">
      <c r="B6056" s="5">
        <v>697</v>
      </c>
      <c r="C6056" s="5" t="s">
        <v>533</v>
      </c>
    </row>
    <row r="6057" spans="2:3">
      <c r="B6057" s="5">
        <v>402</v>
      </c>
      <c r="C6057" s="5" t="s">
        <v>533</v>
      </c>
    </row>
    <row r="6058" spans="2:3">
      <c r="B6058" s="5">
        <v>313</v>
      </c>
      <c r="C6058" s="5" t="s">
        <v>533</v>
      </c>
    </row>
    <row r="6059" spans="2:3">
      <c r="B6059" s="5">
        <v>152</v>
      </c>
      <c r="C6059" s="5" t="s">
        <v>533</v>
      </c>
    </row>
    <row r="6060" spans="2:3">
      <c r="B6060" s="5">
        <v>157</v>
      </c>
      <c r="C6060" s="5" t="s">
        <v>533</v>
      </c>
    </row>
    <row r="6061" spans="2:3">
      <c r="B6061" s="5">
        <v>951</v>
      </c>
      <c r="C6061" s="5" t="s">
        <v>532</v>
      </c>
    </row>
    <row r="6062" spans="2:3">
      <c r="B6062" s="5">
        <v>769</v>
      </c>
      <c r="C6062" s="5" t="s">
        <v>532</v>
      </c>
    </row>
    <row r="6063" spans="2:3">
      <c r="B6063" s="5">
        <v>432</v>
      </c>
      <c r="C6063" s="5" t="s">
        <v>533</v>
      </c>
    </row>
    <row r="6064" spans="2:3">
      <c r="B6064" s="5">
        <v>442</v>
      </c>
      <c r="C6064" s="5" t="s">
        <v>532</v>
      </c>
    </row>
    <row r="6065" spans="2:3">
      <c r="B6065" s="5">
        <v>237</v>
      </c>
      <c r="C6065" s="5" t="s">
        <v>532</v>
      </c>
    </row>
    <row r="6066" spans="2:3">
      <c r="B6066" s="5">
        <v>902</v>
      </c>
      <c r="C6066" s="5" t="s">
        <v>533</v>
      </c>
    </row>
    <row r="6067" spans="2:3">
      <c r="B6067" s="5">
        <v>433</v>
      </c>
      <c r="C6067" s="5" t="s">
        <v>533</v>
      </c>
    </row>
    <row r="6068" spans="2:3">
      <c r="B6068" s="5">
        <v>68</v>
      </c>
      <c r="C6068" s="5" t="s">
        <v>532</v>
      </c>
    </row>
    <row r="6069" spans="2:3">
      <c r="B6069" s="5">
        <v>438</v>
      </c>
      <c r="C6069" s="5" t="s">
        <v>532</v>
      </c>
    </row>
    <row r="6070" spans="2:3">
      <c r="B6070" s="5">
        <v>162</v>
      </c>
      <c r="C6070" s="5" t="s">
        <v>533</v>
      </c>
    </row>
    <row r="6071" spans="2:3">
      <c r="B6071" s="5">
        <v>822</v>
      </c>
      <c r="C6071" s="5" t="s">
        <v>532</v>
      </c>
    </row>
    <row r="6072" spans="2:3">
      <c r="B6072" s="5">
        <v>913</v>
      </c>
      <c r="C6072" s="5" t="s">
        <v>533</v>
      </c>
    </row>
    <row r="6073" spans="2:3">
      <c r="B6073" s="5">
        <v>760</v>
      </c>
      <c r="C6073" s="5" t="s">
        <v>532</v>
      </c>
    </row>
    <row r="6074" spans="2:3">
      <c r="B6074" s="5">
        <v>87</v>
      </c>
      <c r="C6074" s="5" t="s">
        <v>533</v>
      </c>
    </row>
    <row r="6075" spans="2:3">
      <c r="B6075" s="5">
        <v>494</v>
      </c>
      <c r="C6075" s="5" t="s">
        <v>532</v>
      </c>
    </row>
    <row r="6076" spans="2:3">
      <c r="B6076" s="5">
        <v>294</v>
      </c>
      <c r="C6076" s="5" t="s">
        <v>533</v>
      </c>
    </row>
    <row r="6077" spans="2:3">
      <c r="B6077" s="5">
        <v>440</v>
      </c>
      <c r="C6077" s="5" t="s">
        <v>532</v>
      </c>
    </row>
    <row r="6078" spans="2:3">
      <c r="B6078" s="5">
        <v>379</v>
      </c>
      <c r="C6078" s="5" t="s">
        <v>533</v>
      </c>
    </row>
    <row r="6079" spans="2:3">
      <c r="B6079" s="5">
        <v>242</v>
      </c>
      <c r="C6079" s="5" t="s">
        <v>533</v>
      </c>
    </row>
    <row r="6080" spans="2:3">
      <c r="B6080" s="5">
        <v>90</v>
      </c>
      <c r="C6080" s="5" t="s">
        <v>533</v>
      </c>
    </row>
    <row r="6081" spans="2:3">
      <c r="B6081" s="5">
        <v>473</v>
      </c>
      <c r="C6081" s="5" t="s">
        <v>532</v>
      </c>
    </row>
    <row r="6082" spans="2:3">
      <c r="B6082" s="5">
        <v>560</v>
      </c>
      <c r="C6082" s="5" t="s">
        <v>533</v>
      </c>
    </row>
    <row r="6083" spans="2:3">
      <c r="B6083" s="5">
        <v>341</v>
      </c>
      <c r="C6083" s="5" t="s">
        <v>533</v>
      </c>
    </row>
    <row r="6084" spans="2:3">
      <c r="B6084" s="5">
        <v>13</v>
      </c>
      <c r="C6084" s="5" t="s">
        <v>533</v>
      </c>
    </row>
    <row r="6085" spans="2:3">
      <c r="B6085" s="5">
        <v>956</v>
      </c>
      <c r="C6085" s="5" t="s">
        <v>532</v>
      </c>
    </row>
    <row r="6086" spans="2:3">
      <c r="B6086" s="5">
        <v>568</v>
      </c>
      <c r="C6086" s="5" t="s">
        <v>532</v>
      </c>
    </row>
    <row r="6087" spans="2:3">
      <c r="B6087" s="5">
        <v>720</v>
      </c>
      <c r="C6087" s="5" t="s">
        <v>532</v>
      </c>
    </row>
    <row r="6088" spans="2:3">
      <c r="B6088" s="5">
        <v>723</v>
      </c>
      <c r="C6088" s="5" t="s">
        <v>533</v>
      </c>
    </row>
    <row r="6089" spans="2:3">
      <c r="B6089" s="5">
        <v>474</v>
      </c>
      <c r="C6089" s="5" t="s">
        <v>532</v>
      </c>
    </row>
    <row r="6090" spans="2:3">
      <c r="B6090" s="5">
        <v>919</v>
      </c>
      <c r="C6090" s="5" t="s">
        <v>532</v>
      </c>
    </row>
    <row r="6091" spans="2:3">
      <c r="B6091" s="5">
        <v>856</v>
      </c>
      <c r="C6091" s="5" t="s">
        <v>533</v>
      </c>
    </row>
    <row r="6092" spans="2:3">
      <c r="B6092" s="5">
        <v>784</v>
      </c>
      <c r="C6092" s="5" t="s">
        <v>533</v>
      </c>
    </row>
    <row r="6093" spans="2:3">
      <c r="B6093" s="5">
        <v>462</v>
      </c>
      <c r="C6093" s="5" t="s">
        <v>532</v>
      </c>
    </row>
    <row r="6094" spans="2:3">
      <c r="B6094" s="5">
        <v>603</v>
      </c>
      <c r="C6094" s="5" t="s">
        <v>533</v>
      </c>
    </row>
    <row r="6095" spans="2:3">
      <c r="B6095" s="5">
        <v>528</v>
      </c>
      <c r="C6095" s="5" t="s">
        <v>532</v>
      </c>
    </row>
    <row r="6096" spans="2:3">
      <c r="B6096" s="5">
        <v>266</v>
      </c>
      <c r="C6096" s="5" t="s">
        <v>532</v>
      </c>
    </row>
    <row r="6097" spans="2:3">
      <c r="B6097" s="5">
        <v>549</v>
      </c>
      <c r="C6097" s="5" t="s">
        <v>532</v>
      </c>
    </row>
    <row r="6098" spans="2:3">
      <c r="B6098" s="5">
        <v>847</v>
      </c>
      <c r="C6098" s="5" t="s">
        <v>532</v>
      </c>
    </row>
    <row r="6099" spans="2:3">
      <c r="B6099" s="5">
        <v>393</v>
      </c>
      <c r="C6099" s="5" t="s">
        <v>533</v>
      </c>
    </row>
    <row r="6100" spans="2:3">
      <c r="B6100" s="5">
        <v>879</v>
      </c>
      <c r="C6100" s="5" t="s">
        <v>533</v>
      </c>
    </row>
    <row r="6101" spans="2:3">
      <c r="B6101" s="5">
        <v>31</v>
      </c>
      <c r="C6101" s="5" t="s">
        <v>533</v>
      </c>
    </row>
    <row r="6102" spans="2:3">
      <c r="B6102" s="5">
        <v>163</v>
      </c>
      <c r="C6102" s="5" t="s">
        <v>533</v>
      </c>
    </row>
    <row r="6103" spans="2:3">
      <c r="B6103" s="5">
        <v>5</v>
      </c>
      <c r="C6103" s="5" t="s">
        <v>533</v>
      </c>
    </row>
    <row r="6104" spans="2:3">
      <c r="B6104" s="5">
        <v>767</v>
      </c>
      <c r="C6104" s="5" t="s">
        <v>532</v>
      </c>
    </row>
    <row r="6105" spans="2:3">
      <c r="B6105" s="5">
        <v>548</v>
      </c>
      <c r="C6105" s="5" t="s">
        <v>532</v>
      </c>
    </row>
    <row r="6106" spans="2:3">
      <c r="B6106" s="5">
        <v>739</v>
      </c>
      <c r="C6106" s="5" t="s">
        <v>532</v>
      </c>
    </row>
    <row r="6107" spans="2:3">
      <c r="B6107" s="5">
        <v>37</v>
      </c>
      <c r="C6107" s="5" t="s">
        <v>533</v>
      </c>
    </row>
    <row r="6108" spans="2:3">
      <c r="B6108" s="5">
        <v>949</v>
      </c>
      <c r="C6108" s="5" t="s">
        <v>532</v>
      </c>
    </row>
    <row r="6109" spans="2:3">
      <c r="B6109" s="5">
        <v>772</v>
      </c>
      <c r="C6109" s="5" t="s">
        <v>533</v>
      </c>
    </row>
    <row r="6110" spans="2:3">
      <c r="B6110" s="5">
        <v>643</v>
      </c>
      <c r="C6110" s="5" t="s">
        <v>533</v>
      </c>
    </row>
    <row r="6111" spans="2:3">
      <c r="B6111" s="5">
        <v>358</v>
      </c>
      <c r="C6111" s="5" t="s">
        <v>533</v>
      </c>
    </row>
    <row r="6112" spans="2:3">
      <c r="B6112" s="5">
        <v>77</v>
      </c>
      <c r="C6112" s="5" t="s">
        <v>533</v>
      </c>
    </row>
    <row r="6113" spans="2:3">
      <c r="B6113" s="5">
        <v>140</v>
      </c>
      <c r="C6113" s="5" t="s">
        <v>533</v>
      </c>
    </row>
    <row r="6114" spans="2:3">
      <c r="B6114" s="5">
        <v>675</v>
      </c>
      <c r="C6114" s="5" t="s">
        <v>532</v>
      </c>
    </row>
    <row r="6115" spans="2:3">
      <c r="B6115" s="5">
        <v>336</v>
      </c>
      <c r="C6115" s="5" t="s">
        <v>532</v>
      </c>
    </row>
    <row r="6116" spans="2:3">
      <c r="B6116" s="5">
        <v>603</v>
      </c>
      <c r="C6116" s="5" t="s">
        <v>533</v>
      </c>
    </row>
    <row r="6117" spans="2:3">
      <c r="B6117" s="5">
        <v>986</v>
      </c>
      <c r="C6117" s="5" t="s">
        <v>533</v>
      </c>
    </row>
    <row r="6118" spans="2:3">
      <c r="B6118" s="5">
        <v>766</v>
      </c>
      <c r="C6118" s="5" t="s">
        <v>533</v>
      </c>
    </row>
    <row r="6119" spans="2:3">
      <c r="B6119" s="5">
        <v>475</v>
      </c>
      <c r="C6119" s="5" t="s">
        <v>533</v>
      </c>
    </row>
    <row r="6120" spans="2:3">
      <c r="B6120" s="5">
        <v>246</v>
      </c>
      <c r="C6120" s="5" t="s">
        <v>532</v>
      </c>
    </row>
    <row r="6121" spans="2:3">
      <c r="B6121" s="5">
        <v>618</v>
      </c>
      <c r="C6121" s="5" t="s">
        <v>532</v>
      </c>
    </row>
    <row r="6122" spans="2:3">
      <c r="B6122" s="5">
        <v>720</v>
      </c>
      <c r="C6122" s="5" t="s">
        <v>533</v>
      </c>
    </row>
    <row r="6123" spans="2:3">
      <c r="B6123" s="5">
        <v>295</v>
      </c>
      <c r="C6123" s="5" t="s">
        <v>532</v>
      </c>
    </row>
    <row r="6124" spans="2:3">
      <c r="B6124" s="5">
        <v>490</v>
      </c>
      <c r="C6124" s="5" t="s">
        <v>533</v>
      </c>
    </row>
    <row r="6125" spans="2:3">
      <c r="B6125" s="5">
        <v>425</v>
      </c>
      <c r="C6125" s="5" t="s">
        <v>533</v>
      </c>
    </row>
    <row r="6126" spans="2:3">
      <c r="B6126" s="5">
        <v>428</v>
      </c>
      <c r="C6126" s="5" t="s">
        <v>533</v>
      </c>
    </row>
    <row r="6127" spans="2:3">
      <c r="B6127" s="5">
        <v>879</v>
      </c>
      <c r="C6127" s="5" t="s">
        <v>533</v>
      </c>
    </row>
    <row r="6128" spans="2:3">
      <c r="B6128" s="5">
        <v>590</v>
      </c>
      <c r="C6128" s="5" t="s">
        <v>533</v>
      </c>
    </row>
    <row r="6129" spans="2:3">
      <c r="B6129" s="5">
        <v>428</v>
      </c>
      <c r="C6129" s="5" t="s">
        <v>533</v>
      </c>
    </row>
    <row r="6130" spans="2:3">
      <c r="B6130" s="5">
        <v>234</v>
      </c>
      <c r="C6130" s="5" t="s">
        <v>533</v>
      </c>
    </row>
    <row r="6131" spans="2:3">
      <c r="B6131" s="5">
        <v>42</v>
      </c>
      <c r="C6131" s="5" t="s">
        <v>533</v>
      </c>
    </row>
    <row r="6132" spans="2:3">
      <c r="B6132" s="5">
        <v>471</v>
      </c>
      <c r="C6132" s="5" t="s">
        <v>533</v>
      </c>
    </row>
    <row r="6133" spans="2:3">
      <c r="B6133" s="5">
        <v>307</v>
      </c>
      <c r="C6133" s="5" t="s">
        <v>533</v>
      </c>
    </row>
    <row r="6134" spans="2:3">
      <c r="B6134" s="5">
        <v>334</v>
      </c>
      <c r="C6134" s="5" t="s">
        <v>532</v>
      </c>
    </row>
    <row r="6135" spans="2:3">
      <c r="B6135" s="5">
        <v>68</v>
      </c>
      <c r="C6135" s="5" t="s">
        <v>533</v>
      </c>
    </row>
    <row r="6136" spans="2:3">
      <c r="B6136" s="5">
        <v>80</v>
      </c>
      <c r="C6136" s="5" t="s">
        <v>533</v>
      </c>
    </row>
    <row r="6137" spans="2:3">
      <c r="B6137" s="5">
        <v>806</v>
      </c>
      <c r="C6137" s="5" t="s">
        <v>532</v>
      </c>
    </row>
    <row r="6138" spans="2:3">
      <c r="B6138" s="5">
        <v>65</v>
      </c>
      <c r="C6138" s="5" t="s">
        <v>533</v>
      </c>
    </row>
    <row r="6139" spans="2:3">
      <c r="B6139" s="5">
        <v>124</v>
      </c>
      <c r="C6139" s="5" t="s">
        <v>533</v>
      </c>
    </row>
    <row r="6140" spans="2:3">
      <c r="B6140" s="5">
        <v>17</v>
      </c>
      <c r="C6140" s="5" t="s">
        <v>532</v>
      </c>
    </row>
    <row r="6141" spans="2:3">
      <c r="B6141" s="5">
        <v>783</v>
      </c>
      <c r="C6141" s="5" t="s">
        <v>532</v>
      </c>
    </row>
    <row r="6142" spans="2:3">
      <c r="B6142" s="5">
        <v>519</v>
      </c>
      <c r="C6142" s="5" t="s">
        <v>533</v>
      </c>
    </row>
    <row r="6143" spans="2:3">
      <c r="B6143" s="5">
        <v>385</v>
      </c>
      <c r="C6143" s="5" t="s">
        <v>533</v>
      </c>
    </row>
    <row r="6144" spans="2:3">
      <c r="B6144" s="5">
        <v>122</v>
      </c>
      <c r="C6144" s="5" t="s">
        <v>533</v>
      </c>
    </row>
    <row r="6145" spans="2:3">
      <c r="B6145" s="5">
        <v>953</v>
      </c>
      <c r="C6145" s="5" t="s">
        <v>532</v>
      </c>
    </row>
    <row r="6146" spans="2:3">
      <c r="B6146" s="5">
        <v>330</v>
      </c>
      <c r="C6146" s="5" t="s">
        <v>532</v>
      </c>
    </row>
    <row r="6147" spans="2:3">
      <c r="B6147" s="5">
        <v>265</v>
      </c>
      <c r="C6147" s="5" t="s">
        <v>533</v>
      </c>
    </row>
    <row r="6148" spans="2:3">
      <c r="B6148" s="5">
        <v>625</v>
      </c>
      <c r="C6148" s="5" t="s">
        <v>533</v>
      </c>
    </row>
    <row r="6149" spans="2:3">
      <c r="B6149" s="5">
        <v>648</v>
      </c>
      <c r="C6149" s="5" t="s">
        <v>532</v>
      </c>
    </row>
    <row r="6150" spans="2:3">
      <c r="B6150" s="5">
        <v>972</v>
      </c>
      <c r="C6150" s="5" t="s">
        <v>533</v>
      </c>
    </row>
    <row r="6151" spans="2:3">
      <c r="B6151" s="5">
        <v>607</v>
      </c>
      <c r="C6151" s="5" t="s">
        <v>533</v>
      </c>
    </row>
    <row r="6152" spans="2:3">
      <c r="B6152" s="5">
        <v>613</v>
      </c>
      <c r="C6152" s="5" t="s">
        <v>532</v>
      </c>
    </row>
    <row r="6153" spans="2:3">
      <c r="B6153" s="5">
        <v>14</v>
      </c>
      <c r="C6153" s="5" t="s">
        <v>532</v>
      </c>
    </row>
    <row r="6154" spans="2:3">
      <c r="B6154" s="5">
        <v>88</v>
      </c>
      <c r="C6154" s="5" t="s">
        <v>533</v>
      </c>
    </row>
    <row r="6155" spans="2:3">
      <c r="B6155" s="5">
        <v>628</v>
      </c>
      <c r="C6155" s="5" t="s">
        <v>532</v>
      </c>
    </row>
    <row r="6156" spans="2:3">
      <c r="B6156" s="5">
        <v>397</v>
      </c>
      <c r="C6156" s="5" t="s">
        <v>533</v>
      </c>
    </row>
    <row r="6157" spans="2:3">
      <c r="B6157" s="5">
        <v>951</v>
      </c>
      <c r="C6157" s="5" t="s">
        <v>533</v>
      </c>
    </row>
    <row r="6158" spans="2:3">
      <c r="B6158" s="5">
        <v>310</v>
      </c>
      <c r="C6158" s="5" t="s">
        <v>533</v>
      </c>
    </row>
    <row r="6159" spans="2:3">
      <c r="B6159" s="5">
        <v>769</v>
      </c>
      <c r="C6159" s="5" t="s">
        <v>532</v>
      </c>
    </row>
    <row r="6160" spans="2:3">
      <c r="B6160" s="5">
        <v>552</v>
      </c>
      <c r="C6160" s="5" t="s">
        <v>532</v>
      </c>
    </row>
    <row r="6161" spans="2:3">
      <c r="B6161" s="5">
        <v>628</v>
      </c>
      <c r="C6161" s="5" t="s">
        <v>533</v>
      </c>
    </row>
    <row r="6162" spans="2:3">
      <c r="B6162" s="5">
        <v>420</v>
      </c>
      <c r="C6162" s="5" t="s">
        <v>533</v>
      </c>
    </row>
    <row r="6163" spans="2:3">
      <c r="B6163" s="5">
        <v>597</v>
      </c>
      <c r="C6163" s="5" t="s">
        <v>533</v>
      </c>
    </row>
    <row r="6164" spans="2:3">
      <c r="B6164" s="5">
        <v>770</v>
      </c>
      <c r="C6164" s="5" t="s">
        <v>532</v>
      </c>
    </row>
    <row r="6165" spans="2:3">
      <c r="B6165" s="5">
        <v>415</v>
      </c>
      <c r="C6165" s="5" t="s">
        <v>532</v>
      </c>
    </row>
    <row r="6166" spans="2:3">
      <c r="B6166" s="5">
        <v>160</v>
      </c>
      <c r="C6166" s="5" t="s">
        <v>532</v>
      </c>
    </row>
    <row r="6167" spans="2:3">
      <c r="B6167" s="5">
        <v>516</v>
      </c>
      <c r="C6167" s="5" t="s">
        <v>533</v>
      </c>
    </row>
    <row r="6168" spans="2:3">
      <c r="B6168" s="5">
        <v>617</v>
      </c>
      <c r="C6168" s="5" t="s">
        <v>532</v>
      </c>
    </row>
    <row r="6169" spans="2:3">
      <c r="B6169" s="5">
        <v>563</v>
      </c>
      <c r="C6169" s="5" t="s">
        <v>532</v>
      </c>
    </row>
    <row r="6170" spans="2:3">
      <c r="B6170" s="5">
        <v>835</v>
      </c>
      <c r="C6170" s="5" t="s">
        <v>532</v>
      </c>
    </row>
    <row r="6171" spans="2:3">
      <c r="B6171" s="5">
        <v>806</v>
      </c>
      <c r="C6171" s="5" t="s">
        <v>533</v>
      </c>
    </row>
    <row r="6172" spans="2:3">
      <c r="B6172" s="5">
        <v>238</v>
      </c>
      <c r="C6172" s="5" t="s">
        <v>533</v>
      </c>
    </row>
    <row r="6173" spans="2:3">
      <c r="B6173" s="5">
        <v>98</v>
      </c>
      <c r="C6173" s="5" t="s">
        <v>532</v>
      </c>
    </row>
    <row r="6174" spans="2:3">
      <c r="B6174" s="5">
        <v>785</v>
      </c>
      <c r="C6174" s="5" t="s">
        <v>532</v>
      </c>
    </row>
    <row r="6175" spans="2:3">
      <c r="B6175" s="5">
        <v>754</v>
      </c>
      <c r="C6175" s="5" t="s">
        <v>532</v>
      </c>
    </row>
    <row r="6176" spans="2:3">
      <c r="B6176" s="5">
        <v>352</v>
      </c>
      <c r="C6176" s="5" t="s">
        <v>532</v>
      </c>
    </row>
    <row r="6177" spans="2:3">
      <c r="B6177" s="5">
        <v>693</v>
      </c>
      <c r="C6177" s="5" t="s">
        <v>532</v>
      </c>
    </row>
    <row r="6178" spans="2:3">
      <c r="B6178" s="5">
        <v>914</v>
      </c>
      <c r="C6178" s="5" t="s">
        <v>533</v>
      </c>
    </row>
    <row r="6179" spans="2:3">
      <c r="B6179" s="5">
        <v>350</v>
      </c>
      <c r="C6179" s="5" t="s">
        <v>533</v>
      </c>
    </row>
    <row r="6180" spans="2:3">
      <c r="B6180" s="5">
        <v>518</v>
      </c>
      <c r="C6180" s="5" t="s">
        <v>533</v>
      </c>
    </row>
    <row r="6181" spans="2:3">
      <c r="B6181" s="5">
        <v>525</v>
      </c>
      <c r="C6181" s="5" t="s">
        <v>532</v>
      </c>
    </row>
    <row r="6182" spans="2:3">
      <c r="B6182" s="5">
        <v>614</v>
      </c>
      <c r="C6182" s="5" t="s">
        <v>532</v>
      </c>
    </row>
    <row r="6183" spans="2:3">
      <c r="B6183" s="5">
        <v>490</v>
      </c>
      <c r="C6183" s="5" t="s">
        <v>533</v>
      </c>
    </row>
    <row r="6184" spans="2:3">
      <c r="B6184" s="5">
        <v>860</v>
      </c>
      <c r="C6184" s="5" t="s">
        <v>532</v>
      </c>
    </row>
    <row r="6185" spans="2:3">
      <c r="B6185" s="5">
        <v>861</v>
      </c>
      <c r="C6185" s="5" t="s">
        <v>532</v>
      </c>
    </row>
    <row r="6186" spans="2:3">
      <c r="B6186" s="5">
        <v>227</v>
      </c>
      <c r="C6186" s="5" t="s">
        <v>533</v>
      </c>
    </row>
    <row r="6187" spans="2:3">
      <c r="B6187" s="5">
        <v>580</v>
      </c>
      <c r="C6187" s="5" t="s">
        <v>533</v>
      </c>
    </row>
    <row r="6188" spans="2:3">
      <c r="B6188" s="5">
        <v>360</v>
      </c>
      <c r="C6188" s="5" t="s">
        <v>533</v>
      </c>
    </row>
    <row r="6189" spans="2:3">
      <c r="B6189" s="5">
        <v>991</v>
      </c>
      <c r="C6189" s="5" t="s">
        <v>532</v>
      </c>
    </row>
    <row r="6190" spans="2:3">
      <c r="B6190" s="5">
        <v>567</v>
      </c>
      <c r="C6190" s="5" t="s">
        <v>533</v>
      </c>
    </row>
    <row r="6191" spans="2:3">
      <c r="B6191" s="5">
        <v>375</v>
      </c>
      <c r="C6191" s="5" t="s">
        <v>532</v>
      </c>
    </row>
    <row r="6192" spans="2:3">
      <c r="B6192" s="5">
        <v>773</v>
      </c>
      <c r="C6192" s="5" t="s">
        <v>533</v>
      </c>
    </row>
    <row r="6193" spans="2:3">
      <c r="B6193" s="5">
        <v>61</v>
      </c>
      <c r="C6193" s="5" t="s">
        <v>532</v>
      </c>
    </row>
    <row r="6194" spans="2:3">
      <c r="B6194" s="5">
        <v>888</v>
      </c>
      <c r="C6194" s="5" t="s">
        <v>533</v>
      </c>
    </row>
    <row r="6195" spans="2:3">
      <c r="B6195" s="5">
        <v>849</v>
      </c>
      <c r="C6195" s="5" t="s">
        <v>533</v>
      </c>
    </row>
    <row r="6196" spans="2:3">
      <c r="B6196" s="5">
        <v>635</v>
      </c>
      <c r="C6196" s="5" t="s">
        <v>533</v>
      </c>
    </row>
    <row r="6197" spans="2:3">
      <c r="B6197" s="5">
        <v>679</v>
      </c>
      <c r="C6197" s="5" t="s">
        <v>532</v>
      </c>
    </row>
    <row r="6198" spans="2:3">
      <c r="B6198" s="5">
        <v>289</v>
      </c>
      <c r="C6198" s="5" t="s">
        <v>532</v>
      </c>
    </row>
    <row r="6199" spans="2:3">
      <c r="B6199" s="5">
        <v>925</v>
      </c>
      <c r="C6199" s="5" t="s">
        <v>532</v>
      </c>
    </row>
    <row r="6200" spans="2:3">
      <c r="B6200" s="5">
        <v>884</v>
      </c>
      <c r="C6200" s="5" t="s">
        <v>533</v>
      </c>
    </row>
    <row r="6201" spans="2:3">
      <c r="B6201" s="5">
        <v>520</v>
      </c>
      <c r="C6201" s="5" t="s">
        <v>533</v>
      </c>
    </row>
    <row r="6202" spans="2:3">
      <c r="B6202" s="5">
        <v>144</v>
      </c>
      <c r="C6202" s="5" t="s">
        <v>533</v>
      </c>
    </row>
    <row r="6203" spans="2:3">
      <c r="B6203" s="5">
        <v>349</v>
      </c>
      <c r="C6203" s="5" t="s">
        <v>533</v>
      </c>
    </row>
    <row r="6204" spans="2:3">
      <c r="B6204" s="5">
        <v>865</v>
      </c>
      <c r="C6204" s="5" t="s">
        <v>532</v>
      </c>
    </row>
    <row r="6205" spans="2:3">
      <c r="B6205" s="5">
        <v>350</v>
      </c>
      <c r="C6205" s="5" t="s">
        <v>533</v>
      </c>
    </row>
    <row r="6206" spans="2:3">
      <c r="B6206" s="5">
        <v>507</v>
      </c>
      <c r="C6206" s="5" t="s">
        <v>533</v>
      </c>
    </row>
    <row r="6207" spans="2:3">
      <c r="B6207" s="5">
        <v>276</v>
      </c>
      <c r="C6207" s="5" t="s">
        <v>533</v>
      </c>
    </row>
    <row r="6208" spans="2:3">
      <c r="B6208" s="5">
        <v>370</v>
      </c>
      <c r="C6208" s="5" t="s">
        <v>533</v>
      </c>
    </row>
    <row r="6209" spans="2:3">
      <c r="B6209" s="5">
        <v>94</v>
      </c>
      <c r="C6209" s="5" t="s">
        <v>532</v>
      </c>
    </row>
    <row r="6210" spans="2:3">
      <c r="B6210" s="5">
        <v>140</v>
      </c>
      <c r="C6210" s="5" t="s">
        <v>533</v>
      </c>
    </row>
    <row r="6211" spans="2:3">
      <c r="B6211" s="5">
        <v>728</v>
      </c>
      <c r="C6211" s="5" t="s">
        <v>532</v>
      </c>
    </row>
    <row r="6212" spans="2:3">
      <c r="B6212" s="5">
        <v>615</v>
      </c>
      <c r="C6212" s="5" t="s">
        <v>533</v>
      </c>
    </row>
    <row r="6213" spans="2:3">
      <c r="B6213" s="5">
        <v>822</v>
      </c>
      <c r="C6213" s="5" t="s">
        <v>532</v>
      </c>
    </row>
    <row r="6214" spans="2:3">
      <c r="B6214" s="5">
        <v>737</v>
      </c>
      <c r="C6214" s="5" t="s">
        <v>533</v>
      </c>
    </row>
    <row r="6215" spans="2:3">
      <c r="B6215" s="5">
        <v>333</v>
      </c>
      <c r="C6215" s="5" t="s">
        <v>533</v>
      </c>
    </row>
    <row r="6216" spans="2:3">
      <c r="B6216" s="5">
        <v>764</v>
      </c>
      <c r="C6216" s="5" t="s">
        <v>532</v>
      </c>
    </row>
    <row r="6217" spans="2:3">
      <c r="B6217" s="5">
        <v>663</v>
      </c>
      <c r="C6217" s="5" t="s">
        <v>532</v>
      </c>
    </row>
    <row r="6218" spans="2:3">
      <c r="B6218" s="5">
        <v>446</v>
      </c>
      <c r="C6218" s="5" t="s">
        <v>533</v>
      </c>
    </row>
    <row r="6219" spans="2:3">
      <c r="B6219" s="5">
        <v>262</v>
      </c>
      <c r="C6219" s="5" t="s">
        <v>533</v>
      </c>
    </row>
    <row r="6220" spans="2:3">
      <c r="B6220" s="5">
        <v>659</v>
      </c>
      <c r="C6220" s="5" t="s">
        <v>533</v>
      </c>
    </row>
    <row r="6221" spans="2:3">
      <c r="B6221" s="5">
        <v>644</v>
      </c>
      <c r="C6221" s="5" t="s">
        <v>532</v>
      </c>
    </row>
    <row r="6222" spans="2:3">
      <c r="B6222" s="5">
        <v>860</v>
      </c>
      <c r="C6222" s="5" t="s">
        <v>532</v>
      </c>
    </row>
    <row r="6223" spans="2:3">
      <c r="B6223" s="5">
        <v>474</v>
      </c>
      <c r="C6223" s="5" t="s">
        <v>533</v>
      </c>
    </row>
    <row r="6224" spans="2:3">
      <c r="B6224" s="5">
        <v>438</v>
      </c>
      <c r="C6224" s="5" t="s">
        <v>533</v>
      </c>
    </row>
    <row r="6225" spans="2:3">
      <c r="B6225" s="5">
        <v>463</v>
      </c>
      <c r="C6225" s="5" t="s">
        <v>533</v>
      </c>
    </row>
    <row r="6226" spans="2:3">
      <c r="B6226" s="5">
        <v>572</v>
      </c>
      <c r="C6226" s="5" t="s">
        <v>533</v>
      </c>
    </row>
    <row r="6227" spans="2:3">
      <c r="B6227" s="5">
        <v>543</v>
      </c>
      <c r="C6227" s="5" t="s">
        <v>532</v>
      </c>
    </row>
    <row r="6228" spans="2:3">
      <c r="B6228" s="5">
        <v>894</v>
      </c>
      <c r="C6228" s="5" t="s">
        <v>533</v>
      </c>
    </row>
    <row r="6229" spans="2:3">
      <c r="B6229" s="5">
        <v>484</v>
      </c>
      <c r="C6229" s="5" t="s">
        <v>533</v>
      </c>
    </row>
    <row r="6230" spans="2:3">
      <c r="B6230" s="5">
        <v>153</v>
      </c>
      <c r="C6230" s="5" t="s">
        <v>532</v>
      </c>
    </row>
    <row r="6231" spans="2:3">
      <c r="B6231" s="5">
        <v>360</v>
      </c>
      <c r="C6231" s="5" t="s">
        <v>533</v>
      </c>
    </row>
    <row r="6232" spans="2:3">
      <c r="B6232" s="5">
        <v>759</v>
      </c>
      <c r="C6232" s="5" t="s">
        <v>532</v>
      </c>
    </row>
    <row r="6233" spans="2:3">
      <c r="B6233" s="5">
        <v>53</v>
      </c>
      <c r="C6233" s="5" t="s">
        <v>532</v>
      </c>
    </row>
    <row r="6234" spans="2:3">
      <c r="B6234" s="5">
        <v>511</v>
      </c>
      <c r="C6234" s="5" t="s">
        <v>533</v>
      </c>
    </row>
    <row r="6235" spans="2:3">
      <c r="B6235" s="5">
        <v>986</v>
      </c>
      <c r="C6235" s="5" t="s">
        <v>532</v>
      </c>
    </row>
    <row r="6236" spans="2:3">
      <c r="B6236" s="5">
        <v>333</v>
      </c>
      <c r="C6236" s="5" t="s">
        <v>533</v>
      </c>
    </row>
    <row r="6237" spans="2:3">
      <c r="B6237" s="5">
        <v>332</v>
      </c>
      <c r="C6237" s="5" t="s">
        <v>533</v>
      </c>
    </row>
    <row r="6238" spans="2:3">
      <c r="B6238" s="5">
        <v>98</v>
      </c>
      <c r="C6238" s="5" t="s">
        <v>532</v>
      </c>
    </row>
    <row r="6239" spans="2:3">
      <c r="B6239" s="5">
        <v>839</v>
      </c>
      <c r="C6239" s="5" t="s">
        <v>532</v>
      </c>
    </row>
    <row r="6240" spans="2:3">
      <c r="B6240" s="5">
        <v>601</v>
      </c>
      <c r="C6240" s="5" t="s">
        <v>533</v>
      </c>
    </row>
    <row r="6241" spans="2:3">
      <c r="B6241" s="5">
        <v>153</v>
      </c>
      <c r="C6241" s="5" t="s">
        <v>532</v>
      </c>
    </row>
    <row r="6242" spans="2:3">
      <c r="B6242" s="5">
        <v>131</v>
      </c>
      <c r="C6242" s="5" t="s">
        <v>533</v>
      </c>
    </row>
    <row r="6243" spans="2:3">
      <c r="B6243" s="5">
        <v>726</v>
      </c>
      <c r="C6243" s="5" t="s">
        <v>532</v>
      </c>
    </row>
    <row r="6244" spans="2:3">
      <c r="B6244" s="5">
        <v>863</v>
      </c>
      <c r="C6244" s="5" t="s">
        <v>532</v>
      </c>
    </row>
    <row r="6245" spans="2:3">
      <c r="B6245" s="5">
        <v>418</v>
      </c>
      <c r="C6245" s="5" t="s">
        <v>532</v>
      </c>
    </row>
    <row r="6246" spans="2:3">
      <c r="B6246" s="5">
        <v>171</v>
      </c>
      <c r="C6246" s="5" t="s">
        <v>533</v>
      </c>
    </row>
    <row r="6247" spans="2:3">
      <c r="B6247" s="5">
        <v>439</v>
      </c>
      <c r="C6247" s="5" t="s">
        <v>533</v>
      </c>
    </row>
    <row r="6248" spans="2:3">
      <c r="B6248" s="5">
        <v>709</v>
      </c>
      <c r="C6248" s="5" t="s">
        <v>533</v>
      </c>
    </row>
    <row r="6249" spans="2:3">
      <c r="B6249" s="5">
        <v>39</v>
      </c>
      <c r="C6249" s="5" t="s">
        <v>533</v>
      </c>
    </row>
    <row r="6250" spans="2:3">
      <c r="B6250" s="5">
        <v>112</v>
      </c>
      <c r="C6250" s="5" t="s">
        <v>532</v>
      </c>
    </row>
    <row r="6251" spans="2:3">
      <c r="B6251" s="5">
        <v>129</v>
      </c>
      <c r="C6251" s="5" t="s">
        <v>533</v>
      </c>
    </row>
    <row r="6252" spans="2:3">
      <c r="B6252" s="5">
        <v>903</v>
      </c>
      <c r="C6252" s="5" t="s">
        <v>532</v>
      </c>
    </row>
    <row r="6253" spans="2:3">
      <c r="B6253" s="5">
        <v>22</v>
      </c>
      <c r="C6253" s="5" t="s">
        <v>533</v>
      </c>
    </row>
    <row r="6254" spans="2:3">
      <c r="B6254" s="5">
        <v>809</v>
      </c>
      <c r="C6254" s="5" t="s">
        <v>532</v>
      </c>
    </row>
    <row r="6255" spans="2:3">
      <c r="B6255" s="5">
        <v>725</v>
      </c>
      <c r="C6255" s="5" t="s">
        <v>533</v>
      </c>
    </row>
    <row r="6256" spans="2:3">
      <c r="B6256" s="5">
        <v>628</v>
      </c>
      <c r="C6256" s="5" t="s">
        <v>532</v>
      </c>
    </row>
    <row r="6257" spans="2:3">
      <c r="B6257" s="5">
        <v>597</v>
      </c>
      <c r="C6257" s="5" t="s">
        <v>533</v>
      </c>
    </row>
    <row r="6258" spans="2:3">
      <c r="B6258" s="5">
        <v>837</v>
      </c>
      <c r="C6258" s="5" t="s">
        <v>532</v>
      </c>
    </row>
    <row r="6259" spans="2:3">
      <c r="B6259" s="5">
        <v>941</v>
      </c>
      <c r="C6259" s="5" t="s">
        <v>532</v>
      </c>
    </row>
    <row r="6260" spans="2:3">
      <c r="B6260" s="5">
        <v>403</v>
      </c>
      <c r="C6260" s="5" t="s">
        <v>532</v>
      </c>
    </row>
    <row r="6261" spans="2:3">
      <c r="B6261" s="5">
        <v>90</v>
      </c>
      <c r="C6261" s="5" t="s">
        <v>533</v>
      </c>
    </row>
    <row r="6262" spans="2:3">
      <c r="B6262" s="5">
        <v>810</v>
      </c>
      <c r="C6262" s="5" t="s">
        <v>533</v>
      </c>
    </row>
    <row r="6263" spans="2:3">
      <c r="B6263" s="5">
        <v>120</v>
      </c>
      <c r="C6263" s="5" t="s">
        <v>532</v>
      </c>
    </row>
    <row r="6264" spans="2:3">
      <c r="B6264" s="5">
        <v>271</v>
      </c>
      <c r="C6264" s="5" t="s">
        <v>533</v>
      </c>
    </row>
    <row r="6265" spans="2:3">
      <c r="B6265" s="5">
        <v>307</v>
      </c>
      <c r="C6265" s="5" t="s">
        <v>533</v>
      </c>
    </row>
    <row r="6266" spans="2:3">
      <c r="B6266" s="5">
        <v>408</v>
      </c>
      <c r="C6266" s="5" t="s">
        <v>533</v>
      </c>
    </row>
    <row r="6267" spans="2:3">
      <c r="B6267" s="5">
        <v>385</v>
      </c>
      <c r="C6267" s="5" t="s">
        <v>532</v>
      </c>
    </row>
    <row r="6268" spans="2:3">
      <c r="B6268" s="5">
        <v>127</v>
      </c>
      <c r="C6268" s="5" t="s">
        <v>533</v>
      </c>
    </row>
    <row r="6269" spans="2:3">
      <c r="B6269" s="5">
        <v>413</v>
      </c>
      <c r="C6269" s="5" t="s">
        <v>532</v>
      </c>
    </row>
    <row r="6270" spans="2:3">
      <c r="B6270" s="5">
        <v>487</v>
      </c>
      <c r="C6270" s="5" t="s">
        <v>533</v>
      </c>
    </row>
    <row r="6271" spans="2:3">
      <c r="B6271" s="5">
        <v>412</v>
      </c>
      <c r="C6271" s="5" t="s">
        <v>533</v>
      </c>
    </row>
    <row r="6272" spans="2:3">
      <c r="B6272" s="5">
        <v>100</v>
      </c>
      <c r="C6272" s="5" t="s">
        <v>533</v>
      </c>
    </row>
    <row r="6273" spans="2:3">
      <c r="B6273" s="5">
        <v>794</v>
      </c>
      <c r="C6273" s="5" t="s">
        <v>532</v>
      </c>
    </row>
    <row r="6274" spans="2:3">
      <c r="B6274" s="5">
        <v>689</v>
      </c>
      <c r="C6274" s="5" t="s">
        <v>533</v>
      </c>
    </row>
    <row r="6275" spans="2:3">
      <c r="B6275" s="5">
        <v>281</v>
      </c>
      <c r="C6275" s="5" t="s">
        <v>533</v>
      </c>
    </row>
    <row r="6276" spans="2:3">
      <c r="B6276" s="5">
        <v>362</v>
      </c>
      <c r="C6276" s="5" t="s">
        <v>533</v>
      </c>
    </row>
    <row r="6277" spans="2:3">
      <c r="B6277" s="5">
        <v>217</v>
      </c>
      <c r="C6277" s="5" t="s">
        <v>533</v>
      </c>
    </row>
    <row r="6278" spans="2:3">
      <c r="B6278" s="5">
        <v>886</v>
      </c>
      <c r="C6278" s="5" t="s">
        <v>532</v>
      </c>
    </row>
    <row r="6279" spans="2:3">
      <c r="B6279" s="5">
        <v>188</v>
      </c>
      <c r="C6279" s="5" t="s">
        <v>532</v>
      </c>
    </row>
    <row r="6280" spans="2:3">
      <c r="B6280" s="5">
        <v>687</v>
      </c>
      <c r="C6280" s="5" t="s">
        <v>533</v>
      </c>
    </row>
    <row r="6281" spans="2:3">
      <c r="B6281" s="5">
        <v>721</v>
      </c>
      <c r="C6281" s="5" t="s">
        <v>532</v>
      </c>
    </row>
    <row r="6282" spans="2:3">
      <c r="B6282" s="5">
        <v>251</v>
      </c>
      <c r="C6282" s="5" t="s">
        <v>533</v>
      </c>
    </row>
    <row r="6283" spans="2:3">
      <c r="B6283" s="5">
        <v>204</v>
      </c>
      <c r="C6283" s="5" t="s">
        <v>533</v>
      </c>
    </row>
    <row r="6284" spans="2:3">
      <c r="B6284" s="5">
        <v>84</v>
      </c>
      <c r="C6284" s="5" t="s">
        <v>532</v>
      </c>
    </row>
    <row r="6285" spans="2:3">
      <c r="B6285" s="5">
        <v>995</v>
      </c>
      <c r="C6285" s="5" t="s">
        <v>533</v>
      </c>
    </row>
    <row r="6286" spans="2:3">
      <c r="B6286" s="5">
        <v>349</v>
      </c>
      <c r="C6286" s="5" t="s">
        <v>533</v>
      </c>
    </row>
    <row r="6287" spans="2:3">
      <c r="B6287" s="5">
        <v>652</v>
      </c>
      <c r="C6287" s="5" t="s">
        <v>533</v>
      </c>
    </row>
    <row r="6288" spans="2:3">
      <c r="B6288" s="5">
        <v>89</v>
      </c>
      <c r="C6288" s="5" t="s">
        <v>533</v>
      </c>
    </row>
    <row r="6289" spans="2:3">
      <c r="B6289" s="5">
        <v>582</v>
      </c>
      <c r="C6289" s="5" t="s">
        <v>532</v>
      </c>
    </row>
    <row r="6290" spans="2:3">
      <c r="B6290" s="5">
        <v>797</v>
      </c>
      <c r="C6290" s="5" t="s">
        <v>533</v>
      </c>
    </row>
    <row r="6291" spans="2:3">
      <c r="B6291" s="5">
        <v>362</v>
      </c>
      <c r="C6291" s="5" t="s">
        <v>533</v>
      </c>
    </row>
    <row r="6292" spans="2:3">
      <c r="B6292" s="5">
        <v>210</v>
      </c>
      <c r="C6292" s="5" t="s">
        <v>532</v>
      </c>
    </row>
    <row r="6293" spans="2:3">
      <c r="B6293" s="5">
        <v>645</v>
      </c>
      <c r="C6293" s="5" t="s">
        <v>532</v>
      </c>
    </row>
    <row r="6294" spans="2:3">
      <c r="B6294" s="5">
        <v>967</v>
      </c>
      <c r="C6294" s="5" t="s">
        <v>532</v>
      </c>
    </row>
    <row r="6295" spans="2:3">
      <c r="B6295" s="5">
        <v>539</v>
      </c>
      <c r="C6295" s="5" t="s">
        <v>533</v>
      </c>
    </row>
    <row r="6296" spans="2:3">
      <c r="B6296" s="5">
        <v>330</v>
      </c>
      <c r="C6296" s="5" t="s">
        <v>533</v>
      </c>
    </row>
    <row r="6297" spans="2:3">
      <c r="B6297" s="5">
        <v>647</v>
      </c>
      <c r="C6297" s="5" t="s">
        <v>533</v>
      </c>
    </row>
    <row r="6298" spans="2:3">
      <c r="B6298" s="5">
        <v>846</v>
      </c>
      <c r="C6298" s="5" t="s">
        <v>532</v>
      </c>
    </row>
    <row r="6299" spans="2:3">
      <c r="B6299" s="5">
        <v>150</v>
      </c>
      <c r="C6299" s="5" t="s">
        <v>533</v>
      </c>
    </row>
    <row r="6300" spans="2:3">
      <c r="B6300" s="5">
        <v>105</v>
      </c>
      <c r="C6300" s="5" t="s">
        <v>533</v>
      </c>
    </row>
    <row r="6301" spans="2:3">
      <c r="B6301" s="5">
        <v>898</v>
      </c>
      <c r="C6301" s="5" t="s">
        <v>533</v>
      </c>
    </row>
    <row r="6302" spans="2:3">
      <c r="B6302" s="5">
        <v>67</v>
      </c>
      <c r="C6302" s="5" t="s">
        <v>532</v>
      </c>
    </row>
    <row r="6303" spans="2:3">
      <c r="B6303" s="5">
        <v>273</v>
      </c>
      <c r="C6303" s="5" t="s">
        <v>532</v>
      </c>
    </row>
    <row r="6304" spans="2:3">
      <c r="B6304" s="5">
        <v>497</v>
      </c>
      <c r="C6304" s="5" t="s">
        <v>532</v>
      </c>
    </row>
    <row r="6305" spans="2:3">
      <c r="B6305" s="5">
        <v>873</v>
      </c>
      <c r="C6305" s="5" t="s">
        <v>533</v>
      </c>
    </row>
    <row r="6306" spans="2:3">
      <c r="B6306" s="5">
        <v>335</v>
      </c>
      <c r="C6306" s="5" t="s">
        <v>533</v>
      </c>
    </row>
    <row r="6307" spans="2:3">
      <c r="B6307" s="5">
        <v>815</v>
      </c>
      <c r="C6307" s="5" t="s">
        <v>533</v>
      </c>
    </row>
    <row r="6308" spans="2:3">
      <c r="B6308" s="5">
        <v>600</v>
      </c>
      <c r="C6308" s="5" t="s">
        <v>533</v>
      </c>
    </row>
    <row r="6309" spans="2:3">
      <c r="B6309" s="5">
        <v>804</v>
      </c>
      <c r="C6309" s="5" t="s">
        <v>532</v>
      </c>
    </row>
    <row r="6310" spans="2:3">
      <c r="B6310" s="5">
        <v>555</v>
      </c>
      <c r="C6310" s="5" t="s">
        <v>533</v>
      </c>
    </row>
    <row r="6311" spans="2:3">
      <c r="B6311" s="5">
        <v>6</v>
      </c>
      <c r="C6311" s="5" t="s">
        <v>533</v>
      </c>
    </row>
    <row r="6312" spans="2:3">
      <c r="B6312" s="5">
        <v>47</v>
      </c>
      <c r="C6312" s="5" t="s">
        <v>532</v>
      </c>
    </row>
    <row r="6313" spans="2:3">
      <c r="B6313" s="5">
        <v>983</v>
      </c>
      <c r="C6313" s="5" t="s">
        <v>533</v>
      </c>
    </row>
    <row r="6314" spans="2:3">
      <c r="B6314" s="5">
        <v>525</v>
      </c>
      <c r="C6314" s="5" t="s">
        <v>532</v>
      </c>
    </row>
    <row r="6315" spans="2:3">
      <c r="B6315" s="5">
        <v>198</v>
      </c>
      <c r="C6315" s="5" t="s">
        <v>533</v>
      </c>
    </row>
    <row r="6316" spans="2:3">
      <c r="B6316" s="5">
        <v>343</v>
      </c>
      <c r="C6316" s="5" t="s">
        <v>532</v>
      </c>
    </row>
    <row r="6317" spans="2:3">
      <c r="B6317" s="5">
        <v>317</v>
      </c>
      <c r="C6317" s="5" t="s">
        <v>533</v>
      </c>
    </row>
    <row r="6318" spans="2:3">
      <c r="B6318" s="5">
        <v>90</v>
      </c>
      <c r="C6318" s="5" t="s">
        <v>532</v>
      </c>
    </row>
    <row r="6319" spans="2:3">
      <c r="B6319" s="5">
        <v>730</v>
      </c>
      <c r="C6319" s="5" t="s">
        <v>532</v>
      </c>
    </row>
    <row r="6320" spans="2:3">
      <c r="B6320" s="5">
        <v>226</v>
      </c>
      <c r="C6320" s="5" t="s">
        <v>533</v>
      </c>
    </row>
    <row r="6321" spans="2:3">
      <c r="B6321" s="5">
        <v>723</v>
      </c>
      <c r="C6321" s="5" t="s">
        <v>532</v>
      </c>
    </row>
    <row r="6322" spans="2:3">
      <c r="B6322" s="5">
        <v>24</v>
      </c>
      <c r="C6322" s="5" t="s">
        <v>533</v>
      </c>
    </row>
    <row r="6323" spans="2:3">
      <c r="B6323" s="5">
        <v>245</v>
      </c>
      <c r="C6323" s="5" t="s">
        <v>533</v>
      </c>
    </row>
    <row r="6324" spans="2:3">
      <c r="B6324" s="5">
        <v>23</v>
      </c>
      <c r="C6324" s="5" t="s">
        <v>532</v>
      </c>
    </row>
    <row r="6325" spans="2:3">
      <c r="B6325" s="5">
        <v>981</v>
      </c>
      <c r="C6325" s="5" t="s">
        <v>533</v>
      </c>
    </row>
    <row r="6326" spans="2:3">
      <c r="B6326" s="5">
        <v>641</v>
      </c>
      <c r="C6326" s="5" t="s">
        <v>532</v>
      </c>
    </row>
    <row r="6327" spans="2:3">
      <c r="B6327" s="5">
        <v>616</v>
      </c>
      <c r="C6327" s="5" t="s">
        <v>532</v>
      </c>
    </row>
    <row r="6328" spans="2:3">
      <c r="B6328" s="5">
        <v>874</v>
      </c>
      <c r="C6328" s="5" t="s">
        <v>533</v>
      </c>
    </row>
    <row r="6329" spans="2:3">
      <c r="B6329" s="5">
        <v>280</v>
      </c>
      <c r="C6329" s="5" t="s">
        <v>533</v>
      </c>
    </row>
    <row r="6330" spans="2:3">
      <c r="B6330" s="5">
        <v>264</v>
      </c>
      <c r="C6330" s="5" t="s">
        <v>533</v>
      </c>
    </row>
    <row r="6331" spans="2:3">
      <c r="B6331" s="5">
        <v>465</v>
      </c>
      <c r="C6331" s="5" t="s">
        <v>533</v>
      </c>
    </row>
    <row r="6332" spans="2:3">
      <c r="B6332" s="5">
        <v>745</v>
      </c>
      <c r="C6332" s="5" t="s">
        <v>533</v>
      </c>
    </row>
    <row r="6333" spans="2:3">
      <c r="B6333" s="5">
        <v>32</v>
      </c>
      <c r="C6333" s="5" t="s">
        <v>533</v>
      </c>
    </row>
    <row r="6334" spans="2:3">
      <c r="B6334" s="5">
        <v>749</v>
      </c>
      <c r="C6334" s="5" t="s">
        <v>533</v>
      </c>
    </row>
    <row r="6335" spans="2:3">
      <c r="B6335" s="5">
        <v>161</v>
      </c>
      <c r="C6335" s="5" t="s">
        <v>533</v>
      </c>
    </row>
    <row r="6336" spans="2:3">
      <c r="B6336" s="5">
        <v>465</v>
      </c>
      <c r="C6336" s="5" t="s">
        <v>533</v>
      </c>
    </row>
    <row r="6337" spans="2:3">
      <c r="B6337" s="5">
        <v>854</v>
      </c>
      <c r="C6337" s="5" t="s">
        <v>532</v>
      </c>
    </row>
    <row r="6338" spans="2:3">
      <c r="B6338" s="5">
        <v>690</v>
      </c>
      <c r="C6338" s="5" t="s">
        <v>533</v>
      </c>
    </row>
    <row r="6339" spans="2:3">
      <c r="B6339" s="5">
        <v>712</v>
      </c>
      <c r="C6339" s="5" t="s">
        <v>533</v>
      </c>
    </row>
    <row r="6340" spans="2:3">
      <c r="B6340" s="5">
        <v>764</v>
      </c>
      <c r="C6340" s="5" t="s">
        <v>533</v>
      </c>
    </row>
    <row r="6341" spans="2:3">
      <c r="B6341" s="5">
        <v>958</v>
      </c>
      <c r="C6341" s="5" t="s">
        <v>532</v>
      </c>
    </row>
    <row r="6342" spans="2:3">
      <c r="B6342" s="5">
        <v>155</v>
      </c>
      <c r="C6342" s="5" t="s">
        <v>533</v>
      </c>
    </row>
    <row r="6343" spans="2:3">
      <c r="B6343" s="5">
        <v>115</v>
      </c>
      <c r="C6343" s="5" t="s">
        <v>532</v>
      </c>
    </row>
    <row r="6344" spans="2:3">
      <c r="B6344" s="5">
        <v>446</v>
      </c>
      <c r="C6344" s="5" t="s">
        <v>533</v>
      </c>
    </row>
    <row r="6345" spans="2:3">
      <c r="B6345" s="5">
        <v>110</v>
      </c>
      <c r="C6345" s="5" t="s">
        <v>533</v>
      </c>
    </row>
    <row r="6346" spans="2:3">
      <c r="B6346" s="5">
        <v>980</v>
      </c>
      <c r="C6346" s="5" t="s">
        <v>532</v>
      </c>
    </row>
    <row r="6347" spans="2:3">
      <c r="B6347" s="5">
        <v>257</v>
      </c>
      <c r="C6347" s="5" t="s">
        <v>532</v>
      </c>
    </row>
    <row r="6348" spans="2:3">
      <c r="B6348" s="5">
        <v>580</v>
      </c>
      <c r="C6348" s="5" t="s">
        <v>533</v>
      </c>
    </row>
    <row r="6349" spans="2:3">
      <c r="B6349" s="5">
        <v>631</v>
      </c>
      <c r="C6349" s="5" t="s">
        <v>533</v>
      </c>
    </row>
    <row r="6350" spans="2:3">
      <c r="B6350" s="5">
        <v>591</v>
      </c>
      <c r="C6350" s="5" t="s">
        <v>532</v>
      </c>
    </row>
    <row r="6351" spans="2:3">
      <c r="B6351" s="5">
        <v>385</v>
      </c>
      <c r="C6351" s="5" t="s">
        <v>532</v>
      </c>
    </row>
    <row r="6352" spans="2:3">
      <c r="B6352" s="5">
        <v>429</v>
      </c>
      <c r="C6352" s="5" t="s">
        <v>533</v>
      </c>
    </row>
    <row r="6353" spans="2:3">
      <c r="B6353" s="5">
        <v>513</v>
      </c>
      <c r="C6353" s="5" t="s">
        <v>533</v>
      </c>
    </row>
    <row r="6354" spans="2:3">
      <c r="B6354" s="5">
        <v>40</v>
      </c>
      <c r="C6354" s="5" t="s">
        <v>533</v>
      </c>
    </row>
    <row r="6355" spans="2:3">
      <c r="B6355" s="5">
        <v>675</v>
      </c>
      <c r="C6355" s="5" t="s">
        <v>533</v>
      </c>
    </row>
    <row r="6356" spans="2:3">
      <c r="B6356" s="5">
        <v>541</v>
      </c>
      <c r="C6356" s="5" t="s">
        <v>532</v>
      </c>
    </row>
    <row r="6357" spans="2:3">
      <c r="B6357" s="5">
        <v>750</v>
      </c>
      <c r="C6357" s="5" t="s">
        <v>532</v>
      </c>
    </row>
    <row r="6358" spans="2:3">
      <c r="B6358" s="5">
        <v>190</v>
      </c>
      <c r="C6358" s="5" t="s">
        <v>533</v>
      </c>
    </row>
    <row r="6359" spans="2:3">
      <c r="B6359" s="5">
        <v>721</v>
      </c>
      <c r="C6359" s="5" t="s">
        <v>533</v>
      </c>
    </row>
    <row r="6360" spans="2:3">
      <c r="B6360" s="5">
        <v>431</v>
      </c>
      <c r="C6360" s="5" t="s">
        <v>533</v>
      </c>
    </row>
    <row r="6361" spans="2:3">
      <c r="B6361" s="5">
        <v>751</v>
      </c>
      <c r="C6361" s="5" t="s">
        <v>532</v>
      </c>
    </row>
    <row r="6362" spans="2:3">
      <c r="B6362" s="5">
        <v>777</v>
      </c>
      <c r="C6362" s="5" t="s">
        <v>532</v>
      </c>
    </row>
    <row r="6363" spans="2:3">
      <c r="B6363" s="5">
        <v>910</v>
      </c>
      <c r="C6363" s="5" t="s">
        <v>533</v>
      </c>
    </row>
    <row r="6364" spans="2:3">
      <c r="B6364" s="5">
        <v>764</v>
      </c>
      <c r="C6364" s="5" t="s">
        <v>532</v>
      </c>
    </row>
    <row r="6365" spans="2:3">
      <c r="B6365" s="5">
        <v>354</v>
      </c>
      <c r="C6365" s="5" t="s">
        <v>533</v>
      </c>
    </row>
    <row r="6366" spans="2:3">
      <c r="B6366" s="5">
        <v>65</v>
      </c>
      <c r="C6366" s="5" t="s">
        <v>533</v>
      </c>
    </row>
    <row r="6367" spans="2:3">
      <c r="B6367" s="5">
        <v>346</v>
      </c>
      <c r="C6367" s="5" t="s">
        <v>532</v>
      </c>
    </row>
    <row r="6368" spans="2:3">
      <c r="B6368" s="5">
        <v>868</v>
      </c>
      <c r="C6368" s="5" t="s">
        <v>533</v>
      </c>
    </row>
    <row r="6369" spans="2:3">
      <c r="B6369" s="5">
        <v>95</v>
      </c>
      <c r="C6369" s="5" t="s">
        <v>533</v>
      </c>
    </row>
    <row r="6370" spans="2:3">
      <c r="B6370" s="5">
        <v>625</v>
      </c>
      <c r="C6370" s="5" t="s">
        <v>532</v>
      </c>
    </row>
    <row r="6371" spans="2:3">
      <c r="B6371" s="5">
        <v>912</v>
      </c>
      <c r="C6371" s="5" t="s">
        <v>533</v>
      </c>
    </row>
    <row r="6372" spans="2:3">
      <c r="B6372" s="5">
        <v>451</v>
      </c>
      <c r="C6372" s="5" t="s">
        <v>533</v>
      </c>
    </row>
    <row r="6373" spans="2:3">
      <c r="B6373" s="5">
        <v>560</v>
      </c>
      <c r="C6373" s="5" t="s">
        <v>533</v>
      </c>
    </row>
    <row r="6374" spans="2:3">
      <c r="B6374" s="5">
        <v>279</v>
      </c>
      <c r="C6374" s="5" t="s">
        <v>532</v>
      </c>
    </row>
    <row r="6375" spans="2:3">
      <c r="B6375" s="5">
        <v>151</v>
      </c>
      <c r="C6375" s="5" t="s">
        <v>533</v>
      </c>
    </row>
    <row r="6376" spans="2:3">
      <c r="B6376" s="5">
        <v>84</v>
      </c>
      <c r="C6376" s="5" t="s">
        <v>533</v>
      </c>
    </row>
    <row r="6377" spans="2:3">
      <c r="B6377" s="5">
        <v>217</v>
      </c>
      <c r="C6377" s="5" t="s">
        <v>532</v>
      </c>
    </row>
    <row r="6378" spans="2:3">
      <c r="B6378" s="5">
        <v>409</v>
      </c>
      <c r="C6378" s="5" t="s">
        <v>533</v>
      </c>
    </row>
    <row r="6379" spans="2:3">
      <c r="B6379" s="5">
        <v>611</v>
      </c>
      <c r="C6379" s="5" t="s">
        <v>532</v>
      </c>
    </row>
    <row r="6380" spans="2:3">
      <c r="B6380" s="5">
        <v>55</v>
      </c>
      <c r="C6380" s="5" t="s">
        <v>533</v>
      </c>
    </row>
    <row r="6381" spans="2:3">
      <c r="B6381" s="5">
        <v>391</v>
      </c>
      <c r="C6381" s="5" t="s">
        <v>533</v>
      </c>
    </row>
    <row r="6382" spans="2:3">
      <c r="B6382" s="5">
        <v>766</v>
      </c>
      <c r="C6382" s="5" t="s">
        <v>533</v>
      </c>
    </row>
    <row r="6383" spans="2:3">
      <c r="B6383" s="5">
        <v>461</v>
      </c>
      <c r="C6383" s="5" t="s">
        <v>533</v>
      </c>
    </row>
    <row r="6384" spans="2:3">
      <c r="B6384" s="5">
        <v>82</v>
      </c>
      <c r="C6384" s="5" t="s">
        <v>533</v>
      </c>
    </row>
    <row r="6385" spans="2:3">
      <c r="B6385" s="5">
        <v>964</v>
      </c>
      <c r="C6385" s="5" t="s">
        <v>533</v>
      </c>
    </row>
    <row r="6386" spans="2:3">
      <c r="B6386" s="5">
        <v>976</v>
      </c>
      <c r="C6386" s="5" t="s">
        <v>533</v>
      </c>
    </row>
    <row r="6387" spans="2:3">
      <c r="B6387" s="5">
        <v>339</v>
      </c>
      <c r="C6387" s="5" t="s">
        <v>532</v>
      </c>
    </row>
    <row r="6388" spans="2:3">
      <c r="B6388" s="5">
        <v>6</v>
      </c>
      <c r="C6388" s="5" t="s">
        <v>533</v>
      </c>
    </row>
    <row r="6389" spans="2:3">
      <c r="B6389" s="5">
        <v>738</v>
      </c>
      <c r="C6389" s="5" t="s">
        <v>533</v>
      </c>
    </row>
    <row r="6390" spans="2:3">
      <c r="B6390" s="5">
        <v>775</v>
      </c>
      <c r="C6390" s="5" t="s">
        <v>532</v>
      </c>
    </row>
    <row r="6391" spans="2:3">
      <c r="B6391" s="5">
        <v>376</v>
      </c>
      <c r="C6391" s="5" t="s">
        <v>532</v>
      </c>
    </row>
    <row r="6392" spans="2:3">
      <c r="B6392" s="5">
        <v>171</v>
      </c>
      <c r="C6392" s="5" t="s">
        <v>532</v>
      </c>
    </row>
    <row r="6393" spans="2:3">
      <c r="B6393" s="5">
        <v>877</v>
      </c>
      <c r="C6393" s="5" t="s">
        <v>532</v>
      </c>
    </row>
    <row r="6394" spans="2:3">
      <c r="B6394" s="5">
        <v>814</v>
      </c>
      <c r="C6394" s="5" t="s">
        <v>532</v>
      </c>
    </row>
    <row r="6395" spans="2:3">
      <c r="B6395" s="5">
        <v>368</v>
      </c>
      <c r="C6395" s="5" t="s">
        <v>533</v>
      </c>
    </row>
    <row r="6396" spans="2:3">
      <c r="B6396" s="5">
        <v>862</v>
      </c>
      <c r="C6396" s="5" t="s">
        <v>533</v>
      </c>
    </row>
    <row r="6397" spans="2:3">
      <c r="B6397" s="5">
        <v>135</v>
      </c>
      <c r="C6397" s="5" t="s">
        <v>532</v>
      </c>
    </row>
    <row r="6398" spans="2:3">
      <c r="B6398" s="5">
        <v>22</v>
      </c>
      <c r="C6398" s="5" t="s">
        <v>533</v>
      </c>
    </row>
    <row r="6399" spans="2:3">
      <c r="B6399" s="5">
        <v>834</v>
      </c>
      <c r="C6399" s="5" t="s">
        <v>532</v>
      </c>
    </row>
    <row r="6400" spans="2:3">
      <c r="B6400" s="5">
        <v>821</v>
      </c>
      <c r="C6400" s="5" t="s">
        <v>532</v>
      </c>
    </row>
    <row r="6401" spans="2:3">
      <c r="B6401" s="5">
        <v>898</v>
      </c>
      <c r="C6401" s="5" t="s">
        <v>532</v>
      </c>
    </row>
    <row r="6402" spans="2:3">
      <c r="B6402" s="5">
        <v>420</v>
      </c>
      <c r="C6402" s="5" t="s">
        <v>532</v>
      </c>
    </row>
    <row r="6403" spans="2:3">
      <c r="B6403" s="5">
        <v>662</v>
      </c>
      <c r="C6403" s="5" t="s">
        <v>533</v>
      </c>
    </row>
    <row r="6404" spans="2:3">
      <c r="B6404" s="5">
        <v>739</v>
      </c>
      <c r="C6404" s="5" t="s">
        <v>533</v>
      </c>
    </row>
    <row r="6405" spans="2:3">
      <c r="B6405" s="5">
        <v>370</v>
      </c>
      <c r="C6405" s="5" t="s">
        <v>533</v>
      </c>
    </row>
    <row r="6406" spans="2:3">
      <c r="B6406" s="5">
        <v>417</v>
      </c>
      <c r="C6406" s="5" t="s">
        <v>533</v>
      </c>
    </row>
    <row r="6407" spans="2:3">
      <c r="B6407" s="5">
        <v>907</v>
      </c>
      <c r="C6407" s="5" t="s">
        <v>532</v>
      </c>
    </row>
    <row r="6408" spans="2:3">
      <c r="B6408" s="5">
        <v>667</v>
      </c>
      <c r="C6408" s="5" t="s">
        <v>533</v>
      </c>
    </row>
    <row r="6409" spans="2:3">
      <c r="B6409" s="5">
        <v>421</v>
      </c>
      <c r="C6409" s="5" t="s">
        <v>533</v>
      </c>
    </row>
    <row r="6410" spans="2:3">
      <c r="B6410" s="5">
        <v>613</v>
      </c>
      <c r="C6410" s="5" t="s">
        <v>533</v>
      </c>
    </row>
    <row r="6411" spans="2:3">
      <c r="B6411" s="5">
        <v>295</v>
      </c>
      <c r="C6411" s="5" t="s">
        <v>532</v>
      </c>
    </row>
    <row r="6412" spans="2:3">
      <c r="B6412" s="5">
        <v>668</v>
      </c>
      <c r="C6412" s="5" t="s">
        <v>533</v>
      </c>
    </row>
    <row r="6413" spans="2:3">
      <c r="B6413" s="5">
        <v>482</v>
      </c>
      <c r="C6413" s="5" t="s">
        <v>532</v>
      </c>
    </row>
    <row r="6414" spans="2:3">
      <c r="B6414" s="5">
        <v>430</v>
      </c>
      <c r="C6414" s="5" t="s">
        <v>532</v>
      </c>
    </row>
    <row r="6415" spans="2:3">
      <c r="B6415" s="5">
        <v>320</v>
      </c>
      <c r="C6415" s="5" t="s">
        <v>533</v>
      </c>
    </row>
    <row r="6416" spans="2:3">
      <c r="B6416" s="5">
        <v>784</v>
      </c>
      <c r="C6416" s="5" t="s">
        <v>533</v>
      </c>
    </row>
    <row r="6417" spans="2:3">
      <c r="B6417" s="5">
        <v>793</v>
      </c>
      <c r="C6417" s="5" t="s">
        <v>532</v>
      </c>
    </row>
    <row r="6418" spans="2:3">
      <c r="B6418" s="5">
        <v>789</v>
      </c>
      <c r="C6418" s="5" t="s">
        <v>533</v>
      </c>
    </row>
    <row r="6419" spans="2:3">
      <c r="B6419" s="5">
        <v>237</v>
      </c>
      <c r="C6419" s="5" t="s">
        <v>532</v>
      </c>
    </row>
    <row r="6420" spans="2:3">
      <c r="B6420" s="5">
        <v>442</v>
      </c>
      <c r="C6420" s="5" t="s">
        <v>533</v>
      </c>
    </row>
    <row r="6421" spans="2:3">
      <c r="B6421" s="5">
        <v>268</v>
      </c>
      <c r="C6421" s="5" t="s">
        <v>533</v>
      </c>
    </row>
    <row r="6422" spans="2:3">
      <c r="B6422" s="5">
        <v>238</v>
      </c>
      <c r="C6422" s="5" t="s">
        <v>532</v>
      </c>
    </row>
    <row r="6423" spans="2:3">
      <c r="B6423" s="5">
        <v>636</v>
      </c>
      <c r="C6423" s="5" t="s">
        <v>532</v>
      </c>
    </row>
    <row r="6424" spans="2:3">
      <c r="B6424" s="5">
        <v>950</v>
      </c>
      <c r="C6424" s="5" t="s">
        <v>532</v>
      </c>
    </row>
    <row r="6425" spans="2:3">
      <c r="B6425" s="5">
        <v>365</v>
      </c>
      <c r="C6425" s="5" t="s">
        <v>533</v>
      </c>
    </row>
    <row r="6426" spans="2:3">
      <c r="B6426" s="5">
        <v>12</v>
      </c>
      <c r="C6426" s="5" t="s">
        <v>533</v>
      </c>
    </row>
    <row r="6427" spans="2:3">
      <c r="B6427" s="5">
        <v>900</v>
      </c>
      <c r="C6427" s="5" t="s">
        <v>532</v>
      </c>
    </row>
    <row r="6428" spans="2:3">
      <c r="B6428" s="5">
        <v>322</v>
      </c>
      <c r="C6428" s="5" t="s">
        <v>533</v>
      </c>
    </row>
    <row r="6429" spans="2:3">
      <c r="B6429" s="5">
        <v>137</v>
      </c>
      <c r="C6429" s="5" t="s">
        <v>533</v>
      </c>
    </row>
    <row r="6430" spans="2:3">
      <c r="B6430" s="5">
        <v>475</v>
      </c>
      <c r="C6430" s="5" t="s">
        <v>533</v>
      </c>
    </row>
    <row r="6431" spans="2:3">
      <c r="B6431" s="5">
        <v>472</v>
      </c>
      <c r="C6431" s="5" t="s">
        <v>532</v>
      </c>
    </row>
    <row r="6432" spans="2:3">
      <c r="B6432" s="5">
        <v>237</v>
      </c>
      <c r="C6432" s="5" t="s">
        <v>533</v>
      </c>
    </row>
    <row r="6433" spans="2:3">
      <c r="B6433" s="5">
        <v>506</v>
      </c>
      <c r="C6433" s="5" t="s">
        <v>533</v>
      </c>
    </row>
    <row r="6434" spans="2:3">
      <c r="B6434" s="5">
        <v>590</v>
      </c>
      <c r="C6434" s="5" t="s">
        <v>532</v>
      </c>
    </row>
    <row r="6435" spans="2:3">
      <c r="B6435" s="5">
        <v>728</v>
      </c>
      <c r="C6435" s="5" t="s">
        <v>533</v>
      </c>
    </row>
    <row r="6436" spans="2:3">
      <c r="B6436" s="5">
        <v>772</v>
      </c>
      <c r="C6436" s="5" t="s">
        <v>532</v>
      </c>
    </row>
    <row r="6437" spans="2:3">
      <c r="B6437" s="5">
        <v>462</v>
      </c>
      <c r="C6437" s="5" t="s">
        <v>533</v>
      </c>
    </row>
    <row r="6438" spans="2:3">
      <c r="B6438" s="5">
        <v>742</v>
      </c>
      <c r="C6438" s="5" t="s">
        <v>533</v>
      </c>
    </row>
    <row r="6439" spans="2:3">
      <c r="B6439" s="5">
        <v>137</v>
      </c>
      <c r="C6439" s="5" t="s">
        <v>533</v>
      </c>
    </row>
    <row r="6440" spans="2:3">
      <c r="B6440" s="5">
        <v>417</v>
      </c>
      <c r="C6440" s="5" t="s">
        <v>533</v>
      </c>
    </row>
    <row r="6441" spans="2:3">
      <c r="B6441" s="5">
        <v>609</v>
      </c>
      <c r="C6441" s="5" t="s">
        <v>533</v>
      </c>
    </row>
    <row r="6442" spans="2:3">
      <c r="B6442" s="5">
        <v>440</v>
      </c>
      <c r="C6442" s="5" t="s">
        <v>533</v>
      </c>
    </row>
    <row r="6443" spans="2:3">
      <c r="B6443" s="5">
        <v>279</v>
      </c>
      <c r="C6443" s="5" t="s">
        <v>533</v>
      </c>
    </row>
    <row r="6444" spans="2:3">
      <c r="B6444" s="5">
        <v>87</v>
      </c>
      <c r="C6444" s="5" t="s">
        <v>533</v>
      </c>
    </row>
    <row r="6445" spans="2:3">
      <c r="B6445" s="5">
        <v>780</v>
      </c>
      <c r="C6445" s="5" t="s">
        <v>533</v>
      </c>
    </row>
    <row r="6446" spans="2:3">
      <c r="B6446" s="5">
        <v>951</v>
      </c>
      <c r="C6446" s="5" t="s">
        <v>533</v>
      </c>
    </row>
    <row r="6447" spans="2:3">
      <c r="B6447" s="5">
        <v>773</v>
      </c>
      <c r="C6447" s="5" t="s">
        <v>533</v>
      </c>
    </row>
    <row r="6448" spans="2:3">
      <c r="B6448" s="5">
        <v>644</v>
      </c>
      <c r="C6448" s="5" t="s">
        <v>533</v>
      </c>
    </row>
    <row r="6449" spans="2:3">
      <c r="B6449" s="5">
        <v>721</v>
      </c>
      <c r="C6449" s="5" t="s">
        <v>533</v>
      </c>
    </row>
    <row r="6450" spans="2:3">
      <c r="B6450" s="5">
        <v>141</v>
      </c>
      <c r="C6450" s="5" t="s">
        <v>533</v>
      </c>
    </row>
    <row r="6451" spans="2:3">
      <c r="B6451" s="5">
        <v>986</v>
      </c>
      <c r="C6451" s="5" t="s">
        <v>532</v>
      </c>
    </row>
    <row r="6452" spans="2:3">
      <c r="B6452" s="5">
        <v>895</v>
      </c>
      <c r="C6452" s="5" t="s">
        <v>532</v>
      </c>
    </row>
    <row r="6453" spans="2:3">
      <c r="B6453" s="5">
        <v>334</v>
      </c>
      <c r="C6453" s="5" t="s">
        <v>533</v>
      </c>
    </row>
    <row r="6454" spans="2:3">
      <c r="B6454" s="5">
        <v>828</v>
      </c>
      <c r="C6454" s="5" t="s">
        <v>533</v>
      </c>
    </row>
    <row r="6455" spans="2:3">
      <c r="B6455" s="5">
        <v>658</v>
      </c>
      <c r="C6455" s="5" t="s">
        <v>533</v>
      </c>
    </row>
    <row r="6456" spans="2:3">
      <c r="B6456" s="5">
        <v>364</v>
      </c>
      <c r="C6456" s="5" t="s">
        <v>533</v>
      </c>
    </row>
    <row r="6457" spans="2:3">
      <c r="B6457" s="5">
        <v>649</v>
      </c>
      <c r="C6457" s="5" t="s">
        <v>533</v>
      </c>
    </row>
    <row r="6458" spans="2:3">
      <c r="B6458" s="5">
        <v>71</v>
      </c>
      <c r="C6458" s="5" t="s">
        <v>533</v>
      </c>
    </row>
    <row r="6459" spans="2:3">
      <c r="B6459" s="5">
        <v>642</v>
      </c>
      <c r="C6459" s="5" t="s">
        <v>533</v>
      </c>
    </row>
    <row r="6460" spans="2:3">
      <c r="B6460" s="5">
        <v>939</v>
      </c>
      <c r="C6460" s="5" t="s">
        <v>533</v>
      </c>
    </row>
    <row r="6461" spans="2:3">
      <c r="B6461" s="5">
        <v>958</v>
      </c>
      <c r="C6461" s="5" t="s">
        <v>533</v>
      </c>
    </row>
    <row r="6462" spans="2:3">
      <c r="B6462" s="5">
        <v>856</v>
      </c>
      <c r="C6462" s="5" t="s">
        <v>532</v>
      </c>
    </row>
    <row r="6463" spans="2:3">
      <c r="B6463" s="5">
        <v>495</v>
      </c>
      <c r="C6463" s="5" t="s">
        <v>533</v>
      </c>
    </row>
    <row r="6464" spans="2:3">
      <c r="B6464" s="5">
        <v>24</v>
      </c>
      <c r="C6464" s="5" t="s">
        <v>532</v>
      </c>
    </row>
    <row r="6465" spans="2:3">
      <c r="B6465" s="5">
        <v>409</v>
      </c>
      <c r="C6465" s="5" t="s">
        <v>532</v>
      </c>
    </row>
    <row r="6466" spans="2:3">
      <c r="B6466" s="5">
        <v>894</v>
      </c>
      <c r="C6466" s="5" t="s">
        <v>532</v>
      </c>
    </row>
    <row r="6467" spans="2:3">
      <c r="B6467" s="5">
        <v>584</v>
      </c>
      <c r="C6467" s="5" t="s">
        <v>532</v>
      </c>
    </row>
    <row r="6468" spans="2:3">
      <c r="B6468" s="5">
        <v>200</v>
      </c>
      <c r="C6468" s="5" t="s">
        <v>532</v>
      </c>
    </row>
    <row r="6469" spans="2:3">
      <c r="B6469" s="5">
        <v>729</v>
      </c>
      <c r="C6469" s="5" t="s">
        <v>532</v>
      </c>
    </row>
    <row r="6470" spans="2:3">
      <c r="B6470" s="5">
        <v>549</v>
      </c>
      <c r="C6470" s="5" t="s">
        <v>533</v>
      </c>
    </row>
    <row r="6471" spans="2:3">
      <c r="B6471" s="5">
        <v>979</v>
      </c>
      <c r="C6471" s="5" t="s">
        <v>532</v>
      </c>
    </row>
    <row r="6472" spans="2:3">
      <c r="B6472" s="5">
        <v>809</v>
      </c>
      <c r="C6472" s="5" t="s">
        <v>532</v>
      </c>
    </row>
    <row r="6473" spans="2:3">
      <c r="B6473" s="5">
        <v>483</v>
      </c>
      <c r="C6473" s="5" t="s">
        <v>532</v>
      </c>
    </row>
    <row r="6474" spans="2:3">
      <c r="B6474" s="5">
        <v>56</v>
      </c>
      <c r="C6474" s="5" t="s">
        <v>533</v>
      </c>
    </row>
    <row r="6475" spans="2:3">
      <c r="B6475" s="5">
        <v>108</v>
      </c>
      <c r="C6475" s="5" t="s">
        <v>532</v>
      </c>
    </row>
    <row r="6476" spans="2:3">
      <c r="B6476" s="5">
        <v>918</v>
      </c>
      <c r="C6476" s="5" t="s">
        <v>532</v>
      </c>
    </row>
    <row r="6477" spans="2:3">
      <c r="B6477" s="5">
        <v>707</v>
      </c>
      <c r="C6477" s="5" t="s">
        <v>533</v>
      </c>
    </row>
    <row r="6478" spans="2:3">
      <c r="B6478" s="5">
        <v>643</v>
      </c>
      <c r="C6478" s="5" t="s">
        <v>533</v>
      </c>
    </row>
    <row r="6479" spans="2:3">
      <c r="B6479" s="5">
        <v>600</v>
      </c>
      <c r="C6479" s="5" t="s">
        <v>533</v>
      </c>
    </row>
    <row r="6480" spans="2:3">
      <c r="B6480" s="5">
        <v>163</v>
      </c>
      <c r="C6480" s="5" t="s">
        <v>533</v>
      </c>
    </row>
    <row r="6481" spans="2:3">
      <c r="B6481" s="5">
        <v>562</v>
      </c>
      <c r="C6481" s="5" t="s">
        <v>533</v>
      </c>
    </row>
    <row r="6482" spans="2:3">
      <c r="B6482" s="5">
        <v>443</v>
      </c>
      <c r="C6482" s="5" t="s">
        <v>533</v>
      </c>
    </row>
    <row r="6483" spans="2:3">
      <c r="B6483" s="5">
        <v>983</v>
      </c>
      <c r="C6483" s="5" t="s">
        <v>532</v>
      </c>
    </row>
    <row r="6484" spans="2:3">
      <c r="B6484" s="5">
        <v>760</v>
      </c>
      <c r="C6484" s="5" t="s">
        <v>532</v>
      </c>
    </row>
    <row r="6485" spans="2:3">
      <c r="B6485" s="5">
        <v>336</v>
      </c>
      <c r="C6485" s="5" t="s">
        <v>533</v>
      </c>
    </row>
    <row r="6486" spans="2:3">
      <c r="B6486" s="5">
        <v>178</v>
      </c>
      <c r="C6486" s="5" t="s">
        <v>533</v>
      </c>
    </row>
    <row r="6487" spans="2:3">
      <c r="B6487" s="5">
        <v>382</v>
      </c>
      <c r="C6487" s="5" t="s">
        <v>532</v>
      </c>
    </row>
    <row r="6488" spans="2:3">
      <c r="B6488" s="5">
        <v>935</v>
      </c>
      <c r="C6488" s="5" t="s">
        <v>533</v>
      </c>
    </row>
    <row r="6489" spans="2:3">
      <c r="B6489" s="5">
        <v>462</v>
      </c>
      <c r="C6489" s="5" t="s">
        <v>532</v>
      </c>
    </row>
    <row r="6490" spans="2:3">
      <c r="B6490" s="5">
        <v>925</v>
      </c>
      <c r="C6490" s="5" t="s">
        <v>532</v>
      </c>
    </row>
    <row r="6491" spans="2:3">
      <c r="B6491" s="5">
        <v>29</v>
      </c>
      <c r="C6491" s="5" t="s">
        <v>532</v>
      </c>
    </row>
    <row r="6492" spans="2:3">
      <c r="B6492" s="5">
        <v>582</v>
      </c>
      <c r="C6492" s="5" t="s">
        <v>533</v>
      </c>
    </row>
    <row r="6493" spans="2:3">
      <c r="B6493" s="5">
        <v>251</v>
      </c>
      <c r="C6493" s="5" t="s">
        <v>533</v>
      </c>
    </row>
    <row r="6494" spans="2:3">
      <c r="B6494" s="5">
        <v>13</v>
      </c>
      <c r="C6494" s="5" t="s">
        <v>533</v>
      </c>
    </row>
    <row r="6495" spans="2:3">
      <c r="B6495" s="5">
        <v>423</v>
      </c>
      <c r="C6495" s="5" t="s">
        <v>533</v>
      </c>
    </row>
    <row r="6496" spans="2:3">
      <c r="B6496" s="5">
        <v>174</v>
      </c>
      <c r="C6496" s="5" t="s">
        <v>533</v>
      </c>
    </row>
    <row r="6497" spans="2:3">
      <c r="B6497" s="5">
        <v>544</v>
      </c>
      <c r="C6497" s="5" t="s">
        <v>533</v>
      </c>
    </row>
    <row r="6498" spans="2:3">
      <c r="B6498" s="5">
        <v>375</v>
      </c>
      <c r="C6498" s="5" t="s">
        <v>532</v>
      </c>
    </row>
    <row r="6499" spans="2:3">
      <c r="B6499" s="5">
        <v>559</v>
      </c>
      <c r="C6499" s="5" t="s">
        <v>533</v>
      </c>
    </row>
    <row r="6500" spans="2:3">
      <c r="B6500" s="5">
        <v>504</v>
      </c>
      <c r="C6500" s="5" t="s">
        <v>532</v>
      </c>
    </row>
    <row r="6501" spans="2:3">
      <c r="B6501" s="5">
        <v>449</v>
      </c>
      <c r="C6501" s="5" t="s">
        <v>532</v>
      </c>
    </row>
    <row r="6502" spans="2:3">
      <c r="B6502" s="5">
        <v>162</v>
      </c>
      <c r="C6502" s="5" t="s">
        <v>533</v>
      </c>
    </row>
    <row r="6503" spans="2:3">
      <c r="B6503" s="5">
        <v>553</v>
      </c>
      <c r="C6503" s="5" t="s">
        <v>533</v>
      </c>
    </row>
    <row r="6504" spans="2:3">
      <c r="B6504" s="5">
        <v>442</v>
      </c>
      <c r="C6504" s="5" t="s">
        <v>533</v>
      </c>
    </row>
    <row r="6505" spans="2:3">
      <c r="B6505" s="5">
        <v>810</v>
      </c>
      <c r="C6505" s="5" t="s">
        <v>533</v>
      </c>
    </row>
    <row r="6506" spans="2:3">
      <c r="B6506" s="5">
        <v>439</v>
      </c>
      <c r="C6506" s="5" t="s">
        <v>532</v>
      </c>
    </row>
    <row r="6507" spans="2:3">
      <c r="B6507" s="5">
        <v>43</v>
      </c>
      <c r="C6507" s="5" t="s">
        <v>533</v>
      </c>
    </row>
    <row r="6508" spans="2:3">
      <c r="B6508" s="5">
        <v>513</v>
      </c>
      <c r="C6508" s="5" t="s">
        <v>533</v>
      </c>
    </row>
    <row r="6509" spans="2:3">
      <c r="B6509" s="5">
        <v>7</v>
      </c>
      <c r="C6509" s="5" t="s">
        <v>532</v>
      </c>
    </row>
    <row r="6510" spans="2:3">
      <c r="B6510" s="5">
        <v>449</v>
      </c>
      <c r="C6510" s="5" t="s">
        <v>532</v>
      </c>
    </row>
    <row r="6511" spans="2:3">
      <c r="B6511" s="5">
        <v>431</v>
      </c>
      <c r="C6511" s="5" t="s">
        <v>532</v>
      </c>
    </row>
    <row r="6512" spans="2:3">
      <c r="B6512" s="5">
        <v>401</v>
      </c>
      <c r="C6512" s="5" t="s">
        <v>533</v>
      </c>
    </row>
    <row r="6513" spans="2:3">
      <c r="B6513" s="5">
        <v>47</v>
      </c>
      <c r="C6513" s="5" t="s">
        <v>533</v>
      </c>
    </row>
    <row r="6514" spans="2:3">
      <c r="B6514" s="5">
        <v>563</v>
      </c>
      <c r="C6514" s="5" t="s">
        <v>533</v>
      </c>
    </row>
    <row r="6515" spans="2:3">
      <c r="B6515" s="5">
        <v>518</v>
      </c>
      <c r="C6515" s="5" t="s">
        <v>533</v>
      </c>
    </row>
    <row r="6516" spans="2:3">
      <c r="B6516" s="5">
        <v>747</v>
      </c>
      <c r="C6516" s="5" t="s">
        <v>533</v>
      </c>
    </row>
    <row r="6517" spans="2:3">
      <c r="B6517" s="5">
        <v>264</v>
      </c>
      <c r="C6517" s="5" t="s">
        <v>533</v>
      </c>
    </row>
    <row r="6518" spans="2:3">
      <c r="B6518" s="5">
        <v>71</v>
      </c>
      <c r="C6518" s="5" t="s">
        <v>533</v>
      </c>
    </row>
    <row r="6519" spans="2:3">
      <c r="B6519" s="5">
        <v>435</v>
      </c>
      <c r="C6519" s="5" t="s">
        <v>533</v>
      </c>
    </row>
    <row r="6520" spans="2:3">
      <c r="B6520" s="5">
        <v>291</v>
      </c>
      <c r="C6520" s="5" t="s">
        <v>533</v>
      </c>
    </row>
    <row r="6521" spans="2:3">
      <c r="B6521" s="5">
        <v>599</v>
      </c>
      <c r="C6521" s="5" t="s">
        <v>533</v>
      </c>
    </row>
    <row r="6522" spans="2:3">
      <c r="B6522" s="5">
        <v>514</v>
      </c>
      <c r="C6522" s="5" t="s">
        <v>533</v>
      </c>
    </row>
    <row r="6523" spans="2:3">
      <c r="B6523" s="5">
        <v>987</v>
      </c>
      <c r="C6523" s="5" t="s">
        <v>532</v>
      </c>
    </row>
    <row r="6524" spans="2:3">
      <c r="B6524" s="5">
        <v>721</v>
      </c>
      <c r="C6524" s="5" t="s">
        <v>533</v>
      </c>
    </row>
    <row r="6525" spans="2:3">
      <c r="B6525" s="5">
        <v>136</v>
      </c>
      <c r="C6525" s="5" t="s">
        <v>533</v>
      </c>
    </row>
    <row r="6526" spans="2:3">
      <c r="B6526" s="5">
        <v>996</v>
      </c>
      <c r="C6526" s="5" t="s">
        <v>532</v>
      </c>
    </row>
    <row r="6527" spans="2:3">
      <c r="B6527" s="5">
        <v>87</v>
      </c>
      <c r="C6527" s="5" t="s">
        <v>533</v>
      </c>
    </row>
    <row r="6528" spans="2:3">
      <c r="B6528" s="5">
        <v>570</v>
      </c>
      <c r="C6528" s="5" t="s">
        <v>532</v>
      </c>
    </row>
    <row r="6529" spans="2:3">
      <c r="B6529" s="5">
        <v>967</v>
      </c>
      <c r="C6529" s="5" t="s">
        <v>533</v>
      </c>
    </row>
    <row r="6530" spans="2:3">
      <c r="B6530" s="5">
        <v>637</v>
      </c>
      <c r="C6530" s="5" t="s">
        <v>532</v>
      </c>
    </row>
    <row r="6531" spans="2:3">
      <c r="B6531" s="5">
        <v>669</v>
      </c>
      <c r="C6531" s="5" t="s">
        <v>533</v>
      </c>
    </row>
    <row r="6532" spans="2:3">
      <c r="B6532" s="5">
        <v>765</v>
      </c>
      <c r="C6532" s="5" t="s">
        <v>532</v>
      </c>
    </row>
    <row r="6533" spans="2:3">
      <c r="B6533" s="5">
        <v>757</v>
      </c>
      <c r="C6533" s="5" t="s">
        <v>532</v>
      </c>
    </row>
    <row r="6534" spans="2:3">
      <c r="B6534" s="5">
        <v>823</v>
      </c>
      <c r="C6534" s="5" t="s">
        <v>533</v>
      </c>
    </row>
    <row r="6535" spans="2:3">
      <c r="B6535" s="5">
        <v>225</v>
      </c>
      <c r="C6535" s="5" t="s">
        <v>533</v>
      </c>
    </row>
    <row r="6536" spans="2:3">
      <c r="B6536" s="5">
        <v>361</v>
      </c>
      <c r="C6536" s="5" t="s">
        <v>533</v>
      </c>
    </row>
    <row r="6537" spans="2:3">
      <c r="B6537" s="5">
        <v>426</v>
      </c>
      <c r="C6537" s="5" t="s">
        <v>532</v>
      </c>
    </row>
    <row r="6538" spans="2:3">
      <c r="B6538" s="5">
        <v>407</v>
      </c>
      <c r="C6538" s="5" t="s">
        <v>532</v>
      </c>
    </row>
    <row r="6539" spans="2:3">
      <c r="B6539" s="5">
        <v>725</v>
      </c>
      <c r="C6539" s="5" t="s">
        <v>533</v>
      </c>
    </row>
    <row r="6540" spans="2:3">
      <c r="B6540" s="5">
        <v>657</v>
      </c>
      <c r="C6540" s="5" t="s">
        <v>533</v>
      </c>
    </row>
    <row r="6541" spans="2:3">
      <c r="B6541" s="5">
        <v>148</v>
      </c>
      <c r="C6541" s="5" t="s">
        <v>533</v>
      </c>
    </row>
    <row r="6542" spans="2:3">
      <c r="B6542" s="5">
        <v>404</v>
      </c>
      <c r="C6542" s="5" t="s">
        <v>532</v>
      </c>
    </row>
    <row r="6543" spans="2:3">
      <c r="B6543" s="5">
        <v>528</v>
      </c>
      <c r="C6543" s="5" t="s">
        <v>533</v>
      </c>
    </row>
    <row r="6544" spans="2:3">
      <c r="B6544" s="5">
        <v>692</v>
      </c>
      <c r="C6544" s="5" t="s">
        <v>533</v>
      </c>
    </row>
    <row r="6545" spans="2:3">
      <c r="B6545" s="5">
        <v>672</v>
      </c>
      <c r="C6545" s="5" t="s">
        <v>533</v>
      </c>
    </row>
    <row r="6546" spans="2:3">
      <c r="B6546" s="5">
        <v>230</v>
      </c>
      <c r="C6546" s="5" t="s">
        <v>533</v>
      </c>
    </row>
    <row r="6547" spans="2:3">
      <c r="B6547" s="5">
        <v>712</v>
      </c>
      <c r="C6547" s="5" t="s">
        <v>533</v>
      </c>
    </row>
    <row r="6548" spans="2:3">
      <c r="B6548" s="5">
        <v>223</v>
      </c>
      <c r="C6548" s="5" t="s">
        <v>532</v>
      </c>
    </row>
    <row r="6549" spans="2:3">
      <c r="B6549" s="5">
        <v>317</v>
      </c>
      <c r="C6549" s="5" t="s">
        <v>533</v>
      </c>
    </row>
    <row r="6550" spans="2:3">
      <c r="B6550" s="5">
        <v>151</v>
      </c>
      <c r="C6550" s="5" t="s">
        <v>533</v>
      </c>
    </row>
    <row r="6551" spans="2:3">
      <c r="B6551" s="5">
        <v>399</v>
      </c>
      <c r="C6551" s="5" t="s">
        <v>532</v>
      </c>
    </row>
    <row r="6552" spans="2:3">
      <c r="B6552" s="5">
        <v>310</v>
      </c>
      <c r="C6552" s="5" t="s">
        <v>533</v>
      </c>
    </row>
    <row r="6553" spans="2:3">
      <c r="B6553" s="5">
        <v>645</v>
      </c>
      <c r="C6553" s="5" t="s">
        <v>532</v>
      </c>
    </row>
    <row r="6554" spans="2:3">
      <c r="B6554" s="5">
        <v>560</v>
      </c>
      <c r="C6554" s="5" t="s">
        <v>533</v>
      </c>
    </row>
    <row r="6555" spans="2:3">
      <c r="B6555" s="5">
        <v>147</v>
      </c>
      <c r="C6555" s="5" t="s">
        <v>533</v>
      </c>
    </row>
    <row r="6556" spans="2:3">
      <c r="B6556" s="5">
        <v>860</v>
      </c>
      <c r="C6556" s="5" t="s">
        <v>532</v>
      </c>
    </row>
    <row r="6557" spans="2:3">
      <c r="B6557" s="5">
        <v>827</v>
      </c>
      <c r="C6557" s="5" t="s">
        <v>533</v>
      </c>
    </row>
    <row r="6558" spans="2:3">
      <c r="B6558" s="5">
        <v>153</v>
      </c>
      <c r="C6558" s="5" t="s">
        <v>532</v>
      </c>
    </row>
    <row r="6559" spans="2:3">
      <c r="B6559" s="5">
        <v>521</v>
      </c>
      <c r="C6559" s="5" t="s">
        <v>533</v>
      </c>
    </row>
    <row r="6560" spans="2:3">
      <c r="B6560" s="5">
        <v>133</v>
      </c>
      <c r="C6560" s="5" t="s">
        <v>533</v>
      </c>
    </row>
    <row r="6561" spans="2:3">
      <c r="B6561" s="5">
        <v>325</v>
      </c>
      <c r="C6561" s="5" t="s">
        <v>533</v>
      </c>
    </row>
    <row r="6562" spans="2:3">
      <c r="B6562" s="5">
        <v>614</v>
      </c>
      <c r="C6562" s="5" t="s">
        <v>533</v>
      </c>
    </row>
    <row r="6563" spans="2:3">
      <c r="B6563" s="5">
        <v>621</v>
      </c>
      <c r="C6563" s="5" t="s">
        <v>533</v>
      </c>
    </row>
    <row r="6564" spans="2:3">
      <c r="B6564" s="5">
        <v>287</v>
      </c>
      <c r="C6564" s="5" t="s">
        <v>533</v>
      </c>
    </row>
    <row r="6565" spans="2:3">
      <c r="B6565" s="5">
        <v>729</v>
      </c>
      <c r="C6565" s="5" t="s">
        <v>533</v>
      </c>
    </row>
    <row r="6566" spans="2:3">
      <c r="B6566" s="5">
        <v>20</v>
      </c>
      <c r="C6566" s="5" t="s">
        <v>533</v>
      </c>
    </row>
    <row r="6567" spans="2:3">
      <c r="B6567" s="5">
        <v>820</v>
      </c>
      <c r="C6567" s="5" t="s">
        <v>532</v>
      </c>
    </row>
    <row r="6568" spans="2:3">
      <c r="B6568" s="5">
        <v>549</v>
      </c>
      <c r="C6568" s="5" t="s">
        <v>532</v>
      </c>
    </row>
    <row r="6569" spans="2:3">
      <c r="B6569" s="5">
        <v>467</v>
      </c>
      <c r="C6569" s="5" t="s">
        <v>533</v>
      </c>
    </row>
    <row r="6570" spans="2:3">
      <c r="B6570" s="5">
        <v>980</v>
      </c>
      <c r="C6570" s="5" t="s">
        <v>532</v>
      </c>
    </row>
    <row r="6571" spans="2:3">
      <c r="B6571" s="5">
        <v>46</v>
      </c>
      <c r="C6571" s="5" t="s">
        <v>533</v>
      </c>
    </row>
    <row r="6572" spans="2:3">
      <c r="B6572" s="5">
        <v>59</v>
      </c>
      <c r="C6572" s="5" t="s">
        <v>533</v>
      </c>
    </row>
    <row r="6573" spans="2:3">
      <c r="B6573" s="5">
        <v>930</v>
      </c>
      <c r="C6573" s="5" t="s">
        <v>532</v>
      </c>
    </row>
    <row r="6574" spans="2:3">
      <c r="B6574" s="5">
        <v>844</v>
      </c>
      <c r="C6574" s="5" t="s">
        <v>533</v>
      </c>
    </row>
    <row r="6575" spans="2:3">
      <c r="B6575" s="5">
        <v>625</v>
      </c>
      <c r="C6575" s="5" t="s">
        <v>533</v>
      </c>
    </row>
    <row r="6576" spans="2:3">
      <c r="B6576" s="5">
        <v>445</v>
      </c>
      <c r="C6576" s="5" t="s">
        <v>533</v>
      </c>
    </row>
    <row r="6577" spans="2:3">
      <c r="B6577" s="5">
        <v>45</v>
      </c>
      <c r="C6577" s="5" t="s">
        <v>533</v>
      </c>
    </row>
    <row r="6578" spans="2:3">
      <c r="B6578" s="5">
        <v>349</v>
      </c>
      <c r="C6578" s="5" t="s">
        <v>532</v>
      </c>
    </row>
    <row r="6579" spans="2:3">
      <c r="B6579" s="5">
        <v>460</v>
      </c>
      <c r="C6579" s="5" t="s">
        <v>533</v>
      </c>
    </row>
    <row r="6580" spans="2:3">
      <c r="B6580" s="5">
        <v>65</v>
      </c>
      <c r="C6580" s="5" t="s">
        <v>533</v>
      </c>
    </row>
    <row r="6581" spans="2:3">
      <c r="B6581" s="5">
        <v>459</v>
      </c>
      <c r="C6581" s="5" t="s">
        <v>532</v>
      </c>
    </row>
    <row r="6582" spans="2:3">
      <c r="B6582" s="5">
        <v>781</v>
      </c>
      <c r="C6582" s="5" t="s">
        <v>533</v>
      </c>
    </row>
    <row r="6583" spans="2:3">
      <c r="B6583" s="5">
        <v>135</v>
      </c>
      <c r="C6583" s="5" t="s">
        <v>533</v>
      </c>
    </row>
    <row r="6584" spans="2:3">
      <c r="B6584" s="5">
        <v>157</v>
      </c>
      <c r="C6584" s="5" t="s">
        <v>533</v>
      </c>
    </row>
    <row r="6585" spans="2:3">
      <c r="B6585" s="5">
        <v>275</v>
      </c>
      <c r="C6585" s="5" t="s">
        <v>533</v>
      </c>
    </row>
    <row r="6586" spans="2:3">
      <c r="B6586" s="5">
        <v>571</v>
      </c>
      <c r="C6586" s="5" t="s">
        <v>533</v>
      </c>
    </row>
    <row r="6587" spans="2:3">
      <c r="B6587" s="5">
        <v>583</v>
      </c>
      <c r="C6587" s="5" t="s">
        <v>532</v>
      </c>
    </row>
    <row r="6588" spans="2:3">
      <c r="B6588" s="5">
        <v>541</v>
      </c>
      <c r="C6588" s="5" t="s">
        <v>533</v>
      </c>
    </row>
    <row r="6589" spans="2:3">
      <c r="B6589" s="5">
        <v>971</v>
      </c>
      <c r="C6589" s="5" t="s">
        <v>533</v>
      </c>
    </row>
    <row r="6590" spans="2:3">
      <c r="B6590" s="5">
        <v>716</v>
      </c>
      <c r="C6590" s="5" t="s">
        <v>532</v>
      </c>
    </row>
    <row r="6591" spans="2:3">
      <c r="B6591" s="5">
        <v>761</v>
      </c>
      <c r="C6591" s="5" t="s">
        <v>532</v>
      </c>
    </row>
    <row r="6592" spans="2:3">
      <c r="B6592" s="5">
        <v>296</v>
      </c>
      <c r="C6592" s="5" t="s">
        <v>532</v>
      </c>
    </row>
    <row r="6593" spans="2:3">
      <c r="B6593" s="5">
        <v>508</v>
      </c>
      <c r="C6593" s="5" t="s">
        <v>532</v>
      </c>
    </row>
    <row r="6594" spans="2:3">
      <c r="B6594" s="5">
        <v>375</v>
      </c>
      <c r="C6594" s="5" t="s">
        <v>533</v>
      </c>
    </row>
    <row r="6595" spans="2:3">
      <c r="B6595" s="5">
        <v>406</v>
      </c>
      <c r="C6595" s="5" t="s">
        <v>533</v>
      </c>
    </row>
    <row r="6596" spans="2:3">
      <c r="B6596" s="5">
        <v>448</v>
      </c>
      <c r="C6596" s="5" t="s">
        <v>533</v>
      </c>
    </row>
    <row r="6597" spans="2:3">
      <c r="B6597" s="5">
        <v>164</v>
      </c>
      <c r="C6597" s="5" t="s">
        <v>533</v>
      </c>
    </row>
    <row r="6598" spans="2:3">
      <c r="B6598" s="5">
        <v>67</v>
      </c>
      <c r="C6598" s="5" t="s">
        <v>533</v>
      </c>
    </row>
    <row r="6599" spans="2:3">
      <c r="B6599" s="5">
        <v>345</v>
      </c>
      <c r="C6599" s="5" t="s">
        <v>533</v>
      </c>
    </row>
    <row r="6600" spans="2:3">
      <c r="B6600" s="5">
        <v>884</v>
      </c>
      <c r="C6600" s="5" t="s">
        <v>532</v>
      </c>
    </row>
    <row r="6601" spans="2:3">
      <c r="B6601" s="5">
        <v>860</v>
      </c>
      <c r="C6601" s="5" t="s">
        <v>532</v>
      </c>
    </row>
    <row r="6602" spans="2:3">
      <c r="B6602" s="5">
        <v>130</v>
      </c>
      <c r="C6602" s="5" t="s">
        <v>532</v>
      </c>
    </row>
    <row r="6603" spans="2:3">
      <c r="B6603" s="5">
        <v>298</v>
      </c>
      <c r="C6603" s="5" t="s">
        <v>533</v>
      </c>
    </row>
    <row r="6604" spans="2:3">
      <c r="B6604" s="5">
        <v>921</v>
      </c>
      <c r="C6604" s="5" t="s">
        <v>532</v>
      </c>
    </row>
    <row r="6605" spans="2:3">
      <c r="B6605" s="5">
        <v>319</v>
      </c>
      <c r="C6605" s="5" t="s">
        <v>532</v>
      </c>
    </row>
    <row r="6606" spans="2:3">
      <c r="B6606" s="5">
        <v>130</v>
      </c>
      <c r="C6606" s="5" t="s">
        <v>532</v>
      </c>
    </row>
    <row r="6607" spans="2:3">
      <c r="B6607" s="5">
        <v>203</v>
      </c>
      <c r="C6607" s="5" t="s">
        <v>533</v>
      </c>
    </row>
    <row r="6608" spans="2:3">
      <c r="B6608" s="5">
        <v>476</v>
      </c>
      <c r="C6608" s="5" t="s">
        <v>533</v>
      </c>
    </row>
    <row r="6609" spans="2:3">
      <c r="B6609" s="5">
        <v>447</v>
      </c>
      <c r="C6609" s="5" t="s">
        <v>533</v>
      </c>
    </row>
    <row r="6610" spans="2:3">
      <c r="B6610" s="5">
        <v>124</v>
      </c>
      <c r="C6610" s="5" t="s">
        <v>533</v>
      </c>
    </row>
    <row r="6611" spans="2:3">
      <c r="B6611" s="5">
        <v>707</v>
      </c>
      <c r="C6611" s="5" t="s">
        <v>532</v>
      </c>
    </row>
    <row r="6612" spans="2:3">
      <c r="B6612" s="5">
        <v>940</v>
      </c>
      <c r="C6612" s="5" t="s">
        <v>532</v>
      </c>
    </row>
    <row r="6613" spans="2:3">
      <c r="B6613" s="5">
        <v>657</v>
      </c>
      <c r="C6613" s="5" t="s">
        <v>532</v>
      </c>
    </row>
    <row r="6614" spans="2:3">
      <c r="B6614" s="5">
        <v>397</v>
      </c>
      <c r="C6614" s="5" t="s">
        <v>533</v>
      </c>
    </row>
    <row r="6615" spans="2:3">
      <c r="B6615" s="5">
        <v>290</v>
      </c>
      <c r="C6615" s="5" t="s">
        <v>532</v>
      </c>
    </row>
    <row r="6616" spans="2:3">
      <c r="B6616" s="5">
        <v>818</v>
      </c>
      <c r="C6616" s="5" t="s">
        <v>533</v>
      </c>
    </row>
    <row r="6617" spans="2:3">
      <c r="B6617" s="5">
        <v>886</v>
      </c>
      <c r="C6617" s="5" t="s">
        <v>533</v>
      </c>
    </row>
    <row r="6618" spans="2:3">
      <c r="B6618" s="5">
        <v>315</v>
      </c>
      <c r="C6618" s="5" t="s">
        <v>533</v>
      </c>
    </row>
    <row r="6619" spans="2:3">
      <c r="B6619" s="5">
        <v>358</v>
      </c>
      <c r="C6619" s="5" t="s">
        <v>532</v>
      </c>
    </row>
    <row r="6620" spans="2:3">
      <c r="B6620" s="5">
        <v>990</v>
      </c>
      <c r="C6620" s="5" t="s">
        <v>533</v>
      </c>
    </row>
    <row r="6621" spans="2:3">
      <c r="B6621" s="5">
        <v>440</v>
      </c>
      <c r="C6621" s="5" t="s">
        <v>533</v>
      </c>
    </row>
    <row r="6622" spans="2:3">
      <c r="B6622" s="5">
        <v>598</v>
      </c>
      <c r="C6622" s="5" t="s">
        <v>533</v>
      </c>
    </row>
    <row r="6623" spans="2:3">
      <c r="B6623" s="5">
        <v>531</v>
      </c>
      <c r="C6623" s="5" t="s">
        <v>532</v>
      </c>
    </row>
    <row r="6624" spans="2:3">
      <c r="B6624" s="5">
        <v>983</v>
      </c>
      <c r="C6624" s="5" t="s">
        <v>532</v>
      </c>
    </row>
    <row r="6625" spans="2:3">
      <c r="B6625" s="5">
        <v>366</v>
      </c>
      <c r="C6625" s="5" t="s">
        <v>533</v>
      </c>
    </row>
    <row r="6626" spans="2:3">
      <c r="B6626" s="5">
        <v>833</v>
      </c>
      <c r="C6626" s="5" t="s">
        <v>532</v>
      </c>
    </row>
    <row r="6627" spans="2:3">
      <c r="B6627" s="5">
        <v>279</v>
      </c>
      <c r="C6627" s="5" t="s">
        <v>533</v>
      </c>
    </row>
    <row r="6628" spans="2:3">
      <c r="B6628" s="5">
        <v>713</v>
      </c>
      <c r="C6628" s="5" t="s">
        <v>533</v>
      </c>
    </row>
    <row r="6629" spans="2:3">
      <c r="B6629" s="5">
        <v>613</v>
      </c>
      <c r="C6629" s="5" t="s">
        <v>533</v>
      </c>
    </row>
    <row r="6630" spans="2:3">
      <c r="B6630" s="5">
        <v>561</v>
      </c>
      <c r="C6630" s="5" t="s">
        <v>532</v>
      </c>
    </row>
    <row r="6631" spans="2:3">
      <c r="B6631" s="5">
        <v>280</v>
      </c>
      <c r="C6631" s="5" t="s">
        <v>533</v>
      </c>
    </row>
    <row r="6632" spans="2:3">
      <c r="B6632" s="5">
        <v>84</v>
      </c>
      <c r="C6632" s="5" t="s">
        <v>532</v>
      </c>
    </row>
    <row r="6633" spans="2:3">
      <c r="B6633" s="5">
        <v>991</v>
      </c>
      <c r="C6633" s="5" t="s">
        <v>533</v>
      </c>
    </row>
    <row r="6634" spans="2:3">
      <c r="B6634" s="5">
        <v>351</v>
      </c>
      <c r="C6634" s="5" t="s">
        <v>533</v>
      </c>
    </row>
    <row r="6635" spans="2:3">
      <c r="B6635" s="5">
        <v>567</v>
      </c>
      <c r="C6635" s="5" t="s">
        <v>533</v>
      </c>
    </row>
    <row r="6636" spans="2:3">
      <c r="B6636" s="5">
        <v>933</v>
      </c>
      <c r="C6636" s="5" t="s">
        <v>532</v>
      </c>
    </row>
    <row r="6637" spans="2:3">
      <c r="B6637" s="5">
        <v>369</v>
      </c>
      <c r="C6637" s="5" t="s">
        <v>533</v>
      </c>
    </row>
    <row r="6638" spans="2:3">
      <c r="B6638" s="5">
        <v>739</v>
      </c>
      <c r="C6638" s="5" t="s">
        <v>532</v>
      </c>
    </row>
    <row r="6639" spans="2:3">
      <c r="B6639" s="5">
        <v>931</v>
      </c>
      <c r="C6639" s="5" t="s">
        <v>532</v>
      </c>
    </row>
    <row r="6640" spans="2:3">
      <c r="B6640" s="5">
        <v>399</v>
      </c>
      <c r="C6640" s="5" t="s">
        <v>533</v>
      </c>
    </row>
    <row r="6641" spans="2:3">
      <c r="B6641" s="5">
        <v>223</v>
      </c>
      <c r="C6641" s="5" t="s">
        <v>533</v>
      </c>
    </row>
    <row r="6642" spans="2:3">
      <c r="B6642" s="5">
        <v>589</v>
      </c>
      <c r="C6642" s="5" t="s">
        <v>533</v>
      </c>
    </row>
    <row r="6643" spans="2:3">
      <c r="B6643" s="5">
        <v>431</v>
      </c>
      <c r="C6643" s="5" t="s">
        <v>533</v>
      </c>
    </row>
    <row r="6644" spans="2:3">
      <c r="B6644" s="5">
        <v>772</v>
      </c>
      <c r="C6644" s="5" t="s">
        <v>532</v>
      </c>
    </row>
    <row r="6645" spans="2:3">
      <c r="B6645" s="5">
        <v>859</v>
      </c>
      <c r="C6645" s="5" t="s">
        <v>532</v>
      </c>
    </row>
    <row r="6646" spans="2:3">
      <c r="B6646" s="5">
        <v>166</v>
      </c>
      <c r="C6646" s="5" t="s">
        <v>533</v>
      </c>
    </row>
    <row r="6647" spans="2:3">
      <c r="B6647" s="5">
        <v>674</v>
      </c>
      <c r="C6647" s="5" t="s">
        <v>533</v>
      </c>
    </row>
    <row r="6648" spans="2:3">
      <c r="B6648" s="5">
        <v>740</v>
      </c>
      <c r="C6648" s="5" t="s">
        <v>533</v>
      </c>
    </row>
    <row r="6649" spans="2:3">
      <c r="B6649" s="5">
        <v>758</v>
      </c>
      <c r="C6649" s="5" t="s">
        <v>532</v>
      </c>
    </row>
    <row r="6650" spans="2:3">
      <c r="B6650" s="5">
        <v>881</v>
      </c>
      <c r="C6650" s="5" t="s">
        <v>533</v>
      </c>
    </row>
    <row r="6651" spans="2:3">
      <c r="B6651" s="5">
        <v>705</v>
      </c>
      <c r="C6651" s="5" t="s">
        <v>533</v>
      </c>
    </row>
    <row r="6652" spans="2:3">
      <c r="B6652" s="5">
        <v>606</v>
      </c>
      <c r="C6652" s="5" t="s">
        <v>533</v>
      </c>
    </row>
    <row r="6653" spans="2:3">
      <c r="B6653" s="5">
        <v>890</v>
      </c>
      <c r="C6653" s="5" t="s">
        <v>532</v>
      </c>
    </row>
    <row r="6654" spans="2:3">
      <c r="B6654" s="5">
        <v>21</v>
      </c>
      <c r="C6654" s="5" t="s">
        <v>533</v>
      </c>
    </row>
    <row r="6655" spans="2:3">
      <c r="B6655" s="5">
        <v>890</v>
      </c>
      <c r="C6655" s="5" t="s">
        <v>532</v>
      </c>
    </row>
    <row r="6656" spans="2:3">
      <c r="B6656" s="5">
        <v>751</v>
      </c>
      <c r="C6656" s="5" t="s">
        <v>533</v>
      </c>
    </row>
    <row r="6657" spans="2:3">
      <c r="B6657" s="5">
        <v>414</v>
      </c>
      <c r="C6657" s="5" t="s">
        <v>533</v>
      </c>
    </row>
    <row r="6658" spans="2:3">
      <c r="B6658" s="5">
        <v>801</v>
      </c>
      <c r="C6658" s="5" t="s">
        <v>532</v>
      </c>
    </row>
    <row r="6659" spans="2:3">
      <c r="B6659" s="5">
        <v>979</v>
      </c>
      <c r="C6659" s="5" t="s">
        <v>533</v>
      </c>
    </row>
    <row r="6660" spans="2:3">
      <c r="B6660" s="5">
        <v>233</v>
      </c>
      <c r="C6660" s="5" t="s">
        <v>533</v>
      </c>
    </row>
    <row r="6661" spans="2:3">
      <c r="B6661" s="5">
        <v>462</v>
      </c>
      <c r="C6661" s="5" t="s">
        <v>533</v>
      </c>
    </row>
    <row r="6662" spans="2:3">
      <c r="B6662" s="5">
        <v>238</v>
      </c>
      <c r="C6662" s="5" t="s">
        <v>532</v>
      </c>
    </row>
    <row r="6663" spans="2:3">
      <c r="B6663" s="5">
        <v>46</v>
      </c>
      <c r="C6663" s="5" t="s">
        <v>532</v>
      </c>
    </row>
    <row r="6664" spans="2:3">
      <c r="B6664" s="5">
        <v>10</v>
      </c>
      <c r="C6664" s="5" t="s">
        <v>533</v>
      </c>
    </row>
    <row r="6665" spans="2:3">
      <c r="B6665" s="5">
        <v>574</v>
      </c>
      <c r="C6665" s="5" t="s">
        <v>533</v>
      </c>
    </row>
    <row r="6666" spans="2:3">
      <c r="B6666" s="5">
        <v>101</v>
      </c>
      <c r="C6666" s="5" t="s">
        <v>533</v>
      </c>
    </row>
    <row r="6667" spans="2:3">
      <c r="B6667" s="5">
        <v>295</v>
      </c>
      <c r="C6667" s="5" t="s">
        <v>533</v>
      </c>
    </row>
    <row r="6668" spans="2:3">
      <c r="B6668" s="5">
        <v>199</v>
      </c>
      <c r="C6668" s="5" t="s">
        <v>532</v>
      </c>
    </row>
    <row r="6669" spans="2:3">
      <c r="B6669" s="5">
        <v>434</v>
      </c>
      <c r="C6669" s="5" t="s">
        <v>533</v>
      </c>
    </row>
    <row r="6670" spans="2:3">
      <c r="B6670" s="5">
        <v>199</v>
      </c>
      <c r="C6670" s="5" t="s">
        <v>533</v>
      </c>
    </row>
    <row r="6671" spans="2:3">
      <c r="B6671" s="5">
        <v>853</v>
      </c>
      <c r="C6671" s="5" t="s">
        <v>533</v>
      </c>
    </row>
    <row r="6672" spans="2:3">
      <c r="B6672" s="5">
        <v>272</v>
      </c>
      <c r="C6672" s="5" t="s">
        <v>533</v>
      </c>
    </row>
    <row r="6673" spans="2:3">
      <c r="B6673" s="5">
        <v>528</v>
      </c>
      <c r="C6673" s="5" t="s">
        <v>532</v>
      </c>
    </row>
    <row r="6674" spans="2:3">
      <c r="B6674" s="5">
        <v>96</v>
      </c>
      <c r="C6674" s="5" t="s">
        <v>533</v>
      </c>
    </row>
    <row r="6675" spans="2:3">
      <c r="B6675" s="5">
        <v>449</v>
      </c>
      <c r="C6675" s="5" t="s">
        <v>533</v>
      </c>
    </row>
    <row r="6676" spans="2:3">
      <c r="B6676" s="5">
        <v>940</v>
      </c>
      <c r="C6676" s="5" t="s">
        <v>532</v>
      </c>
    </row>
    <row r="6677" spans="2:3">
      <c r="B6677" s="5">
        <v>415</v>
      </c>
      <c r="C6677" s="5" t="s">
        <v>533</v>
      </c>
    </row>
    <row r="6678" spans="2:3">
      <c r="B6678" s="5">
        <v>583</v>
      </c>
      <c r="C6678" s="5" t="s">
        <v>532</v>
      </c>
    </row>
    <row r="6679" spans="2:3">
      <c r="B6679" s="5">
        <v>284</v>
      </c>
      <c r="C6679" s="5" t="s">
        <v>533</v>
      </c>
    </row>
    <row r="6680" spans="2:3">
      <c r="B6680" s="5">
        <v>772</v>
      </c>
      <c r="C6680" s="5" t="s">
        <v>532</v>
      </c>
    </row>
    <row r="6681" spans="2:3">
      <c r="B6681" s="5">
        <v>918</v>
      </c>
      <c r="C6681" s="5" t="s">
        <v>533</v>
      </c>
    </row>
    <row r="6682" spans="2:3">
      <c r="B6682" s="5">
        <v>266</v>
      </c>
      <c r="C6682" s="5" t="s">
        <v>533</v>
      </c>
    </row>
    <row r="6683" spans="2:3">
      <c r="B6683" s="5">
        <v>299</v>
      </c>
      <c r="C6683" s="5" t="s">
        <v>532</v>
      </c>
    </row>
    <row r="6684" spans="2:3">
      <c r="B6684" s="5">
        <v>941</v>
      </c>
      <c r="C6684" s="5" t="s">
        <v>532</v>
      </c>
    </row>
    <row r="6685" spans="2:3">
      <c r="B6685" s="5">
        <v>393</v>
      </c>
      <c r="C6685" s="5" t="s">
        <v>532</v>
      </c>
    </row>
    <row r="6686" spans="2:3">
      <c r="B6686" s="5">
        <v>820</v>
      </c>
      <c r="C6686" s="5" t="s">
        <v>532</v>
      </c>
    </row>
    <row r="6687" spans="2:3">
      <c r="B6687" s="5">
        <v>732</v>
      </c>
      <c r="C6687" s="5" t="s">
        <v>533</v>
      </c>
    </row>
    <row r="6688" spans="2:3">
      <c r="B6688" s="5">
        <v>359</v>
      </c>
      <c r="C6688" s="5" t="s">
        <v>533</v>
      </c>
    </row>
    <row r="6689" spans="2:3">
      <c r="B6689" s="5">
        <v>894</v>
      </c>
      <c r="C6689" s="5" t="s">
        <v>532</v>
      </c>
    </row>
    <row r="6690" spans="2:3">
      <c r="B6690" s="5">
        <v>190</v>
      </c>
      <c r="C6690" s="5" t="s">
        <v>533</v>
      </c>
    </row>
    <row r="6691" spans="2:3">
      <c r="B6691" s="5">
        <v>78</v>
      </c>
      <c r="C6691" s="5" t="s">
        <v>533</v>
      </c>
    </row>
    <row r="6692" spans="2:3">
      <c r="B6692" s="5">
        <v>190</v>
      </c>
      <c r="C6692" s="5" t="s">
        <v>532</v>
      </c>
    </row>
    <row r="6693" spans="2:3">
      <c r="B6693" s="5">
        <v>525</v>
      </c>
      <c r="C6693" s="5" t="s">
        <v>533</v>
      </c>
    </row>
    <row r="6694" spans="2:3">
      <c r="B6694" s="5">
        <v>239</v>
      </c>
      <c r="C6694" s="5" t="s">
        <v>533</v>
      </c>
    </row>
    <row r="6695" spans="2:3">
      <c r="B6695" s="5">
        <v>776</v>
      </c>
      <c r="C6695" s="5" t="s">
        <v>532</v>
      </c>
    </row>
    <row r="6696" spans="2:3">
      <c r="B6696" s="5">
        <v>465</v>
      </c>
      <c r="C6696" s="5" t="s">
        <v>533</v>
      </c>
    </row>
    <row r="6697" spans="2:3">
      <c r="B6697" s="5">
        <v>666</v>
      </c>
      <c r="C6697" s="5" t="s">
        <v>533</v>
      </c>
    </row>
    <row r="6698" spans="2:3">
      <c r="B6698" s="5">
        <v>988</v>
      </c>
      <c r="C6698" s="5" t="s">
        <v>532</v>
      </c>
    </row>
    <row r="6699" spans="2:3">
      <c r="B6699" s="5">
        <v>626</v>
      </c>
      <c r="C6699" s="5" t="s">
        <v>533</v>
      </c>
    </row>
    <row r="6700" spans="2:3">
      <c r="B6700" s="5">
        <v>717</v>
      </c>
      <c r="C6700" s="5" t="s">
        <v>533</v>
      </c>
    </row>
    <row r="6701" spans="2:3">
      <c r="B6701" s="5">
        <v>528</v>
      </c>
      <c r="C6701" s="5" t="s">
        <v>533</v>
      </c>
    </row>
    <row r="6702" spans="2:3">
      <c r="B6702" s="5">
        <v>670</v>
      </c>
      <c r="C6702" s="5" t="s">
        <v>533</v>
      </c>
    </row>
    <row r="6703" spans="2:3">
      <c r="B6703" s="5">
        <v>687</v>
      </c>
      <c r="C6703" s="5" t="s">
        <v>533</v>
      </c>
    </row>
    <row r="6704" spans="2:3">
      <c r="B6704" s="5">
        <v>832</v>
      </c>
      <c r="C6704" s="5" t="s">
        <v>532</v>
      </c>
    </row>
    <row r="6705" spans="2:3">
      <c r="B6705" s="5">
        <v>263</v>
      </c>
      <c r="C6705" s="5" t="s">
        <v>532</v>
      </c>
    </row>
    <row r="6706" spans="2:3">
      <c r="B6706" s="5">
        <v>929</v>
      </c>
      <c r="C6706" s="5" t="s">
        <v>532</v>
      </c>
    </row>
    <row r="6707" spans="2:3">
      <c r="B6707" s="5">
        <v>591</v>
      </c>
      <c r="C6707" s="5" t="s">
        <v>533</v>
      </c>
    </row>
    <row r="6708" spans="2:3">
      <c r="B6708" s="5">
        <v>174</v>
      </c>
      <c r="C6708" s="5" t="s">
        <v>533</v>
      </c>
    </row>
    <row r="6709" spans="2:3">
      <c r="B6709" s="5">
        <v>96</v>
      </c>
      <c r="C6709" s="5" t="s">
        <v>532</v>
      </c>
    </row>
    <row r="6710" spans="2:3">
      <c r="B6710" s="5">
        <v>480</v>
      </c>
      <c r="C6710" s="5" t="s">
        <v>533</v>
      </c>
    </row>
    <row r="6711" spans="2:3">
      <c r="B6711" s="5">
        <v>969</v>
      </c>
      <c r="C6711" s="5" t="s">
        <v>533</v>
      </c>
    </row>
    <row r="6712" spans="2:3">
      <c r="B6712" s="5">
        <v>132</v>
      </c>
      <c r="C6712" s="5" t="s">
        <v>532</v>
      </c>
    </row>
    <row r="6713" spans="2:3">
      <c r="B6713" s="5">
        <v>77</v>
      </c>
      <c r="C6713" s="5" t="s">
        <v>533</v>
      </c>
    </row>
    <row r="6714" spans="2:3">
      <c r="B6714" s="5">
        <v>881</v>
      </c>
      <c r="C6714" s="5" t="s">
        <v>532</v>
      </c>
    </row>
    <row r="6715" spans="2:3">
      <c r="B6715" s="5">
        <v>85</v>
      </c>
      <c r="C6715" s="5" t="s">
        <v>533</v>
      </c>
    </row>
    <row r="6716" spans="2:3">
      <c r="B6716" s="5">
        <v>181</v>
      </c>
      <c r="C6716" s="5" t="s">
        <v>533</v>
      </c>
    </row>
    <row r="6717" spans="2:3">
      <c r="B6717" s="5">
        <v>395</v>
      </c>
      <c r="C6717" s="5" t="s">
        <v>533</v>
      </c>
    </row>
    <row r="6718" spans="2:3">
      <c r="B6718" s="5">
        <v>210</v>
      </c>
      <c r="C6718" s="5" t="s">
        <v>532</v>
      </c>
    </row>
    <row r="6719" spans="2:3">
      <c r="B6719" s="5">
        <v>721</v>
      </c>
      <c r="C6719" s="5" t="s">
        <v>532</v>
      </c>
    </row>
    <row r="6720" spans="2:3">
      <c r="B6720" s="5">
        <v>482</v>
      </c>
      <c r="C6720" s="5" t="s">
        <v>533</v>
      </c>
    </row>
    <row r="6721" spans="2:3">
      <c r="B6721" s="5">
        <v>885</v>
      </c>
      <c r="C6721" s="5" t="s">
        <v>533</v>
      </c>
    </row>
    <row r="6722" spans="2:3">
      <c r="B6722" s="5">
        <v>203</v>
      </c>
      <c r="C6722" s="5" t="s">
        <v>533</v>
      </c>
    </row>
    <row r="6723" spans="2:3">
      <c r="B6723" s="5">
        <v>265</v>
      </c>
      <c r="C6723" s="5" t="s">
        <v>533</v>
      </c>
    </row>
    <row r="6724" spans="2:3">
      <c r="B6724" s="5">
        <v>301</v>
      </c>
      <c r="C6724" s="5" t="s">
        <v>532</v>
      </c>
    </row>
    <row r="6725" spans="2:3">
      <c r="B6725" s="5">
        <v>500</v>
      </c>
      <c r="C6725" s="5" t="s">
        <v>533</v>
      </c>
    </row>
    <row r="6726" spans="2:3">
      <c r="B6726" s="5">
        <v>24</v>
      </c>
      <c r="C6726" s="5" t="s">
        <v>532</v>
      </c>
    </row>
    <row r="6727" spans="2:3">
      <c r="B6727" s="5">
        <v>917</v>
      </c>
      <c r="C6727" s="5" t="s">
        <v>532</v>
      </c>
    </row>
    <row r="6728" spans="2:3">
      <c r="B6728" s="5">
        <v>876</v>
      </c>
      <c r="C6728" s="5" t="s">
        <v>533</v>
      </c>
    </row>
    <row r="6729" spans="2:3">
      <c r="B6729" s="5">
        <v>963</v>
      </c>
      <c r="C6729" s="5" t="s">
        <v>532</v>
      </c>
    </row>
    <row r="6730" spans="2:3">
      <c r="B6730" s="5">
        <v>699</v>
      </c>
      <c r="C6730" s="5" t="s">
        <v>532</v>
      </c>
    </row>
    <row r="6731" spans="2:3">
      <c r="B6731" s="5">
        <v>639</v>
      </c>
      <c r="C6731" s="5" t="s">
        <v>533</v>
      </c>
    </row>
    <row r="6732" spans="2:3">
      <c r="B6732" s="5">
        <v>70</v>
      </c>
      <c r="C6732" s="5" t="s">
        <v>533</v>
      </c>
    </row>
    <row r="6733" spans="2:3">
      <c r="B6733" s="5">
        <v>852</v>
      </c>
      <c r="C6733" s="5" t="s">
        <v>532</v>
      </c>
    </row>
    <row r="6734" spans="2:3">
      <c r="B6734" s="5">
        <v>27</v>
      </c>
      <c r="C6734" s="5" t="s">
        <v>533</v>
      </c>
    </row>
    <row r="6735" spans="2:3">
      <c r="B6735" s="5">
        <v>390</v>
      </c>
      <c r="C6735" s="5" t="s">
        <v>533</v>
      </c>
    </row>
    <row r="6736" spans="2:3">
      <c r="B6736" s="5">
        <v>789</v>
      </c>
      <c r="C6736" s="5" t="s">
        <v>532</v>
      </c>
    </row>
    <row r="6737" spans="2:3">
      <c r="B6737" s="5">
        <v>292</v>
      </c>
      <c r="C6737" s="5" t="s">
        <v>533</v>
      </c>
    </row>
    <row r="6738" spans="2:3">
      <c r="B6738" s="5">
        <v>813</v>
      </c>
      <c r="C6738" s="5" t="s">
        <v>532</v>
      </c>
    </row>
    <row r="6739" spans="2:3">
      <c r="B6739" s="5">
        <v>126</v>
      </c>
      <c r="C6739" s="5" t="s">
        <v>533</v>
      </c>
    </row>
    <row r="6740" spans="2:3">
      <c r="B6740" s="5">
        <v>697</v>
      </c>
      <c r="C6740" s="5" t="s">
        <v>533</v>
      </c>
    </row>
    <row r="6741" spans="2:3">
      <c r="B6741" s="5">
        <v>884</v>
      </c>
      <c r="C6741" s="5" t="s">
        <v>532</v>
      </c>
    </row>
    <row r="6742" spans="2:3">
      <c r="B6742" s="5">
        <v>792</v>
      </c>
      <c r="C6742" s="5" t="s">
        <v>532</v>
      </c>
    </row>
    <row r="6743" spans="2:3">
      <c r="B6743" s="5">
        <v>329</v>
      </c>
      <c r="C6743" s="5" t="s">
        <v>533</v>
      </c>
    </row>
    <row r="6744" spans="2:3">
      <c r="B6744" s="5">
        <v>766</v>
      </c>
      <c r="C6744" s="5" t="s">
        <v>532</v>
      </c>
    </row>
    <row r="6745" spans="2:3">
      <c r="B6745" s="5">
        <v>287</v>
      </c>
      <c r="C6745" s="5" t="s">
        <v>533</v>
      </c>
    </row>
    <row r="6746" spans="2:3">
      <c r="B6746" s="5">
        <v>260</v>
      </c>
      <c r="C6746" s="5" t="s">
        <v>533</v>
      </c>
    </row>
    <row r="6747" spans="2:3">
      <c r="B6747" s="5">
        <v>624</v>
      </c>
      <c r="C6747" s="5" t="s">
        <v>532</v>
      </c>
    </row>
    <row r="6748" spans="2:3">
      <c r="B6748" s="5">
        <v>977</v>
      </c>
      <c r="C6748" s="5" t="s">
        <v>532</v>
      </c>
    </row>
    <row r="6749" spans="2:3">
      <c r="B6749" s="5">
        <v>671</v>
      </c>
      <c r="C6749" s="5" t="s">
        <v>533</v>
      </c>
    </row>
    <row r="6750" spans="2:3">
      <c r="B6750" s="5">
        <v>216</v>
      </c>
      <c r="C6750" s="5" t="s">
        <v>533</v>
      </c>
    </row>
    <row r="6751" spans="2:3">
      <c r="B6751" s="5">
        <v>11</v>
      </c>
      <c r="C6751" s="5" t="s">
        <v>533</v>
      </c>
    </row>
    <row r="6752" spans="2:3">
      <c r="B6752" s="5">
        <v>70</v>
      </c>
      <c r="C6752" s="5" t="s">
        <v>533</v>
      </c>
    </row>
    <row r="6753" spans="2:3">
      <c r="B6753" s="5">
        <v>538</v>
      </c>
      <c r="C6753" s="5" t="s">
        <v>533</v>
      </c>
    </row>
    <row r="6754" spans="2:3">
      <c r="B6754" s="5">
        <v>612</v>
      </c>
      <c r="C6754" s="5" t="s">
        <v>532</v>
      </c>
    </row>
    <row r="6755" spans="2:3">
      <c r="B6755" s="5">
        <v>276</v>
      </c>
      <c r="C6755" s="5" t="s">
        <v>533</v>
      </c>
    </row>
    <row r="6756" spans="2:3">
      <c r="B6756" s="5">
        <v>319</v>
      </c>
      <c r="C6756" s="5" t="s">
        <v>533</v>
      </c>
    </row>
    <row r="6757" spans="2:3">
      <c r="B6757" s="5">
        <v>314</v>
      </c>
      <c r="C6757" s="5" t="s">
        <v>533</v>
      </c>
    </row>
    <row r="6758" spans="2:3">
      <c r="B6758" s="5">
        <v>277</v>
      </c>
      <c r="C6758" s="5" t="s">
        <v>533</v>
      </c>
    </row>
    <row r="6759" spans="2:3">
      <c r="B6759" s="5">
        <v>368</v>
      </c>
      <c r="C6759" s="5" t="s">
        <v>533</v>
      </c>
    </row>
    <row r="6760" spans="2:3">
      <c r="B6760" s="5">
        <v>802</v>
      </c>
      <c r="C6760" s="5" t="s">
        <v>533</v>
      </c>
    </row>
    <row r="6761" spans="2:3">
      <c r="B6761" s="5">
        <v>286</v>
      </c>
      <c r="C6761" s="5" t="s">
        <v>533</v>
      </c>
    </row>
    <row r="6762" spans="2:3">
      <c r="B6762" s="5">
        <v>478</v>
      </c>
      <c r="C6762" s="5" t="s">
        <v>533</v>
      </c>
    </row>
    <row r="6763" spans="2:3">
      <c r="B6763" s="5">
        <v>49</v>
      </c>
      <c r="C6763" s="5" t="s">
        <v>533</v>
      </c>
    </row>
    <row r="6764" spans="2:3">
      <c r="B6764" s="5">
        <v>78</v>
      </c>
      <c r="C6764" s="5" t="s">
        <v>532</v>
      </c>
    </row>
    <row r="6765" spans="2:3">
      <c r="B6765" s="5">
        <v>794</v>
      </c>
      <c r="C6765" s="5" t="s">
        <v>532</v>
      </c>
    </row>
    <row r="6766" spans="2:3">
      <c r="B6766" s="5">
        <v>219</v>
      </c>
      <c r="C6766" s="5" t="s">
        <v>533</v>
      </c>
    </row>
    <row r="6767" spans="2:3">
      <c r="B6767" s="5">
        <v>348</v>
      </c>
      <c r="C6767" s="5" t="s">
        <v>533</v>
      </c>
    </row>
    <row r="6768" spans="2:3">
      <c r="B6768" s="5">
        <v>197</v>
      </c>
      <c r="C6768" s="5" t="s">
        <v>533</v>
      </c>
    </row>
    <row r="6769" spans="2:3">
      <c r="B6769" s="5">
        <v>64</v>
      </c>
      <c r="C6769" s="5" t="s">
        <v>532</v>
      </c>
    </row>
    <row r="6770" spans="2:3">
      <c r="B6770" s="5">
        <v>159</v>
      </c>
      <c r="C6770" s="5" t="s">
        <v>533</v>
      </c>
    </row>
    <row r="6771" spans="2:3">
      <c r="B6771" s="5">
        <v>378</v>
      </c>
      <c r="C6771" s="5" t="s">
        <v>533</v>
      </c>
    </row>
    <row r="6772" spans="2:3">
      <c r="B6772" s="5">
        <v>951</v>
      </c>
      <c r="C6772" s="5" t="s">
        <v>533</v>
      </c>
    </row>
    <row r="6773" spans="2:3">
      <c r="B6773" s="5">
        <v>239</v>
      </c>
      <c r="C6773" s="5" t="s">
        <v>533</v>
      </c>
    </row>
    <row r="6774" spans="2:3">
      <c r="B6774" s="5">
        <v>341</v>
      </c>
      <c r="C6774" s="5" t="s">
        <v>532</v>
      </c>
    </row>
    <row r="6775" spans="2:3">
      <c r="B6775" s="5">
        <v>829</v>
      </c>
      <c r="C6775" s="5" t="s">
        <v>532</v>
      </c>
    </row>
    <row r="6776" spans="2:3">
      <c r="B6776" s="5">
        <v>427</v>
      </c>
      <c r="C6776" s="5" t="s">
        <v>533</v>
      </c>
    </row>
    <row r="6777" spans="2:3">
      <c r="B6777" s="5">
        <v>450</v>
      </c>
      <c r="C6777" s="5" t="s">
        <v>533</v>
      </c>
    </row>
    <row r="6778" spans="2:3">
      <c r="B6778" s="5">
        <v>943</v>
      </c>
      <c r="C6778" s="5" t="s">
        <v>532</v>
      </c>
    </row>
    <row r="6779" spans="2:3">
      <c r="B6779" s="5">
        <v>465</v>
      </c>
      <c r="C6779" s="5" t="s">
        <v>533</v>
      </c>
    </row>
    <row r="6780" spans="2:3">
      <c r="B6780" s="5">
        <v>838</v>
      </c>
      <c r="C6780" s="5" t="s">
        <v>532</v>
      </c>
    </row>
    <row r="6781" spans="2:3">
      <c r="B6781" s="5">
        <v>0</v>
      </c>
      <c r="C6781" s="5" t="s">
        <v>533</v>
      </c>
    </row>
    <row r="6782" spans="2:3">
      <c r="B6782" s="5">
        <v>868</v>
      </c>
      <c r="C6782" s="5" t="s">
        <v>533</v>
      </c>
    </row>
    <row r="6783" spans="2:3">
      <c r="B6783" s="5">
        <v>491</v>
      </c>
      <c r="C6783" s="5" t="s">
        <v>533</v>
      </c>
    </row>
    <row r="6784" spans="2:3">
      <c r="B6784" s="5">
        <v>827</v>
      </c>
      <c r="C6784" s="5" t="s">
        <v>532</v>
      </c>
    </row>
    <row r="6785" spans="2:3">
      <c r="B6785" s="5">
        <v>693</v>
      </c>
      <c r="C6785" s="5" t="s">
        <v>532</v>
      </c>
    </row>
    <row r="6786" spans="2:3">
      <c r="B6786" s="5">
        <v>206</v>
      </c>
      <c r="C6786" s="5" t="s">
        <v>533</v>
      </c>
    </row>
    <row r="6787" spans="2:3">
      <c r="B6787" s="5">
        <v>717</v>
      </c>
      <c r="C6787" s="5" t="s">
        <v>533</v>
      </c>
    </row>
    <row r="6788" spans="2:3">
      <c r="B6788" s="5">
        <v>762</v>
      </c>
      <c r="C6788" s="5" t="s">
        <v>533</v>
      </c>
    </row>
    <row r="6789" spans="2:3">
      <c r="B6789" s="5">
        <v>423</v>
      </c>
      <c r="C6789" s="5" t="s">
        <v>533</v>
      </c>
    </row>
    <row r="6790" spans="2:3">
      <c r="B6790" s="5">
        <v>288</v>
      </c>
      <c r="C6790" s="5" t="s">
        <v>533</v>
      </c>
    </row>
    <row r="6791" spans="2:3">
      <c r="B6791" s="5">
        <v>107</v>
      </c>
      <c r="C6791" s="5" t="s">
        <v>533</v>
      </c>
    </row>
    <row r="6792" spans="2:3">
      <c r="B6792" s="5">
        <v>614</v>
      </c>
      <c r="C6792" s="5" t="s">
        <v>533</v>
      </c>
    </row>
    <row r="6793" spans="2:3">
      <c r="B6793" s="5">
        <v>887</v>
      </c>
      <c r="C6793" s="5" t="s">
        <v>532</v>
      </c>
    </row>
    <row r="6794" spans="2:3">
      <c r="B6794" s="5">
        <v>263</v>
      </c>
      <c r="C6794" s="5" t="s">
        <v>533</v>
      </c>
    </row>
    <row r="6795" spans="2:3">
      <c r="B6795" s="5">
        <v>998</v>
      </c>
      <c r="C6795" s="5" t="s">
        <v>532</v>
      </c>
    </row>
    <row r="6796" spans="2:3">
      <c r="B6796" s="5">
        <v>380</v>
      </c>
      <c r="C6796" s="5" t="s">
        <v>533</v>
      </c>
    </row>
    <row r="6797" spans="2:3">
      <c r="B6797" s="5">
        <v>432</v>
      </c>
      <c r="C6797" s="5" t="s">
        <v>533</v>
      </c>
    </row>
    <row r="6798" spans="2:3">
      <c r="B6798" s="5">
        <v>774</v>
      </c>
      <c r="C6798" s="5" t="s">
        <v>532</v>
      </c>
    </row>
    <row r="6799" spans="2:3">
      <c r="B6799" s="5">
        <v>114</v>
      </c>
      <c r="C6799" s="5" t="s">
        <v>532</v>
      </c>
    </row>
    <row r="6800" spans="2:3">
      <c r="B6800" s="5">
        <v>474</v>
      </c>
      <c r="C6800" s="5" t="s">
        <v>532</v>
      </c>
    </row>
    <row r="6801" spans="2:3">
      <c r="B6801" s="5">
        <v>112</v>
      </c>
      <c r="C6801" s="5" t="s">
        <v>533</v>
      </c>
    </row>
    <row r="6802" spans="2:3">
      <c r="B6802" s="5">
        <v>835</v>
      </c>
      <c r="C6802" s="5" t="s">
        <v>532</v>
      </c>
    </row>
    <row r="6803" spans="2:3">
      <c r="B6803" s="5">
        <v>787</v>
      </c>
      <c r="C6803" s="5" t="s">
        <v>533</v>
      </c>
    </row>
    <row r="6804" spans="2:3">
      <c r="B6804" s="5">
        <v>960</v>
      </c>
      <c r="C6804" s="5" t="s">
        <v>533</v>
      </c>
    </row>
    <row r="6805" spans="2:3">
      <c r="B6805" s="5">
        <v>577</v>
      </c>
      <c r="C6805" s="5" t="s">
        <v>533</v>
      </c>
    </row>
    <row r="6806" spans="2:3">
      <c r="B6806" s="5">
        <v>386</v>
      </c>
      <c r="C6806" s="5" t="s">
        <v>532</v>
      </c>
    </row>
    <row r="6807" spans="2:3">
      <c r="B6807" s="5">
        <v>976</v>
      </c>
      <c r="C6807" s="5" t="s">
        <v>532</v>
      </c>
    </row>
    <row r="6808" spans="2:3">
      <c r="B6808" s="5">
        <v>861</v>
      </c>
      <c r="C6808" s="5" t="s">
        <v>532</v>
      </c>
    </row>
    <row r="6809" spans="2:3">
      <c r="B6809" s="5">
        <v>142</v>
      </c>
      <c r="C6809" s="5" t="s">
        <v>533</v>
      </c>
    </row>
    <row r="6810" spans="2:3">
      <c r="B6810" s="5">
        <v>936</v>
      </c>
      <c r="C6810" s="5" t="s">
        <v>533</v>
      </c>
    </row>
    <row r="6811" spans="2:3">
      <c r="B6811" s="5">
        <v>315</v>
      </c>
      <c r="C6811" s="5" t="s">
        <v>532</v>
      </c>
    </row>
    <row r="6812" spans="2:3">
      <c r="B6812" s="5">
        <v>853</v>
      </c>
      <c r="C6812" s="5" t="s">
        <v>532</v>
      </c>
    </row>
    <row r="6813" spans="2:3">
      <c r="B6813" s="5">
        <v>219</v>
      </c>
      <c r="C6813" s="5" t="s">
        <v>532</v>
      </c>
    </row>
    <row r="6814" spans="2:3">
      <c r="B6814" s="5">
        <v>36</v>
      </c>
      <c r="C6814" s="5" t="s">
        <v>533</v>
      </c>
    </row>
    <row r="6815" spans="2:3">
      <c r="B6815" s="5">
        <v>804</v>
      </c>
      <c r="C6815" s="5" t="s">
        <v>533</v>
      </c>
    </row>
    <row r="6816" spans="2:3">
      <c r="B6816" s="5">
        <v>910</v>
      </c>
      <c r="C6816" s="5" t="s">
        <v>533</v>
      </c>
    </row>
    <row r="6817" spans="2:3">
      <c r="B6817" s="5">
        <v>669</v>
      </c>
      <c r="C6817" s="5" t="s">
        <v>533</v>
      </c>
    </row>
    <row r="6818" spans="2:3">
      <c r="B6818" s="5">
        <v>472</v>
      </c>
      <c r="C6818" s="5" t="s">
        <v>533</v>
      </c>
    </row>
    <row r="6819" spans="2:3">
      <c r="B6819" s="5">
        <v>287</v>
      </c>
      <c r="C6819" s="5" t="s">
        <v>533</v>
      </c>
    </row>
    <row r="6820" spans="2:3">
      <c r="B6820" s="5">
        <v>137</v>
      </c>
      <c r="C6820" s="5" t="s">
        <v>532</v>
      </c>
    </row>
    <row r="6821" spans="2:3">
      <c r="B6821" s="5">
        <v>931</v>
      </c>
      <c r="C6821" s="5" t="s">
        <v>533</v>
      </c>
    </row>
    <row r="6822" spans="2:3">
      <c r="B6822" s="5">
        <v>877</v>
      </c>
      <c r="C6822" s="5" t="s">
        <v>532</v>
      </c>
    </row>
    <row r="6823" spans="2:3">
      <c r="B6823" s="5">
        <v>566</v>
      </c>
      <c r="C6823" s="5" t="s">
        <v>533</v>
      </c>
    </row>
    <row r="6824" spans="2:3">
      <c r="B6824" s="5">
        <v>640</v>
      </c>
      <c r="C6824" s="5" t="s">
        <v>532</v>
      </c>
    </row>
    <row r="6825" spans="2:3">
      <c r="B6825" s="5">
        <v>297</v>
      </c>
      <c r="C6825" s="5" t="s">
        <v>533</v>
      </c>
    </row>
    <row r="6826" spans="2:3">
      <c r="B6826" s="5">
        <v>810</v>
      </c>
      <c r="C6826" s="5" t="s">
        <v>533</v>
      </c>
    </row>
    <row r="6827" spans="2:3">
      <c r="B6827" s="5">
        <v>29</v>
      </c>
      <c r="C6827" s="5" t="s">
        <v>532</v>
      </c>
    </row>
    <row r="6828" spans="2:3">
      <c r="B6828" s="5">
        <v>804</v>
      </c>
      <c r="C6828" s="5" t="s">
        <v>532</v>
      </c>
    </row>
    <row r="6829" spans="2:3">
      <c r="B6829" s="5">
        <v>647</v>
      </c>
      <c r="C6829" s="5" t="s">
        <v>533</v>
      </c>
    </row>
    <row r="6830" spans="2:3">
      <c r="B6830" s="5">
        <v>204</v>
      </c>
      <c r="C6830" s="5" t="s">
        <v>533</v>
      </c>
    </row>
    <row r="6831" spans="2:3">
      <c r="B6831" s="5">
        <v>962</v>
      </c>
      <c r="C6831" s="5" t="s">
        <v>532</v>
      </c>
    </row>
    <row r="6832" spans="2:3">
      <c r="B6832" s="5">
        <v>537</v>
      </c>
      <c r="C6832" s="5" t="s">
        <v>533</v>
      </c>
    </row>
    <row r="6833" spans="2:3">
      <c r="B6833" s="5">
        <v>227</v>
      </c>
      <c r="C6833" s="5" t="s">
        <v>533</v>
      </c>
    </row>
    <row r="6834" spans="2:3">
      <c r="B6834" s="5">
        <v>434</v>
      </c>
      <c r="C6834" s="5" t="s">
        <v>533</v>
      </c>
    </row>
    <row r="6835" spans="2:3">
      <c r="B6835" s="5">
        <v>128</v>
      </c>
      <c r="C6835" s="5" t="s">
        <v>533</v>
      </c>
    </row>
    <row r="6836" spans="2:3">
      <c r="B6836" s="5">
        <v>910</v>
      </c>
      <c r="C6836" s="5" t="s">
        <v>532</v>
      </c>
    </row>
    <row r="6837" spans="2:3">
      <c r="B6837" s="5">
        <v>167</v>
      </c>
      <c r="C6837" s="5" t="s">
        <v>532</v>
      </c>
    </row>
    <row r="6838" spans="2:3">
      <c r="B6838" s="5">
        <v>508</v>
      </c>
      <c r="C6838" s="5" t="s">
        <v>533</v>
      </c>
    </row>
    <row r="6839" spans="2:3">
      <c r="B6839" s="5">
        <v>525</v>
      </c>
      <c r="C6839" s="5" t="s">
        <v>533</v>
      </c>
    </row>
    <row r="6840" spans="2:3">
      <c r="B6840" s="5">
        <v>418</v>
      </c>
      <c r="C6840" s="5" t="s">
        <v>533</v>
      </c>
    </row>
    <row r="6841" spans="2:3">
      <c r="B6841" s="5">
        <v>323</v>
      </c>
      <c r="C6841" s="5" t="s">
        <v>533</v>
      </c>
    </row>
    <row r="6842" spans="2:3">
      <c r="B6842" s="5">
        <v>455</v>
      </c>
      <c r="C6842" s="5" t="s">
        <v>533</v>
      </c>
    </row>
    <row r="6843" spans="2:3">
      <c r="B6843" s="5">
        <v>337</v>
      </c>
      <c r="C6843" s="5" t="s">
        <v>533</v>
      </c>
    </row>
    <row r="6844" spans="2:3">
      <c r="B6844" s="5">
        <v>633</v>
      </c>
      <c r="C6844" s="5" t="s">
        <v>533</v>
      </c>
    </row>
    <row r="6845" spans="2:3">
      <c r="B6845" s="5">
        <v>239</v>
      </c>
      <c r="C6845" s="5" t="s">
        <v>532</v>
      </c>
    </row>
    <row r="6846" spans="2:3">
      <c r="B6846" s="5">
        <v>784</v>
      </c>
      <c r="C6846" s="5" t="s">
        <v>533</v>
      </c>
    </row>
    <row r="6847" spans="2:3">
      <c r="B6847" s="5">
        <v>925</v>
      </c>
      <c r="C6847" s="5" t="s">
        <v>532</v>
      </c>
    </row>
    <row r="6848" spans="2:3">
      <c r="B6848" s="5">
        <v>771</v>
      </c>
      <c r="C6848" s="5" t="s">
        <v>532</v>
      </c>
    </row>
    <row r="6849" spans="2:3">
      <c r="B6849" s="5">
        <v>646</v>
      </c>
      <c r="C6849" s="5" t="s">
        <v>533</v>
      </c>
    </row>
    <row r="6850" spans="2:3">
      <c r="B6850" s="5">
        <v>472</v>
      </c>
      <c r="C6850" s="5" t="s">
        <v>533</v>
      </c>
    </row>
    <row r="6851" spans="2:3">
      <c r="B6851" s="5">
        <v>734</v>
      </c>
      <c r="C6851" s="5" t="s">
        <v>532</v>
      </c>
    </row>
    <row r="6852" spans="2:3">
      <c r="B6852" s="5">
        <v>540</v>
      </c>
      <c r="C6852" s="5" t="s">
        <v>533</v>
      </c>
    </row>
    <row r="6853" spans="2:3">
      <c r="B6853" s="5">
        <v>419</v>
      </c>
      <c r="C6853" s="5" t="s">
        <v>532</v>
      </c>
    </row>
    <row r="6854" spans="2:3">
      <c r="B6854" s="5">
        <v>448</v>
      </c>
      <c r="C6854" s="5" t="s">
        <v>532</v>
      </c>
    </row>
    <row r="6855" spans="2:3">
      <c r="B6855" s="5">
        <v>450</v>
      </c>
      <c r="C6855" s="5" t="s">
        <v>533</v>
      </c>
    </row>
    <row r="6856" spans="2:3">
      <c r="B6856" s="5">
        <v>828</v>
      </c>
      <c r="C6856" s="5" t="s">
        <v>532</v>
      </c>
    </row>
    <row r="6857" spans="2:3">
      <c r="B6857" s="5">
        <v>470</v>
      </c>
      <c r="C6857" s="5" t="s">
        <v>532</v>
      </c>
    </row>
    <row r="6858" spans="2:3">
      <c r="B6858" s="5">
        <v>777</v>
      </c>
      <c r="C6858" s="5" t="s">
        <v>532</v>
      </c>
    </row>
    <row r="6859" spans="2:3">
      <c r="B6859" s="5">
        <v>848</v>
      </c>
      <c r="C6859" s="5" t="s">
        <v>532</v>
      </c>
    </row>
    <row r="6860" spans="2:3">
      <c r="B6860" s="5">
        <v>925</v>
      </c>
      <c r="C6860" s="5" t="s">
        <v>532</v>
      </c>
    </row>
    <row r="6861" spans="2:3">
      <c r="B6861" s="5">
        <v>574</v>
      </c>
      <c r="C6861" s="5" t="s">
        <v>533</v>
      </c>
    </row>
    <row r="6862" spans="2:3">
      <c r="B6862" s="5">
        <v>204</v>
      </c>
      <c r="C6862" s="5" t="s">
        <v>533</v>
      </c>
    </row>
    <row r="6863" spans="2:3">
      <c r="B6863" s="5">
        <v>743</v>
      </c>
      <c r="C6863" s="5" t="s">
        <v>532</v>
      </c>
    </row>
    <row r="6864" spans="2:3">
      <c r="B6864" s="5">
        <v>803</v>
      </c>
      <c r="C6864" s="5" t="s">
        <v>532</v>
      </c>
    </row>
    <row r="6865" spans="2:3">
      <c r="B6865" s="5">
        <v>188</v>
      </c>
      <c r="C6865" s="5" t="s">
        <v>533</v>
      </c>
    </row>
    <row r="6866" spans="2:3">
      <c r="B6866" s="5">
        <v>541</v>
      </c>
      <c r="C6866" s="5" t="s">
        <v>533</v>
      </c>
    </row>
    <row r="6867" spans="2:3">
      <c r="B6867" s="5">
        <v>519</v>
      </c>
      <c r="C6867" s="5" t="s">
        <v>532</v>
      </c>
    </row>
    <row r="6868" spans="2:3">
      <c r="B6868" s="5">
        <v>402</v>
      </c>
      <c r="C6868" s="5" t="s">
        <v>533</v>
      </c>
    </row>
    <row r="6869" spans="2:3">
      <c r="B6869" s="5">
        <v>576</v>
      </c>
      <c r="C6869" s="5" t="s">
        <v>533</v>
      </c>
    </row>
    <row r="6870" spans="2:3">
      <c r="B6870" s="5">
        <v>846</v>
      </c>
      <c r="C6870" s="5" t="s">
        <v>532</v>
      </c>
    </row>
    <row r="6871" spans="2:3">
      <c r="B6871" s="5">
        <v>147</v>
      </c>
      <c r="C6871" s="5" t="s">
        <v>532</v>
      </c>
    </row>
    <row r="6872" spans="2:3">
      <c r="B6872" s="5">
        <v>946</v>
      </c>
      <c r="C6872" s="5" t="s">
        <v>533</v>
      </c>
    </row>
    <row r="6873" spans="2:3">
      <c r="B6873" s="5">
        <v>392</v>
      </c>
      <c r="C6873" s="5" t="s">
        <v>533</v>
      </c>
    </row>
    <row r="6874" spans="2:3">
      <c r="B6874" s="5">
        <v>809</v>
      </c>
      <c r="C6874" s="5" t="s">
        <v>533</v>
      </c>
    </row>
    <row r="6875" spans="2:3">
      <c r="B6875" s="5">
        <v>125</v>
      </c>
      <c r="C6875" s="5" t="s">
        <v>533</v>
      </c>
    </row>
    <row r="6876" spans="2:3">
      <c r="B6876" s="5">
        <v>421</v>
      </c>
      <c r="C6876" s="5" t="s">
        <v>532</v>
      </c>
    </row>
    <row r="6877" spans="2:3">
      <c r="B6877" s="5">
        <v>692</v>
      </c>
      <c r="C6877" s="5" t="s">
        <v>533</v>
      </c>
    </row>
    <row r="6878" spans="2:3">
      <c r="B6878" s="5">
        <v>708</v>
      </c>
      <c r="C6878" s="5" t="s">
        <v>533</v>
      </c>
    </row>
    <row r="6879" spans="2:3">
      <c r="B6879" s="5">
        <v>614</v>
      </c>
      <c r="C6879" s="5" t="s">
        <v>533</v>
      </c>
    </row>
    <row r="6880" spans="2:3">
      <c r="B6880" s="5">
        <v>776</v>
      </c>
      <c r="C6880" s="5" t="s">
        <v>533</v>
      </c>
    </row>
    <row r="6881" spans="2:3">
      <c r="B6881" s="5">
        <v>840</v>
      </c>
      <c r="C6881" s="5" t="s">
        <v>532</v>
      </c>
    </row>
    <row r="6882" spans="2:3">
      <c r="B6882" s="5">
        <v>947</v>
      </c>
      <c r="C6882" s="5" t="s">
        <v>532</v>
      </c>
    </row>
    <row r="6883" spans="2:3">
      <c r="B6883" s="5">
        <v>555</v>
      </c>
      <c r="C6883" s="5" t="s">
        <v>533</v>
      </c>
    </row>
    <row r="6884" spans="2:3">
      <c r="B6884" s="5">
        <v>167</v>
      </c>
      <c r="C6884" s="5" t="s">
        <v>533</v>
      </c>
    </row>
    <row r="6885" spans="2:3">
      <c r="B6885" s="5">
        <v>402</v>
      </c>
      <c r="C6885" s="5" t="s">
        <v>533</v>
      </c>
    </row>
    <row r="6886" spans="2:3">
      <c r="B6886" s="5">
        <v>461</v>
      </c>
      <c r="C6886" s="5" t="s">
        <v>533</v>
      </c>
    </row>
    <row r="6887" spans="2:3">
      <c r="B6887" s="5">
        <v>645</v>
      </c>
      <c r="C6887" s="5" t="s">
        <v>532</v>
      </c>
    </row>
    <row r="6888" spans="2:3">
      <c r="B6888" s="5">
        <v>419</v>
      </c>
      <c r="C6888" s="5" t="s">
        <v>533</v>
      </c>
    </row>
    <row r="6889" spans="2:3">
      <c r="B6889" s="5">
        <v>279</v>
      </c>
      <c r="C6889" s="5" t="s">
        <v>533</v>
      </c>
    </row>
    <row r="6890" spans="2:3">
      <c r="B6890" s="5">
        <v>725</v>
      </c>
      <c r="C6890" s="5" t="s">
        <v>533</v>
      </c>
    </row>
    <row r="6891" spans="2:3">
      <c r="B6891" s="5">
        <v>854</v>
      </c>
      <c r="C6891" s="5" t="s">
        <v>532</v>
      </c>
    </row>
    <row r="6892" spans="2:3">
      <c r="B6892" s="5">
        <v>981</v>
      </c>
      <c r="C6892" s="5" t="s">
        <v>533</v>
      </c>
    </row>
    <row r="6893" spans="2:3">
      <c r="B6893" s="5">
        <v>934</v>
      </c>
      <c r="C6893" s="5" t="s">
        <v>533</v>
      </c>
    </row>
    <row r="6894" spans="2:3">
      <c r="B6894" s="5">
        <v>294</v>
      </c>
      <c r="C6894" s="5" t="s">
        <v>533</v>
      </c>
    </row>
    <row r="6895" spans="2:3">
      <c r="B6895" s="5">
        <v>371</v>
      </c>
      <c r="C6895" s="5" t="s">
        <v>532</v>
      </c>
    </row>
    <row r="6896" spans="2:3">
      <c r="B6896" s="5">
        <v>550</v>
      </c>
      <c r="C6896" s="5" t="s">
        <v>532</v>
      </c>
    </row>
    <row r="6897" spans="2:3">
      <c r="B6897" s="5">
        <v>49</v>
      </c>
      <c r="C6897" s="5" t="s">
        <v>532</v>
      </c>
    </row>
    <row r="6898" spans="2:3">
      <c r="B6898" s="5">
        <v>886</v>
      </c>
      <c r="C6898" s="5" t="s">
        <v>532</v>
      </c>
    </row>
    <row r="6899" spans="2:3">
      <c r="B6899" s="5">
        <v>855</v>
      </c>
      <c r="C6899" s="5" t="s">
        <v>533</v>
      </c>
    </row>
    <row r="6900" spans="2:3">
      <c r="B6900" s="5">
        <v>205</v>
      </c>
      <c r="C6900" s="5" t="s">
        <v>533</v>
      </c>
    </row>
    <row r="6901" spans="2:3">
      <c r="B6901" s="5">
        <v>551</v>
      </c>
      <c r="C6901" s="5" t="s">
        <v>533</v>
      </c>
    </row>
    <row r="6902" spans="2:3">
      <c r="B6902" s="5">
        <v>790</v>
      </c>
      <c r="C6902" s="5" t="s">
        <v>533</v>
      </c>
    </row>
    <row r="6903" spans="2:3">
      <c r="B6903" s="5">
        <v>140</v>
      </c>
      <c r="C6903" s="5" t="s">
        <v>532</v>
      </c>
    </row>
    <row r="6904" spans="2:3">
      <c r="B6904" s="5">
        <v>943</v>
      </c>
      <c r="C6904" s="5" t="s">
        <v>533</v>
      </c>
    </row>
    <row r="6905" spans="2:3">
      <c r="B6905" s="5">
        <v>702</v>
      </c>
      <c r="C6905" s="5" t="s">
        <v>533</v>
      </c>
    </row>
    <row r="6906" spans="2:3">
      <c r="B6906" s="5">
        <v>950</v>
      </c>
      <c r="C6906" s="5" t="s">
        <v>533</v>
      </c>
    </row>
    <row r="6907" spans="2:3">
      <c r="B6907" s="5">
        <v>650</v>
      </c>
      <c r="C6907" s="5" t="s">
        <v>533</v>
      </c>
    </row>
    <row r="6908" spans="2:3">
      <c r="B6908" s="5">
        <v>638</v>
      </c>
      <c r="C6908" s="5" t="s">
        <v>533</v>
      </c>
    </row>
    <row r="6909" spans="2:3">
      <c r="B6909" s="5">
        <v>343</v>
      </c>
      <c r="C6909" s="5" t="s">
        <v>532</v>
      </c>
    </row>
    <row r="6910" spans="2:3">
      <c r="B6910" s="5">
        <v>242</v>
      </c>
      <c r="C6910" s="5" t="s">
        <v>533</v>
      </c>
    </row>
    <row r="6911" spans="2:3">
      <c r="B6911" s="5">
        <v>148</v>
      </c>
      <c r="C6911" s="5" t="s">
        <v>533</v>
      </c>
    </row>
    <row r="6912" spans="2:3">
      <c r="B6912" s="5">
        <v>474</v>
      </c>
      <c r="C6912" s="5" t="s">
        <v>533</v>
      </c>
    </row>
    <row r="6913" spans="2:3">
      <c r="B6913" s="5">
        <v>339</v>
      </c>
      <c r="C6913" s="5" t="s">
        <v>532</v>
      </c>
    </row>
    <row r="6914" spans="2:3">
      <c r="B6914" s="5">
        <v>311</v>
      </c>
      <c r="C6914" s="5" t="s">
        <v>532</v>
      </c>
    </row>
    <row r="6915" spans="2:3">
      <c r="B6915" s="5">
        <v>810</v>
      </c>
      <c r="C6915" s="5" t="s">
        <v>533</v>
      </c>
    </row>
    <row r="6916" spans="2:3">
      <c r="B6916" s="5">
        <v>729</v>
      </c>
      <c r="C6916" s="5" t="s">
        <v>533</v>
      </c>
    </row>
    <row r="6917" spans="2:3">
      <c r="B6917" s="5">
        <v>268</v>
      </c>
      <c r="C6917" s="5" t="s">
        <v>533</v>
      </c>
    </row>
    <row r="6918" spans="2:3">
      <c r="B6918" s="5">
        <v>752</v>
      </c>
      <c r="C6918" s="5" t="s">
        <v>532</v>
      </c>
    </row>
    <row r="6919" spans="2:3">
      <c r="B6919" s="5">
        <v>262</v>
      </c>
      <c r="C6919" s="5" t="s">
        <v>533</v>
      </c>
    </row>
    <row r="6920" spans="2:3">
      <c r="B6920" s="5">
        <v>719</v>
      </c>
      <c r="C6920" s="5" t="s">
        <v>532</v>
      </c>
    </row>
    <row r="6921" spans="2:3">
      <c r="B6921" s="5">
        <v>798</v>
      </c>
      <c r="C6921" s="5" t="s">
        <v>533</v>
      </c>
    </row>
    <row r="6922" spans="2:3">
      <c r="B6922" s="5">
        <v>90</v>
      </c>
      <c r="C6922" s="5" t="s">
        <v>532</v>
      </c>
    </row>
    <row r="6923" spans="2:3">
      <c r="B6923" s="5">
        <v>702</v>
      </c>
      <c r="C6923" s="5" t="s">
        <v>533</v>
      </c>
    </row>
    <row r="6924" spans="2:3">
      <c r="B6924" s="5">
        <v>100</v>
      </c>
      <c r="C6924" s="5" t="s">
        <v>532</v>
      </c>
    </row>
    <row r="6925" spans="2:3">
      <c r="B6925" s="5">
        <v>122</v>
      </c>
      <c r="C6925" s="5" t="s">
        <v>532</v>
      </c>
    </row>
    <row r="6926" spans="2:3">
      <c r="B6926" s="5">
        <v>684</v>
      </c>
      <c r="C6926" s="5" t="s">
        <v>533</v>
      </c>
    </row>
    <row r="6927" spans="2:3">
      <c r="B6927" s="5">
        <v>514</v>
      </c>
      <c r="C6927" s="5" t="s">
        <v>533</v>
      </c>
    </row>
    <row r="6928" spans="2:3">
      <c r="B6928" s="5">
        <v>710</v>
      </c>
      <c r="C6928" s="5" t="s">
        <v>533</v>
      </c>
    </row>
    <row r="6929" spans="2:3">
      <c r="B6929" s="5">
        <v>207</v>
      </c>
      <c r="C6929" s="5" t="s">
        <v>533</v>
      </c>
    </row>
    <row r="6930" spans="2:3">
      <c r="B6930" s="5">
        <v>824</v>
      </c>
      <c r="C6930" s="5" t="s">
        <v>533</v>
      </c>
    </row>
    <row r="6931" spans="2:3">
      <c r="B6931" s="5">
        <v>428</v>
      </c>
      <c r="C6931" s="5" t="s">
        <v>532</v>
      </c>
    </row>
    <row r="6932" spans="2:3">
      <c r="B6932" s="5">
        <v>671</v>
      </c>
      <c r="C6932" s="5" t="s">
        <v>533</v>
      </c>
    </row>
    <row r="6933" spans="2:3">
      <c r="B6933" s="5">
        <v>122</v>
      </c>
      <c r="C6933" s="5" t="s">
        <v>533</v>
      </c>
    </row>
    <row r="6934" spans="2:3">
      <c r="B6934" s="5">
        <v>301</v>
      </c>
      <c r="C6934" s="5" t="s">
        <v>532</v>
      </c>
    </row>
    <row r="6935" spans="2:3">
      <c r="B6935" s="5">
        <v>657</v>
      </c>
      <c r="C6935" s="5" t="s">
        <v>533</v>
      </c>
    </row>
    <row r="6936" spans="2:3">
      <c r="B6936" s="5">
        <v>81</v>
      </c>
      <c r="C6936" s="5" t="s">
        <v>533</v>
      </c>
    </row>
    <row r="6937" spans="2:3">
      <c r="B6937" s="5">
        <v>331</v>
      </c>
      <c r="C6937" s="5" t="s">
        <v>532</v>
      </c>
    </row>
    <row r="6938" spans="2:3">
      <c r="B6938" s="5">
        <v>734</v>
      </c>
      <c r="C6938" s="5" t="s">
        <v>533</v>
      </c>
    </row>
    <row r="6939" spans="2:3">
      <c r="B6939" s="5">
        <v>846</v>
      </c>
      <c r="C6939" s="5" t="s">
        <v>532</v>
      </c>
    </row>
    <row r="6940" spans="2:3">
      <c r="B6940" s="5">
        <v>571</v>
      </c>
      <c r="C6940" s="5" t="s">
        <v>533</v>
      </c>
    </row>
    <row r="6941" spans="2:3">
      <c r="B6941" s="5">
        <v>229</v>
      </c>
      <c r="C6941" s="5" t="s">
        <v>532</v>
      </c>
    </row>
    <row r="6942" spans="2:3">
      <c r="B6942" s="5">
        <v>553</v>
      </c>
      <c r="C6942" s="5" t="s">
        <v>533</v>
      </c>
    </row>
    <row r="6943" spans="2:3">
      <c r="B6943" s="5">
        <v>545</v>
      </c>
      <c r="C6943" s="5" t="s">
        <v>533</v>
      </c>
    </row>
    <row r="6944" spans="2:3">
      <c r="B6944" s="5">
        <v>39</v>
      </c>
      <c r="C6944" s="5" t="s">
        <v>532</v>
      </c>
    </row>
    <row r="6945" spans="2:3">
      <c r="B6945" s="5">
        <v>494</v>
      </c>
      <c r="C6945" s="5" t="s">
        <v>532</v>
      </c>
    </row>
    <row r="6946" spans="2:3">
      <c r="B6946" s="5">
        <v>575</v>
      </c>
      <c r="C6946" s="5" t="s">
        <v>533</v>
      </c>
    </row>
    <row r="6947" spans="2:3">
      <c r="B6947" s="5">
        <v>382</v>
      </c>
      <c r="C6947" s="5" t="s">
        <v>533</v>
      </c>
    </row>
    <row r="6948" spans="2:3">
      <c r="B6948" s="5">
        <v>978</v>
      </c>
      <c r="C6948" s="5" t="s">
        <v>532</v>
      </c>
    </row>
    <row r="6949" spans="2:3">
      <c r="B6949" s="5">
        <v>879</v>
      </c>
      <c r="C6949" s="5" t="s">
        <v>533</v>
      </c>
    </row>
    <row r="6950" spans="2:3">
      <c r="B6950" s="5">
        <v>449</v>
      </c>
      <c r="C6950" s="5" t="s">
        <v>532</v>
      </c>
    </row>
    <row r="6951" spans="2:3">
      <c r="B6951" s="5">
        <v>554</v>
      </c>
      <c r="C6951" s="5" t="s">
        <v>533</v>
      </c>
    </row>
    <row r="6952" spans="2:3">
      <c r="B6952" s="5">
        <v>921</v>
      </c>
      <c r="C6952" s="5" t="s">
        <v>532</v>
      </c>
    </row>
    <row r="6953" spans="2:3">
      <c r="B6953" s="5">
        <v>531</v>
      </c>
      <c r="C6953" s="5" t="s">
        <v>532</v>
      </c>
    </row>
    <row r="6954" spans="2:3">
      <c r="B6954" s="5">
        <v>912</v>
      </c>
      <c r="C6954" s="5" t="s">
        <v>532</v>
      </c>
    </row>
    <row r="6955" spans="2:3">
      <c r="B6955" s="5">
        <v>925</v>
      </c>
      <c r="C6955" s="5" t="s">
        <v>532</v>
      </c>
    </row>
    <row r="6956" spans="2:3">
      <c r="B6956" s="5">
        <v>190</v>
      </c>
      <c r="C6956" s="5" t="s">
        <v>533</v>
      </c>
    </row>
    <row r="6957" spans="2:3">
      <c r="B6957" s="5">
        <v>748</v>
      </c>
      <c r="C6957" s="5" t="s">
        <v>533</v>
      </c>
    </row>
    <row r="6958" spans="2:3">
      <c r="B6958" s="5">
        <v>706</v>
      </c>
      <c r="C6958" s="5" t="s">
        <v>533</v>
      </c>
    </row>
    <row r="6959" spans="2:3">
      <c r="B6959" s="5">
        <v>156</v>
      </c>
      <c r="C6959" s="5" t="s">
        <v>532</v>
      </c>
    </row>
    <row r="6960" spans="2:3">
      <c r="B6960" s="5">
        <v>635</v>
      </c>
      <c r="C6960" s="5" t="s">
        <v>533</v>
      </c>
    </row>
    <row r="6961" spans="2:3">
      <c r="B6961" s="5">
        <v>836</v>
      </c>
      <c r="C6961" s="5" t="s">
        <v>533</v>
      </c>
    </row>
    <row r="6962" spans="2:3">
      <c r="B6962" s="5">
        <v>41</v>
      </c>
      <c r="C6962" s="5" t="s">
        <v>533</v>
      </c>
    </row>
    <row r="6963" spans="2:3">
      <c r="B6963" s="5">
        <v>878</v>
      </c>
      <c r="C6963" s="5" t="s">
        <v>533</v>
      </c>
    </row>
    <row r="6964" spans="2:3">
      <c r="B6964" s="5">
        <v>870</v>
      </c>
      <c r="C6964" s="5" t="s">
        <v>532</v>
      </c>
    </row>
    <row r="6965" spans="2:3">
      <c r="B6965" s="5">
        <v>48</v>
      </c>
      <c r="C6965" s="5" t="s">
        <v>533</v>
      </c>
    </row>
    <row r="6966" spans="2:3">
      <c r="B6966" s="5">
        <v>437</v>
      </c>
      <c r="C6966" s="5" t="s">
        <v>533</v>
      </c>
    </row>
    <row r="6967" spans="2:3">
      <c r="B6967" s="5">
        <v>233</v>
      </c>
      <c r="C6967" s="5" t="s">
        <v>532</v>
      </c>
    </row>
    <row r="6968" spans="2:3">
      <c r="B6968" s="5">
        <v>794</v>
      </c>
      <c r="C6968" s="5" t="s">
        <v>532</v>
      </c>
    </row>
    <row r="6969" spans="2:3">
      <c r="B6969" s="5">
        <v>892</v>
      </c>
      <c r="C6969" s="5" t="s">
        <v>532</v>
      </c>
    </row>
    <row r="6970" spans="2:3">
      <c r="B6970" s="5">
        <v>87</v>
      </c>
      <c r="C6970" s="5" t="s">
        <v>533</v>
      </c>
    </row>
    <row r="6971" spans="2:3">
      <c r="B6971" s="5">
        <v>325</v>
      </c>
      <c r="C6971" s="5" t="s">
        <v>532</v>
      </c>
    </row>
    <row r="6972" spans="2:3">
      <c r="B6972" s="5">
        <v>755</v>
      </c>
      <c r="C6972" s="5" t="s">
        <v>532</v>
      </c>
    </row>
    <row r="6973" spans="2:3">
      <c r="B6973" s="5">
        <v>563</v>
      </c>
      <c r="C6973" s="5" t="s">
        <v>533</v>
      </c>
    </row>
    <row r="6974" spans="2:3">
      <c r="B6974" s="5">
        <v>34</v>
      </c>
      <c r="C6974" s="5" t="s">
        <v>533</v>
      </c>
    </row>
    <row r="6975" spans="2:3">
      <c r="B6975" s="5">
        <v>859</v>
      </c>
      <c r="C6975" s="5" t="s">
        <v>533</v>
      </c>
    </row>
    <row r="6976" spans="2:3">
      <c r="B6976" s="5">
        <v>76</v>
      </c>
      <c r="C6976" s="5" t="s">
        <v>532</v>
      </c>
    </row>
    <row r="6977" spans="2:3">
      <c r="B6977" s="5">
        <v>335</v>
      </c>
      <c r="C6977" s="5" t="s">
        <v>532</v>
      </c>
    </row>
    <row r="6978" spans="2:3">
      <c r="B6978" s="5">
        <v>166</v>
      </c>
      <c r="C6978" s="5" t="s">
        <v>533</v>
      </c>
    </row>
    <row r="6979" spans="2:3">
      <c r="B6979" s="5">
        <v>58</v>
      </c>
      <c r="C6979" s="5" t="s">
        <v>532</v>
      </c>
    </row>
    <row r="6980" spans="2:3">
      <c r="B6980" s="5">
        <v>225</v>
      </c>
      <c r="C6980" s="5" t="s">
        <v>533</v>
      </c>
    </row>
    <row r="6981" spans="2:3">
      <c r="B6981" s="5">
        <v>954</v>
      </c>
      <c r="C6981" s="5" t="s">
        <v>532</v>
      </c>
    </row>
    <row r="6982" spans="2:3">
      <c r="B6982" s="5">
        <v>450</v>
      </c>
      <c r="C6982" s="5" t="s">
        <v>533</v>
      </c>
    </row>
    <row r="6983" spans="2:3">
      <c r="B6983" s="5">
        <v>10</v>
      </c>
      <c r="C6983" s="5" t="s">
        <v>533</v>
      </c>
    </row>
    <row r="6984" spans="2:3">
      <c r="B6984" s="5">
        <v>137</v>
      </c>
      <c r="C6984" s="5" t="s">
        <v>532</v>
      </c>
    </row>
    <row r="6985" spans="2:3">
      <c r="B6985" s="5">
        <v>949</v>
      </c>
      <c r="C6985" s="5" t="s">
        <v>533</v>
      </c>
    </row>
    <row r="6986" spans="2:3">
      <c r="B6986" s="5">
        <v>475</v>
      </c>
      <c r="C6986" s="5" t="s">
        <v>532</v>
      </c>
    </row>
    <row r="6987" spans="2:3">
      <c r="B6987" s="5">
        <v>795</v>
      </c>
      <c r="C6987" s="5" t="s">
        <v>532</v>
      </c>
    </row>
    <row r="6988" spans="2:3">
      <c r="B6988" s="5">
        <v>756</v>
      </c>
      <c r="C6988" s="5" t="s">
        <v>533</v>
      </c>
    </row>
    <row r="6989" spans="2:3">
      <c r="B6989" s="5">
        <v>50</v>
      </c>
      <c r="C6989" s="5" t="s">
        <v>532</v>
      </c>
    </row>
    <row r="6990" spans="2:3">
      <c r="B6990" s="5">
        <v>731</v>
      </c>
      <c r="C6990" s="5" t="s">
        <v>533</v>
      </c>
    </row>
    <row r="6991" spans="2:3">
      <c r="B6991" s="5">
        <v>326</v>
      </c>
      <c r="C6991" s="5" t="s">
        <v>533</v>
      </c>
    </row>
    <row r="6992" spans="2:3">
      <c r="B6992" s="5">
        <v>745</v>
      </c>
      <c r="C6992" s="5" t="s">
        <v>533</v>
      </c>
    </row>
    <row r="6993" spans="2:3">
      <c r="B6993" s="5">
        <v>877</v>
      </c>
      <c r="C6993" s="5" t="s">
        <v>533</v>
      </c>
    </row>
    <row r="6994" spans="2:3">
      <c r="B6994" s="5">
        <v>829</v>
      </c>
      <c r="C6994" s="5" t="s">
        <v>532</v>
      </c>
    </row>
    <row r="6995" spans="2:3">
      <c r="B6995" s="5">
        <v>765</v>
      </c>
      <c r="C6995" s="5" t="s">
        <v>532</v>
      </c>
    </row>
    <row r="6996" spans="2:3">
      <c r="B6996" s="5">
        <v>804</v>
      </c>
      <c r="C6996" s="5" t="s">
        <v>532</v>
      </c>
    </row>
    <row r="6997" spans="2:3">
      <c r="B6997" s="5">
        <v>58</v>
      </c>
      <c r="C6997" s="5" t="s">
        <v>533</v>
      </c>
    </row>
    <row r="6998" spans="2:3">
      <c r="B6998" s="5">
        <v>653</v>
      </c>
      <c r="C6998" s="5" t="s">
        <v>532</v>
      </c>
    </row>
    <row r="6999" spans="2:3">
      <c r="B6999" s="5">
        <v>941</v>
      </c>
      <c r="C6999" s="5" t="s">
        <v>532</v>
      </c>
    </row>
    <row r="7000" spans="2:3">
      <c r="B7000" s="5">
        <v>477</v>
      </c>
      <c r="C7000" s="5" t="s">
        <v>533</v>
      </c>
    </row>
    <row r="7001" spans="2:3">
      <c r="B7001" s="5">
        <v>75</v>
      </c>
      <c r="C7001" s="5" t="s">
        <v>533</v>
      </c>
    </row>
    <row r="7002" spans="2:3">
      <c r="B7002" s="5">
        <v>912</v>
      </c>
      <c r="C7002" s="5" t="s">
        <v>532</v>
      </c>
    </row>
    <row r="7003" spans="2:3">
      <c r="B7003" s="5">
        <v>8</v>
      </c>
      <c r="C7003" s="5" t="s">
        <v>533</v>
      </c>
    </row>
    <row r="7004" spans="2:3">
      <c r="B7004" s="5">
        <v>167</v>
      </c>
      <c r="C7004" s="5" t="s">
        <v>533</v>
      </c>
    </row>
    <row r="7005" spans="2:3">
      <c r="B7005" s="5">
        <v>312</v>
      </c>
      <c r="C7005" s="5" t="s">
        <v>533</v>
      </c>
    </row>
    <row r="7006" spans="2:3">
      <c r="B7006" s="5">
        <v>386</v>
      </c>
      <c r="C7006" s="5" t="s">
        <v>533</v>
      </c>
    </row>
    <row r="7007" spans="2:3">
      <c r="B7007" s="5">
        <v>69</v>
      </c>
      <c r="C7007" s="5" t="s">
        <v>533</v>
      </c>
    </row>
    <row r="7008" spans="2:3">
      <c r="B7008" s="5">
        <v>671</v>
      </c>
      <c r="C7008" s="5" t="s">
        <v>532</v>
      </c>
    </row>
    <row r="7009" spans="2:3">
      <c r="B7009" s="5">
        <v>670</v>
      </c>
      <c r="C7009" s="5" t="s">
        <v>533</v>
      </c>
    </row>
    <row r="7010" spans="2:3">
      <c r="B7010" s="5">
        <v>554</v>
      </c>
      <c r="C7010" s="5" t="s">
        <v>533</v>
      </c>
    </row>
    <row r="7011" spans="2:3">
      <c r="B7011" s="5">
        <v>625</v>
      </c>
      <c r="C7011" s="5" t="s">
        <v>533</v>
      </c>
    </row>
    <row r="7012" spans="2:3">
      <c r="B7012" s="5">
        <v>682</v>
      </c>
      <c r="C7012" s="5" t="s">
        <v>533</v>
      </c>
    </row>
    <row r="7013" spans="2:3">
      <c r="B7013" s="5">
        <v>554</v>
      </c>
      <c r="C7013" s="5" t="s">
        <v>533</v>
      </c>
    </row>
    <row r="7014" spans="2:3">
      <c r="B7014" s="5">
        <v>302</v>
      </c>
      <c r="C7014" s="5" t="s">
        <v>532</v>
      </c>
    </row>
    <row r="7015" spans="2:3">
      <c r="B7015" s="5">
        <v>653</v>
      </c>
      <c r="C7015" s="5" t="s">
        <v>532</v>
      </c>
    </row>
    <row r="7016" spans="2:3">
      <c r="B7016" s="5">
        <v>163</v>
      </c>
      <c r="C7016" s="5" t="s">
        <v>533</v>
      </c>
    </row>
    <row r="7017" spans="2:3">
      <c r="B7017" s="5">
        <v>492</v>
      </c>
      <c r="C7017" s="5" t="s">
        <v>532</v>
      </c>
    </row>
    <row r="7018" spans="2:3">
      <c r="B7018" s="5">
        <v>722</v>
      </c>
      <c r="C7018" s="5" t="s">
        <v>532</v>
      </c>
    </row>
    <row r="7019" spans="2:3">
      <c r="B7019" s="5">
        <v>531</v>
      </c>
      <c r="C7019" s="5" t="s">
        <v>532</v>
      </c>
    </row>
    <row r="7020" spans="2:3">
      <c r="B7020" s="5">
        <v>619</v>
      </c>
      <c r="C7020" s="5" t="s">
        <v>533</v>
      </c>
    </row>
    <row r="7021" spans="2:3">
      <c r="B7021" s="5">
        <v>457</v>
      </c>
      <c r="C7021" s="5" t="s">
        <v>532</v>
      </c>
    </row>
    <row r="7022" spans="2:3">
      <c r="B7022" s="5">
        <v>656</v>
      </c>
      <c r="C7022" s="5" t="s">
        <v>533</v>
      </c>
    </row>
    <row r="7023" spans="2:3">
      <c r="B7023" s="5">
        <v>47</v>
      </c>
      <c r="C7023" s="5" t="s">
        <v>532</v>
      </c>
    </row>
    <row r="7024" spans="2:3">
      <c r="B7024" s="5">
        <v>289</v>
      </c>
      <c r="C7024" s="5" t="s">
        <v>532</v>
      </c>
    </row>
    <row r="7025" spans="2:3">
      <c r="B7025" s="5">
        <v>800</v>
      </c>
      <c r="C7025" s="5" t="s">
        <v>532</v>
      </c>
    </row>
    <row r="7026" spans="2:3">
      <c r="B7026" s="5">
        <v>743</v>
      </c>
      <c r="C7026" s="5" t="s">
        <v>533</v>
      </c>
    </row>
    <row r="7027" spans="2:3">
      <c r="B7027" s="5">
        <v>7</v>
      </c>
      <c r="C7027" s="5" t="s">
        <v>533</v>
      </c>
    </row>
    <row r="7028" spans="2:3">
      <c r="B7028" s="5">
        <v>860</v>
      </c>
      <c r="C7028" s="5" t="s">
        <v>532</v>
      </c>
    </row>
    <row r="7029" spans="2:3">
      <c r="B7029" s="5">
        <v>515</v>
      </c>
      <c r="C7029" s="5" t="s">
        <v>533</v>
      </c>
    </row>
    <row r="7030" spans="2:3">
      <c r="B7030" s="5">
        <v>396</v>
      </c>
      <c r="C7030" s="5" t="s">
        <v>533</v>
      </c>
    </row>
    <row r="7031" spans="2:3">
      <c r="B7031" s="5">
        <v>612</v>
      </c>
      <c r="C7031" s="5" t="s">
        <v>532</v>
      </c>
    </row>
    <row r="7032" spans="2:3">
      <c r="B7032" s="5">
        <v>228</v>
      </c>
      <c r="C7032" s="5" t="s">
        <v>532</v>
      </c>
    </row>
    <row r="7033" spans="2:3">
      <c r="B7033" s="5">
        <v>743</v>
      </c>
      <c r="C7033" s="5" t="s">
        <v>532</v>
      </c>
    </row>
    <row r="7034" spans="2:3">
      <c r="B7034" s="5">
        <v>44</v>
      </c>
      <c r="C7034" s="5" t="s">
        <v>532</v>
      </c>
    </row>
    <row r="7035" spans="2:3">
      <c r="B7035" s="5">
        <v>980</v>
      </c>
      <c r="C7035" s="5" t="s">
        <v>533</v>
      </c>
    </row>
    <row r="7036" spans="2:3">
      <c r="B7036" s="5">
        <v>307</v>
      </c>
      <c r="C7036" s="5" t="s">
        <v>532</v>
      </c>
    </row>
    <row r="7037" spans="2:3">
      <c r="B7037" s="5">
        <v>436</v>
      </c>
      <c r="C7037" s="5" t="s">
        <v>533</v>
      </c>
    </row>
    <row r="7038" spans="2:3">
      <c r="B7038" s="5">
        <v>691</v>
      </c>
      <c r="C7038" s="5" t="s">
        <v>533</v>
      </c>
    </row>
    <row r="7039" spans="2:3">
      <c r="B7039" s="5">
        <v>909</v>
      </c>
      <c r="C7039" s="5" t="s">
        <v>532</v>
      </c>
    </row>
    <row r="7040" spans="2:3">
      <c r="B7040" s="5">
        <v>634</v>
      </c>
      <c r="C7040" s="5" t="s">
        <v>533</v>
      </c>
    </row>
    <row r="7041" spans="2:3">
      <c r="B7041" s="5">
        <v>46</v>
      </c>
      <c r="C7041" s="5" t="s">
        <v>533</v>
      </c>
    </row>
    <row r="7042" spans="2:3">
      <c r="B7042" s="5">
        <v>797</v>
      </c>
      <c r="C7042" s="5" t="s">
        <v>532</v>
      </c>
    </row>
    <row r="7043" spans="2:3">
      <c r="B7043" s="5">
        <v>300</v>
      </c>
      <c r="C7043" s="5" t="s">
        <v>533</v>
      </c>
    </row>
    <row r="7044" spans="2:3">
      <c r="B7044" s="5">
        <v>274</v>
      </c>
      <c r="C7044" s="5" t="s">
        <v>533</v>
      </c>
    </row>
    <row r="7045" spans="2:3">
      <c r="B7045" s="5">
        <v>321</v>
      </c>
      <c r="C7045" s="5" t="s">
        <v>532</v>
      </c>
    </row>
    <row r="7046" spans="2:3">
      <c r="B7046" s="5">
        <v>749</v>
      </c>
      <c r="C7046" s="5" t="s">
        <v>533</v>
      </c>
    </row>
    <row r="7047" spans="2:3">
      <c r="B7047" s="5">
        <v>270</v>
      </c>
      <c r="C7047" s="5" t="s">
        <v>532</v>
      </c>
    </row>
    <row r="7048" spans="2:3">
      <c r="B7048" s="5">
        <v>798</v>
      </c>
      <c r="C7048" s="5" t="s">
        <v>532</v>
      </c>
    </row>
    <row r="7049" spans="2:3">
      <c r="B7049" s="5">
        <v>116</v>
      </c>
      <c r="C7049" s="5" t="s">
        <v>533</v>
      </c>
    </row>
    <row r="7050" spans="2:3">
      <c r="B7050" s="5">
        <v>164</v>
      </c>
      <c r="C7050" s="5" t="s">
        <v>532</v>
      </c>
    </row>
    <row r="7051" spans="2:3">
      <c r="B7051" s="5">
        <v>752</v>
      </c>
      <c r="C7051" s="5" t="s">
        <v>533</v>
      </c>
    </row>
    <row r="7052" spans="2:3">
      <c r="B7052" s="5">
        <v>27</v>
      </c>
      <c r="C7052" s="5" t="s">
        <v>533</v>
      </c>
    </row>
    <row r="7053" spans="2:3">
      <c r="B7053" s="5">
        <v>645</v>
      </c>
      <c r="C7053" s="5" t="s">
        <v>533</v>
      </c>
    </row>
    <row r="7054" spans="2:3">
      <c r="B7054" s="5">
        <v>899</v>
      </c>
      <c r="C7054" s="5" t="s">
        <v>533</v>
      </c>
    </row>
    <row r="7055" spans="2:3">
      <c r="B7055" s="5">
        <v>337</v>
      </c>
      <c r="C7055" s="5" t="s">
        <v>533</v>
      </c>
    </row>
    <row r="7056" spans="2:3">
      <c r="B7056" s="5">
        <v>924</v>
      </c>
      <c r="C7056" s="5" t="s">
        <v>533</v>
      </c>
    </row>
    <row r="7057" spans="2:3">
      <c r="B7057" s="5">
        <v>384</v>
      </c>
      <c r="C7057" s="5" t="s">
        <v>532</v>
      </c>
    </row>
    <row r="7058" spans="2:3">
      <c r="B7058" s="5">
        <v>731</v>
      </c>
      <c r="C7058" s="5" t="s">
        <v>533</v>
      </c>
    </row>
    <row r="7059" spans="2:3">
      <c r="B7059" s="5">
        <v>577</v>
      </c>
      <c r="C7059" s="5" t="s">
        <v>533</v>
      </c>
    </row>
    <row r="7060" spans="2:3">
      <c r="B7060" s="5">
        <v>71</v>
      </c>
      <c r="C7060" s="5" t="s">
        <v>533</v>
      </c>
    </row>
    <row r="7061" spans="2:3">
      <c r="B7061" s="5">
        <v>104</v>
      </c>
      <c r="C7061" s="5" t="s">
        <v>533</v>
      </c>
    </row>
    <row r="7062" spans="2:3">
      <c r="B7062" s="5">
        <v>997</v>
      </c>
      <c r="C7062" s="5" t="s">
        <v>533</v>
      </c>
    </row>
    <row r="7063" spans="2:3">
      <c r="B7063" s="5">
        <v>799</v>
      </c>
      <c r="C7063" s="5" t="s">
        <v>532</v>
      </c>
    </row>
    <row r="7064" spans="2:3">
      <c r="B7064" s="5">
        <v>845</v>
      </c>
      <c r="C7064" s="5" t="s">
        <v>533</v>
      </c>
    </row>
    <row r="7065" spans="2:3">
      <c r="B7065" s="5">
        <v>283</v>
      </c>
      <c r="C7065" s="5" t="s">
        <v>533</v>
      </c>
    </row>
    <row r="7066" spans="2:3">
      <c r="B7066" s="5">
        <v>957</v>
      </c>
      <c r="C7066" s="5" t="s">
        <v>533</v>
      </c>
    </row>
    <row r="7067" spans="2:3">
      <c r="B7067" s="5">
        <v>780</v>
      </c>
      <c r="C7067" s="5" t="s">
        <v>533</v>
      </c>
    </row>
    <row r="7068" spans="2:3">
      <c r="B7068" s="5">
        <v>980</v>
      </c>
      <c r="C7068" s="5" t="s">
        <v>533</v>
      </c>
    </row>
    <row r="7069" spans="2:3">
      <c r="B7069" s="5">
        <v>330</v>
      </c>
      <c r="C7069" s="5" t="s">
        <v>532</v>
      </c>
    </row>
    <row r="7070" spans="2:3">
      <c r="B7070" s="5">
        <v>638</v>
      </c>
      <c r="C7070" s="5" t="s">
        <v>533</v>
      </c>
    </row>
    <row r="7071" spans="2:3">
      <c r="B7071" s="5">
        <v>421</v>
      </c>
      <c r="C7071" s="5" t="s">
        <v>533</v>
      </c>
    </row>
    <row r="7072" spans="2:3">
      <c r="B7072" s="5">
        <v>557</v>
      </c>
      <c r="C7072" s="5" t="s">
        <v>533</v>
      </c>
    </row>
    <row r="7073" spans="2:3">
      <c r="B7073" s="5">
        <v>72</v>
      </c>
      <c r="C7073" s="5" t="s">
        <v>532</v>
      </c>
    </row>
    <row r="7074" spans="2:3">
      <c r="B7074" s="5">
        <v>448</v>
      </c>
      <c r="C7074" s="5" t="s">
        <v>532</v>
      </c>
    </row>
    <row r="7075" spans="2:3">
      <c r="B7075" s="5">
        <v>571</v>
      </c>
      <c r="C7075" s="5" t="s">
        <v>533</v>
      </c>
    </row>
    <row r="7076" spans="2:3">
      <c r="B7076" s="5">
        <v>476</v>
      </c>
      <c r="C7076" s="5" t="s">
        <v>532</v>
      </c>
    </row>
    <row r="7077" spans="2:3">
      <c r="B7077" s="5">
        <v>907</v>
      </c>
      <c r="C7077" s="5" t="s">
        <v>532</v>
      </c>
    </row>
    <row r="7078" spans="2:3">
      <c r="B7078" s="5">
        <v>150</v>
      </c>
      <c r="C7078" s="5" t="s">
        <v>533</v>
      </c>
    </row>
    <row r="7079" spans="2:3">
      <c r="B7079" s="5">
        <v>766</v>
      </c>
      <c r="C7079" s="5" t="s">
        <v>532</v>
      </c>
    </row>
    <row r="7080" spans="2:3">
      <c r="B7080" s="5">
        <v>481</v>
      </c>
      <c r="C7080" s="5" t="s">
        <v>533</v>
      </c>
    </row>
    <row r="7081" spans="2:3">
      <c r="B7081" s="5">
        <v>6</v>
      </c>
      <c r="C7081" s="5" t="s">
        <v>533</v>
      </c>
    </row>
    <row r="7082" spans="2:3">
      <c r="B7082" s="5">
        <v>104</v>
      </c>
      <c r="C7082" s="5" t="s">
        <v>533</v>
      </c>
    </row>
    <row r="7083" spans="2:3">
      <c r="B7083" s="5">
        <v>654</v>
      </c>
      <c r="C7083" s="5" t="s">
        <v>532</v>
      </c>
    </row>
    <row r="7084" spans="2:3">
      <c r="B7084" s="5">
        <v>526</v>
      </c>
      <c r="C7084" s="5" t="s">
        <v>533</v>
      </c>
    </row>
    <row r="7085" spans="2:3">
      <c r="B7085" s="5">
        <v>604</v>
      </c>
      <c r="C7085" s="5" t="s">
        <v>533</v>
      </c>
    </row>
    <row r="7086" spans="2:3">
      <c r="B7086" s="5">
        <v>878</v>
      </c>
      <c r="C7086" s="5" t="s">
        <v>532</v>
      </c>
    </row>
    <row r="7087" spans="2:3">
      <c r="B7087" s="5">
        <v>670</v>
      </c>
      <c r="C7087" s="5" t="s">
        <v>533</v>
      </c>
    </row>
    <row r="7088" spans="2:3">
      <c r="B7088" s="5">
        <v>849</v>
      </c>
      <c r="C7088" s="5" t="s">
        <v>532</v>
      </c>
    </row>
    <row r="7089" spans="2:3">
      <c r="B7089" s="5">
        <v>277</v>
      </c>
      <c r="C7089" s="5" t="s">
        <v>533</v>
      </c>
    </row>
    <row r="7090" spans="2:3">
      <c r="B7090" s="5">
        <v>256</v>
      </c>
      <c r="C7090" s="5" t="s">
        <v>533</v>
      </c>
    </row>
    <row r="7091" spans="2:3">
      <c r="B7091" s="5">
        <v>823</v>
      </c>
      <c r="C7091" s="5" t="s">
        <v>532</v>
      </c>
    </row>
    <row r="7092" spans="2:3">
      <c r="B7092" s="5">
        <v>326</v>
      </c>
      <c r="C7092" s="5" t="s">
        <v>533</v>
      </c>
    </row>
    <row r="7093" spans="2:3">
      <c r="B7093" s="5">
        <v>453</v>
      </c>
      <c r="C7093" s="5" t="s">
        <v>533</v>
      </c>
    </row>
    <row r="7094" spans="2:3">
      <c r="B7094" s="5">
        <v>974</v>
      </c>
      <c r="C7094" s="5" t="s">
        <v>533</v>
      </c>
    </row>
    <row r="7095" spans="2:3">
      <c r="B7095" s="5">
        <v>537</v>
      </c>
      <c r="C7095" s="5" t="s">
        <v>532</v>
      </c>
    </row>
    <row r="7096" spans="2:3">
      <c r="B7096" s="5">
        <v>856</v>
      </c>
      <c r="C7096" s="5" t="s">
        <v>532</v>
      </c>
    </row>
    <row r="7097" spans="2:3">
      <c r="B7097" s="5">
        <v>453</v>
      </c>
      <c r="C7097" s="5" t="s">
        <v>533</v>
      </c>
    </row>
    <row r="7098" spans="2:3">
      <c r="B7098" s="5">
        <v>716</v>
      </c>
      <c r="C7098" s="5" t="s">
        <v>533</v>
      </c>
    </row>
    <row r="7099" spans="2:3">
      <c r="B7099" s="5">
        <v>769</v>
      </c>
      <c r="C7099" s="5" t="s">
        <v>533</v>
      </c>
    </row>
    <row r="7100" spans="2:3">
      <c r="B7100" s="5">
        <v>896</v>
      </c>
      <c r="C7100" s="5" t="s">
        <v>533</v>
      </c>
    </row>
    <row r="7101" spans="2:3">
      <c r="B7101" s="5">
        <v>763</v>
      </c>
      <c r="C7101" s="5" t="s">
        <v>532</v>
      </c>
    </row>
    <row r="7102" spans="2:3">
      <c r="B7102" s="5">
        <v>603</v>
      </c>
      <c r="C7102" s="5" t="s">
        <v>533</v>
      </c>
    </row>
    <row r="7103" spans="2:3">
      <c r="B7103" s="5">
        <v>83</v>
      </c>
      <c r="C7103" s="5" t="s">
        <v>533</v>
      </c>
    </row>
    <row r="7104" spans="2:3">
      <c r="B7104" s="5">
        <v>517</v>
      </c>
      <c r="C7104" s="5" t="s">
        <v>532</v>
      </c>
    </row>
    <row r="7105" spans="2:3">
      <c r="B7105" s="5">
        <v>560</v>
      </c>
      <c r="C7105" s="5" t="s">
        <v>533</v>
      </c>
    </row>
    <row r="7106" spans="2:3">
      <c r="B7106" s="5">
        <v>82</v>
      </c>
      <c r="C7106" s="5" t="s">
        <v>533</v>
      </c>
    </row>
    <row r="7107" spans="2:3">
      <c r="B7107" s="5">
        <v>708</v>
      </c>
      <c r="C7107" s="5" t="s">
        <v>533</v>
      </c>
    </row>
    <row r="7108" spans="2:3">
      <c r="B7108" s="5">
        <v>540</v>
      </c>
      <c r="C7108" s="5" t="s">
        <v>533</v>
      </c>
    </row>
    <row r="7109" spans="2:3">
      <c r="B7109" s="5">
        <v>256</v>
      </c>
      <c r="C7109" s="5" t="s">
        <v>533</v>
      </c>
    </row>
    <row r="7110" spans="2:3">
      <c r="B7110" s="5">
        <v>532</v>
      </c>
      <c r="C7110" s="5" t="s">
        <v>533</v>
      </c>
    </row>
    <row r="7111" spans="2:3">
      <c r="B7111" s="5">
        <v>931</v>
      </c>
      <c r="C7111" s="5" t="s">
        <v>533</v>
      </c>
    </row>
    <row r="7112" spans="2:3">
      <c r="B7112" s="5">
        <v>470</v>
      </c>
      <c r="C7112" s="5" t="s">
        <v>533</v>
      </c>
    </row>
    <row r="7113" spans="2:3">
      <c r="B7113" s="5">
        <v>760</v>
      </c>
      <c r="C7113" s="5" t="s">
        <v>533</v>
      </c>
    </row>
    <row r="7114" spans="2:3">
      <c r="B7114" s="5">
        <v>89</v>
      </c>
      <c r="C7114" s="5" t="s">
        <v>532</v>
      </c>
    </row>
    <row r="7115" spans="2:3">
      <c r="B7115" s="5">
        <v>542</v>
      </c>
      <c r="C7115" s="5" t="s">
        <v>533</v>
      </c>
    </row>
    <row r="7116" spans="2:3">
      <c r="B7116" s="5">
        <v>136</v>
      </c>
      <c r="C7116" s="5" t="s">
        <v>532</v>
      </c>
    </row>
    <row r="7117" spans="2:3">
      <c r="B7117" s="5">
        <v>155</v>
      </c>
      <c r="C7117" s="5" t="s">
        <v>533</v>
      </c>
    </row>
    <row r="7118" spans="2:3">
      <c r="B7118" s="5">
        <v>703</v>
      </c>
      <c r="C7118" s="5" t="s">
        <v>533</v>
      </c>
    </row>
    <row r="7119" spans="2:3">
      <c r="B7119" s="5">
        <v>201</v>
      </c>
      <c r="C7119" s="5" t="s">
        <v>533</v>
      </c>
    </row>
    <row r="7120" spans="2:3">
      <c r="B7120" s="5">
        <v>404</v>
      </c>
      <c r="C7120" s="5" t="s">
        <v>533</v>
      </c>
    </row>
    <row r="7121" spans="2:3">
      <c r="B7121" s="5">
        <v>273</v>
      </c>
      <c r="C7121" s="5" t="s">
        <v>532</v>
      </c>
    </row>
    <row r="7122" spans="2:3">
      <c r="B7122" s="5">
        <v>735</v>
      </c>
      <c r="C7122" s="5" t="s">
        <v>532</v>
      </c>
    </row>
    <row r="7123" spans="2:3">
      <c r="B7123" s="5">
        <v>789</v>
      </c>
      <c r="C7123" s="5" t="s">
        <v>532</v>
      </c>
    </row>
    <row r="7124" spans="2:3">
      <c r="B7124" s="5">
        <v>177</v>
      </c>
      <c r="C7124" s="5" t="s">
        <v>533</v>
      </c>
    </row>
    <row r="7125" spans="2:3">
      <c r="B7125" s="5">
        <v>277</v>
      </c>
      <c r="C7125" s="5" t="s">
        <v>533</v>
      </c>
    </row>
    <row r="7126" spans="2:3">
      <c r="B7126" s="5">
        <v>492</v>
      </c>
      <c r="C7126" s="5" t="s">
        <v>533</v>
      </c>
    </row>
    <row r="7127" spans="2:3">
      <c r="B7127" s="5">
        <v>769</v>
      </c>
      <c r="C7127" s="5" t="s">
        <v>533</v>
      </c>
    </row>
    <row r="7128" spans="2:3">
      <c r="B7128" s="5">
        <v>875</v>
      </c>
      <c r="C7128" s="5" t="s">
        <v>533</v>
      </c>
    </row>
    <row r="7129" spans="2:3">
      <c r="B7129" s="5">
        <v>918</v>
      </c>
      <c r="C7129" s="5" t="s">
        <v>532</v>
      </c>
    </row>
    <row r="7130" spans="2:3">
      <c r="B7130" s="5">
        <v>777</v>
      </c>
      <c r="C7130" s="5" t="s">
        <v>532</v>
      </c>
    </row>
    <row r="7131" spans="2:3">
      <c r="B7131" s="5">
        <v>488</v>
      </c>
      <c r="C7131" s="5" t="s">
        <v>532</v>
      </c>
    </row>
    <row r="7132" spans="2:3">
      <c r="B7132" s="5">
        <v>33</v>
      </c>
      <c r="C7132" s="5" t="s">
        <v>533</v>
      </c>
    </row>
    <row r="7133" spans="2:3">
      <c r="B7133" s="5">
        <v>865</v>
      </c>
      <c r="C7133" s="5" t="s">
        <v>532</v>
      </c>
    </row>
    <row r="7134" spans="2:3">
      <c r="B7134" s="5">
        <v>935</v>
      </c>
      <c r="C7134" s="5" t="s">
        <v>532</v>
      </c>
    </row>
    <row r="7135" spans="2:3">
      <c r="B7135" s="5">
        <v>993</v>
      </c>
      <c r="C7135" s="5" t="s">
        <v>532</v>
      </c>
    </row>
    <row r="7136" spans="2:3">
      <c r="B7136" s="5">
        <v>981</v>
      </c>
      <c r="C7136" s="5" t="s">
        <v>533</v>
      </c>
    </row>
    <row r="7137" spans="2:3">
      <c r="B7137" s="5">
        <v>280</v>
      </c>
      <c r="C7137" s="5" t="s">
        <v>533</v>
      </c>
    </row>
    <row r="7138" spans="2:3">
      <c r="B7138" s="5">
        <v>450</v>
      </c>
      <c r="C7138" s="5" t="s">
        <v>533</v>
      </c>
    </row>
    <row r="7139" spans="2:3">
      <c r="B7139" s="5">
        <v>203</v>
      </c>
      <c r="C7139" s="5" t="s">
        <v>533</v>
      </c>
    </row>
    <row r="7140" spans="2:3">
      <c r="B7140" s="5">
        <v>877</v>
      </c>
      <c r="C7140" s="5" t="s">
        <v>533</v>
      </c>
    </row>
    <row r="7141" spans="2:3">
      <c r="B7141" s="5">
        <v>117</v>
      </c>
      <c r="C7141" s="5" t="s">
        <v>532</v>
      </c>
    </row>
    <row r="7142" spans="2:3">
      <c r="B7142" s="5">
        <v>327</v>
      </c>
      <c r="C7142" s="5" t="s">
        <v>533</v>
      </c>
    </row>
    <row r="7143" spans="2:3">
      <c r="B7143" s="5">
        <v>87</v>
      </c>
      <c r="C7143" s="5" t="s">
        <v>533</v>
      </c>
    </row>
    <row r="7144" spans="2:3">
      <c r="B7144" s="5">
        <v>891</v>
      </c>
      <c r="C7144" s="5" t="s">
        <v>532</v>
      </c>
    </row>
    <row r="7145" spans="2:3">
      <c r="B7145" s="5">
        <v>987</v>
      </c>
      <c r="C7145" s="5" t="s">
        <v>533</v>
      </c>
    </row>
    <row r="7146" spans="2:3">
      <c r="B7146" s="5">
        <v>571</v>
      </c>
      <c r="C7146" s="5" t="s">
        <v>533</v>
      </c>
    </row>
    <row r="7147" spans="2:3">
      <c r="B7147" s="5">
        <v>867</v>
      </c>
      <c r="C7147" s="5" t="s">
        <v>532</v>
      </c>
    </row>
    <row r="7148" spans="2:3">
      <c r="B7148" s="5">
        <v>151</v>
      </c>
      <c r="C7148" s="5" t="s">
        <v>532</v>
      </c>
    </row>
    <row r="7149" spans="2:3">
      <c r="B7149" s="5">
        <v>71</v>
      </c>
      <c r="C7149" s="5" t="s">
        <v>533</v>
      </c>
    </row>
    <row r="7150" spans="2:3">
      <c r="B7150" s="5">
        <v>852</v>
      </c>
      <c r="C7150" s="5" t="s">
        <v>532</v>
      </c>
    </row>
    <row r="7151" spans="2:3">
      <c r="B7151" s="5">
        <v>974</v>
      </c>
      <c r="C7151" s="5" t="s">
        <v>533</v>
      </c>
    </row>
    <row r="7152" spans="2:3">
      <c r="B7152" s="5">
        <v>149</v>
      </c>
      <c r="C7152" s="5" t="s">
        <v>532</v>
      </c>
    </row>
    <row r="7153" spans="2:3">
      <c r="B7153" s="5">
        <v>706</v>
      </c>
      <c r="C7153" s="5" t="s">
        <v>533</v>
      </c>
    </row>
    <row r="7154" spans="2:3">
      <c r="B7154" s="5">
        <v>55</v>
      </c>
      <c r="C7154" s="5" t="s">
        <v>533</v>
      </c>
    </row>
    <row r="7155" spans="2:3">
      <c r="B7155" s="5">
        <v>182</v>
      </c>
      <c r="C7155" s="5" t="s">
        <v>533</v>
      </c>
    </row>
    <row r="7156" spans="2:3">
      <c r="B7156" s="5">
        <v>695</v>
      </c>
      <c r="C7156" s="5" t="s">
        <v>532</v>
      </c>
    </row>
    <row r="7157" spans="2:3">
      <c r="B7157" s="5">
        <v>589</v>
      </c>
      <c r="C7157" s="5" t="s">
        <v>532</v>
      </c>
    </row>
    <row r="7158" spans="2:3">
      <c r="B7158" s="5">
        <v>699</v>
      </c>
      <c r="C7158" s="5" t="s">
        <v>533</v>
      </c>
    </row>
    <row r="7159" spans="2:3">
      <c r="B7159" s="5">
        <v>306</v>
      </c>
      <c r="C7159" s="5" t="s">
        <v>533</v>
      </c>
    </row>
    <row r="7160" spans="2:3">
      <c r="B7160" s="5">
        <v>420</v>
      </c>
      <c r="C7160" s="5" t="s">
        <v>533</v>
      </c>
    </row>
    <row r="7161" spans="2:3">
      <c r="B7161" s="5">
        <v>344</v>
      </c>
      <c r="C7161" s="5" t="s">
        <v>532</v>
      </c>
    </row>
    <row r="7162" spans="2:3">
      <c r="B7162" s="5">
        <v>67</v>
      </c>
      <c r="C7162" s="5" t="s">
        <v>533</v>
      </c>
    </row>
    <row r="7163" spans="2:3">
      <c r="B7163" s="5">
        <v>250</v>
      </c>
      <c r="C7163" s="5" t="s">
        <v>533</v>
      </c>
    </row>
    <row r="7164" spans="2:3">
      <c r="B7164" s="5">
        <v>438</v>
      </c>
      <c r="C7164" s="5" t="s">
        <v>533</v>
      </c>
    </row>
    <row r="7165" spans="2:3">
      <c r="B7165" s="5">
        <v>506</v>
      </c>
      <c r="C7165" s="5" t="s">
        <v>533</v>
      </c>
    </row>
    <row r="7166" spans="2:3">
      <c r="B7166" s="5">
        <v>356</v>
      </c>
      <c r="C7166" s="5" t="s">
        <v>533</v>
      </c>
    </row>
    <row r="7167" spans="2:3">
      <c r="B7167" s="5">
        <v>407</v>
      </c>
      <c r="C7167" s="5" t="s">
        <v>533</v>
      </c>
    </row>
    <row r="7168" spans="2:3">
      <c r="B7168" s="5">
        <v>150</v>
      </c>
      <c r="C7168" s="5" t="s">
        <v>533</v>
      </c>
    </row>
    <row r="7169" spans="2:3">
      <c r="B7169" s="5">
        <v>279</v>
      </c>
      <c r="C7169" s="5" t="s">
        <v>532</v>
      </c>
    </row>
    <row r="7170" spans="2:3">
      <c r="B7170" s="5">
        <v>390</v>
      </c>
      <c r="C7170" s="5" t="s">
        <v>532</v>
      </c>
    </row>
    <row r="7171" spans="2:3">
      <c r="B7171" s="5">
        <v>909</v>
      </c>
      <c r="C7171" s="5" t="s">
        <v>533</v>
      </c>
    </row>
    <row r="7172" spans="2:3">
      <c r="B7172" s="5">
        <v>133</v>
      </c>
      <c r="C7172" s="5" t="s">
        <v>532</v>
      </c>
    </row>
    <row r="7173" spans="2:3">
      <c r="B7173" s="5">
        <v>162</v>
      </c>
      <c r="C7173" s="5" t="s">
        <v>533</v>
      </c>
    </row>
    <row r="7174" spans="2:3">
      <c r="B7174" s="5">
        <v>597</v>
      </c>
      <c r="C7174" s="5" t="s">
        <v>533</v>
      </c>
    </row>
    <row r="7175" spans="2:3">
      <c r="B7175" s="5">
        <v>803</v>
      </c>
      <c r="C7175" s="5" t="s">
        <v>533</v>
      </c>
    </row>
    <row r="7176" spans="2:3">
      <c r="B7176" s="5">
        <v>125</v>
      </c>
      <c r="C7176" s="5" t="s">
        <v>533</v>
      </c>
    </row>
    <row r="7177" spans="2:3">
      <c r="B7177" s="5">
        <v>38</v>
      </c>
      <c r="C7177" s="5" t="s">
        <v>533</v>
      </c>
    </row>
    <row r="7178" spans="2:3">
      <c r="B7178" s="5">
        <v>829</v>
      </c>
      <c r="C7178" s="5" t="s">
        <v>533</v>
      </c>
    </row>
    <row r="7179" spans="2:3">
      <c r="B7179" s="5">
        <v>479</v>
      </c>
      <c r="C7179" s="5" t="s">
        <v>533</v>
      </c>
    </row>
    <row r="7180" spans="2:3">
      <c r="B7180" s="5">
        <v>196</v>
      </c>
      <c r="C7180" s="5" t="s">
        <v>533</v>
      </c>
    </row>
    <row r="7181" spans="2:3">
      <c r="B7181" s="5">
        <v>288</v>
      </c>
      <c r="C7181" s="5" t="s">
        <v>532</v>
      </c>
    </row>
    <row r="7182" spans="2:3">
      <c r="B7182" s="5">
        <v>655</v>
      </c>
      <c r="C7182" s="5" t="s">
        <v>533</v>
      </c>
    </row>
    <row r="7183" spans="2:3">
      <c r="B7183" s="5">
        <v>879</v>
      </c>
      <c r="C7183" s="5" t="s">
        <v>533</v>
      </c>
    </row>
    <row r="7184" spans="2:3">
      <c r="B7184" s="5">
        <v>177</v>
      </c>
      <c r="C7184" s="5" t="s">
        <v>533</v>
      </c>
    </row>
    <row r="7185" spans="2:3">
      <c r="B7185" s="5">
        <v>370</v>
      </c>
      <c r="C7185" s="5" t="s">
        <v>532</v>
      </c>
    </row>
    <row r="7186" spans="2:3">
      <c r="B7186" s="5">
        <v>395</v>
      </c>
      <c r="C7186" s="5" t="s">
        <v>533</v>
      </c>
    </row>
    <row r="7187" spans="2:3">
      <c r="B7187" s="5">
        <v>897</v>
      </c>
      <c r="C7187" s="5" t="s">
        <v>532</v>
      </c>
    </row>
    <row r="7188" spans="2:3">
      <c r="B7188" s="5">
        <v>150</v>
      </c>
      <c r="C7188" s="5" t="s">
        <v>533</v>
      </c>
    </row>
    <row r="7189" spans="2:3">
      <c r="B7189" s="5">
        <v>188</v>
      </c>
      <c r="C7189" s="5" t="s">
        <v>533</v>
      </c>
    </row>
    <row r="7190" spans="2:3">
      <c r="B7190" s="5">
        <v>160</v>
      </c>
      <c r="C7190" s="5" t="s">
        <v>533</v>
      </c>
    </row>
    <row r="7191" spans="2:3">
      <c r="B7191" s="5">
        <v>933</v>
      </c>
      <c r="C7191" s="5" t="s">
        <v>533</v>
      </c>
    </row>
    <row r="7192" spans="2:3">
      <c r="B7192" s="5">
        <v>326</v>
      </c>
      <c r="C7192" s="5" t="s">
        <v>533</v>
      </c>
    </row>
    <row r="7193" spans="2:3">
      <c r="B7193" s="5">
        <v>24</v>
      </c>
      <c r="C7193" s="5" t="s">
        <v>533</v>
      </c>
    </row>
    <row r="7194" spans="2:3">
      <c r="B7194" s="5">
        <v>312</v>
      </c>
      <c r="C7194" s="5" t="s">
        <v>533</v>
      </c>
    </row>
    <row r="7195" spans="2:3">
      <c r="B7195" s="5">
        <v>818</v>
      </c>
      <c r="C7195" s="5" t="s">
        <v>532</v>
      </c>
    </row>
    <row r="7196" spans="2:3">
      <c r="B7196" s="5">
        <v>696</v>
      </c>
      <c r="C7196" s="5" t="s">
        <v>532</v>
      </c>
    </row>
    <row r="7197" spans="2:3">
      <c r="B7197" s="5">
        <v>160</v>
      </c>
      <c r="C7197" s="5" t="s">
        <v>533</v>
      </c>
    </row>
    <row r="7198" spans="2:3">
      <c r="B7198" s="5">
        <v>60</v>
      </c>
      <c r="C7198" s="5" t="s">
        <v>532</v>
      </c>
    </row>
    <row r="7199" spans="2:3">
      <c r="B7199" s="5">
        <v>701</v>
      </c>
      <c r="C7199" s="5" t="s">
        <v>532</v>
      </c>
    </row>
    <row r="7200" spans="2:3">
      <c r="B7200" s="5">
        <v>663</v>
      </c>
      <c r="C7200" s="5" t="s">
        <v>533</v>
      </c>
    </row>
    <row r="7201" spans="2:3">
      <c r="B7201" s="5">
        <v>478</v>
      </c>
      <c r="C7201" s="5" t="s">
        <v>533</v>
      </c>
    </row>
    <row r="7202" spans="2:3">
      <c r="B7202" s="5">
        <v>953</v>
      </c>
      <c r="C7202" s="5" t="s">
        <v>532</v>
      </c>
    </row>
    <row r="7203" spans="2:3">
      <c r="B7203" s="5">
        <v>427</v>
      </c>
      <c r="C7203" s="5" t="s">
        <v>533</v>
      </c>
    </row>
    <row r="7204" spans="2:3">
      <c r="B7204" s="5">
        <v>188</v>
      </c>
      <c r="C7204" s="5" t="s">
        <v>532</v>
      </c>
    </row>
    <row r="7205" spans="2:3">
      <c r="B7205" s="5">
        <v>272</v>
      </c>
      <c r="C7205" s="5" t="s">
        <v>533</v>
      </c>
    </row>
    <row r="7206" spans="2:3">
      <c r="B7206" s="5">
        <v>863</v>
      </c>
      <c r="C7206" s="5" t="s">
        <v>533</v>
      </c>
    </row>
    <row r="7207" spans="2:3">
      <c r="B7207" s="5">
        <v>950</v>
      </c>
      <c r="C7207" s="5" t="s">
        <v>532</v>
      </c>
    </row>
    <row r="7208" spans="2:3">
      <c r="B7208" s="5">
        <v>429</v>
      </c>
      <c r="C7208" s="5" t="s">
        <v>532</v>
      </c>
    </row>
    <row r="7209" spans="2:3">
      <c r="B7209" s="5">
        <v>328</v>
      </c>
      <c r="C7209" s="5" t="s">
        <v>533</v>
      </c>
    </row>
    <row r="7210" spans="2:3">
      <c r="B7210" s="5">
        <v>132</v>
      </c>
      <c r="C7210" s="5" t="s">
        <v>532</v>
      </c>
    </row>
    <row r="7211" spans="2:3">
      <c r="B7211" s="5">
        <v>98</v>
      </c>
      <c r="C7211" s="5" t="s">
        <v>533</v>
      </c>
    </row>
    <row r="7212" spans="2:3">
      <c r="B7212" s="5">
        <v>539</v>
      </c>
      <c r="C7212" s="5" t="s">
        <v>533</v>
      </c>
    </row>
    <row r="7213" spans="2:3">
      <c r="B7213" s="5">
        <v>523</v>
      </c>
      <c r="C7213" s="5" t="s">
        <v>533</v>
      </c>
    </row>
    <row r="7214" spans="2:3">
      <c r="B7214" s="5">
        <v>893</v>
      </c>
      <c r="C7214" s="5" t="s">
        <v>532</v>
      </c>
    </row>
    <row r="7215" spans="2:3">
      <c r="B7215" s="5">
        <v>933</v>
      </c>
      <c r="C7215" s="5" t="s">
        <v>533</v>
      </c>
    </row>
    <row r="7216" spans="2:3">
      <c r="B7216" s="5">
        <v>498</v>
      </c>
      <c r="C7216" s="5" t="s">
        <v>533</v>
      </c>
    </row>
    <row r="7217" spans="2:3">
      <c r="B7217" s="5">
        <v>606</v>
      </c>
      <c r="C7217" s="5" t="s">
        <v>533</v>
      </c>
    </row>
    <row r="7218" spans="2:3">
      <c r="B7218" s="5">
        <v>448</v>
      </c>
      <c r="C7218" s="5" t="s">
        <v>533</v>
      </c>
    </row>
    <row r="7219" spans="2:3">
      <c r="B7219" s="5">
        <v>588</v>
      </c>
      <c r="C7219" s="5" t="s">
        <v>533</v>
      </c>
    </row>
    <row r="7220" spans="2:3">
      <c r="B7220" s="5">
        <v>56</v>
      </c>
      <c r="C7220" s="5" t="s">
        <v>532</v>
      </c>
    </row>
    <row r="7221" spans="2:3">
      <c r="B7221" s="5">
        <v>484</v>
      </c>
      <c r="C7221" s="5" t="s">
        <v>533</v>
      </c>
    </row>
    <row r="7222" spans="2:3">
      <c r="B7222" s="5">
        <v>95</v>
      </c>
      <c r="C7222" s="5" t="s">
        <v>533</v>
      </c>
    </row>
    <row r="7223" spans="2:3">
      <c r="B7223" s="5">
        <v>694</v>
      </c>
      <c r="C7223" s="5" t="s">
        <v>533</v>
      </c>
    </row>
    <row r="7224" spans="2:3">
      <c r="B7224" s="5">
        <v>588</v>
      </c>
      <c r="C7224" s="5" t="s">
        <v>532</v>
      </c>
    </row>
    <row r="7225" spans="2:3">
      <c r="B7225" s="5">
        <v>399</v>
      </c>
      <c r="C7225" s="5" t="s">
        <v>533</v>
      </c>
    </row>
    <row r="7226" spans="2:3">
      <c r="B7226" s="5">
        <v>930</v>
      </c>
      <c r="C7226" s="5" t="s">
        <v>533</v>
      </c>
    </row>
    <row r="7227" spans="2:3">
      <c r="B7227" s="5">
        <v>813</v>
      </c>
      <c r="C7227" s="5" t="s">
        <v>532</v>
      </c>
    </row>
    <row r="7228" spans="2:3">
      <c r="B7228" s="5">
        <v>50</v>
      </c>
      <c r="C7228" s="5" t="s">
        <v>532</v>
      </c>
    </row>
    <row r="7229" spans="2:3">
      <c r="B7229" s="5">
        <v>471</v>
      </c>
      <c r="C7229" s="5" t="s">
        <v>533</v>
      </c>
    </row>
    <row r="7230" spans="2:3">
      <c r="B7230" s="5">
        <v>583</v>
      </c>
      <c r="C7230" s="5" t="s">
        <v>532</v>
      </c>
    </row>
    <row r="7231" spans="2:3">
      <c r="B7231" s="5">
        <v>543</v>
      </c>
      <c r="C7231" s="5" t="s">
        <v>533</v>
      </c>
    </row>
    <row r="7232" spans="2:3">
      <c r="B7232" s="5">
        <v>588</v>
      </c>
      <c r="C7232" s="5" t="s">
        <v>533</v>
      </c>
    </row>
    <row r="7233" spans="2:3">
      <c r="B7233" s="5">
        <v>779</v>
      </c>
      <c r="C7233" s="5" t="s">
        <v>532</v>
      </c>
    </row>
    <row r="7234" spans="2:3">
      <c r="B7234" s="5">
        <v>123</v>
      </c>
      <c r="C7234" s="5" t="s">
        <v>533</v>
      </c>
    </row>
    <row r="7235" spans="2:3">
      <c r="B7235" s="5">
        <v>634</v>
      </c>
      <c r="C7235" s="5" t="s">
        <v>533</v>
      </c>
    </row>
    <row r="7236" spans="2:3">
      <c r="B7236" s="5">
        <v>462</v>
      </c>
      <c r="C7236" s="5" t="s">
        <v>532</v>
      </c>
    </row>
    <row r="7237" spans="2:3">
      <c r="B7237" s="5">
        <v>832</v>
      </c>
      <c r="C7237" s="5" t="s">
        <v>532</v>
      </c>
    </row>
    <row r="7238" spans="2:3">
      <c r="B7238" s="5">
        <v>287</v>
      </c>
      <c r="C7238" s="5" t="s">
        <v>532</v>
      </c>
    </row>
    <row r="7239" spans="2:3">
      <c r="B7239" s="5">
        <v>725</v>
      </c>
      <c r="C7239" s="5" t="s">
        <v>532</v>
      </c>
    </row>
    <row r="7240" spans="2:3">
      <c r="B7240" s="5">
        <v>68</v>
      </c>
      <c r="C7240" s="5" t="s">
        <v>532</v>
      </c>
    </row>
    <row r="7241" spans="2:3">
      <c r="B7241" s="5">
        <v>172</v>
      </c>
      <c r="C7241" s="5" t="s">
        <v>532</v>
      </c>
    </row>
    <row r="7242" spans="2:3">
      <c r="B7242" s="5">
        <v>693</v>
      </c>
      <c r="C7242" s="5" t="s">
        <v>533</v>
      </c>
    </row>
    <row r="7243" spans="2:3">
      <c r="B7243" s="5">
        <v>529</v>
      </c>
      <c r="C7243" s="5" t="s">
        <v>533</v>
      </c>
    </row>
    <row r="7244" spans="2:3">
      <c r="B7244" s="5">
        <v>511</v>
      </c>
      <c r="C7244" s="5" t="s">
        <v>533</v>
      </c>
    </row>
    <row r="7245" spans="2:3">
      <c r="B7245" s="5">
        <v>686</v>
      </c>
      <c r="C7245" s="5" t="s">
        <v>532</v>
      </c>
    </row>
    <row r="7246" spans="2:3">
      <c r="B7246" s="5">
        <v>628</v>
      </c>
      <c r="C7246" s="5" t="s">
        <v>533</v>
      </c>
    </row>
    <row r="7247" spans="2:3">
      <c r="B7247" s="5">
        <v>940</v>
      </c>
      <c r="C7247" s="5" t="s">
        <v>532</v>
      </c>
    </row>
    <row r="7248" spans="2:3">
      <c r="B7248" s="5">
        <v>807</v>
      </c>
      <c r="C7248" s="5" t="s">
        <v>532</v>
      </c>
    </row>
    <row r="7249" spans="2:3">
      <c r="B7249" s="5">
        <v>183</v>
      </c>
      <c r="C7249" s="5" t="s">
        <v>533</v>
      </c>
    </row>
    <row r="7250" spans="2:3">
      <c r="B7250" s="5">
        <v>659</v>
      </c>
      <c r="C7250" s="5" t="s">
        <v>533</v>
      </c>
    </row>
    <row r="7251" spans="2:3">
      <c r="B7251" s="5">
        <v>86</v>
      </c>
      <c r="C7251" s="5" t="s">
        <v>532</v>
      </c>
    </row>
    <row r="7252" spans="2:3">
      <c r="B7252" s="5">
        <v>29</v>
      </c>
      <c r="C7252" s="5" t="s">
        <v>533</v>
      </c>
    </row>
    <row r="7253" spans="2:3">
      <c r="B7253" s="5">
        <v>247</v>
      </c>
      <c r="C7253" s="5" t="s">
        <v>532</v>
      </c>
    </row>
    <row r="7254" spans="2:3">
      <c r="B7254" s="5">
        <v>80</v>
      </c>
      <c r="C7254" s="5" t="s">
        <v>532</v>
      </c>
    </row>
    <row r="7255" spans="2:3">
      <c r="B7255" s="5">
        <v>191</v>
      </c>
      <c r="C7255" s="5" t="s">
        <v>533</v>
      </c>
    </row>
    <row r="7256" spans="2:3">
      <c r="B7256" s="5">
        <v>716</v>
      </c>
      <c r="C7256" s="5" t="s">
        <v>533</v>
      </c>
    </row>
    <row r="7257" spans="2:3">
      <c r="B7257" s="5">
        <v>3</v>
      </c>
      <c r="C7257" s="5" t="s">
        <v>533</v>
      </c>
    </row>
    <row r="7258" spans="2:3">
      <c r="B7258" s="5">
        <v>805</v>
      </c>
      <c r="C7258" s="5" t="s">
        <v>532</v>
      </c>
    </row>
    <row r="7259" spans="2:3">
      <c r="B7259" s="5">
        <v>64</v>
      </c>
      <c r="C7259" s="5" t="s">
        <v>533</v>
      </c>
    </row>
    <row r="7260" spans="2:3">
      <c r="B7260" s="5">
        <v>666</v>
      </c>
      <c r="C7260" s="5" t="s">
        <v>533</v>
      </c>
    </row>
    <row r="7261" spans="2:3">
      <c r="B7261" s="5">
        <v>229</v>
      </c>
      <c r="C7261" s="5" t="s">
        <v>533</v>
      </c>
    </row>
    <row r="7262" spans="2:3">
      <c r="B7262" s="5">
        <v>956</v>
      </c>
      <c r="C7262" s="5" t="s">
        <v>533</v>
      </c>
    </row>
    <row r="7263" spans="2:3">
      <c r="B7263" s="5">
        <v>117</v>
      </c>
      <c r="C7263" s="5" t="s">
        <v>533</v>
      </c>
    </row>
    <row r="7264" spans="2:3">
      <c r="B7264" s="5">
        <v>397</v>
      </c>
      <c r="C7264" s="5" t="s">
        <v>533</v>
      </c>
    </row>
    <row r="7265" spans="2:3">
      <c r="B7265" s="5">
        <v>843</v>
      </c>
      <c r="C7265" s="5" t="s">
        <v>532</v>
      </c>
    </row>
    <row r="7266" spans="2:3">
      <c r="B7266" s="5">
        <v>759</v>
      </c>
      <c r="C7266" s="5" t="s">
        <v>533</v>
      </c>
    </row>
    <row r="7267" spans="2:3">
      <c r="B7267" s="5">
        <v>282</v>
      </c>
      <c r="C7267" s="5" t="s">
        <v>533</v>
      </c>
    </row>
    <row r="7268" spans="2:3">
      <c r="B7268" s="5">
        <v>653</v>
      </c>
      <c r="C7268" s="5" t="s">
        <v>533</v>
      </c>
    </row>
    <row r="7269" spans="2:3">
      <c r="B7269" s="5">
        <v>996</v>
      </c>
      <c r="C7269" s="5" t="s">
        <v>532</v>
      </c>
    </row>
    <row r="7270" spans="2:3">
      <c r="B7270" s="5">
        <v>79</v>
      </c>
      <c r="C7270" s="5" t="s">
        <v>532</v>
      </c>
    </row>
    <row r="7271" spans="2:3">
      <c r="B7271" s="5">
        <v>651</v>
      </c>
      <c r="C7271" s="5" t="s">
        <v>533</v>
      </c>
    </row>
    <row r="7272" spans="2:3">
      <c r="B7272" s="5">
        <v>273</v>
      </c>
      <c r="C7272" s="5" t="s">
        <v>532</v>
      </c>
    </row>
    <row r="7273" spans="2:3">
      <c r="B7273" s="5">
        <v>101</v>
      </c>
      <c r="C7273" s="5" t="s">
        <v>533</v>
      </c>
    </row>
    <row r="7274" spans="2:3">
      <c r="B7274" s="5">
        <v>10</v>
      </c>
      <c r="C7274" s="5" t="s">
        <v>533</v>
      </c>
    </row>
    <row r="7275" spans="2:3">
      <c r="B7275" s="5">
        <v>377</v>
      </c>
      <c r="C7275" s="5" t="s">
        <v>533</v>
      </c>
    </row>
    <row r="7276" spans="2:3">
      <c r="B7276" s="5">
        <v>734</v>
      </c>
      <c r="C7276" s="5" t="s">
        <v>533</v>
      </c>
    </row>
    <row r="7277" spans="2:3">
      <c r="B7277" s="5">
        <v>586</v>
      </c>
      <c r="C7277" s="5" t="s">
        <v>533</v>
      </c>
    </row>
    <row r="7278" spans="2:3">
      <c r="B7278" s="5">
        <v>617</v>
      </c>
      <c r="C7278" s="5" t="s">
        <v>532</v>
      </c>
    </row>
    <row r="7279" spans="2:3">
      <c r="B7279" s="5">
        <v>746</v>
      </c>
      <c r="C7279" s="5" t="s">
        <v>533</v>
      </c>
    </row>
    <row r="7280" spans="2:3">
      <c r="B7280" s="5">
        <v>243</v>
      </c>
      <c r="C7280" s="5" t="s">
        <v>533</v>
      </c>
    </row>
    <row r="7281" spans="2:3">
      <c r="B7281" s="5">
        <v>572</v>
      </c>
      <c r="C7281" s="5" t="s">
        <v>533</v>
      </c>
    </row>
    <row r="7282" spans="2:3">
      <c r="B7282" s="5">
        <v>633</v>
      </c>
      <c r="C7282" s="5" t="s">
        <v>533</v>
      </c>
    </row>
    <row r="7283" spans="2:3">
      <c r="B7283" s="5">
        <v>837</v>
      </c>
      <c r="C7283" s="5" t="s">
        <v>532</v>
      </c>
    </row>
    <row r="7284" spans="2:3">
      <c r="B7284" s="5">
        <v>708</v>
      </c>
      <c r="C7284" s="5" t="s">
        <v>533</v>
      </c>
    </row>
    <row r="7285" spans="2:3">
      <c r="B7285" s="5">
        <v>108</v>
      </c>
      <c r="C7285" s="5" t="s">
        <v>533</v>
      </c>
    </row>
    <row r="7286" spans="2:3">
      <c r="B7286" s="5">
        <v>418</v>
      </c>
      <c r="C7286" s="5" t="s">
        <v>533</v>
      </c>
    </row>
    <row r="7287" spans="2:3">
      <c r="B7287" s="5">
        <v>445</v>
      </c>
      <c r="C7287" s="5" t="s">
        <v>533</v>
      </c>
    </row>
    <row r="7288" spans="2:3">
      <c r="B7288" s="5">
        <v>398</v>
      </c>
      <c r="C7288" s="5" t="s">
        <v>533</v>
      </c>
    </row>
    <row r="7289" spans="2:3">
      <c r="B7289" s="5">
        <v>264</v>
      </c>
      <c r="C7289" s="5" t="s">
        <v>533</v>
      </c>
    </row>
    <row r="7290" spans="2:3">
      <c r="B7290" s="5">
        <v>269</v>
      </c>
      <c r="C7290" s="5" t="s">
        <v>532</v>
      </c>
    </row>
    <row r="7291" spans="2:3">
      <c r="B7291" s="5">
        <v>934</v>
      </c>
      <c r="C7291" s="5" t="s">
        <v>532</v>
      </c>
    </row>
    <row r="7292" spans="2:3">
      <c r="B7292" s="5">
        <v>202</v>
      </c>
      <c r="C7292" s="5" t="s">
        <v>532</v>
      </c>
    </row>
    <row r="7293" spans="2:3">
      <c r="B7293" s="5">
        <v>786</v>
      </c>
      <c r="C7293" s="5" t="s">
        <v>532</v>
      </c>
    </row>
    <row r="7294" spans="2:3">
      <c r="B7294" s="5">
        <v>160</v>
      </c>
      <c r="C7294" s="5" t="s">
        <v>533</v>
      </c>
    </row>
    <row r="7295" spans="2:3">
      <c r="B7295" s="5">
        <v>497</v>
      </c>
      <c r="C7295" s="5" t="s">
        <v>533</v>
      </c>
    </row>
    <row r="7296" spans="2:3">
      <c r="B7296" s="5">
        <v>408</v>
      </c>
      <c r="C7296" s="5" t="s">
        <v>532</v>
      </c>
    </row>
    <row r="7297" spans="2:3">
      <c r="B7297" s="5">
        <v>803</v>
      </c>
      <c r="C7297" s="5" t="s">
        <v>533</v>
      </c>
    </row>
    <row r="7298" spans="2:3">
      <c r="B7298" s="5">
        <v>160</v>
      </c>
      <c r="C7298" s="5" t="s">
        <v>532</v>
      </c>
    </row>
    <row r="7299" spans="2:3">
      <c r="B7299" s="5">
        <v>31</v>
      </c>
      <c r="C7299" s="5" t="s">
        <v>533</v>
      </c>
    </row>
    <row r="7300" spans="2:3">
      <c r="B7300" s="5">
        <v>975</v>
      </c>
      <c r="C7300" s="5" t="s">
        <v>532</v>
      </c>
    </row>
    <row r="7301" spans="2:3">
      <c r="B7301" s="5">
        <v>868</v>
      </c>
      <c r="C7301" s="5" t="s">
        <v>533</v>
      </c>
    </row>
    <row r="7302" spans="2:3">
      <c r="B7302" s="5">
        <v>551</v>
      </c>
      <c r="C7302" s="5" t="s">
        <v>533</v>
      </c>
    </row>
    <row r="7303" spans="2:3">
      <c r="B7303" s="5">
        <v>673</v>
      </c>
      <c r="C7303" s="5" t="s">
        <v>533</v>
      </c>
    </row>
    <row r="7304" spans="2:3">
      <c r="B7304" s="5">
        <v>690</v>
      </c>
      <c r="C7304" s="5" t="s">
        <v>533</v>
      </c>
    </row>
    <row r="7305" spans="2:3">
      <c r="B7305" s="5">
        <v>971</v>
      </c>
      <c r="C7305" s="5" t="s">
        <v>532</v>
      </c>
    </row>
    <row r="7306" spans="2:3">
      <c r="B7306" s="5">
        <v>241</v>
      </c>
      <c r="C7306" s="5" t="s">
        <v>532</v>
      </c>
    </row>
    <row r="7307" spans="2:3">
      <c r="B7307" s="5">
        <v>232</v>
      </c>
      <c r="C7307" s="5" t="s">
        <v>532</v>
      </c>
    </row>
    <row r="7308" spans="2:3">
      <c r="B7308" s="5">
        <v>695</v>
      </c>
      <c r="C7308" s="5" t="s">
        <v>533</v>
      </c>
    </row>
    <row r="7309" spans="2:3">
      <c r="B7309" s="5">
        <v>573</v>
      </c>
      <c r="C7309" s="5" t="s">
        <v>533</v>
      </c>
    </row>
    <row r="7310" spans="2:3">
      <c r="B7310" s="5">
        <v>962</v>
      </c>
      <c r="C7310" s="5" t="s">
        <v>533</v>
      </c>
    </row>
    <row r="7311" spans="2:3">
      <c r="B7311" s="5">
        <v>642</v>
      </c>
      <c r="C7311" s="5" t="s">
        <v>533</v>
      </c>
    </row>
    <row r="7312" spans="2:3">
      <c r="B7312" s="5">
        <v>961</v>
      </c>
      <c r="C7312" s="5" t="s">
        <v>532</v>
      </c>
    </row>
    <row r="7313" spans="2:3">
      <c r="B7313" s="5">
        <v>914</v>
      </c>
      <c r="C7313" s="5" t="s">
        <v>532</v>
      </c>
    </row>
    <row r="7314" spans="2:3">
      <c r="B7314" s="5">
        <v>305</v>
      </c>
      <c r="C7314" s="5" t="s">
        <v>533</v>
      </c>
    </row>
    <row r="7315" spans="2:3">
      <c r="B7315" s="5">
        <v>670</v>
      </c>
      <c r="C7315" s="5" t="s">
        <v>533</v>
      </c>
    </row>
    <row r="7316" spans="2:3">
      <c r="B7316" s="5">
        <v>837</v>
      </c>
      <c r="C7316" s="5" t="s">
        <v>532</v>
      </c>
    </row>
    <row r="7317" spans="2:3">
      <c r="B7317" s="5">
        <v>137</v>
      </c>
      <c r="C7317" s="5" t="s">
        <v>533</v>
      </c>
    </row>
    <row r="7318" spans="2:3">
      <c r="B7318" s="5">
        <v>823</v>
      </c>
      <c r="C7318" s="5" t="s">
        <v>533</v>
      </c>
    </row>
    <row r="7319" spans="2:3">
      <c r="B7319" s="5">
        <v>300</v>
      </c>
      <c r="C7319" s="5" t="s">
        <v>533</v>
      </c>
    </row>
    <row r="7320" spans="2:3">
      <c r="B7320" s="5">
        <v>721</v>
      </c>
      <c r="C7320" s="5" t="s">
        <v>533</v>
      </c>
    </row>
    <row r="7321" spans="2:3">
      <c r="B7321" s="5">
        <v>38</v>
      </c>
      <c r="C7321" s="5" t="s">
        <v>533</v>
      </c>
    </row>
    <row r="7322" spans="2:3">
      <c r="B7322" s="5">
        <v>900</v>
      </c>
      <c r="C7322" s="5" t="s">
        <v>533</v>
      </c>
    </row>
    <row r="7323" spans="2:3">
      <c r="B7323" s="5">
        <v>768</v>
      </c>
      <c r="C7323" s="5" t="s">
        <v>532</v>
      </c>
    </row>
    <row r="7324" spans="2:3">
      <c r="B7324" s="5">
        <v>420</v>
      </c>
      <c r="C7324" s="5" t="s">
        <v>533</v>
      </c>
    </row>
    <row r="7325" spans="2:3">
      <c r="B7325" s="5">
        <v>983</v>
      </c>
      <c r="C7325" s="5" t="s">
        <v>532</v>
      </c>
    </row>
    <row r="7326" spans="2:3">
      <c r="B7326" s="5">
        <v>830</v>
      </c>
      <c r="C7326" s="5" t="s">
        <v>532</v>
      </c>
    </row>
    <row r="7327" spans="2:3">
      <c r="B7327" s="5">
        <v>1000</v>
      </c>
      <c r="C7327" s="5" t="s">
        <v>532</v>
      </c>
    </row>
    <row r="7328" spans="2:3">
      <c r="B7328" s="5">
        <v>711</v>
      </c>
      <c r="C7328" s="5" t="s">
        <v>533</v>
      </c>
    </row>
    <row r="7329" spans="2:3">
      <c r="B7329" s="5">
        <v>820</v>
      </c>
      <c r="C7329" s="5" t="s">
        <v>532</v>
      </c>
    </row>
    <row r="7330" spans="2:3">
      <c r="B7330" s="5">
        <v>394</v>
      </c>
      <c r="C7330" s="5" t="s">
        <v>532</v>
      </c>
    </row>
    <row r="7331" spans="2:3">
      <c r="B7331" s="5">
        <v>31</v>
      </c>
      <c r="C7331" s="5" t="s">
        <v>533</v>
      </c>
    </row>
    <row r="7332" spans="2:3">
      <c r="B7332" s="5">
        <v>226</v>
      </c>
      <c r="C7332" s="5" t="s">
        <v>533</v>
      </c>
    </row>
    <row r="7333" spans="2:3">
      <c r="B7333" s="5">
        <v>695</v>
      </c>
      <c r="C7333" s="5" t="s">
        <v>533</v>
      </c>
    </row>
    <row r="7334" spans="2:3">
      <c r="B7334" s="5">
        <v>567</v>
      </c>
      <c r="C7334" s="5" t="s">
        <v>532</v>
      </c>
    </row>
    <row r="7335" spans="2:3">
      <c r="B7335" s="5">
        <v>268</v>
      </c>
      <c r="C7335" s="5" t="s">
        <v>533</v>
      </c>
    </row>
    <row r="7336" spans="2:3">
      <c r="B7336" s="5">
        <v>222</v>
      </c>
      <c r="C7336" s="5" t="s">
        <v>533</v>
      </c>
    </row>
    <row r="7337" spans="2:3">
      <c r="B7337" s="5">
        <v>466</v>
      </c>
      <c r="C7337" s="5" t="s">
        <v>533</v>
      </c>
    </row>
    <row r="7338" spans="2:3">
      <c r="B7338" s="5">
        <v>837</v>
      </c>
      <c r="C7338" s="5" t="s">
        <v>532</v>
      </c>
    </row>
    <row r="7339" spans="2:3">
      <c r="B7339" s="5">
        <v>33</v>
      </c>
      <c r="C7339" s="5" t="s">
        <v>533</v>
      </c>
    </row>
    <row r="7340" spans="2:3">
      <c r="B7340" s="5">
        <v>616</v>
      </c>
      <c r="C7340" s="5" t="s">
        <v>532</v>
      </c>
    </row>
    <row r="7341" spans="2:3">
      <c r="B7341" s="5">
        <v>375</v>
      </c>
      <c r="C7341" s="5" t="s">
        <v>532</v>
      </c>
    </row>
    <row r="7342" spans="2:3">
      <c r="B7342" s="5">
        <v>250</v>
      </c>
      <c r="C7342" s="5" t="s">
        <v>533</v>
      </c>
    </row>
    <row r="7343" spans="2:3">
      <c r="B7343" s="5">
        <v>948</v>
      </c>
      <c r="C7343" s="5" t="s">
        <v>533</v>
      </c>
    </row>
    <row r="7344" spans="2:3">
      <c r="B7344" s="5">
        <v>127</v>
      </c>
      <c r="C7344" s="5" t="s">
        <v>532</v>
      </c>
    </row>
    <row r="7345" spans="2:3">
      <c r="B7345" s="5">
        <v>571</v>
      </c>
      <c r="C7345" s="5" t="s">
        <v>532</v>
      </c>
    </row>
    <row r="7346" spans="2:3">
      <c r="B7346" s="5">
        <v>939</v>
      </c>
      <c r="C7346" s="5" t="s">
        <v>533</v>
      </c>
    </row>
    <row r="7347" spans="2:3">
      <c r="B7347" s="5">
        <v>79</v>
      </c>
      <c r="C7347" s="5" t="s">
        <v>532</v>
      </c>
    </row>
    <row r="7348" spans="2:3">
      <c r="B7348" s="5">
        <v>841</v>
      </c>
      <c r="C7348" s="5" t="s">
        <v>532</v>
      </c>
    </row>
    <row r="7349" spans="2:3">
      <c r="B7349" s="5">
        <v>495</v>
      </c>
      <c r="C7349" s="5" t="s">
        <v>533</v>
      </c>
    </row>
    <row r="7350" spans="2:3">
      <c r="B7350" s="5">
        <v>963</v>
      </c>
      <c r="C7350" s="5" t="s">
        <v>532</v>
      </c>
    </row>
    <row r="7351" spans="2:3">
      <c r="B7351" s="5">
        <v>236</v>
      </c>
      <c r="C7351" s="5" t="s">
        <v>532</v>
      </c>
    </row>
    <row r="7352" spans="2:3">
      <c r="B7352" s="5">
        <v>824</v>
      </c>
      <c r="C7352" s="5" t="s">
        <v>532</v>
      </c>
    </row>
    <row r="7353" spans="2:3">
      <c r="B7353" s="5">
        <v>157</v>
      </c>
      <c r="C7353" s="5" t="s">
        <v>532</v>
      </c>
    </row>
    <row r="7354" spans="2:3">
      <c r="B7354" s="5">
        <v>934</v>
      </c>
      <c r="C7354" s="5" t="s">
        <v>533</v>
      </c>
    </row>
    <row r="7355" spans="2:3">
      <c r="B7355" s="5">
        <v>511</v>
      </c>
      <c r="C7355" s="5" t="s">
        <v>533</v>
      </c>
    </row>
    <row r="7356" spans="2:3">
      <c r="B7356" s="5">
        <v>969</v>
      </c>
      <c r="C7356" s="5" t="s">
        <v>533</v>
      </c>
    </row>
    <row r="7357" spans="2:3">
      <c r="B7357" s="5">
        <v>42</v>
      </c>
      <c r="C7357" s="5" t="s">
        <v>533</v>
      </c>
    </row>
    <row r="7358" spans="2:3">
      <c r="B7358" s="5">
        <v>704</v>
      </c>
      <c r="C7358" s="5" t="s">
        <v>532</v>
      </c>
    </row>
    <row r="7359" spans="2:3">
      <c r="B7359" s="5">
        <v>840</v>
      </c>
      <c r="C7359" s="5" t="s">
        <v>533</v>
      </c>
    </row>
    <row r="7360" spans="2:3">
      <c r="B7360" s="5">
        <v>682</v>
      </c>
      <c r="C7360" s="5" t="s">
        <v>533</v>
      </c>
    </row>
    <row r="7361" spans="2:3">
      <c r="B7361" s="5">
        <v>507</v>
      </c>
      <c r="C7361" s="5" t="s">
        <v>533</v>
      </c>
    </row>
    <row r="7362" spans="2:3">
      <c r="B7362" s="5">
        <v>369</v>
      </c>
      <c r="C7362" s="5" t="s">
        <v>533</v>
      </c>
    </row>
    <row r="7363" spans="2:3">
      <c r="B7363" s="5">
        <v>710</v>
      </c>
      <c r="C7363" s="5" t="s">
        <v>532</v>
      </c>
    </row>
    <row r="7364" spans="2:3">
      <c r="B7364" s="5">
        <v>681</v>
      </c>
      <c r="C7364" s="5" t="s">
        <v>532</v>
      </c>
    </row>
    <row r="7365" spans="2:3">
      <c r="B7365" s="5">
        <v>159</v>
      </c>
      <c r="C7365" s="5" t="s">
        <v>533</v>
      </c>
    </row>
    <row r="7366" spans="2:3">
      <c r="B7366" s="5">
        <v>707</v>
      </c>
      <c r="C7366" s="5" t="s">
        <v>533</v>
      </c>
    </row>
    <row r="7367" spans="2:3">
      <c r="B7367" s="5">
        <v>861</v>
      </c>
      <c r="C7367" s="5" t="s">
        <v>533</v>
      </c>
    </row>
    <row r="7368" spans="2:3">
      <c r="B7368" s="5">
        <v>231</v>
      </c>
      <c r="C7368" s="5" t="s">
        <v>533</v>
      </c>
    </row>
    <row r="7369" spans="2:3">
      <c r="B7369" s="5">
        <v>400</v>
      </c>
      <c r="C7369" s="5" t="s">
        <v>532</v>
      </c>
    </row>
    <row r="7370" spans="2:3">
      <c r="B7370" s="5">
        <v>624</v>
      </c>
      <c r="C7370" s="5" t="s">
        <v>532</v>
      </c>
    </row>
    <row r="7371" spans="2:3">
      <c r="B7371" s="5">
        <v>266</v>
      </c>
      <c r="C7371" s="5" t="s">
        <v>533</v>
      </c>
    </row>
    <row r="7372" spans="2:3">
      <c r="B7372" s="5">
        <v>949</v>
      </c>
      <c r="C7372" s="5" t="s">
        <v>533</v>
      </c>
    </row>
    <row r="7373" spans="2:3">
      <c r="B7373" s="5">
        <v>934</v>
      </c>
      <c r="C7373" s="5" t="s">
        <v>532</v>
      </c>
    </row>
    <row r="7374" spans="2:3">
      <c r="B7374" s="5">
        <v>445</v>
      </c>
      <c r="C7374" s="5" t="s">
        <v>533</v>
      </c>
    </row>
    <row r="7375" spans="2:3">
      <c r="B7375" s="5">
        <v>518</v>
      </c>
      <c r="C7375" s="5" t="s">
        <v>533</v>
      </c>
    </row>
    <row r="7376" spans="2:3">
      <c r="B7376" s="5">
        <v>665</v>
      </c>
      <c r="C7376" s="5" t="s">
        <v>532</v>
      </c>
    </row>
    <row r="7377" spans="2:3">
      <c r="B7377" s="5">
        <v>339</v>
      </c>
      <c r="C7377" s="5" t="s">
        <v>533</v>
      </c>
    </row>
    <row r="7378" spans="2:3">
      <c r="B7378" s="5">
        <v>796</v>
      </c>
      <c r="C7378" s="5" t="s">
        <v>532</v>
      </c>
    </row>
    <row r="7379" spans="2:3">
      <c r="B7379" s="5">
        <v>124</v>
      </c>
      <c r="C7379" s="5" t="s">
        <v>533</v>
      </c>
    </row>
    <row r="7380" spans="2:3">
      <c r="B7380" s="5">
        <v>162</v>
      </c>
      <c r="C7380" s="5" t="s">
        <v>533</v>
      </c>
    </row>
    <row r="7381" spans="2:3">
      <c r="B7381" s="5">
        <v>170</v>
      </c>
      <c r="C7381" s="5" t="s">
        <v>532</v>
      </c>
    </row>
    <row r="7382" spans="2:3">
      <c r="B7382" s="5">
        <v>56</v>
      </c>
      <c r="C7382" s="5" t="s">
        <v>533</v>
      </c>
    </row>
    <row r="7383" spans="2:3">
      <c r="B7383" s="5">
        <v>949</v>
      </c>
      <c r="C7383" s="5" t="s">
        <v>533</v>
      </c>
    </row>
    <row r="7384" spans="2:3">
      <c r="B7384" s="5">
        <v>715</v>
      </c>
      <c r="C7384" s="5" t="s">
        <v>532</v>
      </c>
    </row>
    <row r="7385" spans="2:3">
      <c r="B7385" s="5">
        <v>516</v>
      </c>
      <c r="C7385" s="5" t="s">
        <v>532</v>
      </c>
    </row>
    <row r="7386" spans="2:3">
      <c r="B7386" s="5">
        <v>574</v>
      </c>
      <c r="C7386" s="5" t="s">
        <v>533</v>
      </c>
    </row>
    <row r="7387" spans="2:3">
      <c r="B7387" s="5">
        <v>75</v>
      </c>
      <c r="C7387" s="5" t="s">
        <v>533</v>
      </c>
    </row>
    <row r="7388" spans="2:3">
      <c r="B7388" s="5">
        <v>97</v>
      </c>
      <c r="C7388" s="5" t="s">
        <v>533</v>
      </c>
    </row>
    <row r="7389" spans="2:3">
      <c r="B7389" s="5">
        <v>857</v>
      </c>
      <c r="C7389" s="5" t="s">
        <v>533</v>
      </c>
    </row>
    <row r="7390" spans="2:3">
      <c r="B7390" s="5">
        <v>400</v>
      </c>
      <c r="C7390" s="5" t="s">
        <v>533</v>
      </c>
    </row>
    <row r="7391" spans="2:3">
      <c r="B7391" s="5">
        <v>948</v>
      </c>
      <c r="C7391" s="5" t="s">
        <v>532</v>
      </c>
    </row>
    <row r="7392" spans="2:3">
      <c r="B7392" s="5">
        <v>941</v>
      </c>
      <c r="C7392" s="5" t="s">
        <v>532</v>
      </c>
    </row>
    <row r="7393" spans="2:3">
      <c r="B7393" s="5">
        <v>968</v>
      </c>
      <c r="C7393" s="5" t="s">
        <v>532</v>
      </c>
    </row>
    <row r="7394" spans="2:3">
      <c r="B7394" s="5">
        <v>306</v>
      </c>
      <c r="C7394" s="5" t="s">
        <v>533</v>
      </c>
    </row>
    <row r="7395" spans="2:3">
      <c r="B7395" s="5">
        <v>410</v>
      </c>
      <c r="C7395" s="5" t="s">
        <v>533</v>
      </c>
    </row>
    <row r="7396" spans="2:3">
      <c r="B7396" s="5">
        <v>672</v>
      </c>
      <c r="C7396" s="5" t="s">
        <v>532</v>
      </c>
    </row>
    <row r="7397" spans="2:3">
      <c r="B7397" s="5">
        <v>679</v>
      </c>
      <c r="C7397" s="5" t="s">
        <v>533</v>
      </c>
    </row>
    <row r="7398" spans="2:3">
      <c r="B7398" s="5">
        <v>805</v>
      </c>
      <c r="C7398" s="5" t="s">
        <v>533</v>
      </c>
    </row>
    <row r="7399" spans="2:3">
      <c r="B7399" s="5">
        <v>572</v>
      </c>
      <c r="C7399" s="5" t="s">
        <v>533</v>
      </c>
    </row>
    <row r="7400" spans="2:3">
      <c r="B7400" s="5">
        <v>723</v>
      </c>
      <c r="C7400" s="5" t="s">
        <v>533</v>
      </c>
    </row>
    <row r="7401" spans="2:3">
      <c r="B7401" s="5">
        <v>597</v>
      </c>
      <c r="C7401" s="5" t="s">
        <v>533</v>
      </c>
    </row>
    <row r="7402" spans="2:3">
      <c r="B7402" s="5">
        <v>78</v>
      </c>
      <c r="C7402" s="5" t="s">
        <v>533</v>
      </c>
    </row>
    <row r="7403" spans="2:3">
      <c r="B7403" s="5">
        <v>819</v>
      </c>
      <c r="C7403" s="5" t="s">
        <v>533</v>
      </c>
    </row>
    <row r="7404" spans="2:3">
      <c r="B7404" s="5">
        <v>46</v>
      </c>
      <c r="C7404" s="5" t="s">
        <v>533</v>
      </c>
    </row>
    <row r="7405" spans="2:3">
      <c r="B7405" s="5">
        <v>441</v>
      </c>
      <c r="C7405" s="5" t="s">
        <v>532</v>
      </c>
    </row>
    <row r="7406" spans="2:3">
      <c r="B7406" s="5">
        <v>720</v>
      </c>
      <c r="C7406" s="5" t="s">
        <v>532</v>
      </c>
    </row>
    <row r="7407" spans="2:3">
      <c r="B7407" s="5">
        <v>918</v>
      </c>
      <c r="C7407" s="5" t="s">
        <v>533</v>
      </c>
    </row>
    <row r="7408" spans="2:3">
      <c r="B7408" s="5">
        <v>573</v>
      </c>
      <c r="C7408" s="5" t="s">
        <v>533</v>
      </c>
    </row>
    <row r="7409" spans="2:3">
      <c r="B7409" s="5">
        <v>83</v>
      </c>
      <c r="C7409" s="5" t="s">
        <v>533</v>
      </c>
    </row>
    <row r="7410" spans="2:3">
      <c r="B7410" s="5">
        <v>200</v>
      </c>
      <c r="C7410" s="5" t="s">
        <v>532</v>
      </c>
    </row>
    <row r="7411" spans="2:3">
      <c r="B7411" s="5">
        <v>274</v>
      </c>
      <c r="C7411" s="5" t="s">
        <v>533</v>
      </c>
    </row>
    <row r="7412" spans="2:3">
      <c r="B7412" s="5">
        <v>893</v>
      </c>
      <c r="C7412" s="5" t="s">
        <v>532</v>
      </c>
    </row>
    <row r="7413" spans="2:3">
      <c r="B7413" s="5">
        <v>189</v>
      </c>
      <c r="C7413" s="5" t="s">
        <v>532</v>
      </c>
    </row>
    <row r="7414" spans="2:3">
      <c r="B7414" s="5">
        <v>362</v>
      </c>
      <c r="C7414" s="5" t="s">
        <v>533</v>
      </c>
    </row>
    <row r="7415" spans="2:3">
      <c r="B7415" s="5">
        <v>85</v>
      </c>
      <c r="C7415" s="5" t="s">
        <v>533</v>
      </c>
    </row>
    <row r="7416" spans="2:3">
      <c r="B7416" s="5">
        <v>776</v>
      </c>
      <c r="C7416" s="5" t="s">
        <v>533</v>
      </c>
    </row>
    <row r="7417" spans="2:3">
      <c r="B7417" s="5">
        <v>914</v>
      </c>
      <c r="C7417" s="5" t="s">
        <v>533</v>
      </c>
    </row>
    <row r="7418" spans="2:3">
      <c r="B7418" s="5">
        <v>688</v>
      </c>
      <c r="C7418" s="5" t="s">
        <v>532</v>
      </c>
    </row>
    <row r="7419" spans="2:3">
      <c r="B7419" s="5">
        <v>206</v>
      </c>
      <c r="C7419" s="5" t="s">
        <v>533</v>
      </c>
    </row>
    <row r="7420" spans="2:3">
      <c r="B7420" s="5">
        <v>594</v>
      </c>
      <c r="C7420" s="5" t="s">
        <v>533</v>
      </c>
    </row>
    <row r="7421" spans="2:3">
      <c r="B7421" s="5">
        <v>493</v>
      </c>
      <c r="C7421" s="5" t="s">
        <v>532</v>
      </c>
    </row>
    <row r="7422" spans="2:3">
      <c r="B7422" s="5">
        <v>635</v>
      </c>
      <c r="C7422" s="5" t="s">
        <v>533</v>
      </c>
    </row>
    <row r="7423" spans="2:3">
      <c r="B7423" s="5">
        <v>180</v>
      </c>
      <c r="C7423" s="5" t="s">
        <v>533</v>
      </c>
    </row>
    <row r="7424" spans="2:3">
      <c r="B7424" s="5">
        <v>607</v>
      </c>
      <c r="C7424" s="5" t="s">
        <v>533</v>
      </c>
    </row>
    <row r="7425" spans="2:3">
      <c r="B7425" s="5">
        <v>704</v>
      </c>
      <c r="C7425" s="5" t="s">
        <v>532</v>
      </c>
    </row>
    <row r="7426" spans="2:3">
      <c r="B7426" s="5">
        <v>484</v>
      </c>
      <c r="C7426" s="5" t="s">
        <v>533</v>
      </c>
    </row>
    <row r="7427" spans="2:3">
      <c r="B7427" s="5">
        <v>243</v>
      </c>
      <c r="C7427" s="5" t="s">
        <v>533</v>
      </c>
    </row>
    <row r="7428" spans="2:3">
      <c r="B7428" s="5">
        <v>360</v>
      </c>
      <c r="C7428" s="5" t="s">
        <v>533</v>
      </c>
    </row>
    <row r="7429" spans="2:3">
      <c r="B7429" s="5">
        <v>973</v>
      </c>
      <c r="C7429" s="5" t="s">
        <v>532</v>
      </c>
    </row>
    <row r="7430" spans="2:3">
      <c r="B7430" s="5">
        <v>325</v>
      </c>
      <c r="C7430" s="5" t="s">
        <v>533</v>
      </c>
    </row>
    <row r="7431" spans="2:3">
      <c r="B7431" s="5">
        <v>185</v>
      </c>
      <c r="C7431" s="5" t="s">
        <v>533</v>
      </c>
    </row>
    <row r="7432" spans="2:3">
      <c r="B7432" s="5">
        <v>247</v>
      </c>
      <c r="C7432" s="5" t="s">
        <v>532</v>
      </c>
    </row>
    <row r="7433" spans="2:3">
      <c r="B7433" s="5">
        <v>949</v>
      </c>
      <c r="C7433" s="5" t="s">
        <v>533</v>
      </c>
    </row>
    <row r="7434" spans="2:3">
      <c r="B7434" s="5">
        <v>861</v>
      </c>
      <c r="C7434" s="5" t="s">
        <v>533</v>
      </c>
    </row>
    <row r="7435" spans="2:3">
      <c r="B7435" s="5">
        <v>623</v>
      </c>
      <c r="C7435" s="5" t="s">
        <v>533</v>
      </c>
    </row>
    <row r="7436" spans="2:3">
      <c r="B7436" s="5">
        <v>70</v>
      </c>
      <c r="C7436" s="5" t="s">
        <v>533</v>
      </c>
    </row>
    <row r="7437" spans="2:3">
      <c r="B7437" s="5">
        <v>249</v>
      </c>
      <c r="C7437" s="5" t="s">
        <v>533</v>
      </c>
    </row>
    <row r="7438" spans="2:3">
      <c r="B7438" s="5">
        <v>449</v>
      </c>
      <c r="C7438" s="5" t="s">
        <v>533</v>
      </c>
    </row>
    <row r="7439" spans="2:3">
      <c r="B7439" s="5">
        <v>699</v>
      </c>
      <c r="C7439" s="5" t="s">
        <v>533</v>
      </c>
    </row>
    <row r="7440" spans="2:3">
      <c r="B7440" s="5">
        <v>795</v>
      </c>
      <c r="C7440" s="5" t="s">
        <v>532</v>
      </c>
    </row>
    <row r="7441" spans="2:3">
      <c r="B7441" s="5">
        <v>592</v>
      </c>
      <c r="C7441" s="5" t="s">
        <v>533</v>
      </c>
    </row>
    <row r="7442" spans="2:3">
      <c r="B7442" s="5">
        <v>847</v>
      </c>
      <c r="C7442" s="5" t="s">
        <v>533</v>
      </c>
    </row>
    <row r="7443" spans="2:3">
      <c r="B7443" s="5">
        <v>637</v>
      </c>
      <c r="C7443" s="5" t="s">
        <v>533</v>
      </c>
    </row>
    <row r="7444" spans="2:3">
      <c r="B7444" s="5">
        <v>901</v>
      </c>
      <c r="C7444" s="5" t="s">
        <v>532</v>
      </c>
    </row>
    <row r="7445" spans="2:3">
      <c r="B7445" s="5">
        <v>319</v>
      </c>
      <c r="C7445" s="5" t="s">
        <v>533</v>
      </c>
    </row>
    <row r="7446" spans="2:3">
      <c r="B7446" s="5">
        <v>197</v>
      </c>
      <c r="C7446" s="5" t="s">
        <v>533</v>
      </c>
    </row>
    <row r="7447" spans="2:3">
      <c r="B7447" s="5">
        <v>155</v>
      </c>
      <c r="C7447" s="5" t="s">
        <v>533</v>
      </c>
    </row>
    <row r="7448" spans="2:3">
      <c r="B7448" s="5">
        <v>350</v>
      </c>
      <c r="C7448" s="5" t="s">
        <v>533</v>
      </c>
    </row>
    <row r="7449" spans="2:3">
      <c r="B7449" s="5">
        <v>809</v>
      </c>
      <c r="C7449" s="5" t="s">
        <v>533</v>
      </c>
    </row>
    <row r="7450" spans="2:3">
      <c r="B7450" s="5">
        <v>588</v>
      </c>
      <c r="C7450" s="5" t="s">
        <v>533</v>
      </c>
    </row>
    <row r="7451" spans="2:3">
      <c r="B7451" s="5">
        <v>511</v>
      </c>
      <c r="C7451" s="5" t="s">
        <v>532</v>
      </c>
    </row>
    <row r="7452" spans="2:3">
      <c r="B7452" s="5">
        <v>977</v>
      </c>
      <c r="C7452" s="5" t="s">
        <v>533</v>
      </c>
    </row>
    <row r="7453" spans="2:3">
      <c r="B7453" s="5">
        <v>526</v>
      </c>
      <c r="C7453" s="5" t="s">
        <v>532</v>
      </c>
    </row>
    <row r="7454" spans="2:3">
      <c r="B7454" s="5">
        <v>969</v>
      </c>
      <c r="C7454" s="5" t="s">
        <v>532</v>
      </c>
    </row>
    <row r="7455" spans="2:3">
      <c r="B7455" s="5">
        <v>399</v>
      </c>
      <c r="C7455" s="5" t="s">
        <v>533</v>
      </c>
    </row>
    <row r="7456" spans="2:3">
      <c r="B7456" s="5">
        <v>241</v>
      </c>
      <c r="C7456" s="5" t="s">
        <v>532</v>
      </c>
    </row>
    <row r="7457" spans="2:3">
      <c r="B7457" s="5">
        <v>631</v>
      </c>
      <c r="C7457" s="5" t="s">
        <v>532</v>
      </c>
    </row>
    <row r="7458" spans="2:3">
      <c r="B7458" s="5">
        <v>636</v>
      </c>
      <c r="C7458" s="5" t="s">
        <v>533</v>
      </c>
    </row>
    <row r="7459" spans="2:3">
      <c r="B7459" s="5">
        <v>781</v>
      </c>
      <c r="C7459" s="5" t="s">
        <v>532</v>
      </c>
    </row>
    <row r="7460" spans="2:3">
      <c r="B7460" s="5">
        <v>757</v>
      </c>
      <c r="C7460" s="5" t="s">
        <v>533</v>
      </c>
    </row>
    <row r="7461" spans="2:3">
      <c r="B7461" s="5">
        <v>934</v>
      </c>
      <c r="C7461" s="5" t="s">
        <v>533</v>
      </c>
    </row>
    <row r="7462" spans="2:3">
      <c r="B7462" s="5">
        <v>931</v>
      </c>
      <c r="C7462" s="5" t="s">
        <v>532</v>
      </c>
    </row>
    <row r="7463" spans="2:3">
      <c r="B7463" s="5">
        <v>952</v>
      </c>
      <c r="C7463" s="5" t="s">
        <v>532</v>
      </c>
    </row>
    <row r="7464" spans="2:3">
      <c r="B7464" s="5">
        <v>817</v>
      </c>
      <c r="C7464" s="5" t="s">
        <v>532</v>
      </c>
    </row>
    <row r="7465" spans="2:3">
      <c r="B7465" s="5">
        <v>12</v>
      </c>
      <c r="C7465" s="5" t="s">
        <v>532</v>
      </c>
    </row>
    <row r="7466" spans="2:3">
      <c r="B7466" s="5">
        <v>748</v>
      </c>
      <c r="C7466" s="5" t="s">
        <v>532</v>
      </c>
    </row>
    <row r="7467" spans="2:3">
      <c r="B7467" s="5">
        <v>526</v>
      </c>
      <c r="C7467" s="5" t="s">
        <v>533</v>
      </c>
    </row>
    <row r="7468" spans="2:3">
      <c r="B7468" s="5">
        <v>48</v>
      </c>
      <c r="C7468" s="5" t="s">
        <v>533</v>
      </c>
    </row>
    <row r="7469" spans="2:3">
      <c r="B7469" s="5">
        <v>441</v>
      </c>
      <c r="C7469" s="5" t="s">
        <v>532</v>
      </c>
    </row>
    <row r="7470" spans="2:3">
      <c r="B7470" s="5">
        <v>193</v>
      </c>
      <c r="C7470" s="5" t="s">
        <v>533</v>
      </c>
    </row>
    <row r="7471" spans="2:3">
      <c r="B7471" s="5">
        <v>105</v>
      </c>
      <c r="C7471" s="5" t="s">
        <v>533</v>
      </c>
    </row>
    <row r="7472" spans="2:3">
      <c r="B7472" s="5">
        <v>380</v>
      </c>
      <c r="C7472" s="5" t="s">
        <v>533</v>
      </c>
    </row>
    <row r="7473" spans="2:3">
      <c r="B7473" s="5">
        <v>943</v>
      </c>
      <c r="C7473" s="5" t="s">
        <v>532</v>
      </c>
    </row>
    <row r="7474" spans="2:3">
      <c r="B7474" s="5">
        <v>724</v>
      </c>
      <c r="C7474" s="5" t="s">
        <v>533</v>
      </c>
    </row>
    <row r="7475" spans="2:3">
      <c r="B7475" s="5">
        <v>772</v>
      </c>
      <c r="C7475" s="5" t="s">
        <v>533</v>
      </c>
    </row>
    <row r="7476" spans="2:3">
      <c r="B7476" s="5">
        <v>75</v>
      </c>
      <c r="C7476" s="5" t="s">
        <v>533</v>
      </c>
    </row>
    <row r="7477" spans="2:3">
      <c r="B7477" s="5">
        <v>619</v>
      </c>
      <c r="C7477" s="5" t="s">
        <v>533</v>
      </c>
    </row>
    <row r="7478" spans="2:3">
      <c r="B7478" s="5">
        <v>251</v>
      </c>
      <c r="C7478" s="5" t="s">
        <v>533</v>
      </c>
    </row>
    <row r="7479" spans="2:3">
      <c r="B7479" s="5">
        <v>959</v>
      </c>
      <c r="C7479" s="5" t="s">
        <v>532</v>
      </c>
    </row>
    <row r="7480" spans="2:3">
      <c r="B7480" s="5">
        <v>493</v>
      </c>
      <c r="C7480" s="5" t="s">
        <v>533</v>
      </c>
    </row>
    <row r="7481" spans="2:3">
      <c r="B7481" s="5">
        <v>177</v>
      </c>
      <c r="C7481" s="5" t="s">
        <v>532</v>
      </c>
    </row>
    <row r="7482" spans="2:3">
      <c r="B7482" s="5">
        <v>811</v>
      </c>
      <c r="C7482" s="5" t="s">
        <v>533</v>
      </c>
    </row>
    <row r="7483" spans="2:3">
      <c r="B7483" s="5">
        <v>237</v>
      </c>
      <c r="C7483" s="5" t="s">
        <v>533</v>
      </c>
    </row>
    <row r="7484" spans="2:3">
      <c r="B7484" s="5">
        <v>581</v>
      </c>
      <c r="C7484" s="5" t="s">
        <v>532</v>
      </c>
    </row>
    <row r="7485" spans="2:3">
      <c r="B7485" s="5">
        <v>784</v>
      </c>
      <c r="C7485" s="5" t="s">
        <v>532</v>
      </c>
    </row>
    <row r="7486" spans="2:3">
      <c r="B7486" s="5">
        <v>858</v>
      </c>
      <c r="C7486" s="5" t="s">
        <v>532</v>
      </c>
    </row>
    <row r="7487" spans="2:3">
      <c r="B7487" s="5">
        <v>869</v>
      </c>
      <c r="C7487" s="5" t="s">
        <v>533</v>
      </c>
    </row>
    <row r="7488" spans="2:3">
      <c r="B7488" s="5">
        <v>912</v>
      </c>
      <c r="C7488" s="5" t="s">
        <v>532</v>
      </c>
    </row>
    <row r="7489" spans="2:3">
      <c r="B7489" s="5">
        <v>396</v>
      </c>
      <c r="C7489" s="5" t="s">
        <v>533</v>
      </c>
    </row>
    <row r="7490" spans="2:3">
      <c r="B7490" s="5">
        <v>190</v>
      </c>
      <c r="C7490" s="5" t="s">
        <v>533</v>
      </c>
    </row>
    <row r="7491" spans="2:3">
      <c r="B7491" s="5">
        <v>710</v>
      </c>
      <c r="C7491" s="5" t="s">
        <v>533</v>
      </c>
    </row>
    <row r="7492" spans="2:3">
      <c r="B7492" s="5">
        <v>411</v>
      </c>
      <c r="C7492" s="5" t="s">
        <v>532</v>
      </c>
    </row>
    <row r="7493" spans="2:3">
      <c r="B7493" s="5">
        <v>455</v>
      </c>
      <c r="C7493" s="5" t="s">
        <v>533</v>
      </c>
    </row>
    <row r="7494" spans="2:3">
      <c r="B7494" s="5">
        <v>720</v>
      </c>
      <c r="C7494" s="5" t="s">
        <v>533</v>
      </c>
    </row>
    <row r="7495" spans="2:3">
      <c r="B7495" s="5">
        <v>295</v>
      </c>
      <c r="C7495" s="5" t="s">
        <v>532</v>
      </c>
    </row>
    <row r="7496" spans="2:3">
      <c r="B7496" s="5">
        <v>86</v>
      </c>
      <c r="C7496" s="5" t="s">
        <v>533</v>
      </c>
    </row>
    <row r="7497" spans="2:3">
      <c r="B7497" s="5">
        <v>249</v>
      </c>
      <c r="C7497" s="5" t="s">
        <v>532</v>
      </c>
    </row>
    <row r="7498" spans="2:3">
      <c r="B7498" s="5">
        <v>802</v>
      </c>
      <c r="C7498" s="5" t="s">
        <v>532</v>
      </c>
    </row>
    <row r="7499" spans="2:3">
      <c r="B7499" s="5">
        <v>660</v>
      </c>
      <c r="C7499" s="5" t="s">
        <v>532</v>
      </c>
    </row>
    <row r="7500" spans="2:3">
      <c r="B7500" s="5">
        <v>297</v>
      </c>
      <c r="C7500" s="5" t="s">
        <v>533</v>
      </c>
    </row>
    <row r="7501" spans="2:3">
      <c r="B7501" s="5">
        <v>428</v>
      </c>
      <c r="C7501" s="5" t="s">
        <v>533</v>
      </c>
    </row>
    <row r="7502" spans="2:3">
      <c r="B7502" s="5">
        <v>923</v>
      </c>
      <c r="C7502" s="5" t="s">
        <v>532</v>
      </c>
    </row>
    <row r="7503" spans="2:3">
      <c r="B7503" s="5">
        <v>226</v>
      </c>
      <c r="C7503" s="5" t="s">
        <v>532</v>
      </c>
    </row>
    <row r="7504" spans="2:3">
      <c r="B7504" s="5">
        <v>590</v>
      </c>
      <c r="C7504" s="5" t="s">
        <v>532</v>
      </c>
    </row>
    <row r="7505" spans="2:3">
      <c r="B7505" s="5">
        <v>744</v>
      </c>
      <c r="C7505" s="5" t="s">
        <v>533</v>
      </c>
    </row>
    <row r="7506" spans="2:3">
      <c r="B7506" s="5">
        <v>349</v>
      </c>
      <c r="C7506" s="5" t="s">
        <v>533</v>
      </c>
    </row>
    <row r="7507" spans="2:3">
      <c r="B7507" s="5">
        <v>331</v>
      </c>
      <c r="C7507" s="5" t="s">
        <v>532</v>
      </c>
    </row>
    <row r="7508" spans="2:3">
      <c r="B7508" s="5">
        <v>575</v>
      </c>
      <c r="C7508" s="5" t="s">
        <v>533</v>
      </c>
    </row>
    <row r="7509" spans="2:3">
      <c r="B7509" s="5">
        <v>640</v>
      </c>
      <c r="C7509" s="5" t="s">
        <v>533</v>
      </c>
    </row>
    <row r="7510" spans="2:3">
      <c r="B7510" s="5">
        <v>315</v>
      </c>
      <c r="C7510" s="5" t="s">
        <v>533</v>
      </c>
    </row>
    <row r="7511" spans="2:3">
      <c r="B7511" s="5">
        <v>431</v>
      </c>
      <c r="C7511" s="5" t="s">
        <v>532</v>
      </c>
    </row>
    <row r="7512" spans="2:3">
      <c r="B7512" s="5">
        <v>322</v>
      </c>
      <c r="C7512" s="5" t="s">
        <v>533</v>
      </c>
    </row>
    <row r="7513" spans="2:3">
      <c r="B7513" s="5">
        <v>982</v>
      </c>
      <c r="C7513" s="5" t="s">
        <v>532</v>
      </c>
    </row>
    <row r="7514" spans="2:3">
      <c r="B7514" s="5">
        <v>28</v>
      </c>
      <c r="C7514" s="5" t="s">
        <v>533</v>
      </c>
    </row>
    <row r="7515" spans="2:3">
      <c r="B7515" s="5">
        <v>990</v>
      </c>
      <c r="C7515" s="5" t="s">
        <v>533</v>
      </c>
    </row>
    <row r="7516" spans="2:3">
      <c r="B7516" s="5">
        <v>34</v>
      </c>
      <c r="C7516" s="5" t="s">
        <v>532</v>
      </c>
    </row>
    <row r="7517" spans="2:3">
      <c r="B7517" s="5">
        <v>911</v>
      </c>
      <c r="C7517" s="5" t="s">
        <v>532</v>
      </c>
    </row>
    <row r="7518" spans="2:3">
      <c r="B7518" s="5">
        <v>101</v>
      </c>
      <c r="C7518" s="5" t="s">
        <v>533</v>
      </c>
    </row>
    <row r="7519" spans="2:3">
      <c r="B7519" s="5">
        <v>335</v>
      </c>
      <c r="C7519" s="5" t="s">
        <v>532</v>
      </c>
    </row>
    <row r="7520" spans="2:3">
      <c r="B7520" s="5">
        <v>394</v>
      </c>
      <c r="C7520" s="5" t="s">
        <v>533</v>
      </c>
    </row>
    <row r="7521" spans="2:3">
      <c r="B7521" s="5">
        <v>6</v>
      </c>
      <c r="C7521" s="5" t="s">
        <v>533</v>
      </c>
    </row>
    <row r="7522" spans="2:3">
      <c r="B7522" s="5">
        <v>16</v>
      </c>
      <c r="C7522" s="5" t="s">
        <v>532</v>
      </c>
    </row>
    <row r="7523" spans="2:3">
      <c r="B7523" s="5">
        <v>512</v>
      </c>
      <c r="C7523" s="5" t="s">
        <v>533</v>
      </c>
    </row>
    <row r="7524" spans="2:3">
      <c r="B7524" s="5">
        <v>659</v>
      </c>
      <c r="C7524" s="5" t="s">
        <v>533</v>
      </c>
    </row>
    <row r="7525" spans="2:3">
      <c r="B7525" s="5">
        <v>516</v>
      </c>
      <c r="C7525" s="5" t="s">
        <v>533</v>
      </c>
    </row>
    <row r="7526" spans="2:3">
      <c r="B7526" s="5">
        <v>641</v>
      </c>
      <c r="C7526" s="5" t="s">
        <v>533</v>
      </c>
    </row>
    <row r="7527" spans="2:3">
      <c r="B7527" s="5">
        <v>336</v>
      </c>
      <c r="C7527" s="5" t="s">
        <v>533</v>
      </c>
    </row>
    <row r="7528" spans="2:3">
      <c r="B7528" s="5">
        <v>119</v>
      </c>
      <c r="C7528" s="5" t="s">
        <v>533</v>
      </c>
    </row>
    <row r="7529" spans="2:3">
      <c r="B7529" s="5">
        <v>545</v>
      </c>
      <c r="C7529" s="5" t="s">
        <v>533</v>
      </c>
    </row>
    <row r="7530" spans="2:3">
      <c r="B7530" s="5">
        <v>605</v>
      </c>
      <c r="C7530" s="5" t="s">
        <v>532</v>
      </c>
    </row>
    <row r="7531" spans="2:3">
      <c r="B7531" s="5">
        <v>138</v>
      </c>
      <c r="C7531" s="5" t="s">
        <v>533</v>
      </c>
    </row>
    <row r="7532" spans="2:3">
      <c r="B7532" s="5">
        <v>773</v>
      </c>
      <c r="C7532" s="5" t="s">
        <v>533</v>
      </c>
    </row>
    <row r="7533" spans="2:3">
      <c r="B7533" s="5">
        <v>649</v>
      </c>
      <c r="C7533" s="5" t="s">
        <v>533</v>
      </c>
    </row>
    <row r="7534" spans="2:3">
      <c r="B7534" s="5">
        <v>530</v>
      </c>
      <c r="C7534" s="5" t="s">
        <v>533</v>
      </c>
    </row>
    <row r="7535" spans="2:3">
      <c r="B7535" s="5">
        <v>592</v>
      </c>
      <c r="C7535" s="5" t="s">
        <v>533</v>
      </c>
    </row>
    <row r="7536" spans="2:3">
      <c r="B7536" s="5">
        <v>272</v>
      </c>
      <c r="C7536" s="5" t="s">
        <v>533</v>
      </c>
    </row>
    <row r="7537" spans="2:3">
      <c r="B7537" s="5">
        <v>558</v>
      </c>
      <c r="C7537" s="5" t="s">
        <v>532</v>
      </c>
    </row>
    <row r="7538" spans="2:3">
      <c r="B7538" s="5">
        <v>998</v>
      </c>
      <c r="C7538" s="5" t="s">
        <v>533</v>
      </c>
    </row>
    <row r="7539" spans="2:3">
      <c r="B7539" s="5">
        <v>832</v>
      </c>
      <c r="C7539" s="5" t="s">
        <v>533</v>
      </c>
    </row>
    <row r="7540" spans="2:3">
      <c r="B7540" s="5">
        <v>913</v>
      </c>
      <c r="C7540" s="5" t="s">
        <v>533</v>
      </c>
    </row>
    <row r="7541" spans="2:3">
      <c r="B7541" s="5">
        <v>441</v>
      </c>
      <c r="C7541" s="5" t="s">
        <v>532</v>
      </c>
    </row>
    <row r="7542" spans="2:3">
      <c r="B7542" s="5">
        <v>41</v>
      </c>
      <c r="C7542" s="5" t="s">
        <v>532</v>
      </c>
    </row>
    <row r="7543" spans="2:3">
      <c r="B7543" s="5">
        <v>842</v>
      </c>
      <c r="C7543" s="5" t="s">
        <v>532</v>
      </c>
    </row>
    <row r="7544" spans="2:3">
      <c r="B7544" s="5">
        <v>197</v>
      </c>
      <c r="C7544" s="5" t="s">
        <v>533</v>
      </c>
    </row>
    <row r="7545" spans="2:3">
      <c r="B7545" s="5">
        <v>384</v>
      </c>
      <c r="C7545" s="5" t="s">
        <v>533</v>
      </c>
    </row>
    <row r="7546" spans="2:3">
      <c r="B7546" s="5">
        <v>379</v>
      </c>
      <c r="C7546" s="5" t="s">
        <v>533</v>
      </c>
    </row>
    <row r="7547" spans="2:3">
      <c r="B7547" s="5">
        <v>407</v>
      </c>
      <c r="C7547" s="5" t="s">
        <v>533</v>
      </c>
    </row>
    <row r="7548" spans="2:3">
      <c r="B7548" s="5">
        <v>791</v>
      </c>
      <c r="C7548" s="5" t="s">
        <v>532</v>
      </c>
    </row>
    <row r="7549" spans="2:3">
      <c r="B7549" s="5">
        <v>42</v>
      </c>
      <c r="C7549" s="5" t="s">
        <v>533</v>
      </c>
    </row>
    <row r="7550" spans="2:3">
      <c r="B7550" s="5">
        <v>635</v>
      </c>
      <c r="C7550" s="5" t="s">
        <v>533</v>
      </c>
    </row>
    <row r="7551" spans="2:3">
      <c r="B7551" s="5">
        <v>977</v>
      </c>
      <c r="C7551" s="5" t="s">
        <v>532</v>
      </c>
    </row>
    <row r="7552" spans="2:3">
      <c r="B7552" s="5">
        <v>642</v>
      </c>
      <c r="C7552" s="5" t="s">
        <v>533</v>
      </c>
    </row>
    <row r="7553" spans="2:3">
      <c r="B7553" s="5">
        <v>476</v>
      </c>
      <c r="C7553" s="5" t="s">
        <v>532</v>
      </c>
    </row>
    <row r="7554" spans="2:3">
      <c r="B7554" s="5">
        <v>293</v>
      </c>
      <c r="C7554" s="5" t="s">
        <v>533</v>
      </c>
    </row>
    <row r="7555" spans="2:3">
      <c r="B7555" s="5">
        <v>803</v>
      </c>
      <c r="C7555" s="5" t="s">
        <v>533</v>
      </c>
    </row>
    <row r="7556" spans="2:3">
      <c r="B7556" s="5">
        <v>473</v>
      </c>
      <c r="C7556" s="5" t="s">
        <v>533</v>
      </c>
    </row>
    <row r="7557" spans="2:3">
      <c r="B7557" s="5">
        <v>385</v>
      </c>
      <c r="C7557" s="5" t="s">
        <v>533</v>
      </c>
    </row>
    <row r="7558" spans="2:3">
      <c r="B7558" s="5">
        <v>793</v>
      </c>
      <c r="C7558" s="5" t="s">
        <v>533</v>
      </c>
    </row>
    <row r="7559" spans="2:3">
      <c r="B7559" s="5">
        <v>939</v>
      </c>
      <c r="C7559" s="5" t="s">
        <v>532</v>
      </c>
    </row>
    <row r="7560" spans="2:3">
      <c r="B7560" s="5">
        <v>817</v>
      </c>
      <c r="C7560" s="5" t="s">
        <v>533</v>
      </c>
    </row>
    <row r="7561" spans="2:3">
      <c r="B7561" s="5">
        <v>315</v>
      </c>
      <c r="C7561" s="5" t="s">
        <v>533</v>
      </c>
    </row>
    <row r="7562" spans="2:3">
      <c r="B7562" s="5">
        <v>66</v>
      </c>
      <c r="C7562" s="5" t="s">
        <v>533</v>
      </c>
    </row>
    <row r="7563" spans="2:3">
      <c r="B7563" s="5">
        <v>554</v>
      </c>
      <c r="C7563" s="5" t="s">
        <v>532</v>
      </c>
    </row>
    <row r="7564" spans="2:3">
      <c r="B7564" s="5">
        <v>520</v>
      </c>
      <c r="C7564" s="5" t="s">
        <v>533</v>
      </c>
    </row>
    <row r="7565" spans="2:3">
      <c r="B7565" s="5">
        <v>789</v>
      </c>
      <c r="C7565" s="5" t="s">
        <v>532</v>
      </c>
    </row>
    <row r="7566" spans="2:3">
      <c r="B7566" s="5">
        <v>54</v>
      </c>
      <c r="C7566" s="5" t="s">
        <v>533</v>
      </c>
    </row>
    <row r="7567" spans="2:3">
      <c r="B7567" s="5">
        <v>158</v>
      </c>
      <c r="C7567" s="5" t="s">
        <v>533</v>
      </c>
    </row>
    <row r="7568" spans="2:3">
      <c r="B7568" s="5">
        <v>47</v>
      </c>
      <c r="C7568" s="5" t="s">
        <v>533</v>
      </c>
    </row>
    <row r="7569" spans="2:3">
      <c r="B7569" s="5">
        <v>750</v>
      </c>
      <c r="C7569" s="5" t="s">
        <v>532</v>
      </c>
    </row>
    <row r="7570" spans="2:3">
      <c r="B7570" s="5">
        <v>439</v>
      </c>
      <c r="C7570" s="5" t="s">
        <v>533</v>
      </c>
    </row>
    <row r="7571" spans="2:3">
      <c r="B7571" s="5">
        <v>328</v>
      </c>
      <c r="C7571" s="5" t="s">
        <v>533</v>
      </c>
    </row>
    <row r="7572" spans="2:3">
      <c r="B7572" s="5">
        <v>25</v>
      </c>
      <c r="C7572" s="5" t="s">
        <v>533</v>
      </c>
    </row>
    <row r="7573" spans="2:3">
      <c r="B7573" s="5">
        <v>475</v>
      </c>
      <c r="C7573" s="5" t="s">
        <v>533</v>
      </c>
    </row>
    <row r="7574" spans="2:3">
      <c r="B7574" s="5">
        <v>811</v>
      </c>
      <c r="C7574" s="5" t="s">
        <v>532</v>
      </c>
    </row>
    <row r="7575" spans="2:3">
      <c r="B7575" s="5">
        <v>142</v>
      </c>
      <c r="C7575" s="5" t="s">
        <v>533</v>
      </c>
    </row>
    <row r="7576" spans="2:3">
      <c r="B7576" s="5">
        <v>94</v>
      </c>
      <c r="C7576" s="5" t="s">
        <v>532</v>
      </c>
    </row>
    <row r="7577" spans="2:3">
      <c r="B7577" s="5">
        <v>766</v>
      </c>
      <c r="C7577" s="5" t="s">
        <v>532</v>
      </c>
    </row>
    <row r="7578" spans="2:3">
      <c r="B7578" s="5">
        <v>540</v>
      </c>
      <c r="C7578" s="5" t="s">
        <v>533</v>
      </c>
    </row>
    <row r="7579" spans="2:3">
      <c r="B7579" s="5">
        <v>665</v>
      </c>
      <c r="C7579" s="5" t="s">
        <v>533</v>
      </c>
    </row>
    <row r="7580" spans="2:3">
      <c r="B7580" s="5">
        <v>556</v>
      </c>
      <c r="C7580" s="5" t="s">
        <v>533</v>
      </c>
    </row>
    <row r="7581" spans="2:3">
      <c r="B7581" s="5">
        <v>287</v>
      </c>
      <c r="C7581" s="5" t="s">
        <v>533</v>
      </c>
    </row>
    <row r="7582" spans="2:3">
      <c r="B7582" s="5">
        <v>753</v>
      </c>
      <c r="C7582" s="5" t="s">
        <v>532</v>
      </c>
    </row>
    <row r="7583" spans="2:3">
      <c r="B7583" s="5">
        <v>131</v>
      </c>
      <c r="C7583" s="5" t="s">
        <v>533</v>
      </c>
    </row>
    <row r="7584" spans="2:3">
      <c r="B7584" s="5">
        <v>790</v>
      </c>
      <c r="C7584" s="5" t="s">
        <v>533</v>
      </c>
    </row>
    <row r="7585" spans="2:3">
      <c r="B7585" s="5">
        <v>545</v>
      </c>
      <c r="C7585" s="5" t="s">
        <v>533</v>
      </c>
    </row>
    <row r="7586" spans="2:3">
      <c r="B7586" s="5">
        <v>660</v>
      </c>
      <c r="C7586" s="5" t="s">
        <v>533</v>
      </c>
    </row>
    <row r="7587" spans="2:3">
      <c r="B7587" s="5">
        <v>906</v>
      </c>
      <c r="C7587" s="5" t="s">
        <v>532</v>
      </c>
    </row>
    <row r="7588" spans="2:3">
      <c r="B7588" s="5">
        <v>287</v>
      </c>
      <c r="C7588" s="5" t="s">
        <v>533</v>
      </c>
    </row>
    <row r="7589" spans="2:3">
      <c r="B7589" s="5">
        <v>479</v>
      </c>
      <c r="C7589" s="5" t="s">
        <v>533</v>
      </c>
    </row>
    <row r="7590" spans="2:3">
      <c r="B7590" s="5">
        <v>991</v>
      </c>
      <c r="C7590" s="5" t="s">
        <v>532</v>
      </c>
    </row>
    <row r="7591" spans="2:3">
      <c r="B7591" s="5">
        <v>539</v>
      </c>
      <c r="C7591" s="5" t="s">
        <v>533</v>
      </c>
    </row>
    <row r="7592" spans="2:3">
      <c r="B7592" s="5">
        <v>481</v>
      </c>
      <c r="C7592" s="5" t="s">
        <v>533</v>
      </c>
    </row>
    <row r="7593" spans="2:3">
      <c r="B7593" s="5">
        <v>136</v>
      </c>
      <c r="C7593" s="5" t="s">
        <v>533</v>
      </c>
    </row>
    <row r="7594" spans="2:3">
      <c r="B7594" s="5">
        <v>213</v>
      </c>
      <c r="C7594" s="5" t="s">
        <v>532</v>
      </c>
    </row>
    <row r="7595" spans="2:3">
      <c r="B7595" s="5">
        <v>222</v>
      </c>
      <c r="C7595" s="5" t="s">
        <v>533</v>
      </c>
    </row>
    <row r="7596" spans="2:3">
      <c r="B7596" s="5">
        <v>132</v>
      </c>
      <c r="C7596" s="5" t="s">
        <v>533</v>
      </c>
    </row>
    <row r="7597" spans="2:3">
      <c r="B7597" s="5">
        <v>151</v>
      </c>
      <c r="C7597" s="5" t="s">
        <v>533</v>
      </c>
    </row>
    <row r="7598" spans="2:3">
      <c r="B7598" s="5">
        <v>995</v>
      </c>
      <c r="C7598" s="5" t="s">
        <v>533</v>
      </c>
    </row>
    <row r="7599" spans="2:3">
      <c r="B7599" s="5">
        <v>788</v>
      </c>
      <c r="C7599" s="5" t="s">
        <v>533</v>
      </c>
    </row>
    <row r="7600" spans="2:3">
      <c r="B7600" s="5">
        <v>321</v>
      </c>
      <c r="C7600" s="5" t="s">
        <v>532</v>
      </c>
    </row>
    <row r="7601" spans="2:3">
      <c r="B7601" s="5">
        <v>621</v>
      </c>
      <c r="C7601" s="5" t="s">
        <v>533</v>
      </c>
    </row>
    <row r="7602" spans="2:3">
      <c r="B7602" s="5">
        <v>915</v>
      </c>
      <c r="C7602" s="5" t="s">
        <v>532</v>
      </c>
    </row>
    <row r="7603" spans="2:3">
      <c r="B7603" s="5">
        <v>219</v>
      </c>
      <c r="C7603" s="5" t="s">
        <v>532</v>
      </c>
    </row>
    <row r="7604" spans="2:3">
      <c r="B7604" s="5">
        <v>251</v>
      </c>
      <c r="C7604" s="5" t="s">
        <v>532</v>
      </c>
    </row>
    <row r="7605" spans="2:3">
      <c r="B7605" s="5">
        <v>69</v>
      </c>
      <c r="C7605" s="5" t="s">
        <v>533</v>
      </c>
    </row>
    <row r="7606" spans="2:3">
      <c r="B7606" s="5">
        <v>237</v>
      </c>
      <c r="C7606" s="5" t="s">
        <v>533</v>
      </c>
    </row>
    <row r="7607" spans="2:3">
      <c r="B7607" s="5">
        <v>346</v>
      </c>
      <c r="C7607" s="5" t="s">
        <v>533</v>
      </c>
    </row>
    <row r="7608" spans="2:3">
      <c r="B7608" s="5">
        <v>902</v>
      </c>
      <c r="C7608" s="5" t="s">
        <v>532</v>
      </c>
    </row>
    <row r="7609" spans="2:3">
      <c r="B7609" s="5">
        <v>151</v>
      </c>
      <c r="C7609" s="5" t="s">
        <v>533</v>
      </c>
    </row>
    <row r="7610" spans="2:3">
      <c r="B7610" s="5">
        <v>594</v>
      </c>
      <c r="C7610" s="5" t="s">
        <v>532</v>
      </c>
    </row>
    <row r="7611" spans="2:3">
      <c r="B7611" s="5">
        <v>414</v>
      </c>
      <c r="C7611" s="5" t="s">
        <v>533</v>
      </c>
    </row>
    <row r="7612" spans="2:3">
      <c r="B7612" s="5">
        <v>654</v>
      </c>
      <c r="C7612" s="5" t="s">
        <v>533</v>
      </c>
    </row>
    <row r="7613" spans="2:3">
      <c r="B7613" s="5">
        <v>710</v>
      </c>
      <c r="C7613" s="5" t="s">
        <v>533</v>
      </c>
    </row>
    <row r="7614" spans="2:3">
      <c r="B7614" s="5">
        <v>608</v>
      </c>
      <c r="C7614" s="5" t="s">
        <v>533</v>
      </c>
    </row>
    <row r="7615" spans="2:3">
      <c r="B7615" s="5">
        <v>633</v>
      </c>
      <c r="C7615" s="5" t="s">
        <v>532</v>
      </c>
    </row>
    <row r="7616" spans="2:3">
      <c r="B7616" s="5">
        <v>944</v>
      </c>
      <c r="C7616" s="5" t="s">
        <v>533</v>
      </c>
    </row>
    <row r="7617" spans="2:3">
      <c r="B7617" s="5">
        <v>413</v>
      </c>
      <c r="C7617" s="5" t="s">
        <v>532</v>
      </c>
    </row>
    <row r="7618" spans="2:3">
      <c r="B7618" s="5">
        <v>131</v>
      </c>
      <c r="C7618" s="5" t="s">
        <v>533</v>
      </c>
    </row>
    <row r="7619" spans="2:3">
      <c r="B7619" s="5">
        <v>306</v>
      </c>
      <c r="C7619" s="5" t="s">
        <v>532</v>
      </c>
    </row>
    <row r="7620" spans="2:3">
      <c r="B7620" s="5">
        <v>840</v>
      </c>
      <c r="C7620" s="5" t="s">
        <v>533</v>
      </c>
    </row>
    <row r="7621" spans="2:3">
      <c r="B7621" s="5">
        <v>189</v>
      </c>
      <c r="C7621" s="5" t="s">
        <v>532</v>
      </c>
    </row>
    <row r="7622" spans="2:3">
      <c r="B7622" s="5">
        <v>305</v>
      </c>
      <c r="C7622" s="5" t="s">
        <v>533</v>
      </c>
    </row>
    <row r="7623" spans="2:3">
      <c r="B7623" s="5">
        <v>439</v>
      </c>
      <c r="C7623" s="5" t="s">
        <v>532</v>
      </c>
    </row>
    <row r="7624" spans="2:3">
      <c r="B7624" s="5">
        <v>354</v>
      </c>
      <c r="C7624" s="5" t="s">
        <v>532</v>
      </c>
    </row>
    <row r="7625" spans="2:3">
      <c r="B7625" s="5">
        <v>831</v>
      </c>
      <c r="C7625" s="5" t="s">
        <v>533</v>
      </c>
    </row>
    <row r="7626" spans="2:3">
      <c r="B7626" s="5">
        <v>110</v>
      </c>
      <c r="C7626" s="5" t="s">
        <v>533</v>
      </c>
    </row>
    <row r="7627" spans="2:3">
      <c r="B7627" s="5">
        <v>780</v>
      </c>
      <c r="C7627" s="5" t="s">
        <v>532</v>
      </c>
    </row>
    <row r="7628" spans="2:3">
      <c r="B7628" s="5">
        <v>37</v>
      </c>
      <c r="C7628" s="5" t="s">
        <v>533</v>
      </c>
    </row>
    <row r="7629" spans="2:3">
      <c r="B7629" s="5">
        <v>212</v>
      </c>
      <c r="C7629" s="5" t="s">
        <v>532</v>
      </c>
    </row>
    <row r="7630" spans="2:3">
      <c r="B7630" s="5">
        <v>797</v>
      </c>
      <c r="C7630" s="5" t="s">
        <v>532</v>
      </c>
    </row>
    <row r="7631" spans="2:3">
      <c r="B7631" s="5">
        <v>416</v>
      </c>
      <c r="C7631" s="5" t="s">
        <v>533</v>
      </c>
    </row>
    <row r="7632" spans="2:3">
      <c r="B7632" s="5">
        <v>562</v>
      </c>
      <c r="C7632" s="5" t="s">
        <v>533</v>
      </c>
    </row>
    <row r="7633" spans="2:3">
      <c r="B7633" s="5">
        <v>361</v>
      </c>
      <c r="C7633" s="5" t="s">
        <v>533</v>
      </c>
    </row>
    <row r="7634" spans="2:3">
      <c r="B7634" s="5">
        <v>232</v>
      </c>
      <c r="C7634" s="5" t="s">
        <v>533</v>
      </c>
    </row>
    <row r="7635" spans="2:3">
      <c r="B7635" s="5">
        <v>245</v>
      </c>
      <c r="C7635" s="5" t="s">
        <v>532</v>
      </c>
    </row>
    <row r="7636" spans="2:3">
      <c r="B7636" s="5">
        <v>362</v>
      </c>
      <c r="C7636" s="5" t="s">
        <v>532</v>
      </c>
    </row>
    <row r="7637" spans="2:3">
      <c r="B7637" s="5">
        <v>39</v>
      </c>
      <c r="C7637" s="5" t="s">
        <v>533</v>
      </c>
    </row>
    <row r="7638" spans="2:3">
      <c r="B7638" s="5">
        <v>239</v>
      </c>
      <c r="C7638" s="5" t="s">
        <v>533</v>
      </c>
    </row>
    <row r="7639" spans="2:3">
      <c r="B7639" s="5">
        <v>349</v>
      </c>
      <c r="C7639" s="5" t="s">
        <v>533</v>
      </c>
    </row>
    <row r="7640" spans="2:3">
      <c r="B7640" s="5">
        <v>796</v>
      </c>
      <c r="C7640" s="5" t="s">
        <v>533</v>
      </c>
    </row>
    <row r="7641" spans="2:3">
      <c r="B7641" s="5">
        <v>719</v>
      </c>
      <c r="C7641" s="5" t="s">
        <v>533</v>
      </c>
    </row>
    <row r="7642" spans="2:3">
      <c r="B7642" s="5">
        <v>670</v>
      </c>
      <c r="C7642" s="5" t="s">
        <v>533</v>
      </c>
    </row>
    <row r="7643" spans="2:3">
      <c r="B7643" s="5">
        <v>891</v>
      </c>
      <c r="C7643" s="5" t="s">
        <v>532</v>
      </c>
    </row>
    <row r="7644" spans="2:3">
      <c r="B7644" s="5">
        <v>435</v>
      </c>
      <c r="C7644" s="5" t="s">
        <v>533</v>
      </c>
    </row>
    <row r="7645" spans="2:3">
      <c r="B7645" s="5">
        <v>897</v>
      </c>
      <c r="C7645" s="5" t="s">
        <v>532</v>
      </c>
    </row>
    <row r="7646" spans="2:3">
      <c r="B7646" s="5">
        <v>354</v>
      </c>
      <c r="C7646" s="5" t="s">
        <v>533</v>
      </c>
    </row>
    <row r="7647" spans="2:3">
      <c r="B7647" s="5">
        <v>215</v>
      </c>
      <c r="C7647" s="5" t="s">
        <v>532</v>
      </c>
    </row>
    <row r="7648" spans="2:3">
      <c r="B7648" s="5">
        <v>80</v>
      </c>
      <c r="C7648" s="5" t="s">
        <v>532</v>
      </c>
    </row>
    <row r="7649" spans="2:3">
      <c r="B7649" s="5">
        <v>967</v>
      </c>
      <c r="C7649" s="5" t="s">
        <v>533</v>
      </c>
    </row>
    <row r="7650" spans="2:3">
      <c r="B7650" s="5">
        <v>910</v>
      </c>
      <c r="C7650" s="5" t="s">
        <v>533</v>
      </c>
    </row>
    <row r="7651" spans="2:3">
      <c r="B7651" s="5">
        <v>91</v>
      </c>
      <c r="C7651" s="5" t="s">
        <v>533</v>
      </c>
    </row>
    <row r="7652" spans="2:3">
      <c r="B7652" s="5">
        <v>23</v>
      </c>
      <c r="C7652" s="5" t="s">
        <v>533</v>
      </c>
    </row>
    <row r="7653" spans="2:3">
      <c r="B7653" s="5">
        <v>836</v>
      </c>
      <c r="C7653" s="5" t="s">
        <v>533</v>
      </c>
    </row>
    <row r="7654" spans="2:3">
      <c r="B7654" s="5">
        <v>865</v>
      </c>
      <c r="C7654" s="5" t="s">
        <v>533</v>
      </c>
    </row>
    <row r="7655" spans="2:3">
      <c r="B7655" s="5">
        <v>908</v>
      </c>
      <c r="C7655" s="5" t="s">
        <v>532</v>
      </c>
    </row>
    <row r="7656" spans="2:3">
      <c r="B7656" s="5">
        <v>263</v>
      </c>
      <c r="C7656" s="5" t="s">
        <v>533</v>
      </c>
    </row>
    <row r="7657" spans="2:3">
      <c r="B7657" s="5">
        <v>361</v>
      </c>
      <c r="C7657" s="5" t="s">
        <v>533</v>
      </c>
    </row>
    <row r="7658" spans="2:3">
      <c r="B7658" s="5">
        <v>31</v>
      </c>
      <c r="C7658" s="5" t="s">
        <v>533</v>
      </c>
    </row>
    <row r="7659" spans="2:3">
      <c r="B7659" s="5">
        <v>312</v>
      </c>
      <c r="C7659" s="5" t="s">
        <v>533</v>
      </c>
    </row>
    <row r="7660" spans="2:3">
      <c r="B7660" s="5">
        <v>670</v>
      </c>
      <c r="C7660" s="5" t="s">
        <v>532</v>
      </c>
    </row>
    <row r="7661" spans="2:3">
      <c r="B7661" s="5">
        <v>964</v>
      </c>
      <c r="C7661" s="5" t="s">
        <v>533</v>
      </c>
    </row>
    <row r="7662" spans="2:3">
      <c r="B7662" s="5">
        <v>617</v>
      </c>
      <c r="C7662" s="5" t="s">
        <v>533</v>
      </c>
    </row>
    <row r="7663" spans="2:3">
      <c r="B7663" s="5">
        <v>654</v>
      </c>
      <c r="C7663" s="5" t="s">
        <v>533</v>
      </c>
    </row>
    <row r="7664" spans="2:3">
      <c r="B7664" s="5">
        <v>802</v>
      </c>
      <c r="C7664" s="5" t="s">
        <v>532</v>
      </c>
    </row>
    <row r="7665" spans="2:3">
      <c r="B7665" s="5">
        <v>233</v>
      </c>
      <c r="C7665" s="5" t="s">
        <v>533</v>
      </c>
    </row>
    <row r="7666" spans="2:3">
      <c r="B7666" s="5">
        <v>764</v>
      </c>
      <c r="C7666" s="5" t="s">
        <v>533</v>
      </c>
    </row>
    <row r="7667" spans="2:3">
      <c r="B7667" s="5">
        <v>995</v>
      </c>
      <c r="C7667" s="5" t="s">
        <v>533</v>
      </c>
    </row>
    <row r="7668" spans="2:3">
      <c r="B7668" s="5">
        <v>93</v>
      </c>
      <c r="C7668" s="5" t="s">
        <v>533</v>
      </c>
    </row>
    <row r="7669" spans="2:3">
      <c r="B7669" s="5">
        <v>259</v>
      </c>
      <c r="C7669" s="5" t="s">
        <v>532</v>
      </c>
    </row>
    <row r="7670" spans="2:3">
      <c r="B7670" s="5">
        <v>734</v>
      </c>
      <c r="C7670" s="5" t="s">
        <v>533</v>
      </c>
    </row>
    <row r="7671" spans="2:3">
      <c r="B7671" s="5">
        <v>111</v>
      </c>
      <c r="C7671" s="5" t="s">
        <v>532</v>
      </c>
    </row>
    <row r="7672" spans="2:3">
      <c r="B7672" s="5">
        <v>855</v>
      </c>
      <c r="C7672" s="5" t="s">
        <v>532</v>
      </c>
    </row>
    <row r="7673" spans="2:3">
      <c r="B7673" s="5">
        <v>965</v>
      </c>
      <c r="C7673" s="5" t="s">
        <v>532</v>
      </c>
    </row>
    <row r="7674" spans="2:3">
      <c r="B7674" s="5">
        <v>346</v>
      </c>
      <c r="C7674" s="5" t="s">
        <v>533</v>
      </c>
    </row>
    <row r="7675" spans="2:3">
      <c r="B7675" s="5">
        <v>57</v>
      </c>
      <c r="C7675" s="5" t="s">
        <v>533</v>
      </c>
    </row>
    <row r="7676" spans="2:3">
      <c r="B7676" s="5">
        <v>25</v>
      </c>
      <c r="C7676" s="5" t="s">
        <v>533</v>
      </c>
    </row>
    <row r="7677" spans="2:3">
      <c r="B7677" s="5">
        <v>508</v>
      </c>
      <c r="C7677" s="5" t="s">
        <v>533</v>
      </c>
    </row>
    <row r="7678" spans="2:3">
      <c r="B7678" s="5">
        <v>191</v>
      </c>
      <c r="C7678" s="5" t="s">
        <v>532</v>
      </c>
    </row>
    <row r="7679" spans="2:3">
      <c r="B7679" s="5">
        <v>521</v>
      </c>
      <c r="C7679" s="5" t="s">
        <v>533</v>
      </c>
    </row>
    <row r="7680" spans="2:3">
      <c r="B7680" s="5">
        <v>543</v>
      </c>
      <c r="C7680" s="5" t="s">
        <v>532</v>
      </c>
    </row>
    <row r="7681" spans="2:3">
      <c r="B7681" s="5">
        <v>558</v>
      </c>
      <c r="C7681" s="5" t="s">
        <v>532</v>
      </c>
    </row>
    <row r="7682" spans="2:3">
      <c r="B7682" s="5">
        <v>206</v>
      </c>
      <c r="C7682" s="5" t="s">
        <v>532</v>
      </c>
    </row>
    <row r="7683" spans="2:3">
      <c r="B7683" s="5">
        <v>664</v>
      </c>
      <c r="C7683" s="5" t="s">
        <v>533</v>
      </c>
    </row>
    <row r="7684" spans="2:3">
      <c r="B7684" s="5">
        <v>10</v>
      </c>
      <c r="C7684" s="5" t="s">
        <v>532</v>
      </c>
    </row>
    <row r="7685" spans="2:3">
      <c r="B7685" s="5">
        <v>144</v>
      </c>
      <c r="C7685" s="5" t="s">
        <v>533</v>
      </c>
    </row>
    <row r="7686" spans="2:3">
      <c r="B7686" s="5">
        <v>690</v>
      </c>
      <c r="C7686" s="5" t="s">
        <v>533</v>
      </c>
    </row>
    <row r="7687" spans="2:3">
      <c r="B7687" s="5">
        <v>137</v>
      </c>
      <c r="C7687" s="5" t="s">
        <v>532</v>
      </c>
    </row>
    <row r="7688" spans="2:3">
      <c r="B7688" s="5">
        <v>45</v>
      </c>
      <c r="C7688" s="5" t="s">
        <v>533</v>
      </c>
    </row>
    <row r="7689" spans="2:3">
      <c r="B7689" s="5">
        <v>300</v>
      </c>
      <c r="C7689" s="5" t="s">
        <v>532</v>
      </c>
    </row>
    <row r="7690" spans="2:3">
      <c r="B7690" s="5">
        <v>645</v>
      </c>
      <c r="C7690" s="5" t="s">
        <v>533</v>
      </c>
    </row>
    <row r="7691" spans="2:3">
      <c r="B7691" s="5">
        <v>745</v>
      </c>
      <c r="C7691" s="5" t="s">
        <v>533</v>
      </c>
    </row>
    <row r="7692" spans="2:3">
      <c r="B7692" s="5">
        <v>281</v>
      </c>
      <c r="C7692" s="5" t="s">
        <v>533</v>
      </c>
    </row>
    <row r="7693" spans="2:3">
      <c r="B7693" s="5">
        <v>512</v>
      </c>
      <c r="C7693" s="5" t="s">
        <v>532</v>
      </c>
    </row>
    <row r="7694" spans="2:3">
      <c r="B7694" s="5">
        <v>624</v>
      </c>
      <c r="C7694" s="5" t="s">
        <v>532</v>
      </c>
    </row>
    <row r="7695" spans="2:3">
      <c r="B7695" s="5">
        <v>206</v>
      </c>
      <c r="C7695" s="5" t="s">
        <v>533</v>
      </c>
    </row>
    <row r="7696" spans="2:3">
      <c r="B7696" s="5">
        <v>608</v>
      </c>
      <c r="C7696" s="5" t="s">
        <v>532</v>
      </c>
    </row>
    <row r="7697" spans="2:3">
      <c r="B7697" s="5">
        <v>466</v>
      </c>
      <c r="C7697" s="5" t="s">
        <v>532</v>
      </c>
    </row>
    <row r="7698" spans="2:3">
      <c r="B7698" s="5">
        <v>201</v>
      </c>
      <c r="C7698" s="5" t="s">
        <v>533</v>
      </c>
    </row>
    <row r="7699" spans="2:3">
      <c r="B7699" s="5">
        <v>990</v>
      </c>
      <c r="C7699" s="5" t="s">
        <v>532</v>
      </c>
    </row>
    <row r="7700" spans="2:3">
      <c r="B7700" s="5">
        <v>38</v>
      </c>
      <c r="C7700" s="5" t="s">
        <v>533</v>
      </c>
    </row>
    <row r="7701" spans="2:3">
      <c r="B7701" s="5">
        <v>789</v>
      </c>
      <c r="C7701" s="5" t="s">
        <v>532</v>
      </c>
    </row>
    <row r="7702" spans="2:3">
      <c r="B7702" s="5">
        <v>134</v>
      </c>
      <c r="C7702" s="5" t="s">
        <v>532</v>
      </c>
    </row>
    <row r="7703" spans="2:3">
      <c r="B7703" s="5">
        <v>401</v>
      </c>
      <c r="C7703" s="5" t="s">
        <v>533</v>
      </c>
    </row>
    <row r="7704" spans="2:3">
      <c r="B7704" s="5">
        <v>847</v>
      </c>
      <c r="C7704" s="5" t="s">
        <v>532</v>
      </c>
    </row>
    <row r="7705" spans="2:3">
      <c r="B7705" s="5">
        <v>163</v>
      </c>
      <c r="C7705" s="5" t="s">
        <v>532</v>
      </c>
    </row>
    <row r="7706" spans="2:3">
      <c r="B7706" s="5">
        <v>470</v>
      </c>
      <c r="C7706" s="5" t="s">
        <v>533</v>
      </c>
    </row>
    <row r="7707" spans="2:3">
      <c r="B7707" s="5">
        <v>390</v>
      </c>
      <c r="C7707" s="5" t="s">
        <v>533</v>
      </c>
    </row>
    <row r="7708" spans="2:3">
      <c r="B7708" s="5">
        <v>152</v>
      </c>
      <c r="C7708" s="5" t="s">
        <v>532</v>
      </c>
    </row>
    <row r="7709" spans="2:3">
      <c r="B7709" s="5">
        <v>439</v>
      </c>
      <c r="C7709" s="5" t="s">
        <v>532</v>
      </c>
    </row>
    <row r="7710" spans="2:3">
      <c r="B7710" s="5">
        <v>219</v>
      </c>
      <c r="C7710" s="5" t="s">
        <v>533</v>
      </c>
    </row>
    <row r="7711" spans="2:3">
      <c r="B7711" s="5">
        <v>286</v>
      </c>
      <c r="C7711" s="5" t="s">
        <v>533</v>
      </c>
    </row>
    <row r="7712" spans="2:3">
      <c r="B7712" s="5">
        <v>662</v>
      </c>
      <c r="C7712" s="5" t="s">
        <v>533</v>
      </c>
    </row>
    <row r="7713" spans="2:3">
      <c r="B7713" s="5">
        <v>233</v>
      </c>
      <c r="C7713" s="5" t="s">
        <v>533</v>
      </c>
    </row>
    <row r="7714" spans="2:3">
      <c r="B7714" s="5">
        <v>80</v>
      </c>
      <c r="C7714" s="5" t="s">
        <v>533</v>
      </c>
    </row>
    <row r="7715" spans="2:3">
      <c r="B7715" s="5">
        <v>392</v>
      </c>
      <c r="C7715" s="5" t="s">
        <v>532</v>
      </c>
    </row>
    <row r="7716" spans="2:3">
      <c r="B7716" s="5">
        <v>188</v>
      </c>
      <c r="C7716" s="5" t="s">
        <v>533</v>
      </c>
    </row>
    <row r="7717" spans="2:3">
      <c r="B7717" s="5">
        <v>975</v>
      </c>
      <c r="C7717" s="5" t="s">
        <v>533</v>
      </c>
    </row>
    <row r="7718" spans="2:3">
      <c r="B7718" s="5">
        <v>953</v>
      </c>
      <c r="C7718" s="5" t="s">
        <v>532</v>
      </c>
    </row>
    <row r="7719" spans="2:3">
      <c r="B7719" s="5">
        <v>617</v>
      </c>
      <c r="C7719" s="5" t="s">
        <v>532</v>
      </c>
    </row>
    <row r="7720" spans="2:3">
      <c r="B7720" s="5">
        <v>294</v>
      </c>
      <c r="C7720" s="5" t="s">
        <v>532</v>
      </c>
    </row>
    <row r="7721" spans="2:3">
      <c r="B7721" s="5">
        <v>164</v>
      </c>
      <c r="C7721" s="5" t="s">
        <v>533</v>
      </c>
    </row>
    <row r="7722" spans="2:3">
      <c r="B7722" s="5">
        <v>621</v>
      </c>
      <c r="C7722" s="5" t="s">
        <v>533</v>
      </c>
    </row>
    <row r="7723" spans="2:3">
      <c r="B7723" s="5">
        <v>409</v>
      </c>
      <c r="C7723" s="5" t="s">
        <v>533</v>
      </c>
    </row>
    <row r="7724" spans="2:3">
      <c r="B7724" s="5">
        <v>546</v>
      </c>
      <c r="C7724" s="5" t="s">
        <v>533</v>
      </c>
    </row>
    <row r="7725" spans="2:3">
      <c r="B7725" s="5">
        <v>572</v>
      </c>
      <c r="C7725" s="5" t="s">
        <v>532</v>
      </c>
    </row>
    <row r="7726" spans="2:3">
      <c r="B7726" s="5">
        <v>686</v>
      </c>
      <c r="C7726" s="5" t="s">
        <v>533</v>
      </c>
    </row>
    <row r="7727" spans="2:3">
      <c r="B7727" s="5">
        <v>674</v>
      </c>
      <c r="C7727" s="5" t="s">
        <v>533</v>
      </c>
    </row>
    <row r="7728" spans="2:3">
      <c r="B7728" s="5">
        <v>893</v>
      </c>
      <c r="C7728" s="5" t="s">
        <v>532</v>
      </c>
    </row>
    <row r="7729" spans="2:3">
      <c r="B7729" s="5">
        <v>157</v>
      </c>
      <c r="C7729" s="5" t="s">
        <v>532</v>
      </c>
    </row>
    <row r="7730" spans="2:3">
      <c r="B7730" s="5">
        <v>115</v>
      </c>
      <c r="C7730" s="5" t="s">
        <v>533</v>
      </c>
    </row>
    <row r="7731" spans="2:3">
      <c r="B7731" s="5">
        <v>995</v>
      </c>
      <c r="C7731" s="5" t="s">
        <v>533</v>
      </c>
    </row>
    <row r="7732" spans="2:3">
      <c r="B7732" s="5">
        <v>812</v>
      </c>
      <c r="C7732" s="5" t="s">
        <v>532</v>
      </c>
    </row>
    <row r="7733" spans="2:3">
      <c r="B7733" s="5">
        <v>423</v>
      </c>
      <c r="C7733" s="5" t="s">
        <v>533</v>
      </c>
    </row>
    <row r="7734" spans="2:3">
      <c r="B7734" s="5">
        <v>988</v>
      </c>
      <c r="C7734" s="5" t="s">
        <v>533</v>
      </c>
    </row>
    <row r="7735" spans="2:3">
      <c r="B7735" s="5">
        <v>318</v>
      </c>
      <c r="C7735" s="5" t="s">
        <v>533</v>
      </c>
    </row>
    <row r="7736" spans="2:3">
      <c r="B7736" s="5">
        <v>909</v>
      </c>
      <c r="C7736" s="5" t="s">
        <v>533</v>
      </c>
    </row>
    <row r="7737" spans="2:3">
      <c r="B7737" s="5">
        <v>550</v>
      </c>
      <c r="C7737" s="5" t="s">
        <v>533</v>
      </c>
    </row>
    <row r="7738" spans="2:3">
      <c r="B7738" s="5">
        <v>131</v>
      </c>
      <c r="C7738" s="5" t="s">
        <v>532</v>
      </c>
    </row>
    <row r="7739" spans="2:3">
      <c r="B7739" s="5">
        <v>765</v>
      </c>
      <c r="C7739" s="5" t="s">
        <v>532</v>
      </c>
    </row>
    <row r="7740" spans="2:3">
      <c r="B7740" s="5">
        <v>37</v>
      </c>
      <c r="C7740" s="5" t="s">
        <v>532</v>
      </c>
    </row>
    <row r="7741" spans="2:3">
      <c r="B7741" s="5">
        <v>304</v>
      </c>
      <c r="C7741" s="5" t="s">
        <v>533</v>
      </c>
    </row>
    <row r="7742" spans="2:3">
      <c r="B7742" s="5">
        <v>264</v>
      </c>
      <c r="C7742" s="5" t="s">
        <v>532</v>
      </c>
    </row>
    <row r="7743" spans="2:3">
      <c r="B7743" s="5">
        <v>804</v>
      </c>
      <c r="C7743" s="5" t="s">
        <v>533</v>
      </c>
    </row>
    <row r="7744" spans="2:3">
      <c r="B7744" s="5">
        <v>840</v>
      </c>
      <c r="C7744" s="5" t="s">
        <v>532</v>
      </c>
    </row>
    <row r="7745" spans="2:3">
      <c r="B7745" s="5">
        <v>720</v>
      </c>
      <c r="C7745" s="5" t="s">
        <v>533</v>
      </c>
    </row>
    <row r="7746" spans="2:3">
      <c r="B7746" s="5">
        <v>3</v>
      </c>
      <c r="C7746" s="5" t="s">
        <v>532</v>
      </c>
    </row>
    <row r="7747" spans="2:3">
      <c r="B7747" s="5">
        <v>353</v>
      </c>
      <c r="C7747" s="5" t="s">
        <v>533</v>
      </c>
    </row>
    <row r="7748" spans="2:3">
      <c r="B7748" s="5">
        <v>417</v>
      </c>
      <c r="C7748" s="5" t="s">
        <v>533</v>
      </c>
    </row>
    <row r="7749" spans="2:3">
      <c r="B7749" s="5">
        <v>27</v>
      </c>
      <c r="C7749" s="5" t="s">
        <v>533</v>
      </c>
    </row>
    <row r="7750" spans="2:3">
      <c r="B7750" s="5">
        <v>858</v>
      </c>
      <c r="C7750" s="5" t="s">
        <v>533</v>
      </c>
    </row>
    <row r="7751" spans="2:3">
      <c r="B7751" s="5">
        <v>482</v>
      </c>
      <c r="C7751" s="5" t="s">
        <v>533</v>
      </c>
    </row>
    <row r="7752" spans="2:3">
      <c r="B7752" s="5">
        <v>983</v>
      </c>
      <c r="C7752" s="5" t="s">
        <v>533</v>
      </c>
    </row>
    <row r="7753" spans="2:3">
      <c r="B7753" s="5">
        <v>690</v>
      </c>
      <c r="C7753" s="5" t="s">
        <v>533</v>
      </c>
    </row>
    <row r="7754" spans="2:3">
      <c r="B7754" s="5">
        <v>36</v>
      </c>
      <c r="C7754" s="5" t="s">
        <v>533</v>
      </c>
    </row>
    <row r="7755" spans="2:3">
      <c r="B7755" s="5">
        <v>190</v>
      </c>
      <c r="C7755" s="5" t="s">
        <v>533</v>
      </c>
    </row>
    <row r="7756" spans="2:3">
      <c r="B7756" s="5">
        <v>974</v>
      </c>
      <c r="C7756" s="5" t="s">
        <v>533</v>
      </c>
    </row>
    <row r="7757" spans="2:3">
      <c r="B7757" s="5">
        <v>545</v>
      </c>
      <c r="C7757" s="5" t="s">
        <v>533</v>
      </c>
    </row>
    <row r="7758" spans="2:3">
      <c r="B7758" s="5">
        <v>914</v>
      </c>
      <c r="C7758" s="5" t="s">
        <v>532</v>
      </c>
    </row>
    <row r="7759" spans="2:3">
      <c r="B7759" s="5">
        <v>881</v>
      </c>
      <c r="C7759" s="5" t="s">
        <v>532</v>
      </c>
    </row>
    <row r="7760" spans="2:3">
      <c r="B7760" s="5">
        <v>685</v>
      </c>
      <c r="C7760" s="5" t="s">
        <v>532</v>
      </c>
    </row>
    <row r="7761" spans="2:3">
      <c r="B7761" s="5">
        <v>232</v>
      </c>
      <c r="C7761" s="5" t="s">
        <v>532</v>
      </c>
    </row>
    <row r="7762" spans="2:3">
      <c r="B7762" s="5">
        <v>980</v>
      </c>
      <c r="C7762" s="5" t="s">
        <v>532</v>
      </c>
    </row>
    <row r="7763" spans="2:3">
      <c r="B7763" s="5">
        <v>324</v>
      </c>
      <c r="C7763" s="5" t="s">
        <v>533</v>
      </c>
    </row>
    <row r="7764" spans="2:3">
      <c r="B7764" s="5">
        <v>810</v>
      </c>
      <c r="C7764" s="5" t="s">
        <v>533</v>
      </c>
    </row>
    <row r="7765" spans="2:3">
      <c r="B7765" s="5">
        <v>126</v>
      </c>
      <c r="C7765" s="5" t="s">
        <v>533</v>
      </c>
    </row>
    <row r="7766" spans="2:3">
      <c r="B7766" s="5">
        <v>43</v>
      </c>
      <c r="C7766" s="5" t="s">
        <v>533</v>
      </c>
    </row>
    <row r="7767" spans="2:3">
      <c r="B7767" s="5">
        <v>152</v>
      </c>
      <c r="C7767" s="5" t="s">
        <v>533</v>
      </c>
    </row>
    <row r="7768" spans="2:3">
      <c r="B7768" s="5">
        <v>609</v>
      </c>
      <c r="C7768" s="5" t="s">
        <v>533</v>
      </c>
    </row>
    <row r="7769" spans="2:3">
      <c r="B7769" s="5">
        <v>816</v>
      </c>
      <c r="C7769" s="5" t="s">
        <v>532</v>
      </c>
    </row>
    <row r="7770" spans="2:3">
      <c r="B7770" s="5">
        <v>204</v>
      </c>
      <c r="C7770" s="5" t="s">
        <v>532</v>
      </c>
    </row>
    <row r="7771" spans="2:3">
      <c r="B7771" s="5">
        <v>417</v>
      </c>
      <c r="C7771" s="5" t="s">
        <v>533</v>
      </c>
    </row>
    <row r="7772" spans="2:3">
      <c r="B7772" s="5">
        <v>940</v>
      </c>
      <c r="C7772" s="5" t="s">
        <v>532</v>
      </c>
    </row>
    <row r="7773" spans="2:3">
      <c r="B7773" s="5">
        <v>761</v>
      </c>
      <c r="C7773" s="5" t="s">
        <v>532</v>
      </c>
    </row>
    <row r="7774" spans="2:3">
      <c r="B7774" s="5">
        <v>168</v>
      </c>
      <c r="C7774" s="5" t="s">
        <v>533</v>
      </c>
    </row>
    <row r="7775" spans="2:3">
      <c r="B7775" s="5">
        <v>893</v>
      </c>
      <c r="C7775" s="5" t="s">
        <v>533</v>
      </c>
    </row>
    <row r="7776" spans="2:3">
      <c r="B7776" s="5">
        <v>68</v>
      </c>
      <c r="C7776" s="5" t="s">
        <v>533</v>
      </c>
    </row>
    <row r="7777" spans="2:3">
      <c r="B7777" s="5">
        <v>813</v>
      </c>
      <c r="C7777" s="5" t="s">
        <v>532</v>
      </c>
    </row>
    <row r="7778" spans="2:3">
      <c r="B7778" s="5">
        <v>291</v>
      </c>
      <c r="C7778" s="5" t="s">
        <v>533</v>
      </c>
    </row>
    <row r="7779" spans="2:3">
      <c r="B7779" s="5">
        <v>965</v>
      </c>
      <c r="C7779" s="5" t="s">
        <v>533</v>
      </c>
    </row>
    <row r="7780" spans="2:3">
      <c r="B7780" s="5">
        <v>685</v>
      </c>
      <c r="C7780" s="5" t="s">
        <v>533</v>
      </c>
    </row>
    <row r="7781" spans="2:3">
      <c r="B7781" s="5">
        <v>898</v>
      </c>
      <c r="C7781" s="5" t="s">
        <v>532</v>
      </c>
    </row>
    <row r="7782" spans="2:3">
      <c r="B7782" s="5">
        <v>395</v>
      </c>
      <c r="C7782" s="5" t="s">
        <v>533</v>
      </c>
    </row>
    <row r="7783" spans="2:3">
      <c r="B7783" s="5">
        <v>452</v>
      </c>
      <c r="C7783" s="5" t="s">
        <v>533</v>
      </c>
    </row>
    <row r="7784" spans="2:3">
      <c r="B7784" s="5">
        <v>597</v>
      </c>
      <c r="C7784" s="5" t="s">
        <v>533</v>
      </c>
    </row>
    <row r="7785" spans="2:3">
      <c r="B7785" s="5">
        <v>29</v>
      </c>
      <c r="C7785" s="5" t="s">
        <v>533</v>
      </c>
    </row>
    <row r="7786" spans="2:3">
      <c r="B7786" s="5">
        <v>701</v>
      </c>
      <c r="C7786" s="5" t="s">
        <v>533</v>
      </c>
    </row>
    <row r="7787" spans="2:3">
      <c r="B7787" s="5">
        <v>145</v>
      </c>
      <c r="C7787" s="5" t="s">
        <v>533</v>
      </c>
    </row>
    <row r="7788" spans="2:3">
      <c r="B7788" s="5">
        <v>669</v>
      </c>
      <c r="C7788" s="5" t="s">
        <v>533</v>
      </c>
    </row>
    <row r="7789" spans="2:3">
      <c r="B7789" s="5">
        <v>744</v>
      </c>
      <c r="C7789" s="5" t="s">
        <v>533</v>
      </c>
    </row>
    <row r="7790" spans="2:3">
      <c r="B7790" s="5">
        <v>639</v>
      </c>
      <c r="C7790" s="5" t="s">
        <v>533</v>
      </c>
    </row>
    <row r="7791" spans="2:3">
      <c r="B7791" s="5">
        <v>451</v>
      </c>
      <c r="C7791" s="5" t="s">
        <v>532</v>
      </c>
    </row>
    <row r="7792" spans="2:3">
      <c r="B7792" s="5">
        <v>45</v>
      </c>
      <c r="C7792" s="5" t="s">
        <v>533</v>
      </c>
    </row>
    <row r="7793" spans="2:3">
      <c r="B7793" s="5">
        <v>875</v>
      </c>
      <c r="C7793" s="5" t="s">
        <v>532</v>
      </c>
    </row>
    <row r="7794" spans="2:3">
      <c r="B7794" s="5">
        <v>433</v>
      </c>
      <c r="C7794" s="5" t="s">
        <v>533</v>
      </c>
    </row>
    <row r="7795" spans="2:3">
      <c r="B7795" s="5">
        <v>952</v>
      </c>
      <c r="C7795" s="5" t="s">
        <v>532</v>
      </c>
    </row>
    <row r="7796" spans="2:3">
      <c r="B7796" s="5">
        <v>493</v>
      </c>
      <c r="C7796" s="5" t="s">
        <v>533</v>
      </c>
    </row>
    <row r="7797" spans="2:3">
      <c r="B7797" s="5">
        <v>917</v>
      </c>
      <c r="C7797" s="5" t="s">
        <v>533</v>
      </c>
    </row>
    <row r="7798" spans="2:3">
      <c r="B7798" s="5">
        <v>365</v>
      </c>
      <c r="C7798" s="5" t="s">
        <v>533</v>
      </c>
    </row>
    <row r="7799" spans="2:3">
      <c r="B7799" s="5">
        <v>772</v>
      </c>
      <c r="C7799" s="5" t="s">
        <v>532</v>
      </c>
    </row>
    <row r="7800" spans="2:3">
      <c r="B7800" s="5">
        <v>192</v>
      </c>
      <c r="C7800" s="5" t="s">
        <v>532</v>
      </c>
    </row>
    <row r="7801" spans="2:3">
      <c r="B7801" s="5">
        <v>455</v>
      </c>
      <c r="C7801" s="5" t="s">
        <v>532</v>
      </c>
    </row>
    <row r="7802" spans="2:3">
      <c r="B7802" s="5">
        <v>993</v>
      </c>
      <c r="C7802" s="5" t="s">
        <v>533</v>
      </c>
    </row>
    <row r="7803" spans="2:3">
      <c r="B7803" s="5">
        <v>16</v>
      </c>
      <c r="C7803" s="5" t="s">
        <v>533</v>
      </c>
    </row>
    <row r="7804" spans="2:3">
      <c r="B7804" s="5">
        <v>844</v>
      </c>
      <c r="C7804" s="5" t="s">
        <v>532</v>
      </c>
    </row>
    <row r="7805" spans="2:3">
      <c r="B7805" s="5">
        <v>397</v>
      </c>
      <c r="C7805" s="5" t="s">
        <v>533</v>
      </c>
    </row>
    <row r="7806" spans="2:3">
      <c r="B7806" s="5">
        <v>273</v>
      </c>
      <c r="C7806" s="5" t="s">
        <v>532</v>
      </c>
    </row>
    <row r="7807" spans="2:3">
      <c r="B7807" s="5">
        <v>376</v>
      </c>
      <c r="C7807" s="5" t="s">
        <v>533</v>
      </c>
    </row>
    <row r="7808" spans="2:3">
      <c r="B7808" s="5">
        <v>779</v>
      </c>
      <c r="C7808" s="5" t="s">
        <v>532</v>
      </c>
    </row>
    <row r="7809" spans="2:3">
      <c r="B7809" s="5">
        <v>889</v>
      </c>
      <c r="C7809" s="5" t="s">
        <v>532</v>
      </c>
    </row>
    <row r="7810" spans="2:3">
      <c r="B7810" s="5">
        <v>597</v>
      </c>
      <c r="C7810" s="5" t="s">
        <v>532</v>
      </c>
    </row>
    <row r="7811" spans="2:3">
      <c r="B7811" s="5">
        <v>420</v>
      </c>
      <c r="C7811" s="5" t="s">
        <v>532</v>
      </c>
    </row>
    <row r="7812" spans="2:3">
      <c r="B7812" s="5">
        <v>594</v>
      </c>
      <c r="C7812" s="5" t="s">
        <v>533</v>
      </c>
    </row>
    <row r="7813" spans="2:3">
      <c r="B7813" s="5">
        <v>665</v>
      </c>
      <c r="C7813" s="5" t="s">
        <v>532</v>
      </c>
    </row>
    <row r="7814" spans="2:3">
      <c r="B7814" s="5">
        <v>726</v>
      </c>
      <c r="C7814" s="5" t="s">
        <v>533</v>
      </c>
    </row>
    <row r="7815" spans="2:3">
      <c r="B7815" s="5">
        <v>189</v>
      </c>
      <c r="C7815" s="5" t="s">
        <v>533</v>
      </c>
    </row>
    <row r="7816" spans="2:3">
      <c r="B7816" s="5">
        <v>682</v>
      </c>
      <c r="C7816" s="5" t="s">
        <v>532</v>
      </c>
    </row>
    <row r="7817" spans="2:3">
      <c r="B7817" s="5">
        <v>310</v>
      </c>
      <c r="C7817" s="5" t="s">
        <v>533</v>
      </c>
    </row>
    <row r="7818" spans="2:3">
      <c r="B7818" s="5">
        <v>412</v>
      </c>
      <c r="C7818" s="5" t="s">
        <v>533</v>
      </c>
    </row>
    <row r="7819" spans="2:3">
      <c r="B7819" s="5">
        <v>43</v>
      </c>
      <c r="C7819" s="5" t="s">
        <v>533</v>
      </c>
    </row>
    <row r="7820" spans="2:3">
      <c r="B7820" s="5">
        <v>697</v>
      </c>
      <c r="C7820" s="5" t="s">
        <v>532</v>
      </c>
    </row>
    <row r="7821" spans="2:3">
      <c r="B7821" s="5">
        <v>198</v>
      </c>
      <c r="C7821" s="5" t="s">
        <v>533</v>
      </c>
    </row>
    <row r="7822" spans="2:3">
      <c r="B7822" s="5">
        <v>245</v>
      </c>
      <c r="C7822" s="5" t="s">
        <v>533</v>
      </c>
    </row>
    <row r="7823" spans="2:3">
      <c r="B7823" s="5">
        <v>233</v>
      </c>
      <c r="C7823" s="5" t="s">
        <v>533</v>
      </c>
    </row>
    <row r="7824" spans="2:3">
      <c r="B7824" s="5">
        <v>241</v>
      </c>
      <c r="C7824" s="5" t="s">
        <v>533</v>
      </c>
    </row>
    <row r="7825" spans="2:3">
      <c r="B7825" s="5">
        <v>689</v>
      </c>
      <c r="C7825" s="5" t="s">
        <v>533</v>
      </c>
    </row>
    <row r="7826" spans="2:3">
      <c r="B7826" s="5">
        <v>43</v>
      </c>
      <c r="C7826" s="5" t="s">
        <v>532</v>
      </c>
    </row>
    <row r="7827" spans="2:3">
      <c r="B7827" s="5">
        <v>778</v>
      </c>
      <c r="C7827" s="5" t="s">
        <v>532</v>
      </c>
    </row>
    <row r="7828" spans="2:3">
      <c r="B7828" s="5">
        <v>398</v>
      </c>
      <c r="C7828" s="5" t="s">
        <v>532</v>
      </c>
    </row>
    <row r="7829" spans="2:3">
      <c r="B7829" s="5">
        <v>867</v>
      </c>
      <c r="C7829" s="5" t="s">
        <v>533</v>
      </c>
    </row>
    <row r="7830" spans="2:3">
      <c r="B7830" s="5">
        <v>250</v>
      </c>
      <c r="C7830" s="5" t="s">
        <v>533</v>
      </c>
    </row>
    <row r="7831" spans="2:3">
      <c r="B7831" s="5">
        <v>920</v>
      </c>
      <c r="C7831" s="5" t="s">
        <v>533</v>
      </c>
    </row>
    <row r="7832" spans="2:3">
      <c r="B7832" s="5">
        <v>719</v>
      </c>
      <c r="C7832" s="5" t="s">
        <v>533</v>
      </c>
    </row>
    <row r="7833" spans="2:3">
      <c r="B7833" s="5">
        <v>277</v>
      </c>
      <c r="C7833" s="5" t="s">
        <v>533</v>
      </c>
    </row>
    <row r="7834" spans="2:3">
      <c r="B7834" s="5">
        <v>835</v>
      </c>
      <c r="C7834" s="5" t="s">
        <v>533</v>
      </c>
    </row>
    <row r="7835" spans="2:3">
      <c r="B7835" s="5">
        <v>264</v>
      </c>
      <c r="C7835" s="5" t="s">
        <v>533</v>
      </c>
    </row>
    <row r="7836" spans="2:3">
      <c r="B7836" s="5">
        <v>112</v>
      </c>
      <c r="C7836" s="5" t="s">
        <v>533</v>
      </c>
    </row>
    <row r="7837" spans="2:3">
      <c r="B7837" s="5">
        <v>874</v>
      </c>
      <c r="C7837" s="5" t="s">
        <v>532</v>
      </c>
    </row>
    <row r="7838" spans="2:3">
      <c r="B7838" s="5">
        <v>306</v>
      </c>
      <c r="C7838" s="5" t="s">
        <v>532</v>
      </c>
    </row>
    <row r="7839" spans="2:3">
      <c r="B7839" s="5">
        <v>839</v>
      </c>
      <c r="C7839" s="5" t="s">
        <v>532</v>
      </c>
    </row>
    <row r="7840" spans="2:3">
      <c r="B7840" s="5">
        <v>397</v>
      </c>
      <c r="C7840" s="5" t="s">
        <v>533</v>
      </c>
    </row>
    <row r="7841" spans="2:3">
      <c r="B7841" s="5">
        <v>90</v>
      </c>
      <c r="C7841" s="5" t="s">
        <v>533</v>
      </c>
    </row>
    <row r="7842" spans="2:3">
      <c r="B7842" s="5">
        <v>385</v>
      </c>
      <c r="C7842" s="5" t="s">
        <v>533</v>
      </c>
    </row>
    <row r="7843" spans="2:3">
      <c r="B7843" s="5">
        <v>321</v>
      </c>
      <c r="C7843" s="5" t="s">
        <v>533</v>
      </c>
    </row>
    <row r="7844" spans="2:3">
      <c r="B7844" s="5">
        <v>182</v>
      </c>
      <c r="C7844" s="5" t="s">
        <v>533</v>
      </c>
    </row>
    <row r="7845" spans="2:3">
      <c r="B7845" s="5">
        <v>592</v>
      </c>
      <c r="C7845" s="5" t="s">
        <v>532</v>
      </c>
    </row>
    <row r="7846" spans="2:3">
      <c r="B7846" s="5">
        <v>548</v>
      </c>
      <c r="C7846" s="5" t="s">
        <v>533</v>
      </c>
    </row>
    <row r="7847" spans="2:3">
      <c r="B7847" s="5">
        <v>130</v>
      </c>
      <c r="C7847" s="5" t="s">
        <v>533</v>
      </c>
    </row>
    <row r="7848" spans="2:3">
      <c r="B7848" s="5">
        <v>555</v>
      </c>
      <c r="C7848" s="5" t="s">
        <v>533</v>
      </c>
    </row>
    <row r="7849" spans="2:3">
      <c r="B7849" s="5">
        <v>442</v>
      </c>
      <c r="C7849" s="5" t="s">
        <v>533</v>
      </c>
    </row>
    <row r="7850" spans="2:3">
      <c r="B7850" s="5">
        <v>509</v>
      </c>
      <c r="C7850" s="5" t="s">
        <v>533</v>
      </c>
    </row>
    <row r="7851" spans="2:3">
      <c r="B7851" s="5">
        <v>251</v>
      </c>
      <c r="C7851" s="5" t="s">
        <v>532</v>
      </c>
    </row>
    <row r="7852" spans="2:3">
      <c r="B7852" s="5">
        <v>151</v>
      </c>
      <c r="C7852" s="5" t="s">
        <v>533</v>
      </c>
    </row>
    <row r="7853" spans="2:3">
      <c r="B7853" s="5">
        <v>85</v>
      </c>
      <c r="C7853" s="5" t="s">
        <v>533</v>
      </c>
    </row>
    <row r="7854" spans="2:3">
      <c r="B7854" s="5">
        <v>504</v>
      </c>
      <c r="C7854" s="5" t="s">
        <v>533</v>
      </c>
    </row>
    <row r="7855" spans="2:3">
      <c r="B7855" s="5">
        <v>91</v>
      </c>
      <c r="C7855" s="5" t="s">
        <v>533</v>
      </c>
    </row>
    <row r="7856" spans="2:3">
      <c r="B7856" s="5">
        <v>354</v>
      </c>
      <c r="C7856" s="5" t="s">
        <v>533</v>
      </c>
    </row>
    <row r="7857" spans="2:3">
      <c r="B7857" s="5">
        <v>941</v>
      </c>
      <c r="C7857" s="5" t="s">
        <v>532</v>
      </c>
    </row>
    <row r="7858" spans="2:3">
      <c r="B7858" s="5">
        <v>711</v>
      </c>
      <c r="C7858" s="5" t="s">
        <v>532</v>
      </c>
    </row>
    <row r="7859" spans="2:3">
      <c r="B7859" s="5">
        <v>569</v>
      </c>
      <c r="C7859" s="5" t="s">
        <v>533</v>
      </c>
    </row>
    <row r="7860" spans="2:3">
      <c r="B7860" s="5">
        <v>810</v>
      </c>
      <c r="C7860" s="5" t="s">
        <v>532</v>
      </c>
    </row>
    <row r="7861" spans="2:3">
      <c r="B7861" s="5">
        <v>208</v>
      </c>
      <c r="C7861" s="5" t="s">
        <v>533</v>
      </c>
    </row>
    <row r="7862" spans="2:3">
      <c r="B7862" s="5">
        <v>304</v>
      </c>
      <c r="C7862" s="5" t="s">
        <v>532</v>
      </c>
    </row>
    <row r="7863" spans="2:3">
      <c r="B7863" s="5">
        <v>147</v>
      </c>
      <c r="C7863" s="5" t="s">
        <v>533</v>
      </c>
    </row>
    <row r="7864" spans="2:3">
      <c r="B7864" s="5">
        <v>786</v>
      </c>
      <c r="C7864" s="5" t="s">
        <v>532</v>
      </c>
    </row>
    <row r="7865" spans="2:3">
      <c r="B7865" s="5">
        <v>980</v>
      </c>
      <c r="C7865" s="5" t="s">
        <v>533</v>
      </c>
    </row>
    <row r="7866" spans="2:3">
      <c r="B7866" s="5">
        <v>94</v>
      </c>
      <c r="C7866" s="5" t="s">
        <v>533</v>
      </c>
    </row>
    <row r="7867" spans="2:3">
      <c r="B7867" s="5">
        <v>323</v>
      </c>
      <c r="C7867" s="5" t="s">
        <v>533</v>
      </c>
    </row>
    <row r="7868" spans="2:3">
      <c r="B7868" s="5">
        <v>433</v>
      </c>
      <c r="C7868" s="5" t="s">
        <v>533</v>
      </c>
    </row>
    <row r="7869" spans="2:3">
      <c r="B7869" s="5">
        <v>885</v>
      </c>
      <c r="C7869" s="5" t="s">
        <v>532</v>
      </c>
    </row>
    <row r="7870" spans="2:3">
      <c r="B7870" s="5">
        <v>396</v>
      </c>
      <c r="C7870" s="5" t="s">
        <v>533</v>
      </c>
    </row>
    <row r="7871" spans="2:3">
      <c r="B7871" s="5">
        <v>2</v>
      </c>
      <c r="C7871" s="5" t="s">
        <v>533</v>
      </c>
    </row>
    <row r="7872" spans="2:3">
      <c r="B7872" s="5">
        <v>482</v>
      </c>
      <c r="C7872" s="5" t="s">
        <v>533</v>
      </c>
    </row>
    <row r="7873" spans="2:3">
      <c r="B7873" s="5">
        <v>52</v>
      </c>
      <c r="C7873" s="5" t="s">
        <v>533</v>
      </c>
    </row>
    <row r="7874" spans="2:3">
      <c r="B7874" s="5">
        <v>819</v>
      </c>
      <c r="C7874" s="5" t="s">
        <v>532</v>
      </c>
    </row>
    <row r="7875" spans="2:3">
      <c r="B7875" s="5">
        <v>485</v>
      </c>
      <c r="C7875" s="5" t="s">
        <v>532</v>
      </c>
    </row>
    <row r="7876" spans="2:3">
      <c r="B7876" s="5">
        <v>588</v>
      </c>
      <c r="C7876" s="5" t="s">
        <v>533</v>
      </c>
    </row>
    <row r="7877" spans="2:3">
      <c r="B7877" s="5">
        <v>835</v>
      </c>
      <c r="C7877" s="5" t="s">
        <v>532</v>
      </c>
    </row>
    <row r="7878" spans="2:3">
      <c r="B7878" s="5">
        <v>120</v>
      </c>
      <c r="C7878" s="5" t="s">
        <v>533</v>
      </c>
    </row>
    <row r="7879" spans="2:3">
      <c r="B7879" s="5">
        <v>562</v>
      </c>
      <c r="C7879" s="5" t="s">
        <v>533</v>
      </c>
    </row>
    <row r="7880" spans="2:3">
      <c r="B7880" s="5">
        <v>387</v>
      </c>
      <c r="C7880" s="5" t="s">
        <v>533</v>
      </c>
    </row>
    <row r="7881" spans="2:3">
      <c r="B7881" s="5">
        <v>756</v>
      </c>
      <c r="C7881" s="5" t="s">
        <v>532</v>
      </c>
    </row>
    <row r="7882" spans="2:3">
      <c r="B7882" s="5">
        <v>657</v>
      </c>
      <c r="C7882" s="5" t="s">
        <v>533</v>
      </c>
    </row>
    <row r="7883" spans="2:3">
      <c r="B7883" s="5">
        <v>532</v>
      </c>
      <c r="C7883" s="5" t="s">
        <v>533</v>
      </c>
    </row>
    <row r="7884" spans="2:3">
      <c r="B7884" s="5">
        <v>921</v>
      </c>
      <c r="C7884" s="5" t="s">
        <v>532</v>
      </c>
    </row>
    <row r="7885" spans="2:3">
      <c r="B7885" s="5">
        <v>58</v>
      </c>
      <c r="C7885" s="5" t="s">
        <v>533</v>
      </c>
    </row>
    <row r="7886" spans="2:3">
      <c r="B7886" s="5">
        <v>861</v>
      </c>
      <c r="C7886" s="5" t="s">
        <v>532</v>
      </c>
    </row>
    <row r="7887" spans="2:3">
      <c r="B7887" s="5">
        <v>836</v>
      </c>
      <c r="C7887" s="5" t="s">
        <v>532</v>
      </c>
    </row>
    <row r="7888" spans="2:3">
      <c r="B7888" s="5">
        <v>668</v>
      </c>
      <c r="C7888" s="5" t="s">
        <v>533</v>
      </c>
    </row>
    <row r="7889" spans="2:3">
      <c r="B7889" s="5">
        <v>202</v>
      </c>
      <c r="C7889" s="5" t="s">
        <v>533</v>
      </c>
    </row>
    <row r="7890" spans="2:3">
      <c r="B7890" s="5">
        <v>213</v>
      </c>
      <c r="C7890" s="5" t="s">
        <v>532</v>
      </c>
    </row>
    <row r="7891" spans="2:3">
      <c r="B7891" s="5">
        <v>302</v>
      </c>
      <c r="C7891" s="5" t="s">
        <v>532</v>
      </c>
    </row>
    <row r="7892" spans="2:3">
      <c r="B7892" s="5">
        <v>6</v>
      </c>
      <c r="C7892" s="5" t="s">
        <v>533</v>
      </c>
    </row>
    <row r="7893" spans="2:3">
      <c r="B7893" s="5">
        <v>172</v>
      </c>
      <c r="C7893" s="5" t="s">
        <v>533</v>
      </c>
    </row>
    <row r="7894" spans="2:3">
      <c r="B7894" s="5">
        <v>261</v>
      </c>
      <c r="C7894" s="5" t="s">
        <v>532</v>
      </c>
    </row>
    <row r="7895" spans="2:3">
      <c r="B7895" s="5">
        <v>359</v>
      </c>
      <c r="C7895" s="5" t="s">
        <v>532</v>
      </c>
    </row>
    <row r="7896" spans="2:3">
      <c r="B7896" s="5">
        <v>836</v>
      </c>
      <c r="C7896" s="5" t="s">
        <v>532</v>
      </c>
    </row>
    <row r="7897" spans="2:3">
      <c r="B7897" s="5">
        <v>484</v>
      </c>
      <c r="C7897" s="5" t="s">
        <v>532</v>
      </c>
    </row>
    <row r="7898" spans="2:3">
      <c r="B7898" s="5">
        <v>82</v>
      </c>
      <c r="C7898" s="5" t="s">
        <v>533</v>
      </c>
    </row>
    <row r="7899" spans="2:3">
      <c r="B7899" s="5">
        <v>671</v>
      </c>
      <c r="C7899" s="5" t="s">
        <v>533</v>
      </c>
    </row>
    <row r="7900" spans="2:3">
      <c r="B7900" s="5">
        <v>505</v>
      </c>
      <c r="C7900" s="5" t="s">
        <v>533</v>
      </c>
    </row>
    <row r="7901" spans="2:3">
      <c r="B7901" s="5">
        <v>190</v>
      </c>
      <c r="C7901" s="5" t="s">
        <v>532</v>
      </c>
    </row>
    <row r="7902" spans="2:3">
      <c r="B7902" s="5">
        <v>26</v>
      </c>
      <c r="C7902" s="5" t="s">
        <v>533</v>
      </c>
    </row>
    <row r="7903" spans="2:3">
      <c r="B7903" s="5">
        <v>424</v>
      </c>
      <c r="C7903" s="5" t="s">
        <v>532</v>
      </c>
    </row>
    <row r="7904" spans="2:3">
      <c r="B7904" s="5">
        <v>89</v>
      </c>
      <c r="C7904" s="5" t="s">
        <v>532</v>
      </c>
    </row>
    <row r="7905" spans="2:3">
      <c r="B7905" s="5">
        <v>457</v>
      </c>
      <c r="C7905" s="5" t="s">
        <v>533</v>
      </c>
    </row>
    <row r="7906" spans="2:3">
      <c r="B7906" s="5">
        <v>566</v>
      </c>
      <c r="C7906" s="5" t="s">
        <v>532</v>
      </c>
    </row>
    <row r="7907" spans="2:3">
      <c r="B7907" s="5">
        <v>230</v>
      </c>
      <c r="C7907" s="5" t="s">
        <v>533</v>
      </c>
    </row>
    <row r="7908" spans="2:3">
      <c r="B7908" s="5">
        <v>927</v>
      </c>
      <c r="C7908" s="5" t="s">
        <v>533</v>
      </c>
    </row>
    <row r="7909" spans="2:3">
      <c r="B7909" s="5">
        <v>765</v>
      </c>
      <c r="C7909" s="5" t="s">
        <v>532</v>
      </c>
    </row>
    <row r="7910" spans="2:3">
      <c r="B7910" s="5">
        <v>918</v>
      </c>
      <c r="C7910" s="5" t="s">
        <v>532</v>
      </c>
    </row>
    <row r="7911" spans="2:3">
      <c r="B7911" s="5">
        <v>276</v>
      </c>
      <c r="C7911" s="5" t="s">
        <v>533</v>
      </c>
    </row>
    <row r="7912" spans="2:3">
      <c r="B7912" s="5">
        <v>659</v>
      </c>
      <c r="C7912" s="5" t="s">
        <v>532</v>
      </c>
    </row>
    <row r="7913" spans="2:3">
      <c r="B7913" s="5">
        <v>152</v>
      </c>
      <c r="C7913" s="5" t="s">
        <v>533</v>
      </c>
    </row>
    <row r="7914" spans="2:3">
      <c r="B7914" s="5">
        <v>730</v>
      </c>
      <c r="C7914" s="5" t="s">
        <v>532</v>
      </c>
    </row>
    <row r="7915" spans="2:3">
      <c r="B7915" s="5">
        <v>291</v>
      </c>
      <c r="C7915" s="5" t="s">
        <v>532</v>
      </c>
    </row>
    <row r="7916" spans="2:3">
      <c r="B7916" s="5">
        <v>49</v>
      </c>
      <c r="C7916" s="5" t="s">
        <v>533</v>
      </c>
    </row>
    <row r="7917" spans="2:3">
      <c r="B7917" s="5">
        <v>886</v>
      </c>
      <c r="C7917" s="5" t="s">
        <v>533</v>
      </c>
    </row>
    <row r="7918" spans="2:3">
      <c r="B7918" s="5">
        <v>887</v>
      </c>
      <c r="C7918" s="5" t="s">
        <v>532</v>
      </c>
    </row>
    <row r="7919" spans="2:3">
      <c r="B7919" s="5">
        <v>788</v>
      </c>
      <c r="C7919" s="5" t="s">
        <v>533</v>
      </c>
    </row>
    <row r="7920" spans="2:3">
      <c r="B7920" s="5">
        <v>331</v>
      </c>
      <c r="C7920" s="5" t="s">
        <v>533</v>
      </c>
    </row>
    <row r="7921" spans="2:3">
      <c r="B7921" s="5">
        <v>163</v>
      </c>
      <c r="C7921" s="5" t="s">
        <v>532</v>
      </c>
    </row>
    <row r="7922" spans="2:3">
      <c r="B7922" s="5">
        <v>39</v>
      </c>
      <c r="C7922" s="5" t="s">
        <v>532</v>
      </c>
    </row>
    <row r="7923" spans="2:3">
      <c r="B7923" s="5">
        <v>414</v>
      </c>
      <c r="C7923" s="5" t="s">
        <v>533</v>
      </c>
    </row>
    <row r="7924" spans="2:3">
      <c r="B7924" s="5">
        <v>600</v>
      </c>
      <c r="C7924" s="5" t="s">
        <v>533</v>
      </c>
    </row>
    <row r="7925" spans="2:3">
      <c r="B7925" s="5">
        <v>585</v>
      </c>
      <c r="C7925" s="5" t="s">
        <v>533</v>
      </c>
    </row>
    <row r="7926" spans="2:3">
      <c r="B7926" s="5">
        <v>134</v>
      </c>
      <c r="C7926" s="5" t="s">
        <v>532</v>
      </c>
    </row>
    <row r="7927" spans="2:3">
      <c r="B7927" s="5">
        <v>182</v>
      </c>
      <c r="C7927" s="5" t="s">
        <v>532</v>
      </c>
    </row>
    <row r="7928" spans="2:3">
      <c r="B7928" s="5">
        <v>743</v>
      </c>
      <c r="C7928" s="5" t="s">
        <v>533</v>
      </c>
    </row>
    <row r="7929" spans="2:3">
      <c r="B7929" s="5">
        <v>867</v>
      </c>
      <c r="C7929" s="5" t="s">
        <v>533</v>
      </c>
    </row>
    <row r="7930" spans="2:3">
      <c r="B7930" s="5">
        <v>782</v>
      </c>
      <c r="C7930" s="5" t="s">
        <v>532</v>
      </c>
    </row>
    <row r="7931" spans="2:3">
      <c r="B7931" s="5">
        <v>570</v>
      </c>
      <c r="C7931" s="5" t="s">
        <v>533</v>
      </c>
    </row>
    <row r="7932" spans="2:3">
      <c r="B7932" s="5">
        <v>813</v>
      </c>
      <c r="C7932" s="5" t="s">
        <v>532</v>
      </c>
    </row>
    <row r="7933" spans="2:3">
      <c r="B7933" s="5">
        <v>337</v>
      </c>
      <c r="C7933" s="5" t="s">
        <v>533</v>
      </c>
    </row>
    <row r="7934" spans="2:3">
      <c r="B7934" s="5">
        <v>884</v>
      </c>
      <c r="C7934" s="5" t="s">
        <v>532</v>
      </c>
    </row>
    <row r="7935" spans="2:3">
      <c r="B7935" s="5">
        <v>453</v>
      </c>
      <c r="C7935" s="5" t="s">
        <v>532</v>
      </c>
    </row>
    <row r="7936" spans="2:3">
      <c r="B7936" s="5">
        <v>297</v>
      </c>
      <c r="C7936" s="5" t="s">
        <v>533</v>
      </c>
    </row>
    <row r="7937" spans="2:3">
      <c r="B7937" s="5">
        <v>980</v>
      </c>
      <c r="C7937" s="5" t="s">
        <v>532</v>
      </c>
    </row>
    <row r="7938" spans="2:3">
      <c r="B7938" s="5">
        <v>449</v>
      </c>
      <c r="C7938" s="5" t="s">
        <v>533</v>
      </c>
    </row>
    <row r="7939" spans="2:3">
      <c r="B7939" s="5">
        <v>887</v>
      </c>
      <c r="C7939" s="5" t="s">
        <v>532</v>
      </c>
    </row>
    <row r="7940" spans="2:3">
      <c r="B7940" s="5">
        <v>45</v>
      </c>
      <c r="C7940" s="5" t="s">
        <v>533</v>
      </c>
    </row>
    <row r="7941" spans="2:3">
      <c r="B7941" s="5">
        <v>1</v>
      </c>
      <c r="C7941" s="5" t="s">
        <v>533</v>
      </c>
    </row>
    <row r="7942" spans="2:3">
      <c r="B7942" s="5">
        <v>154</v>
      </c>
      <c r="C7942" s="5" t="s">
        <v>533</v>
      </c>
    </row>
    <row r="7943" spans="2:3">
      <c r="B7943" s="5">
        <v>537</v>
      </c>
      <c r="C7943" s="5" t="s">
        <v>533</v>
      </c>
    </row>
    <row r="7944" spans="2:3">
      <c r="B7944" s="5">
        <v>620</v>
      </c>
      <c r="C7944" s="5" t="s">
        <v>532</v>
      </c>
    </row>
    <row r="7945" spans="2:3">
      <c r="B7945" s="5">
        <v>55</v>
      </c>
      <c r="C7945" s="5" t="s">
        <v>533</v>
      </c>
    </row>
    <row r="7946" spans="2:3">
      <c r="B7946" s="5">
        <v>994</v>
      </c>
      <c r="C7946" s="5" t="s">
        <v>532</v>
      </c>
    </row>
    <row r="7947" spans="2:3">
      <c r="B7947" s="5">
        <v>106</v>
      </c>
      <c r="C7947" s="5" t="s">
        <v>533</v>
      </c>
    </row>
    <row r="7948" spans="2:3">
      <c r="B7948" s="5">
        <v>284</v>
      </c>
      <c r="C7948" s="5" t="s">
        <v>532</v>
      </c>
    </row>
    <row r="7949" spans="2:3">
      <c r="B7949" s="5">
        <v>667</v>
      </c>
      <c r="C7949" s="5" t="s">
        <v>532</v>
      </c>
    </row>
    <row r="7950" spans="2:3">
      <c r="B7950" s="5">
        <v>979</v>
      </c>
      <c r="C7950" s="5" t="s">
        <v>532</v>
      </c>
    </row>
    <row r="7951" spans="2:3">
      <c r="B7951" s="5">
        <v>327</v>
      </c>
      <c r="C7951" s="5" t="s">
        <v>533</v>
      </c>
    </row>
    <row r="7952" spans="2:3">
      <c r="B7952" s="5">
        <v>32</v>
      </c>
      <c r="C7952" s="5" t="s">
        <v>532</v>
      </c>
    </row>
    <row r="7953" spans="2:3">
      <c r="B7953" s="5">
        <v>81</v>
      </c>
      <c r="C7953" s="5" t="s">
        <v>532</v>
      </c>
    </row>
    <row r="7954" spans="2:3">
      <c r="B7954" s="5">
        <v>917</v>
      </c>
      <c r="C7954" s="5" t="s">
        <v>532</v>
      </c>
    </row>
    <row r="7955" spans="2:3">
      <c r="B7955" s="5">
        <v>357</v>
      </c>
      <c r="C7955" s="5" t="s">
        <v>533</v>
      </c>
    </row>
    <row r="7956" spans="2:3">
      <c r="B7956" s="5">
        <v>553</v>
      </c>
      <c r="C7956" s="5" t="s">
        <v>532</v>
      </c>
    </row>
    <row r="7957" spans="2:3">
      <c r="B7957" s="5">
        <v>533</v>
      </c>
      <c r="C7957" s="5" t="s">
        <v>533</v>
      </c>
    </row>
    <row r="7958" spans="2:3">
      <c r="B7958" s="5">
        <v>950</v>
      </c>
      <c r="C7958" s="5" t="s">
        <v>533</v>
      </c>
    </row>
    <row r="7959" spans="2:3">
      <c r="B7959" s="5">
        <v>236</v>
      </c>
      <c r="C7959" s="5" t="s">
        <v>532</v>
      </c>
    </row>
    <row r="7960" spans="2:3">
      <c r="B7960" s="5">
        <v>202</v>
      </c>
      <c r="C7960" s="5" t="s">
        <v>533</v>
      </c>
    </row>
    <row r="7961" spans="2:3">
      <c r="B7961" s="5">
        <v>833</v>
      </c>
      <c r="C7961" s="5" t="s">
        <v>533</v>
      </c>
    </row>
    <row r="7962" spans="2:3">
      <c r="B7962" s="5">
        <v>168</v>
      </c>
      <c r="C7962" s="5" t="s">
        <v>532</v>
      </c>
    </row>
    <row r="7963" spans="2:3">
      <c r="B7963" s="5">
        <v>429</v>
      </c>
      <c r="C7963" s="5" t="s">
        <v>533</v>
      </c>
    </row>
    <row r="7964" spans="2:3">
      <c r="B7964" s="5">
        <v>392</v>
      </c>
      <c r="C7964" s="5" t="s">
        <v>533</v>
      </c>
    </row>
    <row r="7965" spans="2:3">
      <c r="B7965" s="5">
        <v>587</v>
      </c>
      <c r="C7965" s="5" t="s">
        <v>533</v>
      </c>
    </row>
    <row r="7966" spans="2:3">
      <c r="B7966" s="5">
        <v>743</v>
      </c>
      <c r="C7966" s="5" t="s">
        <v>533</v>
      </c>
    </row>
    <row r="7967" spans="2:3">
      <c r="B7967" s="5">
        <v>414</v>
      </c>
      <c r="C7967" s="5" t="s">
        <v>533</v>
      </c>
    </row>
    <row r="7968" spans="2:3">
      <c r="B7968" s="5">
        <v>493</v>
      </c>
      <c r="C7968" s="5" t="s">
        <v>532</v>
      </c>
    </row>
    <row r="7969" spans="2:3">
      <c r="B7969" s="5">
        <v>306</v>
      </c>
      <c r="C7969" s="5" t="s">
        <v>532</v>
      </c>
    </row>
    <row r="7970" spans="2:3">
      <c r="B7970" s="5">
        <v>618</v>
      </c>
      <c r="C7970" s="5" t="s">
        <v>532</v>
      </c>
    </row>
    <row r="7971" spans="2:3">
      <c r="B7971" s="5">
        <v>982</v>
      </c>
      <c r="C7971" s="5" t="s">
        <v>532</v>
      </c>
    </row>
    <row r="7972" spans="2:3">
      <c r="B7972" s="5">
        <v>317</v>
      </c>
      <c r="C7972" s="5" t="s">
        <v>533</v>
      </c>
    </row>
    <row r="7973" spans="2:3">
      <c r="B7973" s="5">
        <v>984</v>
      </c>
      <c r="C7973" s="5" t="s">
        <v>532</v>
      </c>
    </row>
    <row r="7974" spans="2:3">
      <c r="B7974" s="5">
        <v>713</v>
      </c>
      <c r="C7974" s="5" t="s">
        <v>533</v>
      </c>
    </row>
    <row r="7975" spans="2:3">
      <c r="B7975" s="5">
        <v>649</v>
      </c>
      <c r="C7975" s="5" t="s">
        <v>533</v>
      </c>
    </row>
    <row r="7976" spans="2:3">
      <c r="B7976" s="5">
        <v>855</v>
      </c>
      <c r="C7976" s="5" t="s">
        <v>532</v>
      </c>
    </row>
    <row r="7977" spans="2:3">
      <c r="B7977" s="5">
        <v>38</v>
      </c>
      <c r="C7977" s="5" t="s">
        <v>532</v>
      </c>
    </row>
    <row r="7978" spans="2:3">
      <c r="B7978" s="5">
        <v>871</v>
      </c>
      <c r="C7978" s="5" t="s">
        <v>532</v>
      </c>
    </row>
    <row r="7979" spans="2:3">
      <c r="B7979" s="5">
        <v>716</v>
      </c>
      <c r="C7979" s="5" t="s">
        <v>533</v>
      </c>
    </row>
    <row r="7980" spans="2:3">
      <c r="B7980" s="5">
        <v>95</v>
      </c>
      <c r="C7980" s="5" t="s">
        <v>533</v>
      </c>
    </row>
    <row r="7981" spans="2:3">
      <c r="B7981" s="5">
        <v>323</v>
      </c>
      <c r="C7981" s="5" t="s">
        <v>533</v>
      </c>
    </row>
    <row r="7982" spans="2:3">
      <c r="B7982" s="5">
        <v>520</v>
      </c>
      <c r="C7982" s="5" t="s">
        <v>533</v>
      </c>
    </row>
    <row r="7983" spans="2:3">
      <c r="B7983" s="5">
        <v>562</v>
      </c>
      <c r="C7983" s="5" t="s">
        <v>533</v>
      </c>
    </row>
    <row r="7984" spans="2:3">
      <c r="B7984" s="5">
        <v>99</v>
      </c>
      <c r="C7984" s="5" t="s">
        <v>532</v>
      </c>
    </row>
    <row r="7985" spans="2:3">
      <c r="B7985" s="5">
        <v>948</v>
      </c>
      <c r="C7985" s="5" t="s">
        <v>533</v>
      </c>
    </row>
    <row r="7986" spans="2:3">
      <c r="B7986" s="5">
        <v>262</v>
      </c>
      <c r="C7986" s="5" t="s">
        <v>532</v>
      </c>
    </row>
    <row r="7987" spans="2:3">
      <c r="B7987" s="5">
        <v>842</v>
      </c>
      <c r="C7987" s="5" t="s">
        <v>533</v>
      </c>
    </row>
    <row r="7988" spans="2:3">
      <c r="B7988" s="5">
        <v>455</v>
      </c>
      <c r="C7988" s="5" t="s">
        <v>533</v>
      </c>
    </row>
    <row r="7989" spans="2:3">
      <c r="B7989" s="5">
        <v>997</v>
      </c>
      <c r="C7989" s="5" t="s">
        <v>532</v>
      </c>
    </row>
    <row r="7990" spans="2:3">
      <c r="B7990" s="5">
        <v>301</v>
      </c>
      <c r="C7990" s="5" t="s">
        <v>532</v>
      </c>
    </row>
    <row r="7991" spans="2:3">
      <c r="B7991" s="5">
        <v>717</v>
      </c>
      <c r="C7991" s="5" t="s">
        <v>533</v>
      </c>
    </row>
    <row r="7992" spans="2:3">
      <c r="B7992" s="5">
        <v>705</v>
      </c>
      <c r="C7992" s="5" t="s">
        <v>533</v>
      </c>
    </row>
    <row r="7993" spans="2:3">
      <c r="B7993" s="5">
        <v>603</v>
      </c>
      <c r="C7993" s="5" t="s">
        <v>533</v>
      </c>
    </row>
    <row r="7994" spans="2:3">
      <c r="B7994" s="5">
        <v>969</v>
      </c>
      <c r="C7994" s="5" t="s">
        <v>532</v>
      </c>
    </row>
    <row r="7995" spans="2:3">
      <c r="B7995" s="5">
        <v>13</v>
      </c>
      <c r="C7995" s="5" t="s">
        <v>533</v>
      </c>
    </row>
    <row r="7996" spans="2:3">
      <c r="B7996" s="5">
        <v>634</v>
      </c>
      <c r="C7996" s="5" t="s">
        <v>533</v>
      </c>
    </row>
    <row r="7997" spans="2:3">
      <c r="B7997" s="5">
        <v>167</v>
      </c>
      <c r="C7997" s="5" t="s">
        <v>532</v>
      </c>
    </row>
    <row r="7998" spans="2:3">
      <c r="B7998" s="5">
        <v>139</v>
      </c>
      <c r="C7998" s="5" t="s">
        <v>533</v>
      </c>
    </row>
    <row r="7999" spans="2:3">
      <c r="B7999" s="5">
        <v>454</v>
      </c>
      <c r="C7999" s="5" t="s">
        <v>533</v>
      </c>
    </row>
    <row r="8000" spans="2:3">
      <c r="B8000" s="5">
        <v>452</v>
      </c>
      <c r="C8000" s="5" t="s">
        <v>532</v>
      </c>
    </row>
    <row r="8001" spans="2:3">
      <c r="B8001" s="5">
        <v>896</v>
      </c>
      <c r="C8001" s="5" t="s">
        <v>532</v>
      </c>
    </row>
    <row r="8002" spans="2:3">
      <c r="B8002" s="5">
        <v>244</v>
      </c>
      <c r="C8002" s="5" t="s">
        <v>532</v>
      </c>
    </row>
    <row r="8003" spans="2:3">
      <c r="B8003" s="5">
        <v>755</v>
      </c>
      <c r="C8003" s="5" t="s">
        <v>532</v>
      </c>
    </row>
    <row r="8004" spans="2:3">
      <c r="B8004" s="5">
        <v>524</v>
      </c>
      <c r="C8004" s="5" t="s">
        <v>533</v>
      </c>
    </row>
    <row r="8005" spans="2:3">
      <c r="B8005" s="5">
        <v>17</v>
      </c>
      <c r="C8005" s="5" t="s">
        <v>533</v>
      </c>
    </row>
    <row r="8006" spans="2:3">
      <c r="B8006" s="5">
        <v>29</v>
      </c>
      <c r="C8006" s="5" t="s">
        <v>533</v>
      </c>
    </row>
    <row r="8007" spans="2:3">
      <c r="B8007" s="5">
        <v>585</v>
      </c>
      <c r="C8007" s="5" t="s">
        <v>532</v>
      </c>
    </row>
    <row r="8008" spans="2:3">
      <c r="B8008" s="5">
        <v>378</v>
      </c>
      <c r="C8008" s="5" t="s">
        <v>532</v>
      </c>
    </row>
    <row r="8009" spans="2:3">
      <c r="B8009" s="5">
        <v>731</v>
      </c>
      <c r="C8009" s="5" t="s">
        <v>533</v>
      </c>
    </row>
    <row r="8010" spans="2:3">
      <c r="B8010" s="5">
        <v>9</v>
      </c>
      <c r="C8010" s="5" t="s">
        <v>533</v>
      </c>
    </row>
    <row r="8011" spans="2:3">
      <c r="B8011" s="5">
        <v>270</v>
      </c>
      <c r="C8011" s="5" t="s">
        <v>533</v>
      </c>
    </row>
    <row r="8012" spans="2:3">
      <c r="B8012" s="5">
        <v>158</v>
      </c>
      <c r="C8012" s="5" t="s">
        <v>532</v>
      </c>
    </row>
    <row r="8013" spans="2:3">
      <c r="B8013" s="5">
        <v>771</v>
      </c>
      <c r="C8013" s="5" t="s">
        <v>532</v>
      </c>
    </row>
    <row r="8014" spans="2:3">
      <c r="B8014" s="5">
        <v>55</v>
      </c>
      <c r="C8014" s="5" t="s">
        <v>533</v>
      </c>
    </row>
    <row r="8015" spans="2:3">
      <c r="B8015" s="5">
        <v>983</v>
      </c>
      <c r="C8015" s="5" t="s">
        <v>532</v>
      </c>
    </row>
    <row r="8016" spans="2:3">
      <c r="B8016" s="5">
        <v>285</v>
      </c>
      <c r="C8016" s="5" t="s">
        <v>532</v>
      </c>
    </row>
    <row r="8017" spans="2:3">
      <c r="B8017" s="5">
        <v>1</v>
      </c>
      <c r="C8017" s="5" t="s">
        <v>533</v>
      </c>
    </row>
    <row r="8018" spans="2:3">
      <c r="B8018" s="5">
        <v>412</v>
      </c>
      <c r="C8018" s="5" t="s">
        <v>533</v>
      </c>
    </row>
    <row r="8019" spans="2:3">
      <c r="B8019" s="5">
        <v>716</v>
      </c>
      <c r="C8019" s="5" t="s">
        <v>533</v>
      </c>
    </row>
    <row r="8020" spans="2:3">
      <c r="B8020" s="5">
        <v>17</v>
      </c>
      <c r="C8020" s="5" t="s">
        <v>533</v>
      </c>
    </row>
    <row r="8021" spans="2:3">
      <c r="B8021" s="5">
        <v>301</v>
      </c>
      <c r="C8021" s="5" t="s">
        <v>533</v>
      </c>
    </row>
    <row r="8022" spans="2:3">
      <c r="B8022" s="5">
        <v>853</v>
      </c>
      <c r="C8022" s="5" t="s">
        <v>532</v>
      </c>
    </row>
    <row r="8023" spans="2:3">
      <c r="B8023" s="5">
        <v>43</v>
      </c>
      <c r="C8023" s="5" t="s">
        <v>533</v>
      </c>
    </row>
    <row r="8024" spans="2:3">
      <c r="B8024" s="5">
        <v>50</v>
      </c>
      <c r="C8024" s="5" t="s">
        <v>533</v>
      </c>
    </row>
    <row r="8025" spans="2:3">
      <c r="B8025" s="5">
        <v>948</v>
      </c>
      <c r="C8025" s="5" t="s">
        <v>532</v>
      </c>
    </row>
    <row r="8026" spans="2:3">
      <c r="B8026" s="5">
        <v>71</v>
      </c>
      <c r="C8026" s="5" t="s">
        <v>533</v>
      </c>
    </row>
    <row r="8027" spans="2:3">
      <c r="B8027" s="5">
        <v>736</v>
      </c>
      <c r="C8027" s="5" t="s">
        <v>533</v>
      </c>
    </row>
    <row r="8028" spans="2:3">
      <c r="B8028" s="5">
        <v>727</v>
      </c>
      <c r="C8028" s="5" t="s">
        <v>533</v>
      </c>
    </row>
    <row r="8029" spans="2:3">
      <c r="B8029" s="5">
        <v>307</v>
      </c>
      <c r="C8029" s="5" t="s">
        <v>532</v>
      </c>
    </row>
    <row r="8030" spans="2:3">
      <c r="B8030" s="5">
        <v>942</v>
      </c>
      <c r="C8030" s="5" t="s">
        <v>533</v>
      </c>
    </row>
    <row r="8031" spans="2:3">
      <c r="B8031" s="5">
        <v>274</v>
      </c>
      <c r="C8031" s="5" t="s">
        <v>533</v>
      </c>
    </row>
    <row r="8032" spans="2:3">
      <c r="B8032" s="5">
        <v>267</v>
      </c>
      <c r="C8032" s="5" t="s">
        <v>533</v>
      </c>
    </row>
    <row r="8033" spans="2:3">
      <c r="B8033" s="5">
        <v>356</v>
      </c>
      <c r="C8033" s="5" t="s">
        <v>533</v>
      </c>
    </row>
    <row r="8034" spans="2:3">
      <c r="B8034" s="5">
        <v>673</v>
      </c>
      <c r="C8034" s="5" t="s">
        <v>532</v>
      </c>
    </row>
    <row r="8035" spans="2:3">
      <c r="B8035" s="5">
        <v>808</v>
      </c>
      <c r="C8035" s="5" t="s">
        <v>533</v>
      </c>
    </row>
    <row r="8036" spans="2:3">
      <c r="B8036" s="5">
        <v>274</v>
      </c>
      <c r="C8036" s="5" t="s">
        <v>533</v>
      </c>
    </row>
    <row r="8037" spans="2:3">
      <c r="B8037" s="5">
        <v>133</v>
      </c>
      <c r="C8037" s="5" t="s">
        <v>533</v>
      </c>
    </row>
    <row r="8038" spans="2:3">
      <c r="B8038" s="5">
        <v>768</v>
      </c>
      <c r="C8038" s="5" t="s">
        <v>532</v>
      </c>
    </row>
    <row r="8039" spans="2:3">
      <c r="B8039" s="5">
        <v>139</v>
      </c>
      <c r="C8039" s="5" t="s">
        <v>533</v>
      </c>
    </row>
    <row r="8040" spans="2:3">
      <c r="B8040" s="5">
        <v>100</v>
      </c>
      <c r="C8040" s="5" t="s">
        <v>533</v>
      </c>
    </row>
    <row r="8041" spans="2:3">
      <c r="B8041" s="5">
        <v>132</v>
      </c>
      <c r="C8041" s="5" t="s">
        <v>533</v>
      </c>
    </row>
    <row r="8042" spans="2:3">
      <c r="B8042" s="5">
        <v>891</v>
      </c>
      <c r="C8042" s="5" t="s">
        <v>532</v>
      </c>
    </row>
    <row r="8043" spans="2:3">
      <c r="B8043" s="5">
        <v>390</v>
      </c>
      <c r="C8043" s="5" t="s">
        <v>532</v>
      </c>
    </row>
    <row r="8044" spans="2:3">
      <c r="B8044" s="5">
        <v>927</v>
      </c>
      <c r="C8044" s="5" t="s">
        <v>533</v>
      </c>
    </row>
    <row r="8045" spans="2:3">
      <c r="B8045" s="5">
        <v>31</v>
      </c>
      <c r="C8045" s="5" t="s">
        <v>532</v>
      </c>
    </row>
    <row r="8046" spans="2:3">
      <c r="B8046" s="5">
        <v>255</v>
      </c>
      <c r="C8046" s="5" t="s">
        <v>532</v>
      </c>
    </row>
    <row r="8047" spans="2:3">
      <c r="B8047" s="5">
        <v>949</v>
      </c>
      <c r="C8047" s="5" t="s">
        <v>533</v>
      </c>
    </row>
    <row r="8048" spans="2:3">
      <c r="B8048" s="5">
        <v>9</v>
      </c>
      <c r="C8048" s="5" t="s">
        <v>533</v>
      </c>
    </row>
    <row r="8049" spans="2:3">
      <c r="B8049" s="5">
        <v>127</v>
      </c>
      <c r="C8049" s="5" t="s">
        <v>533</v>
      </c>
    </row>
    <row r="8050" spans="2:3">
      <c r="B8050" s="5">
        <v>361</v>
      </c>
      <c r="C8050" s="5" t="s">
        <v>533</v>
      </c>
    </row>
    <row r="8051" spans="2:3">
      <c r="B8051" s="5">
        <v>231</v>
      </c>
      <c r="C8051" s="5" t="s">
        <v>532</v>
      </c>
    </row>
    <row r="8052" spans="2:3">
      <c r="B8052" s="5">
        <v>774</v>
      </c>
      <c r="C8052" s="5" t="s">
        <v>533</v>
      </c>
    </row>
    <row r="8053" spans="2:3">
      <c r="B8053" s="5">
        <v>892</v>
      </c>
      <c r="C8053" s="5" t="s">
        <v>533</v>
      </c>
    </row>
    <row r="8054" spans="2:3">
      <c r="B8054" s="5">
        <v>362</v>
      </c>
      <c r="C8054" s="5" t="s">
        <v>532</v>
      </c>
    </row>
    <row r="8055" spans="2:3">
      <c r="B8055" s="5">
        <v>284</v>
      </c>
      <c r="C8055" s="5" t="s">
        <v>532</v>
      </c>
    </row>
    <row r="8056" spans="2:3">
      <c r="B8056" s="5">
        <v>129</v>
      </c>
      <c r="C8056" s="5" t="s">
        <v>533</v>
      </c>
    </row>
    <row r="8057" spans="2:3">
      <c r="B8057" s="5">
        <v>9</v>
      </c>
      <c r="C8057" s="5" t="s">
        <v>533</v>
      </c>
    </row>
    <row r="8058" spans="2:3">
      <c r="B8058" s="5">
        <v>334</v>
      </c>
      <c r="C8058" s="5" t="s">
        <v>533</v>
      </c>
    </row>
    <row r="8059" spans="2:3">
      <c r="B8059" s="5">
        <v>172</v>
      </c>
      <c r="C8059" s="5" t="s">
        <v>532</v>
      </c>
    </row>
    <row r="8060" spans="2:3">
      <c r="B8060" s="5">
        <v>757</v>
      </c>
      <c r="C8060" s="5" t="s">
        <v>532</v>
      </c>
    </row>
    <row r="8061" spans="2:3">
      <c r="B8061" s="5">
        <v>594</v>
      </c>
      <c r="C8061" s="5" t="s">
        <v>532</v>
      </c>
    </row>
    <row r="8062" spans="2:3">
      <c r="B8062" s="5">
        <v>643</v>
      </c>
      <c r="C8062" s="5" t="s">
        <v>533</v>
      </c>
    </row>
    <row r="8063" spans="2:3">
      <c r="B8063" s="5">
        <v>131</v>
      </c>
      <c r="C8063" s="5" t="s">
        <v>533</v>
      </c>
    </row>
    <row r="8064" spans="2:3">
      <c r="B8064" s="5">
        <v>539</v>
      </c>
      <c r="C8064" s="5" t="s">
        <v>533</v>
      </c>
    </row>
    <row r="8065" spans="2:3">
      <c r="B8065" s="5">
        <v>203</v>
      </c>
      <c r="C8065" s="5" t="s">
        <v>533</v>
      </c>
    </row>
    <row r="8066" spans="2:3">
      <c r="B8066" s="5">
        <v>80</v>
      </c>
      <c r="C8066" s="5" t="s">
        <v>533</v>
      </c>
    </row>
    <row r="8067" spans="2:3">
      <c r="B8067" s="5">
        <v>782</v>
      </c>
      <c r="C8067" s="5" t="s">
        <v>532</v>
      </c>
    </row>
    <row r="8068" spans="2:3">
      <c r="B8068" s="5">
        <v>893</v>
      </c>
      <c r="C8068" s="5" t="s">
        <v>532</v>
      </c>
    </row>
    <row r="8069" spans="2:3">
      <c r="B8069" s="5">
        <v>484</v>
      </c>
      <c r="C8069" s="5" t="s">
        <v>532</v>
      </c>
    </row>
    <row r="8070" spans="2:3">
      <c r="B8070" s="5">
        <v>657</v>
      </c>
      <c r="C8070" s="5" t="s">
        <v>533</v>
      </c>
    </row>
    <row r="8071" spans="2:3">
      <c r="B8071" s="5">
        <v>722</v>
      </c>
      <c r="C8071" s="5" t="s">
        <v>533</v>
      </c>
    </row>
    <row r="8072" spans="2:3">
      <c r="B8072" s="5">
        <v>227</v>
      </c>
      <c r="C8072" s="5" t="s">
        <v>532</v>
      </c>
    </row>
    <row r="8073" spans="2:3">
      <c r="B8073" s="5">
        <v>731</v>
      </c>
      <c r="C8073" s="5" t="s">
        <v>533</v>
      </c>
    </row>
    <row r="8074" spans="2:3">
      <c r="B8074" s="5">
        <v>496</v>
      </c>
      <c r="C8074" s="5" t="s">
        <v>532</v>
      </c>
    </row>
    <row r="8075" spans="2:3">
      <c r="B8075" s="5">
        <v>207</v>
      </c>
      <c r="C8075" s="5" t="s">
        <v>533</v>
      </c>
    </row>
    <row r="8076" spans="2:3">
      <c r="B8076" s="5">
        <v>780</v>
      </c>
      <c r="C8076" s="5" t="s">
        <v>533</v>
      </c>
    </row>
    <row r="8077" spans="2:3">
      <c r="B8077" s="5">
        <v>454</v>
      </c>
      <c r="C8077" s="5" t="s">
        <v>532</v>
      </c>
    </row>
    <row r="8078" spans="2:3">
      <c r="B8078" s="5">
        <v>686</v>
      </c>
      <c r="C8078" s="5" t="s">
        <v>532</v>
      </c>
    </row>
    <row r="8079" spans="2:3">
      <c r="B8079" s="5">
        <v>601</v>
      </c>
      <c r="C8079" s="5" t="s">
        <v>532</v>
      </c>
    </row>
    <row r="8080" spans="2:3">
      <c r="B8080" s="5">
        <v>36</v>
      </c>
      <c r="C8080" s="5" t="s">
        <v>533</v>
      </c>
    </row>
    <row r="8081" spans="2:3">
      <c r="B8081" s="5">
        <v>958</v>
      </c>
      <c r="C8081" s="5" t="s">
        <v>532</v>
      </c>
    </row>
    <row r="8082" spans="2:3">
      <c r="B8082" s="5">
        <v>345</v>
      </c>
      <c r="C8082" s="5" t="s">
        <v>533</v>
      </c>
    </row>
    <row r="8083" spans="2:3">
      <c r="B8083" s="5">
        <v>497</v>
      </c>
      <c r="C8083" s="5" t="s">
        <v>533</v>
      </c>
    </row>
    <row r="8084" spans="2:3">
      <c r="B8084" s="5">
        <v>397</v>
      </c>
      <c r="C8084" s="5" t="s">
        <v>532</v>
      </c>
    </row>
    <row r="8085" spans="2:3">
      <c r="B8085" s="5">
        <v>167</v>
      </c>
      <c r="C8085" s="5" t="s">
        <v>533</v>
      </c>
    </row>
    <row r="8086" spans="2:3">
      <c r="B8086" s="5">
        <v>74</v>
      </c>
      <c r="C8086" s="5" t="s">
        <v>532</v>
      </c>
    </row>
    <row r="8087" spans="2:3">
      <c r="B8087" s="5">
        <v>481</v>
      </c>
      <c r="C8087" s="5" t="s">
        <v>533</v>
      </c>
    </row>
    <row r="8088" spans="2:3">
      <c r="B8088" s="5">
        <v>941</v>
      </c>
      <c r="C8088" s="5" t="s">
        <v>532</v>
      </c>
    </row>
    <row r="8089" spans="2:3">
      <c r="B8089" s="5">
        <v>695</v>
      </c>
      <c r="C8089" s="5" t="s">
        <v>532</v>
      </c>
    </row>
    <row r="8090" spans="2:3">
      <c r="B8090" s="5">
        <v>458</v>
      </c>
      <c r="C8090" s="5" t="s">
        <v>532</v>
      </c>
    </row>
    <row r="8091" spans="2:3">
      <c r="B8091" s="5">
        <v>320</v>
      </c>
      <c r="C8091" s="5" t="s">
        <v>533</v>
      </c>
    </row>
    <row r="8092" spans="2:3">
      <c r="B8092" s="5">
        <v>86</v>
      </c>
      <c r="C8092" s="5" t="s">
        <v>533</v>
      </c>
    </row>
    <row r="8093" spans="2:3">
      <c r="B8093" s="5">
        <v>635</v>
      </c>
      <c r="C8093" s="5" t="s">
        <v>532</v>
      </c>
    </row>
    <row r="8094" spans="2:3">
      <c r="B8094" s="5">
        <v>682</v>
      </c>
      <c r="C8094" s="5" t="s">
        <v>533</v>
      </c>
    </row>
    <row r="8095" spans="2:3">
      <c r="B8095" s="5">
        <v>384</v>
      </c>
      <c r="C8095" s="5" t="s">
        <v>533</v>
      </c>
    </row>
    <row r="8096" spans="2:3">
      <c r="B8096" s="5">
        <v>937</v>
      </c>
      <c r="C8096" s="5" t="s">
        <v>533</v>
      </c>
    </row>
    <row r="8097" spans="2:3">
      <c r="B8097" s="5">
        <v>235</v>
      </c>
      <c r="C8097" s="5" t="s">
        <v>532</v>
      </c>
    </row>
    <row r="8098" spans="2:3">
      <c r="B8098" s="5">
        <v>345</v>
      </c>
      <c r="C8098" s="5" t="s">
        <v>533</v>
      </c>
    </row>
    <row r="8099" spans="2:3">
      <c r="B8099" s="5">
        <v>937</v>
      </c>
      <c r="C8099" s="5" t="s">
        <v>533</v>
      </c>
    </row>
    <row r="8100" spans="2:3">
      <c r="B8100" s="5">
        <v>190</v>
      </c>
      <c r="C8100" s="5" t="s">
        <v>533</v>
      </c>
    </row>
    <row r="8101" spans="2:3">
      <c r="B8101" s="5">
        <v>431</v>
      </c>
      <c r="C8101" s="5" t="s">
        <v>532</v>
      </c>
    </row>
    <row r="8102" spans="2:3">
      <c r="B8102" s="5">
        <v>218</v>
      </c>
      <c r="C8102" s="5" t="s">
        <v>532</v>
      </c>
    </row>
    <row r="8103" spans="2:3">
      <c r="B8103" s="5">
        <v>664</v>
      </c>
      <c r="C8103" s="5" t="s">
        <v>533</v>
      </c>
    </row>
    <row r="8104" spans="2:3">
      <c r="B8104" s="5">
        <v>518</v>
      </c>
      <c r="C8104" s="5" t="s">
        <v>533</v>
      </c>
    </row>
    <row r="8105" spans="2:3">
      <c r="B8105" s="5">
        <v>941</v>
      </c>
      <c r="C8105" s="5" t="s">
        <v>533</v>
      </c>
    </row>
    <row r="8106" spans="2:3">
      <c r="B8106" s="5">
        <v>718</v>
      </c>
      <c r="C8106" s="5" t="s">
        <v>533</v>
      </c>
    </row>
    <row r="8107" spans="2:3">
      <c r="B8107" s="5">
        <v>915</v>
      </c>
      <c r="C8107" s="5" t="s">
        <v>533</v>
      </c>
    </row>
    <row r="8108" spans="2:3">
      <c r="B8108" s="5">
        <v>918</v>
      </c>
      <c r="C8108" s="5" t="s">
        <v>532</v>
      </c>
    </row>
    <row r="8109" spans="2:3">
      <c r="B8109" s="5">
        <v>751</v>
      </c>
      <c r="C8109" s="5" t="s">
        <v>533</v>
      </c>
    </row>
    <row r="8110" spans="2:3">
      <c r="B8110" s="5">
        <v>649</v>
      </c>
      <c r="C8110" s="5" t="s">
        <v>533</v>
      </c>
    </row>
    <row r="8111" spans="2:3">
      <c r="B8111" s="5">
        <v>16</v>
      </c>
      <c r="C8111" s="5" t="s">
        <v>533</v>
      </c>
    </row>
    <row r="8112" spans="2:3">
      <c r="B8112" s="5">
        <v>693</v>
      </c>
      <c r="C8112" s="5" t="s">
        <v>533</v>
      </c>
    </row>
    <row r="8113" spans="2:3">
      <c r="B8113" s="5">
        <v>283</v>
      </c>
      <c r="C8113" s="5" t="s">
        <v>533</v>
      </c>
    </row>
    <row r="8114" spans="2:3">
      <c r="B8114" s="5">
        <v>442</v>
      </c>
      <c r="C8114" s="5" t="s">
        <v>533</v>
      </c>
    </row>
    <row r="8115" spans="2:3">
      <c r="B8115" s="5">
        <v>17</v>
      </c>
      <c r="C8115" s="5" t="s">
        <v>532</v>
      </c>
    </row>
    <row r="8116" spans="2:3">
      <c r="B8116" s="5">
        <v>801</v>
      </c>
      <c r="C8116" s="5" t="s">
        <v>532</v>
      </c>
    </row>
    <row r="8117" spans="2:3">
      <c r="B8117" s="5">
        <v>908</v>
      </c>
      <c r="C8117" s="5" t="s">
        <v>532</v>
      </c>
    </row>
    <row r="8118" spans="2:3">
      <c r="B8118" s="5">
        <v>73</v>
      </c>
      <c r="C8118" s="5" t="s">
        <v>532</v>
      </c>
    </row>
    <row r="8119" spans="2:3">
      <c r="B8119" s="5">
        <v>992</v>
      </c>
      <c r="C8119" s="5" t="s">
        <v>532</v>
      </c>
    </row>
    <row r="8120" spans="2:3">
      <c r="B8120" s="5">
        <v>371</v>
      </c>
      <c r="C8120" s="5" t="s">
        <v>533</v>
      </c>
    </row>
    <row r="8121" spans="2:3">
      <c r="B8121" s="5">
        <v>985</v>
      </c>
      <c r="C8121" s="5" t="s">
        <v>532</v>
      </c>
    </row>
    <row r="8122" spans="2:3">
      <c r="B8122" s="5">
        <v>311</v>
      </c>
      <c r="C8122" s="5" t="s">
        <v>533</v>
      </c>
    </row>
    <row r="8123" spans="2:3">
      <c r="B8123" s="5">
        <v>507</v>
      </c>
      <c r="C8123" s="5" t="s">
        <v>532</v>
      </c>
    </row>
    <row r="8124" spans="2:3">
      <c r="B8124" s="5">
        <v>196</v>
      </c>
      <c r="C8124" s="5" t="s">
        <v>532</v>
      </c>
    </row>
    <row r="8125" spans="2:3">
      <c r="B8125" s="5">
        <v>514</v>
      </c>
      <c r="C8125" s="5" t="s">
        <v>532</v>
      </c>
    </row>
    <row r="8126" spans="2:3">
      <c r="B8126" s="5">
        <v>746</v>
      </c>
      <c r="C8126" s="5" t="s">
        <v>533</v>
      </c>
    </row>
    <row r="8127" spans="2:3">
      <c r="B8127" s="5">
        <v>808</v>
      </c>
      <c r="C8127" s="5" t="s">
        <v>532</v>
      </c>
    </row>
    <row r="8128" spans="2:3">
      <c r="B8128" s="5">
        <v>122</v>
      </c>
      <c r="C8128" s="5" t="s">
        <v>533</v>
      </c>
    </row>
    <row r="8129" spans="2:3">
      <c r="B8129" s="5">
        <v>66</v>
      </c>
      <c r="C8129" s="5" t="s">
        <v>532</v>
      </c>
    </row>
    <row r="8130" spans="2:3">
      <c r="B8130" s="5">
        <v>378</v>
      </c>
      <c r="C8130" s="5" t="s">
        <v>532</v>
      </c>
    </row>
    <row r="8131" spans="2:3">
      <c r="B8131" s="5">
        <v>981</v>
      </c>
      <c r="C8131" s="5" t="s">
        <v>533</v>
      </c>
    </row>
    <row r="8132" spans="2:3">
      <c r="B8132" s="5">
        <v>118</v>
      </c>
      <c r="C8132" s="5" t="s">
        <v>533</v>
      </c>
    </row>
    <row r="8133" spans="2:3">
      <c r="B8133" s="5">
        <v>18</v>
      </c>
      <c r="C8133" s="5" t="s">
        <v>532</v>
      </c>
    </row>
    <row r="8134" spans="2:3">
      <c r="B8134" s="5">
        <v>153</v>
      </c>
      <c r="C8134" s="5" t="s">
        <v>533</v>
      </c>
    </row>
    <row r="8135" spans="2:3">
      <c r="B8135" s="5">
        <v>668</v>
      </c>
      <c r="C8135" s="5" t="s">
        <v>532</v>
      </c>
    </row>
    <row r="8136" spans="2:3">
      <c r="B8136" s="5">
        <v>519</v>
      </c>
      <c r="C8136" s="5" t="s">
        <v>533</v>
      </c>
    </row>
    <row r="8137" spans="2:3">
      <c r="B8137" s="5">
        <v>239</v>
      </c>
      <c r="C8137" s="5" t="s">
        <v>533</v>
      </c>
    </row>
    <row r="8138" spans="2:3">
      <c r="B8138" s="5">
        <v>188</v>
      </c>
      <c r="C8138" s="5" t="s">
        <v>533</v>
      </c>
    </row>
    <row r="8139" spans="2:3">
      <c r="B8139" s="5">
        <v>298</v>
      </c>
      <c r="C8139" s="5" t="s">
        <v>533</v>
      </c>
    </row>
    <row r="8140" spans="2:3">
      <c r="B8140" s="5">
        <v>408</v>
      </c>
      <c r="C8140" s="5" t="s">
        <v>532</v>
      </c>
    </row>
    <row r="8141" spans="2:3">
      <c r="B8141" s="5">
        <v>593</v>
      </c>
      <c r="C8141" s="5" t="s">
        <v>533</v>
      </c>
    </row>
    <row r="8142" spans="2:3">
      <c r="B8142" s="5">
        <v>523</v>
      </c>
      <c r="C8142" s="5" t="s">
        <v>532</v>
      </c>
    </row>
    <row r="8143" spans="2:3">
      <c r="B8143" s="5">
        <v>441</v>
      </c>
      <c r="C8143" s="5" t="s">
        <v>533</v>
      </c>
    </row>
    <row r="8144" spans="2:3">
      <c r="B8144" s="5">
        <v>413</v>
      </c>
      <c r="C8144" s="5" t="s">
        <v>533</v>
      </c>
    </row>
    <row r="8145" spans="2:3">
      <c r="B8145" s="5">
        <v>924</v>
      </c>
      <c r="C8145" s="5" t="s">
        <v>533</v>
      </c>
    </row>
    <row r="8146" spans="2:3">
      <c r="B8146" s="5">
        <v>484</v>
      </c>
      <c r="C8146" s="5" t="s">
        <v>533</v>
      </c>
    </row>
    <row r="8147" spans="2:3">
      <c r="B8147" s="5">
        <v>227</v>
      </c>
      <c r="C8147" s="5" t="s">
        <v>532</v>
      </c>
    </row>
    <row r="8148" spans="2:3">
      <c r="B8148" s="5">
        <v>307</v>
      </c>
      <c r="C8148" s="5" t="s">
        <v>532</v>
      </c>
    </row>
    <row r="8149" spans="2:3">
      <c r="B8149" s="5">
        <v>293</v>
      </c>
      <c r="C8149" s="5" t="s">
        <v>533</v>
      </c>
    </row>
    <row r="8150" spans="2:3">
      <c r="B8150" s="5">
        <v>861</v>
      </c>
      <c r="C8150" s="5" t="s">
        <v>533</v>
      </c>
    </row>
    <row r="8151" spans="2:3">
      <c r="B8151" s="5">
        <v>116</v>
      </c>
      <c r="C8151" s="5" t="s">
        <v>533</v>
      </c>
    </row>
    <row r="8152" spans="2:3">
      <c r="B8152" s="5">
        <v>419</v>
      </c>
      <c r="C8152" s="5" t="s">
        <v>532</v>
      </c>
    </row>
    <row r="8153" spans="2:3">
      <c r="B8153" s="5">
        <v>833</v>
      </c>
      <c r="C8153" s="5" t="s">
        <v>532</v>
      </c>
    </row>
    <row r="8154" spans="2:3">
      <c r="B8154" s="5">
        <v>255</v>
      </c>
      <c r="C8154" s="5" t="s">
        <v>532</v>
      </c>
    </row>
    <row r="8155" spans="2:3">
      <c r="B8155" s="5">
        <v>202</v>
      </c>
      <c r="C8155" s="5" t="s">
        <v>533</v>
      </c>
    </row>
    <row r="8156" spans="2:3">
      <c r="B8156" s="5">
        <v>945</v>
      </c>
      <c r="C8156" s="5" t="s">
        <v>532</v>
      </c>
    </row>
    <row r="8157" spans="2:3">
      <c r="B8157" s="5">
        <v>964</v>
      </c>
      <c r="C8157" s="5" t="s">
        <v>533</v>
      </c>
    </row>
    <row r="8158" spans="2:3">
      <c r="B8158" s="5">
        <v>480</v>
      </c>
      <c r="C8158" s="5" t="s">
        <v>532</v>
      </c>
    </row>
    <row r="8159" spans="2:3">
      <c r="B8159" s="5">
        <v>30</v>
      </c>
      <c r="C8159" s="5" t="s">
        <v>533</v>
      </c>
    </row>
    <row r="8160" spans="2:3">
      <c r="B8160" s="5">
        <v>894</v>
      </c>
      <c r="C8160" s="5" t="s">
        <v>533</v>
      </c>
    </row>
    <row r="8161" spans="2:3">
      <c r="B8161" s="5">
        <v>179</v>
      </c>
      <c r="C8161" s="5" t="s">
        <v>533</v>
      </c>
    </row>
    <row r="8162" spans="2:3">
      <c r="B8162" s="5">
        <v>720</v>
      </c>
      <c r="C8162" s="5" t="s">
        <v>533</v>
      </c>
    </row>
    <row r="8163" spans="2:3">
      <c r="B8163" s="5">
        <v>303</v>
      </c>
      <c r="C8163" s="5" t="s">
        <v>533</v>
      </c>
    </row>
    <row r="8164" spans="2:3">
      <c r="B8164" s="5">
        <v>40</v>
      </c>
      <c r="C8164" s="5" t="s">
        <v>533</v>
      </c>
    </row>
    <row r="8165" spans="2:3">
      <c r="B8165" s="5">
        <v>361</v>
      </c>
      <c r="C8165" s="5" t="s">
        <v>533</v>
      </c>
    </row>
    <row r="8166" spans="2:3">
      <c r="B8166" s="5">
        <v>254</v>
      </c>
      <c r="C8166" s="5" t="s">
        <v>533</v>
      </c>
    </row>
    <row r="8167" spans="2:3">
      <c r="B8167" s="5">
        <v>280</v>
      </c>
      <c r="C8167" s="5" t="s">
        <v>533</v>
      </c>
    </row>
    <row r="8168" spans="2:3">
      <c r="B8168" s="5">
        <v>589</v>
      </c>
      <c r="C8168" s="5" t="s">
        <v>533</v>
      </c>
    </row>
    <row r="8169" spans="2:3">
      <c r="B8169" s="5">
        <v>528</v>
      </c>
      <c r="C8169" s="5" t="s">
        <v>533</v>
      </c>
    </row>
    <row r="8170" spans="2:3">
      <c r="B8170" s="5">
        <v>934</v>
      </c>
      <c r="C8170" s="5" t="s">
        <v>532</v>
      </c>
    </row>
    <row r="8171" spans="2:3">
      <c r="B8171" s="5">
        <v>608</v>
      </c>
      <c r="C8171" s="5" t="s">
        <v>533</v>
      </c>
    </row>
    <row r="8172" spans="2:3">
      <c r="B8172" s="5">
        <v>531</v>
      </c>
      <c r="C8172" s="5" t="s">
        <v>533</v>
      </c>
    </row>
    <row r="8173" spans="2:3">
      <c r="B8173" s="5">
        <v>91</v>
      </c>
      <c r="C8173" s="5" t="s">
        <v>533</v>
      </c>
    </row>
    <row r="8174" spans="2:3">
      <c r="B8174" s="5">
        <v>887</v>
      </c>
      <c r="C8174" s="5" t="s">
        <v>533</v>
      </c>
    </row>
    <row r="8175" spans="2:3">
      <c r="B8175" s="5">
        <v>279</v>
      </c>
      <c r="C8175" s="5" t="s">
        <v>533</v>
      </c>
    </row>
    <row r="8176" spans="2:3">
      <c r="B8176" s="5">
        <v>763</v>
      </c>
      <c r="C8176" s="5" t="s">
        <v>533</v>
      </c>
    </row>
    <row r="8177" spans="2:3">
      <c r="B8177" s="5">
        <v>203</v>
      </c>
      <c r="C8177" s="5" t="s">
        <v>532</v>
      </c>
    </row>
    <row r="8178" spans="2:3">
      <c r="B8178" s="5">
        <v>343</v>
      </c>
      <c r="C8178" s="5" t="s">
        <v>533</v>
      </c>
    </row>
    <row r="8179" spans="2:3">
      <c r="B8179" s="5">
        <v>259</v>
      </c>
      <c r="C8179" s="5" t="s">
        <v>533</v>
      </c>
    </row>
    <row r="8180" spans="2:3">
      <c r="B8180" s="5">
        <v>224</v>
      </c>
      <c r="C8180" s="5" t="s">
        <v>533</v>
      </c>
    </row>
    <row r="8181" spans="2:3">
      <c r="B8181" s="5">
        <v>405</v>
      </c>
      <c r="C8181" s="5" t="s">
        <v>533</v>
      </c>
    </row>
    <row r="8182" spans="2:3">
      <c r="B8182" s="5">
        <v>39</v>
      </c>
      <c r="C8182" s="5" t="s">
        <v>533</v>
      </c>
    </row>
    <row r="8183" spans="2:3">
      <c r="B8183" s="5">
        <v>902</v>
      </c>
      <c r="C8183" s="5" t="s">
        <v>532</v>
      </c>
    </row>
    <row r="8184" spans="2:3">
      <c r="B8184" s="5">
        <v>856</v>
      </c>
      <c r="C8184" s="5" t="s">
        <v>532</v>
      </c>
    </row>
    <row r="8185" spans="2:3">
      <c r="B8185" s="5">
        <v>62</v>
      </c>
      <c r="C8185" s="5" t="s">
        <v>533</v>
      </c>
    </row>
    <row r="8186" spans="2:3">
      <c r="B8186" s="5">
        <v>324</v>
      </c>
      <c r="C8186" s="5" t="s">
        <v>533</v>
      </c>
    </row>
    <row r="8187" spans="2:3">
      <c r="B8187" s="5">
        <v>864</v>
      </c>
      <c r="C8187" s="5" t="s">
        <v>532</v>
      </c>
    </row>
    <row r="8188" spans="2:3">
      <c r="B8188" s="5">
        <v>846</v>
      </c>
      <c r="C8188" s="5" t="s">
        <v>532</v>
      </c>
    </row>
    <row r="8189" spans="2:3">
      <c r="B8189" s="5">
        <v>457</v>
      </c>
      <c r="C8189" s="5" t="s">
        <v>532</v>
      </c>
    </row>
    <row r="8190" spans="2:3">
      <c r="B8190" s="5">
        <v>242</v>
      </c>
      <c r="C8190" s="5" t="s">
        <v>533</v>
      </c>
    </row>
    <row r="8191" spans="2:3">
      <c r="B8191" s="5">
        <v>575</v>
      </c>
      <c r="C8191" s="5" t="s">
        <v>533</v>
      </c>
    </row>
    <row r="8192" spans="2:3">
      <c r="B8192" s="5">
        <v>840</v>
      </c>
      <c r="C8192" s="5" t="s">
        <v>532</v>
      </c>
    </row>
    <row r="8193" spans="2:3">
      <c r="B8193" s="5">
        <v>889</v>
      </c>
      <c r="C8193" s="5" t="s">
        <v>532</v>
      </c>
    </row>
    <row r="8194" spans="2:3">
      <c r="B8194" s="5">
        <v>422</v>
      </c>
      <c r="C8194" s="5" t="s">
        <v>533</v>
      </c>
    </row>
    <row r="8195" spans="2:3">
      <c r="B8195" s="5">
        <v>799</v>
      </c>
      <c r="C8195" s="5" t="s">
        <v>532</v>
      </c>
    </row>
    <row r="8196" spans="2:3">
      <c r="B8196" s="5">
        <v>413</v>
      </c>
      <c r="C8196" s="5" t="s">
        <v>533</v>
      </c>
    </row>
    <row r="8197" spans="2:3">
      <c r="B8197" s="5">
        <v>61</v>
      </c>
      <c r="C8197" s="5" t="s">
        <v>533</v>
      </c>
    </row>
    <row r="8198" spans="2:3">
      <c r="B8198" s="5">
        <v>640</v>
      </c>
      <c r="C8198" s="5" t="s">
        <v>532</v>
      </c>
    </row>
    <row r="8199" spans="2:3">
      <c r="B8199" s="5">
        <v>693</v>
      </c>
      <c r="C8199" s="5" t="s">
        <v>532</v>
      </c>
    </row>
    <row r="8200" spans="2:3">
      <c r="B8200" s="5">
        <v>46</v>
      </c>
      <c r="C8200" s="5" t="s">
        <v>533</v>
      </c>
    </row>
    <row r="8201" spans="2:3">
      <c r="B8201" s="5">
        <v>494</v>
      </c>
      <c r="C8201" s="5" t="s">
        <v>532</v>
      </c>
    </row>
    <row r="8202" spans="2:3">
      <c r="B8202" s="5">
        <v>228</v>
      </c>
      <c r="C8202" s="5" t="s">
        <v>533</v>
      </c>
    </row>
    <row r="8203" spans="2:3">
      <c r="B8203" s="5">
        <v>440</v>
      </c>
      <c r="C8203" s="5" t="s">
        <v>533</v>
      </c>
    </row>
    <row r="8204" spans="2:3">
      <c r="B8204" s="5">
        <v>233</v>
      </c>
      <c r="C8204" s="5" t="s">
        <v>532</v>
      </c>
    </row>
    <row r="8205" spans="2:3">
      <c r="B8205" s="5">
        <v>644</v>
      </c>
      <c r="C8205" s="5" t="s">
        <v>532</v>
      </c>
    </row>
    <row r="8206" spans="2:3">
      <c r="B8206" s="5">
        <v>976</v>
      </c>
      <c r="C8206" s="5" t="s">
        <v>533</v>
      </c>
    </row>
    <row r="8207" spans="2:3">
      <c r="B8207" s="5">
        <v>518</v>
      </c>
      <c r="C8207" s="5" t="s">
        <v>533</v>
      </c>
    </row>
    <row r="8208" spans="2:3">
      <c r="B8208" s="5">
        <v>737</v>
      </c>
      <c r="C8208" s="5" t="s">
        <v>533</v>
      </c>
    </row>
    <row r="8209" spans="2:3">
      <c r="B8209" s="5">
        <v>445</v>
      </c>
      <c r="C8209" s="5" t="s">
        <v>533</v>
      </c>
    </row>
    <row r="8210" spans="2:3">
      <c r="B8210" s="5">
        <v>508</v>
      </c>
      <c r="C8210" s="5" t="s">
        <v>532</v>
      </c>
    </row>
    <row r="8211" spans="2:3">
      <c r="B8211" s="5">
        <v>811</v>
      </c>
      <c r="C8211" s="5" t="s">
        <v>532</v>
      </c>
    </row>
    <row r="8212" spans="2:3">
      <c r="B8212" s="5">
        <v>613</v>
      </c>
      <c r="C8212" s="5" t="s">
        <v>532</v>
      </c>
    </row>
    <row r="8213" spans="2:3">
      <c r="B8213" s="5">
        <v>47</v>
      </c>
      <c r="C8213" s="5" t="s">
        <v>532</v>
      </c>
    </row>
    <row r="8214" spans="2:3">
      <c r="B8214" s="5">
        <v>41</v>
      </c>
      <c r="C8214" s="5" t="s">
        <v>533</v>
      </c>
    </row>
    <row r="8215" spans="2:3">
      <c r="B8215" s="5">
        <v>507</v>
      </c>
      <c r="C8215" s="5" t="s">
        <v>532</v>
      </c>
    </row>
    <row r="8216" spans="2:3">
      <c r="B8216" s="5">
        <v>720</v>
      </c>
      <c r="C8216" s="5" t="s">
        <v>533</v>
      </c>
    </row>
    <row r="8217" spans="2:3">
      <c r="B8217" s="5">
        <v>652</v>
      </c>
      <c r="C8217" s="5" t="s">
        <v>532</v>
      </c>
    </row>
    <row r="8218" spans="2:3">
      <c r="B8218" s="5">
        <v>884</v>
      </c>
      <c r="C8218" s="5" t="s">
        <v>532</v>
      </c>
    </row>
    <row r="8219" spans="2:3">
      <c r="B8219" s="5">
        <v>880</v>
      </c>
      <c r="C8219" s="5" t="s">
        <v>532</v>
      </c>
    </row>
    <row r="8220" spans="2:3">
      <c r="B8220" s="5">
        <v>787</v>
      </c>
      <c r="C8220" s="5" t="s">
        <v>533</v>
      </c>
    </row>
    <row r="8221" spans="2:3">
      <c r="B8221" s="5">
        <v>644</v>
      </c>
      <c r="C8221" s="5" t="s">
        <v>533</v>
      </c>
    </row>
    <row r="8222" spans="2:3">
      <c r="B8222" s="5">
        <v>533</v>
      </c>
      <c r="C8222" s="5" t="s">
        <v>533</v>
      </c>
    </row>
    <row r="8223" spans="2:3">
      <c r="B8223" s="5">
        <v>202</v>
      </c>
      <c r="C8223" s="5" t="s">
        <v>533</v>
      </c>
    </row>
    <row r="8224" spans="2:3">
      <c r="B8224" s="5">
        <v>565</v>
      </c>
      <c r="C8224" s="5" t="s">
        <v>533</v>
      </c>
    </row>
    <row r="8225" spans="2:3">
      <c r="B8225" s="5">
        <v>174</v>
      </c>
      <c r="C8225" s="5" t="s">
        <v>533</v>
      </c>
    </row>
    <row r="8226" spans="2:3">
      <c r="B8226" s="5">
        <v>837</v>
      </c>
      <c r="C8226" s="5" t="s">
        <v>532</v>
      </c>
    </row>
    <row r="8227" spans="2:3">
      <c r="B8227" s="5">
        <v>372</v>
      </c>
      <c r="C8227" s="5" t="s">
        <v>533</v>
      </c>
    </row>
    <row r="8228" spans="2:3">
      <c r="B8228" s="5">
        <v>257</v>
      </c>
      <c r="C8228" s="5" t="s">
        <v>532</v>
      </c>
    </row>
    <row r="8229" spans="2:3">
      <c r="B8229" s="5">
        <v>210</v>
      </c>
      <c r="C8229" s="5" t="s">
        <v>533</v>
      </c>
    </row>
    <row r="8230" spans="2:3">
      <c r="B8230" s="5">
        <v>408</v>
      </c>
      <c r="C8230" s="5" t="s">
        <v>533</v>
      </c>
    </row>
    <row r="8231" spans="2:3">
      <c r="B8231" s="5">
        <v>248</v>
      </c>
      <c r="C8231" s="5" t="s">
        <v>532</v>
      </c>
    </row>
    <row r="8232" spans="2:3">
      <c r="B8232" s="5">
        <v>259</v>
      </c>
      <c r="C8232" s="5" t="s">
        <v>533</v>
      </c>
    </row>
    <row r="8233" spans="2:3">
      <c r="B8233" s="5">
        <v>884</v>
      </c>
      <c r="C8233" s="5" t="s">
        <v>533</v>
      </c>
    </row>
    <row r="8234" spans="2:3">
      <c r="B8234" s="5">
        <v>889</v>
      </c>
      <c r="C8234" s="5" t="s">
        <v>532</v>
      </c>
    </row>
    <row r="8235" spans="2:3">
      <c r="B8235" s="5">
        <v>805</v>
      </c>
      <c r="C8235" s="5" t="s">
        <v>533</v>
      </c>
    </row>
    <row r="8236" spans="2:3">
      <c r="B8236" s="5">
        <v>801</v>
      </c>
      <c r="C8236" s="5" t="s">
        <v>533</v>
      </c>
    </row>
    <row r="8237" spans="2:3">
      <c r="B8237" s="5">
        <v>553</v>
      </c>
      <c r="C8237" s="5" t="s">
        <v>532</v>
      </c>
    </row>
    <row r="8238" spans="2:3">
      <c r="B8238" s="5">
        <v>803</v>
      </c>
      <c r="C8238" s="5" t="s">
        <v>532</v>
      </c>
    </row>
    <row r="8239" spans="2:3">
      <c r="B8239" s="5">
        <v>330</v>
      </c>
      <c r="C8239" s="5" t="s">
        <v>533</v>
      </c>
    </row>
    <row r="8240" spans="2:3">
      <c r="B8240" s="5">
        <v>850</v>
      </c>
      <c r="C8240" s="5" t="s">
        <v>533</v>
      </c>
    </row>
    <row r="8241" spans="2:3">
      <c r="B8241" s="5">
        <v>778</v>
      </c>
      <c r="C8241" s="5" t="s">
        <v>533</v>
      </c>
    </row>
    <row r="8242" spans="2:3">
      <c r="B8242" s="5">
        <v>289</v>
      </c>
      <c r="C8242" s="5" t="s">
        <v>533</v>
      </c>
    </row>
    <row r="8243" spans="2:3">
      <c r="B8243" s="5">
        <v>636</v>
      </c>
      <c r="C8243" s="5" t="s">
        <v>533</v>
      </c>
    </row>
    <row r="8244" spans="2:3">
      <c r="B8244" s="5">
        <v>743</v>
      </c>
      <c r="C8244" s="5" t="s">
        <v>532</v>
      </c>
    </row>
    <row r="8245" spans="2:3">
      <c r="B8245" s="5">
        <v>460</v>
      </c>
      <c r="C8245" s="5" t="s">
        <v>533</v>
      </c>
    </row>
    <row r="8246" spans="2:3">
      <c r="B8246" s="5">
        <v>232</v>
      </c>
      <c r="C8246" s="5" t="s">
        <v>533</v>
      </c>
    </row>
    <row r="8247" spans="2:3">
      <c r="B8247" s="5">
        <v>554</v>
      </c>
      <c r="C8247" s="5" t="s">
        <v>532</v>
      </c>
    </row>
    <row r="8248" spans="2:3">
      <c r="B8248" s="5">
        <v>15</v>
      </c>
      <c r="C8248" s="5" t="s">
        <v>533</v>
      </c>
    </row>
    <row r="8249" spans="2:3">
      <c r="B8249" s="5">
        <v>449</v>
      </c>
      <c r="C8249" s="5" t="s">
        <v>533</v>
      </c>
    </row>
    <row r="8250" spans="2:3">
      <c r="B8250" s="5">
        <v>795</v>
      </c>
      <c r="C8250" s="5" t="s">
        <v>532</v>
      </c>
    </row>
    <row r="8251" spans="2:3">
      <c r="B8251" s="5">
        <v>160</v>
      </c>
      <c r="C8251" s="5" t="s">
        <v>533</v>
      </c>
    </row>
    <row r="8252" spans="2:3">
      <c r="B8252" s="5">
        <v>516</v>
      </c>
      <c r="C8252" s="5" t="s">
        <v>533</v>
      </c>
    </row>
    <row r="8253" spans="2:3">
      <c r="B8253" s="5">
        <v>457</v>
      </c>
      <c r="C8253" s="5" t="s">
        <v>532</v>
      </c>
    </row>
    <row r="8254" spans="2:3">
      <c r="B8254" s="5">
        <v>662</v>
      </c>
      <c r="C8254" s="5" t="s">
        <v>533</v>
      </c>
    </row>
    <row r="8255" spans="2:3">
      <c r="B8255" s="5">
        <v>98</v>
      </c>
      <c r="C8255" s="5" t="s">
        <v>533</v>
      </c>
    </row>
    <row r="8256" spans="2:3">
      <c r="B8256" s="5">
        <v>739</v>
      </c>
      <c r="C8256" s="5" t="s">
        <v>533</v>
      </c>
    </row>
    <row r="8257" spans="2:3">
      <c r="B8257" s="5">
        <v>479</v>
      </c>
      <c r="C8257" s="5" t="s">
        <v>532</v>
      </c>
    </row>
    <row r="8258" spans="2:3">
      <c r="B8258" s="5">
        <v>882</v>
      </c>
      <c r="C8258" s="5" t="s">
        <v>533</v>
      </c>
    </row>
    <row r="8259" spans="2:3">
      <c r="B8259" s="5">
        <v>583</v>
      </c>
      <c r="C8259" s="5" t="s">
        <v>532</v>
      </c>
    </row>
    <row r="8260" spans="2:3">
      <c r="B8260" s="5">
        <v>494</v>
      </c>
      <c r="C8260" s="5" t="s">
        <v>533</v>
      </c>
    </row>
    <row r="8261" spans="2:3">
      <c r="B8261" s="5">
        <v>25</v>
      </c>
      <c r="C8261" s="5" t="s">
        <v>532</v>
      </c>
    </row>
    <row r="8262" spans="2:3">
      <c r="B8262" s="5">
        <v>601</v>
      </c>
      <c r="C8262" s="5" t="s">
        <v>532</v>
      </c>
    </row>
    <row r="8263" spans="2:3">
      <c r="B8263" s="5">
        <v>303</v>
      </c>
      <c r="C8263" s="5" t="s">
        <v>533</v>
      </c>
    </row>
    <row r="8264" spans="2:3">
      <c r="B8264" s="5">
        <v>189</v>
      </c>
      <c r="C8264" s="5" t="s">
        <v>533</v>
      </c>
    </row>
    <row r="8265" spans="2:3">
      <c r="B8265" s="5">
        <v>389</v>
      </c>
      <c r="C8265" s="5" t="s">
        <v>532</v>
      </c>
    </row>
    <row r="8266" spans="2:3">
      <c r="B8266" s="5">
        <v>998</v>
      </c>
      <c r="C8266" s="5" t="s">
        <v>532</v>
      </c>
    </row>
    <row r="8267" spans="2:3">
      <c r="B8267" s="5">
        <v>910</v>
      </c>
      <c r="C8267" s="5" t="s">
        <v>533</v>
      </c>
    </row>
    <row r="8268" spans="2:3">
      <c r="B8268" s="5">
        <v>361</v>
      </c>
      <c r="C8268" s="5" t="s">
        <v>532</v>
      </c>
    </row>
    <row r="8269" spans="2:3">
      <c r="B8269" s="5">
        <v>325</v>
      </c>
      <c r="C8269" s="5" t="s">
        <v>532</v>
      </c>
    </row>
    <row r="8270" spans="2:3">
      <c r="B8270" s="5">
        <v>304</v>
      </c>
      <c r="C8270" s="5" t="s">
        <v>533</v>
      </c>
    </row>
    <row r="8271" spans="2:3">
      <c r="B8271" s="5">
        <v>22</v>
      </c>
      <c r="C8271" s="5" t="s">
        <v>533</v>
      </c>
    </row>
    <row r="8272" spans="2:3">
      <c r="B8272" s="5">
        <v>526</v>
      </c>
      <c r="C8272" s="5" t="s">
        <v>533</v>
      </c>
    </row>
    <row r="8273" spans="2:3">
      <c r="B8273" s="5">
        <v>466</v>
      </c>
      <c r="C8273" s="5" t="s">
        <v>532</v>
      </c>
    </row>
    <row r="8274" spans="2:3">
      <c r="B8274" s="5">
        <v>680</v>
      </c>
      <c r="C8274" s="5" t="s">
        <v>532</v>
      </c>
    </row>
    <row r="8275" spans="2:3">
      <c r="B8275" s="5">
        <v>590</v>
      </c>
      <c r="C8275" s="5" t="s">
        <v>533</v>
      </c>
    </row>
    <row r="8276" spans="2:3">
      <c r="B8276" s="5">
        <v>661</v>
      </c>
      <c r="C8276" s="5" t="s">
        <v>533</v>
      </c>
    </row>
    <row r="8277" spans="2:3">
      <c r="B8277" s="5">
        <v>463</v>
      </c>
      <c r="C8277" s="5" t="s">
        <v>532</v>
      </c>
    </row>
    <row r="8278" spans="2:3">
      <c r="B8278" s="5">
        <v>932</v>
      </c>
      <c r="C8278" s="5" t="s">
        <v>532</v>
      </c>
    </row>
    <row r="8279" spans="2:3">
      <c r="B8279" s="5">
        <v>189</v>
      </c>
      <c r="C8279" s="5" t="s">
        <v>533</v>
      </c>
    </row>
    <row r="8280" spans="2:3">
      <c r="B8280" s="5">
        <v>441</v>
      </c>
      <c r="C8280" s="5" t="s">
        <v>532</v>
      </c>
    </row>
    <row r="8281" spans="2:3">
      <c r="B8281" s="5">
        <v>282</v>
      </c>
      <c r="C8281" s="5" t="s">
        <v>532</v>
      </c>
    </row>
    <row r="8282" spans="2:3">
      <c r="B8282" s="5">
        <v>786</v>
      </c>
      <c r="C8282" s="5" t="s">
        <v>532</v>
      </c>
    </row>
    <row r="8283" spans="2:3">
      <c r="B8283" s="5">
        <v>746</v>
      </c>
      <c r="C8283" s="5" t="s">
        <v>532</v>
      </c>
    </row>
    <row r="8284" spans="2:3">
      <c r="B8284" s="5">
        <v>997</v>
      </c>
      <c r="C8284" s="5" t="s">
        <v>532</v>
      </c>
    </row>
    <row r="8285" spans="2:3">
      <c r="B8285" s="5">
        <v>843</v>
      </c>
      <c r="C8285" s="5" t="s">
        <v>533</v>
      </c>
    </row>
    <row r="8286" spans="2:3">
      <c r="B8286" s="5">
        <v>753</v>
      </c>
      <c r="C8286" s="5" t="s">
        <v>533</v>
      </c>
    </row>
    <row r="8287" spans="2:3">
      <c r="B8287" s="5">
        <v>82</v>
      </c>
      <c r="C8287" s="5" t="s">
        <v>532</v>
      </c>
    </row>
    <row r="8288" spans="2:3">
      <c r="B8288" s="5">
        <v>571</v>
      </c>
      <c r="C8288" s="5" t="s">
        <v>533</v>
      </c>
    </row>
    <row r="8289" spans="2:3">
      <c r="B8289" s="5">
        <v>328</v>
      </c>
      <c r="C8289" s="5" t="s">
        <v>533</v>
      </c>
    </row>
    <row r="8290" spans="2:3">
      <c r="B8290" s="5">
        <v>211</v>
      </c>
      <c r="C8290" s="5" t="s">
        <v>533</v>
      </c>
    </row>
    <row r="8291" spans="2:3">
      <c r="B8291" s="5">
        <v>157</v>
      </c>
      <c r="C8291" s="5" t="s">
        <v>533</v>
      </c>
    </row>
    <row r="8292" spans="2:3">
      <c r="B8292" s="5">
        <v>798</v>
      </c>
      <c r="C8292" s="5" t="s">
        <v>532</v>
      </c>
    </row>
    <row r="8293" spans="2:3">
      <c r="B8293" s="5">
        <v>603</v>
      </c>
      <c r="C8293" s="5" t="s">
        <v>533</v>
      </c>
    </row>
    <row r="8294" spans="2:3">
      <c r="B8294" s="5">
        <v>199</v>
      </c>
      <c r="C8294" s="5" t="s">
        <v>533</v>
      </c>
    </row>
    <row r="8295" spans="2:3">
      <c r="B8295" s="5">
        <v>613</v>
      </c>
      <c r="C8295" s="5" t="s">
        <v>532</v>
      </c>
    </row>
    <row r="8296" spans="2:3">
      <c r="B8296" s="5">
        <v>391</v>
      </c>
      <c r="C8296" s="5" t="s">
        <v>532</v>
      </c>
    </row>
    <row r="8297" spans="2:3">
      <c r="B8297" s="5">
        <v>51</v>
      </c>
      <c r="C8297" s="5" t="s">
        <v>533</v>
      </c>
    </row>
    <row r="8298" spans="2:3">
      <c r="B8298" s="5">
        <v>659</v>
      </c>
      <c r="C8298" s="5" t="s">
        <v>532</v>
      </c>
    </row>
    <row r="8299" spans="2:3">
      <c r="B8299" s="5">
        <v>730</v>
      </c>
      <c r="C8299" s="5" t="s">
        <v>533</v>
      </c>
    </row>
    <row r="8300" spans="2:3">
      <c r="B8300" s="5">
        <v>271</v>
      </c>
      <c r="C8300" s="5" t="s">
        <v>532</v>
      </c>
    </row>
    <row r="8301" spans="2:3">
      <c r="B8301" s="5">
        <v>148</v>
      </c>
      <c r="C8301" s="5" t="s">
        <v>533</v>
      </c>
    </row>
    <row r="8302" spans="2:3">
      <c r="B8302" s="5">
        <v>47</v>
      </c>
      <c r="C8302" s="5" t="s">
        <v>533</v>
      </c>
    </row>
    <row r="8303" spans="2:3">
      <c r="B8303" s="5">
        <v>120</v>
      </c>
      <c r="C8303" s="5" t="s">
        <v>533</v>
      </c>
    </row>
    <row r="8304" spans="2:3">
      <c r="B8304" s="5">
        <v>365</v>
      </c>
      <c r="C8304" s="5" t="s">
        <v>533</v>
      </c>
    </row>
    <row r="8305" spans="2:3">
      <c r="B8305" s="5">
        <v>874</v>
      </c>
      <c r="C8305" s="5" t="s">
        <v>533</v>
      </c>
    </row>
    <row r="8306" spans="2:3">
      <c r="B8306" s="5">
        <v>654</v>
      </c>
      <c r="C8306" s="5" t="s">
        <v>533</v>
      </c>
    </row>
    <row r="8307" spans="2:3">
      <c r="B8307" s="5">
        <v>420</v>
      </c>
      <c r="C8307" s="5" t="s">
        <v>533</v>
      </c>
    </row>
    <row r="8308" spans="2:3">
      <c r="B8308" s="5">
        <v>162</v>
      </c>
      <c r="C8308" s="5" t="s">
        <v>533</v>
      </c>
    </row>
    <row r="8309" spans="2:3">
      <c r="B8309" s="5">
        <v>497</v>
      </c>
      <c r="C8309" s="5" t="s">
        <v>532</v>
      </c>
    </row>
    <row r="8310" spans="2:3">
      <c r="B8310" s="5">
        <v>647</v>
      </c>
      <c r="C8310" s="5" t="s">
        <v>532</v>
      </c>
    </row>
    <row r="8311" spans="2:3">
      <c r="B8311" s="5">
        <v>981</v>
      </c>
      <c r="C8311" s="5" t="s">
        <v>533</v>
      </c>
    </row>
    <row r="8312" spans="2:3">
      <c r="B8312" s="5">
        <v>436</v>
      </c>
      <c r="C8312" s="5" t="s">
        <v>533</v>
      </c>
    </row>
    <row r="8313" spans="2:3">
      <c r="B8313" s="5">
        <v>97</v>
      </c>
      <c r="C8313" s="5" t="s">
        <v>533</v>
      </c>
    </row>
    <row r="8314" spans="2:3">
      <c r="B8314" s="5">
        <v>708</v>
      </c>
      <c r="C8314" s="5" t="s">
        <v>533</v>
      </c>
    </row>
    <row r="8315" spans="2:3">
      <c r="B8315" s="5">
        <v>754</v>
      </c>
      <c r="C8315" s="5" t="s">
        <v>532</v>
      </c>
    </row>
    <row r="8316" spans="2:3">
      <c r="B8316" s="5">
        <v>550</v>
      </c>
      <c r="C8316" s="5" t="s">
        <v>532</v>
      </c>
    </row>
    <row r="8317" spans="2:3">
      <c r="B8317" s="5">
        <v>374</v>
      </c>
      <c r="C8317" s="5" t="s">
        <v>533</v>
      </c>
    </row>
    <row r="8318" spans="2:3">
      <c r="B8318" s="5">
        <v>909</v>
      </c>
      <c r="C8318" s="5" t="s">
        <v>532</v>
      </c>
    </row>
    <row r="8319" spans="2:3">
      <c r="B8319" s="5">
        <v>504</v>
      </c>
      <c r="C8319" s="5" t="s">
        <v>533</v>
      </c>
    </row>
    <row r="8320" spans="2:3">
      <c r="B8320" s="5">
        <v>57</v>
      </c>
      <c r="C8320" s="5" t="s">
        <v>532</v>
      </c>
    </row>
    <row r="8321" spans="2:3">
      <c r="B8321" s="5">
        <v>461</v>
      </c>
      <c r="C8321" s="5" t="s">
        <v>533</v>
      </c>
    </row>
    <row r="8322" spans="2:3">
      <c r="B8322" s="5">
        <v>319</v>
      </c>
      <c r="C8322" s="5" t="s">
        <v>532</v>
      </c>
    </row>
    <row r="8323" spans="2:3">
      <c r="B8323" s="5">
        <v>114</v>
      </c>
      <c r="C8323" s="5" t="s">
        <v>533</v>
      </c>
    </row>
    <row r="8324" spans="2:3">
      <c r="B8324" s="5">
        <v>625</v>
      </c>
      <c r="C8324" s="5" t="s">
        <v>532</v>
      </c>
    </row>
    <row r="8325" spans="2:3">
      <c r="B8325" s="5">
        <v>772</v>
      </c>
      <c r="C8325" s="5" t="s">
        <v>532</v>
      </c>
    </row>
    <row r="8326" spans="2:3">
      <c r="B8326" s="5">
        <v>573</v>
      </c>
      <c r="C8326" s="5" t="s">
        <v>533</v>
      </c>
    </row>
    <row r="8327" spans="2:3">
      <c r="B8327" s="5">
        <v>440</v>
      </c>
      <c r="C8327" s="5" t="s">
        <v>532</v>
      </c>
    </row>
    <row r="8328" spans="2:3">
      <c r="B8328" s="5">
        <v>601</v>
      </c>
      <c r="C8328" s="5" t="s">
        <v>533</v>
      </c>
    </row>
    <row r="8329" spans="2:3">
      <c r="B8329" s="5">
        <v>486</v>
      </c>
      <c r="C8329" s="5" t="s">
        <v>533</v>
      </c>
    </row>
    <row r="8330" spans="2:3">
      <c r="B8330" s="5">
        <v>654</v>
      </c>
      <c r="C8330" s="5" t="s">
        <v>533</v>
      </c>
    </row>
    <row r="8331" spans="2:3">
      <c r="B8331" s="5">
        <v>11</v>
      </c>
      <c r="C8331" s="5" t="s">
        <v>533</v>
      </c>
    </row>
    <row r="8332" spans="2:3">
      <c r="B8332" s="5">
        <v>413</v>
      </c>
      <c r="C8332" s="5" t="s">
        <v>533</v>
      </c>
    </row>
    <row r="8333" spans="2:3">
      <c r="B8333" s="5">
        <v>447</v>
      </c>
      <c r="C8333" s="5" t="s">
        <v>533</v>
      </c>
    </row>
    <row r="8334" spans="2:3">
      <c r="B8334" s="5">
        <v>106</v>
      </c>
      <c r="C8334" s="5" t="s">
        <v>533</v>
      </c>
    </row>
    <row r="8335" spans="2:3">
      <c r="B8335" s="5">
        <v>414</v>
      </c>
      <c r="C8335" s="5" t="s">
        <v>533</v>
      </c>
    </row>
    <row r="8336" spans="2:3">
      <c r="B8336" s="5">
        <v>126</v>
      </c>
      <c r="C8336" s="5" t="s">
        <v>532</v>
      </c>
    </row>
    <row r="8337" spans="2:3">
      <c r="B8337" s="5">
        <v>4</v>
      </c>
      <c r="C8337" s="5" t="s">
        <v>533</v>
      </c>
    </row>
    <row r="8338" spans="2:3">
      <c r="B8338" s="5">
        <v>649</v>
      </c>
      <c r="C8338" s="5" t="s">
        <v>533</v>
      </c>
    </row>
    <row r="8339" spans="2:3">
      <c r="B8339" s="5">
        <v>44</v>
      </c>
      <c r="C8339" s="5" t="s">
        <v>533</v>
      </c>
    </row>
    <row r="8340" spans="2:3">
      <c r="B8340" s="5">
        <v>637</v>
      </c>
      <c r="C8340" s="5" t="s">
        <v>533</v>
      </c>
    </row>
    <row r="8341" spans="2:3">
      <c r="B8341" s="5">
        <v>123</v>
      </c>
      <c r="C8341" s="5" t="s">
        <v>533</v>
      </c>
    </row>
    <row r="8342" spans="2:3">
      <c r="B8342" s="5">
        <v>629</v>
      </c>
      <c r="C8342" s="5" t="s">
        <v>533</v>
      </c>
    </row>
    <row r="8343" spans="2:3">
      <c r="B8343" s="5">
        <v>830</v>
      </c>
      <c r="C8343" s="5" t="s">
        <v>533</v>
      </c>
    </row>
    <row r="8344" spans="2:3">
      <c r="B8344" s="5">
        <v>82</v>
      </c>
      <c r="C8344" s="5" t="s">
        <v>533</v>
      </c>
    </row>
    <row r="8345" spans="2:3">
      <c r="B8345" s="5">
        <v>240</v>
      </c>
      <c r="C8345" s="5" t="s">
        <v>533</v>
      </c>
    </row>
    <row r="8346" spans="2:3">
      <c r="B8346" s="5">
        <v>70</v>
      </c>
      <c r="C8346" s="5" t="s">
        <v>533</v>
      </c>
    </row>
    <row r="8347" spans="2:3">
      <c r="B8347" s="5">
        <v>997</v>
      </c>
      <c r="C8347" s="5" t="s">
        <v>532</v>
      </c>
    </row>
    <row r="8348" spans="2:3">
      <c r="B8348" s="5">
        <v>870</v>
      </c>
      <c r="C8348" s="5" t="s">
        <v>533</v>
      </c>
    </row>
    <row r="8349" spans="2:3">
      <c r="B8349" s="5">
        <v>19</v>
      </c>
      <c r="C8349" s="5" t="s">
        <v>533</v>
      </c>
    </row>
    <row r="8350" spans="2:3">
      <c r="B8350" s="5">
        <v>225</v>
      </c>
      <c r="C8350" s="5" t="s">
        <v>533</v>
      </c>
    </row>
    <row r="8351" spans="2:3">
      <c r="B8351" s="5">
        <v>302</v>
      </c>
      <c r="C8351" s="5" t="s">
        <v>533</v>
      </c>
    </row>
    <row r="8352" spans="2:3">
      <c r="B8352" s="5">
        <v>696</v>
      </c>
      <c r="C8352" s="5" t="s">
        <v>533</v>
      </c>
    </row>
    <row r="8353" spans="2:3">
      <c r="B8353" s="5">
        <v>31</v>
      </c>
      <c r="C8353" s="5" t="s">
        <v>533</v>
      </c>
    </row>
    <row r="8354" spans="2:3">
      <c r="B8354" s="5">
        <v>319</v>
      </c>
      <c r="C8354" s="5" t="s">
        <v>532</v>
      </c>
    </row>
    <row r="8355" spans="2:3">
      <c r="B8355" s="5">
        <v>770</v>
      </c>
      <c r="C8355" s="5" t="s">
        <v>532</v>
      </c>
    </row>
    <row r="8356" spans="2:3">
      <c r="B8356" s="5">
        <v>139</v>
      </c>
      <c r="C8356" s="5" t="s">
        <v>533</v>
      </c>
    </row>
    <row r="8357" spans="2:3">
      <c r="B8357" s="5">
        <v>476</v>
      </c>
      <c r="C8357" s="5" t="s">
        <v>533</v>
      </c>
    </row>
    <row r="8358" spans="2:3">
      <c r="B8358" s="5">
        <v>985</v>
      </c>
      <c r="C8358" s="5" t="s">
        <v>533</v>
      </c>
    </row>
    <row r="8359" spans="2:3">
      <c r="B8359" s="5">
        <v>686</v>
      </c>
      <c r="C8359" s="5" t="s">
        <v>533</v>
      </c>
    </row>
    <row r="8360" spans="2:3">
      <c r="B8360" s="5">
        <v>692</v>
      </c>
      <c r="C8360" s="5" t="s">
        <v>532</v>
      </c>
    </row>
    <row r="8361" spans="2:3">
      <c r="B8361" s="5">
        <v>303</v>
      </c>
      <c r="C8361" s="5" t="s">
        <v>533</v>
      </c>
    </row>
    <row r="8362" spans="2:3">
      <c r="B8362" s="5">
        <v>983</v>
      </c>
      <c r="C8362" s="5" t="s">
        <v>532</v>
      </c>
    </row>
    <row r="8363" spans="2:3">
      <c r="B8363" s="5">
        <v>974</v>
      </c>
      <c r="C8363" s="5" t="s">
        <v>532</v>
      </c>
    </row>
    <row r="8364" spans="2:3">
      <c r="B8364" s="5">
        <v>409</v>
      </c>
      <c r="C8364" s="5" t="s">
        <v>533</v>
      </c>
    </row>
    <row r="8365" spans="2:3">
      <c r="B8365" s="5">
        <v>117</v>
      </c>
      <c r="C8365" s="5" t="s">
        <v>533</v>
      </c>
    </row>
    <row r="8366" spans="2:3">
      <c r="B8366" s="5">
        <v>10</v>
      </c>
      <c r="C8366" s="5" t="s">
        <v>533</v>
      </c>
    </row>
    <row r="8367" spans="2:3">
      <c r="B8367" s="5">
        <v>469</v>
      </c>
      <c r="C8367" s="5" t="s">
        <v>533</v>
      </c>
    </row>
    <row r="8368" spans="2:3">
      <c r="B8368" s="5">
        <v>45</v>
      </c>
      <c r="C8368" s="5" t="s">
        <v>533</v>
      </c>
    </row>
    <row r="8369" spans="2:3">
      <c r="B8369" s="5">
        <v>947</v>
      </c>
      <c r="C8369" s="5" t="s">
        <v>532</v>
      </c>
    </row>
    <row r="8370" spans="2:3">
      <c r="B8370" s="5">
        <v>652</v>
      </c>
      <c r="C8370" s="5" t="s">
        <v>532</v>
      </c>
    </row>
    <row r="8371" spans="2:3">
      <c r="B8371" s="5">
        <v>411</v>
      </c>
      <c r="C8371" s="5" t="s">
        <v>532</v>
      </c>
    </row>
    <row r="8372" spans="2:3">
      <c r="B8372" s="5">
        <v>871</v>
      </c>
      <c r="C8372" s="5" t="s">
        <v>532</v>
      </c>
    </row>
    <row r="8373" spans="2:3">
      <c r="B8373" s="5">
        <v>294</v>
      </c>
      <c r="C8373" s="5" t="s">
        <v>532</v>
      </c>
    </row>
    <row r="8374" spans="2:3">
      <c r="B8374" s="5">
        <v>653</v>
      </c>
      <c r="C8374" s="5" t="s">
        <v>533</v>
      </c>
    </row>
    <row r="8375" spans="2:3">
      <c r="B8375" s="5">
        <v>226</v>
      </c>
      <c r="C8375" s="5" t="s">
        <v>532</v>
      </c>
    </row>
    <row r="8376" spans="2:3">
      <c r="B8376" s="5">
        <v>763</v>
      </c>
      <c r="C8376" s="5" t="s">
        <v>532</v>
      </c>
    </row>
    <row r="8377" spans="2:3">
      <c r="B8377" s="5">
        <v>708</v>
      </c>
      <c r="C8377" s="5" t="s">
        <v>533</v>
      </c>
    </row>
    <row r="8378" spans="2:3">
      <c r="B8378" s="5">
        <v>472</v>
      </c>
      <c r="C8378" s="5" t="s">
        <v>533</v>
      </c>
    </row>
    <row r="8379" spans="2:3">
      <c r="B8379" s="5">
        <v>9</v>
      </c>
      <c r="C8379" s="5" t="s">
        <v>533</v>
      </c>
    </row>
    <row r="8380" spans="2:3">
      <c r="B8380" s="5">
        <v>33</v>
      </c>
      <c r="C8380" s="5" t="s">
        <v>532</v>
      </c>
    </row>
    <row r="8381" spans="2:3">
      <c r="B8381" s="5">
        <v>252</v>
      </c>
      <c r="C8381" s="5" t="s">
        <v>532</v>
      </c>
    </row>
    <row r="8382" spans="2:3">
      <c r="B8382" s="5">
        <v>524</v>
      </c>
      <c r="C8382" s="5" t="s">
        <v>532</v>
      </c>
    </row>
    <row r="8383" spans="2:3">
      <c r="B8383" s="5">
        <v>936</v>
      </c>
      <c r="C8383" s="5" t="s">
        <v>533</v>
      </c>
    </row>
    <row r="8384" spans="2:3">
      <c r="B8384" s="5">
        <v>909</v>
      </c>
      <c r="C8384" s="5" t="s">
        <v>533</v>
      </c>
    </row>
    <row r="8385" spans="2:3">
      <c r="B8385" s="5">
        <v>65</v>
      </c>
      <c r="C8385" s="5" t="s">
        <v>532</v>
      </c>
    </row>
    <row r="8386" spans="2:3">
      <c r="B8386" s="5">
        <v>654</v>
      </c>
      <c r="C8386" s="5" t="s">
        <v>533</v>
      </c>
    </row>
    <row r="8387" spans="2:3">
      <c r="B8387" s="5">
        <v>645</v>
      </c>
      <c r="C8387" s="5" t="s">
        <v>533</v>
      </c>
    </row>
    <row r="8388" spans="2:3">
      <c r="B8388" s="5">
        <v>427</v>
      </c>
      <c r="C8388" s="5" t="s">
        <v>532</v>
      </c>
    </row>
    <row r="8389" spans="2:3">
      <c r="B8389" s="5">
        <v>479</v>
      </c>
      <c r="C8389" s="5" t="s">
        <v>533</v>
      </c>
    </row>
    <row r="8390" spans="2:3">
      <c r="B8390" s="5">
        <v>839</v>
      </c>
      <c r="C8390" s="5" t="s">
        <v>532</v>
      </c>
    </row>
    <row r="8391" spans="2:3">
      <c r="B8391" s="5">
        <v>555</v>
      </c>
      <c r="C8391" s="5" t="s">
        <v>533</v>
      </c>
    </row>
    <row r="8392" spans="2:3">
      <c r="B8392" s="5">
        <v>383</v>
      </c>
      <c r="C8392" s="5" t="s">
        <v>533</v>
      </c>
    </row>
    <row r="8393" spans="2:3">
      <c r="B8393" s="5">
        <v>794</v>
      </c>
      <c r="C8393" s="5" t="s">
        <v>532</v>
      </c>
    </row>
    <row r="8394" spans="2:3">
      <c r="B8394" s="5">
        <v>834</v>
      </c>
      <c r="C8394" s="5" t="s">
        <v>532</v>
      </c>
    </row>
    <row r="8395" spans="2:3">
      <c r="B8395" s="5">
        <v>370</v>
      </c>
      <c r="C8395" s="5" t="s">
        <v>533</v>
      </c>
    </row>
    <row r="8396" spans="2:3">
      <c r="B8396" s="5">
        <v>996</v>
      </c>
      <c r="C8396" s="5" t="s">
        <v>532</v>
      </c>
    </row>
    <row r="8397" spans="2:3">
      <c r="B8397" s="5">
        <v>769</v>
      </c>
      <c r="C8397" s="5" t="s">
        <v>533</v>
      </c>
    </row>
    <row r="8398" spans="2:3">
      <c r="B8398" s="5">
        <v>960</v>
      </c>
      <c r="C8398" s="5" t="s">
        <v>533</v>
      </c>
    </row>
    <row r="8399" spans="2:3">
      <c r="B8399" s="5">
        <v>463</v>
      </c>
      <c r="C8399" s="5" t="s">
        <v>533</v>
      </c>
    </row>
    <row r="8400" spans="2:3">
      <c r="B8400" s="5">
        <v>715</v>
      </c>
      <c r="C8400" s="5" t="s">
        <v>532</v>
      </c>
    </row>
    <row r="8401" spans="2:3">
      <c r="B8401" s="5">
        <v>726</v>
      </c>
      <c r="C8401" s="5" t="s">
        <v>533</v>
      </c>
    </row>
    <row r="8402" spans="2:3">
      <c r="B8402" s="5">
        <v>904</v>
      </c>
      <c r="C8402" s="5" t="s">
        <v>532</v>
      </c>
    </row>
    <row r="8403" spans="2:3">
      <c r="B8403" s="5">
        <v>686</v>
      </c>
      <c r="C8403" s="5" t="s">
        <v>533</v>
      </c>
    </row>
    <row r="8404" spans="2:3">
      <c r="B8404" s="5">
        <v>813</v>
      </c>
      <c r="C8404" s="5" t="s">
        <v>533</v>
      </c>
    </row>
    <row r="8405" spans="2:3">
      <c r="B8405" s="5">
        <v>660</v>
      </c>
      <c r="C8405" s="5" t="s">
        <v>533</v>
      </c>
    </row>
    <row r="8406" spans="2:3">
      <c r="B8406" s="5">
        <v>210</v>
      </c>
      <c r="C8406" s="5" t="s">
        <v>533</v>
      </c>
    </row>
    <row r="8407" spans="2:3">
      <c r="B8407" s="5">
        <v>38</v>
      </c>
      <c r="C8407" s="5" t="s">
        <v>533</v>
      </c>
    </row>
    <row r="8408" spans="2:3">
      <c r="B8408" s="5">
        <v>179</v>
      </c>
      <c r="C8408" s="5" t="s">
        <v>533</v>
      </c>
    </row>
    <row r="8409" spans="2:3">
      <c r="B8409" s="5">
        <v>689</v>
      </c>
      <c r="C8409" s="5" t="s">
        <v>532</v>
      </c>
    </row>
    <row r="8410" spans="2:3">
      <c r="B8410" s="5">
        <v>475</v>
      </c>
      <c r="C8410" s="5" t="s">
        <v>532</v>
      </c>
    </row>
    <row r="8411" spans="2:3">
      <c r="B8411" s="5">
        <v>145</v>
      </c>
      <c r="C8411" s="5" t="s">
        <v>532</v>
      </c>
    </row>
    <row r="8412" spans="2:3">
      <c r="B8412" s="5">
        <v>558</v>
      </c>
      <c r="C8412" s="5" t="s">
        <v>533</v>
      </c>
    </row>
    <row r="8413" spans="2:3">
      <c r="B8413" s="5">
        <v>302</v>
      </c>
      <c r="C8413" s="5" t="s">
        <v>532</v>
      </c>
    </row>
    <row r="8414" spans="2:3">
      <c r="B8414" s="5">
        <v>685</v>
      </c>
      <c r="C8414" s="5" t="s">
        <v>532</v>
      </c>
    </row>
    <row r="8415" spans="2:3">
      <c r="B8415" s="5">
        <v>342</v>
      </c>
      <c r="C8415" s="5" t="s">
        <v>533</v>
      </c>
    </row>
    <row r="8416" spans="2:3">
      <c r="B8416" s="5">
        <v>114</v>
      </c>
      <c r="C8416" s="5" t="s">
        <v>533</v>
      </c>
    </row>
    <row r="8417" spans="2:3">
      <c r="B8417" s="5">
        <v>812</v>
      </c>
      <c r="C8417" s="5" t="s">
        <v>532</v>
      </c>
    </row>
    <row r="8418" spans="2:3">
      <c r="B8418" s="5">
        <v>58</v>
      </c>
      <c r="C8418" s="5" t="s">
        <v>533</v>
      </c>
    </row>
    <row r="8419" spans="2:3">
      <c r="B8419" s="5">
        <v>217</v>
      </c>
      <c r="C8419" s="5" t="s">
        <v>533</v>
      </c>
    </row>
    <row r="8420" spans="2:3">
      <c r="B8420" s="5">
        <v>157</v>
      </c>
      <c r="C8420" s="5" t="s">
        <v>532</v>
      </c>
    </row>
    <row r="8421" spans="2:3">
      <c r="B8421" s="5">
        <v>870</v>
      </c>
      <c r="C8421" s="5" t="s">
        <v>533</v>
      </c>
    </row>
    <row r="8422" spans="2:3">
      <c r="B8422" s="5">
        <v>318</v>
      </c>
      <c r="C8422" s="5" t="s">
        <v>532</v>
      </c>
    </row>
    <row r="8423" spans="2:3">
      <c r="B8423" s="5">
        <v>31</v>
      </c>
      <c r="C8423" s="5" t="s">
        <v>533</v>
      </c>
    </row>
    <row r="8424" spans="2:3">
      <c r="B8424" s="5">
        <v>972</v>
      </c>
      <c r="C8424" s="5" t="s">
        <v>532</v>
      </c>
    </row>
    <row r="8425" spans="2:3">
      <c r="B8425" s="5">
        <v>392</v>
      </c>
      <c r="C8425" s="5" t="s">
        <v>532</v>
      </c>
    </row>
    <row r="8426" spans="2:3">
      <c r="B8426" s="5">
        <v>171</v>
      </c>
      <c r="C8426" s="5" t="s">
        <v>533</v>
      </c>
    </row>
    <row r="8427" spans="2:3">
      <c r="B8427" s="5">
        <v>504</v>
      </c>
      <c r="C8427" s="5" t="s">
        <v>533</v>
      </c>
    </row>
    <row r="8428" spans="2:3">
      <c r="B8428" s="5">
        <v>180</v>
      </c>
      <c r="C8428" s="5" t="s">
        <v>532</v>
      </c>
    </row>
    <row r="8429" spans="2:3">
      <c r="B8429" s="5">
        <v>920</v>
      </c>
      <c r="C8429" s="5" t="s">
        <v>532</v>
      </c>
    </row>
    <row r="8430" spans="2:3">
      <c r="B8430" s="5">
        <v>950</v>
      </c>
      <c r="C8430" s="5" t="s">
        <v>532</v>
      </c>
    </row>
    <row r="8431" spans="2:3">
      <c r="B8431" s="5">
        <v>880</v>
      </c>
      <c r="C8431" s="5" t="s">
        <v>532</v>
      </c>
    </row>
    <row r="8432" spans="2:3">
      <c r="B8432" s="5">
        <v>360</v>
      </c>
      <c r="C8432" s="5" t="s">
        <v>533</v>
      </c>
    </row>
    <row r="8433" spans="2:3">
      <c r="B8433" s="5">
        <v>882</v>
      </c>
      <c r="C8433" s="5" t="s">
        <v>532</v>
      </c>
    </row>
    <row r="8434" spans="2:3">
      <c r="B8434" s="5">
        <v>565</v>
      </c>
      <c r="C8434" s="5" t="s">
        <v>532</v>
      </c>
    </row>
    <row r="8435" spans="2:3">
      <c r="B8435" s="5">
        <v>892</v>
      </c>
      <c r="C8435" s="5" t="s">
        <v>533</v>
      </c>
    </row>
    <row r="8436" spans="2:3">
      <c r="B8436" s="5">
        <v>719</v>
      </c>
      <c r="C8436" s="5" t="s">
        <v>532</v>
      </c>
    </row>
    <row r="8437" spans="2:3">
      <c r="B8437" s="5">
        <v>823</v>
      </c>
      <c r="C8437" s="5" t="s">
        <v>532</v>
      </c>
    </row>
    <row r="8438" spans="2:3">
      <c r="B8438" s="5">
        <v>930</v>
      </c>
      <c r="C8438" s="5" t="s">
        <v>532</v>
      </c>
    </row>
    <row r="8439" spans="2:3">
      <c r="B8439" s="5">
        <v>398</v>
      </c>
      <c r="C8439" s="5" t="s">
        <v>533</v>
      </c>
    </row>
    <row r="8440" spans="2:3">
      <c r="B8440" s="5">
        <v>759</v>
      </c>
      <c r="C8440" s="5" t="s">
        <v>533</v>
      </c>
    </row>
    <row r="8441" spans="2:3">
      <c r="B8441" s="5">
        <v>929</v>
      </c>
      <c r="C8441" s="5" t="s">
        <v>533</v>
      </c>
    </row>
    <row r="8442" spans="2:3">
      <c r="B8442" s="5">
        <v>317</v>
      </c>
      <c r="C8442" s="5" t="s">
        <v>532</v>
      </c>
    </row>
    <row r="8443" spans="2:3">
      <c r="B8443" s="5">
        <v>999</v>
      </c>
      <c r="C8443" s="5" t="s">
        <v>532</v>
      </c>
    </row>
    <row r="8444" spans="2:3">
      <c r="B8444" s="5">
        <v>409</v>
      </c>
      <c r="C8444" s="5" t="s">
        <v>532</v>
      </c>
    </row>
    <row r="8445" spans="2:3">
      <c r="B8445" s="5">
        <v>476</v>
      </c>
      <c r="C8445" s="5" t="s">
        <v>533</v>
      </c>
    </row>
    <row r="8446" spans="2:3">
      <c r="B8446" s="5">
        <v>378</v>
      </c>
      <c r="C8446" s="5" t="s">
        <v>532</v>
      </c>
    </row>
    <row r="8447" spans="2:3">
      <c r="B8447" s="5">
        <v>939</v>
      </c>
      <c r="C8447" s="5" t="s">
        <v>533</v>
      </c>
    </row>
    <row r="8448" spans="2:3">
      <c r="B8448" s="5">
        <v>366</v>
      </c>
      <c r="C8448" s="5" t="s">
        <v>532</v>
      </c>
    </row>
    <row r="8449" spans="2:3">
      <c r="B8449" s="5">
        <v>987</v>
      </c>
      <c r="C8449" s="5" t="s">
        <v>532</v>
      </c>
    </row>
    <row r="8450" spans="2:3">
      <c r="B8450" s="5">
        <v>553</v>
      </c>
      <c r="C8450" s="5" t="s">
        <v>532</v>
      </c>
    </row>
    <row r="8451" spans="2:3">
      <c r="B8451" s="5">
        <v>185</v>
      </c>
      <c r="C8451" s="5" t="s">
        <v>533</v>
      </c>
    </row>
    <row r="8452" spans="2:3">
      <c r="B8452" s="5">
        <v>532</v>
      </c>
      <c r="C8452" s="5" t="s">
        <v>533</v>
      </c>
    </row>
    <row r="8453" spans="2:3">
      <c r="B8453" s="5">
        <v>276</v>
      </c>
      <c r="C8453" s="5" t="s">
        <v>533</v>
      </c>
    </row>
    <row r="8454" spans="2:3">
      <c r="B8454" s="5">
        <v>424</v>
      </c>
      <c r="C8454" s="5" t="s">
        <v>532</v>
      </c>
    </row>
    <row r="8455" spans="2:3">
      <c r="B8455" s="5">
        <v>230</v>
      </c>
      <c r="C8455" s="5" t="s">
        <v>532</v>
      </c>
    </row>
    <row r="8456" spans="2:3">
      <c r="B8456" s="5">
        <v>888</v>
      </c>
      <c r="C8456" s="5" t="s">
        <v>532</v>
      </c>
    </row>
    <row r="8457" spans="2:3">
      <c r="B8457" s="5">
        <v>61</v>
      </c>
      <c r="C8457" s="5" t="s">
        <v>533</v>
      </c>
    </row>
    <row r="8458" spans="2:3">
      <c r="B8458" s="5">
        <v>767</v>
      </c>
      <c r="C8458" s="5" t="s">
        <v>533</v>
      </c>
    </row>
    <row r="8459" spans="2:3">
      <c r="B8459" s="5">
        <v>276</v>
      </c>
      <c r="C8459" s="5" t="s">
        <v>532</v>
      </c>
    </row>
    <row r="8460" spans="2:3">
      <c r="B8460" s="5">
        <v>766</v>
      </c>
      <c r="C8460" s="5" t="s">
        <v>533</v>
      </c>
    </row>
    <row r="8461" spans="2:3">
      <c r="B8461" s="5">
        <v>286</v>
      </c>
      <c r="C8461" s="5" t="s">
        <v>533</v>
      </c>
    </row>
    <row r="8462" spans="2:3">
      <c r="B8462" s="5">
        <v>343</v>
      </c>
      <c r="C8462" s="5" t="s">
        <v>533</v>
      </c>
    </row>
    <row r="8463" spans="2:3">
      <c r="B8463" s="5">
        <v>510</v>
      </c>
      <c r="C8463" s="5" t="s">
        <v>533</v>
      </c>
    </row>
    <row r="8464" spans="2:3">
      <c r="B8464" s="5">
        <v>416</v>
      </c>
      <c r="C8464" s="5" t="s">
        <v>532</v>
      </c>
    </row>
    <row r="8465" spans="2:3">
      <c r="B8465" s="5">
        <v>489</v>
      </c>
      <c r="C8465" s="5" t="s">
        <v>532</v>
      </c>
    </row>
    <row r="8466" spans="2:3">
      <c r="B8466" s="5">
        <v>735</v>
      </c>
      <c r="C8466" s="5" t="s">
        <v>533</v>
      </c>
    </row>
    <row r="8467" spans="2:3">
      <c r="B8467" s="5">
        <v>110</v>
      </c>
      <c r="C8467" s="5" t="s">
        <v>532</v>
      </c>
    </row>
    <row r="8468" spans="2:3">
      <c r="B8468" s="5">
        <v>235</v>
      </c>
      <c r="C8468" s="5" t="s">
        <v>533</v>
      </c>
    </row>
    <row r="8469" spans="2:3">
      <c r="B8469" s="5">
        <v>462</v>
      </c>
      <c r="C8469" s="5" t="s">
        <v>533</v>
      </c>
    </row>
    <row r="8470" spans="2:3">
      <c r="B8470" s="5">
        <v>551</v>
      </c>
      <c r="C8470" s="5" t="s">
        <v>533</v>
      </c>
    </row>
    <row r="8471" spans="2:3">
      <c r="B8471" s="5">
        <v>153</v>
      </c>
      <c r="C8471" s="5" t="s">
        <v>533</v>
      </c>
    </row>
    <row r="8472" spans="2:3">
      <c r="B8472" s="5">
        <v>227</v>
      </c>
      <c r="C8472" s="5" t="s">
        <v>533</v>
      </c>
    </row>
    <row r="8473" spans="2:3">
      <c r="B8473" s="5">
        <v>14</v>
      </c>
      <c r="C8473" s="5" t="s">
        <v>533</v>
      </c>
    </row>
    <row r="8474" spans="2:3">
      <c r="B8474" s="5">
        <v>443</v>
      </c>
      <c r="C8474" s="5" t="s">
        <v>533</v>
      </c>
    </row>
    <row r="8475" spans="2:3">
      <c r="B8475" s="5">
        <v>492</v>
      </c>
      <c r="C8475" s="5" t="s">
        <v>533</v>
      </c>
    </row>
    <row r="8476" spans="2:3">
      <c r="B8476" s="5">
        <v>919</v>
      </c>
      <c r="C8476" s="5" t="s">
        <v>532</v>
      </c>
    </row>
    <row r="8477" spans="2:3">
      <c r="B8477" s="5">
        <v>757</v>
      </c>
      <c r="C8477" s="5" t="s">
        <v>532</v>
      </c>
    </row>
    <row r="8478" spans="2:3">
      <c r="B8478" s="5">
        <v>371</v>
      </c>
      <c r="C8478" s="5" t="s">
        <v>532</v>
      </c>
    </row>
    <row r="8479" spans="2:3">
      <c r="B8479" s="5">
        <v>549</v>
      </c>
      <c r="C8479" s="5" t="s">
        <v>533</v>
      </c>
    </row>
    <row r="8480" spans="2:3">
      <c r="B8480" s="5">
        <v>116</v>
      </c>
      <c r="C8480" s="5" t="s">
        <v>533</v>
      </c>
    </row>
    <row r="8481" spans="2:3">
      <c r="B8481" s="5">
        <v>521</v>
      </c>
      <c r="C8481" s="5" t="s">
        <v>533</v>
      </c>
    </row>
    <row r="8482" spans="2:3">
      <c r="B8482" s="5">
        <v>791</v>
      </c>
      <c r="C8482" s="5" t="s">
        <v>532</v>
      </c>
    </row>
    <row r="8483" spans="2:3">
      <c r="B8483" s="5">
        <v>132</v>
      </c>
      <c r="C8483" s="5" t="s">
        <v>532</v>
      </c>
    </row>
    <row r="8484" spans="2:3">
      <c r="B8484" s="5">
        <v>376</v>
      </c>
      <c r="C8484" s="5" t="s">
        <v>533</v>
      </c>
    </row>
    <row r="8485" spans="2:3">
      <c r="B8485" s="5">
        <v>612</v>
      </c>
      <c r="C8485" s="5" t="s">
        <v>533</v>
      </c>
    </row>
    <row r="8486" spans="2:3">
      <c r="B8486" s="5">
        <v>234</v>
      </c>
      <c r="C8486" s="5" t="s">
        <v>533</v>
      </c>
    </row>
    <row r="8487" spans="2:3">
      <c r="B8487" s="5">
        <v>556</v>
      </c>
      <c r="C8487" s="5" t="s">
        <v>533</v>
      </c>
    </row>
    <row r="8488" spans="2:3">
      <c r="B8488" s="5">
        <v>800</v>
      </c>
      <c r="C8488" s="5" t="s">
        <v>532</v>
      </c>
    </row>
    <row r="8489" spans="2:3">
      <c r="B8489" s="5">
        <v>841</v>
      </c>
      <c r="C8489" s="5" t="s">
        <v>533</v>
      </c>
    </row>
    <row r="8490" spans="2:3">
      <c r="B8490" s="5">
        <v>131</v>
      </c>
      <c r="C8490" s="5" t="s">
        <v>533</v>
      </c>
    </row>
    <row r="8491" spans="2:3">
      <c r="B8491" s="5">
        <v>425</v>
      </c>
      <c r="C8491" s="5" t="s">
        <v>533</v>
      </c>
    </row>
    <row r="8492" spans="2:3">
      <c r="B8492" s="5">
        <v>795</v>
      </c>
      <c r="C8492" s="5" t="s">
        <v>532</v>
      </c>
    </row>
    <row r="8493" spans="2:3">
      <c r="B8493" s="5">
        <v>466</v>
      </c>
      <c r="C8493" s="5" t="s">
        <v>533</v>
      </c>
    </row>
    <row r="8494" spans="2:3">
      <c r="B8494" s="5">
        <v>520</v>
      </c>
      <c r="C8494" s="5" t="s">
        <v>533</v>
      </c>
    </row>
    <row r="8495" spans="2:3">
      <c r="B8495" s="5">
        <v>292</v>
      </c>
      <c r="C8495" s="5" t="s">
        <v>533</v>
      </c>
    </row>
    <row r="8496" spans="2:3">
      <c r="B8496" s="5">
        <v>831</v>
      </c>
      <c r="C8496" s="5" t="s">
        <v>532</v>
      </c>
    </row>
    <row r="8497" spans="2:3">
      <c r="B8497" s="5">
        <v>116</v>
      </c>
      <c r="C8497" s="5" t="s">
        <v>533</v>
      </c>
    </row>
    <row r="8498" spans="2:3">
      <c r="B8498" s="5">
        <v>250</v>
      </c>
      <c r="C8498" s="5" t="s">
        <v>533</v>
      </c>
    </row>
    <row r="8499" spans="2:3">
      <c r="B8499" s="5">
        <v>418</v>
      </c>
      <c r="C8499" s="5" t="s">
        <v>532</v>
      </c>
    </row>
    <row r="8500" spans="2:3">
      <c r="B8500" s="5">
        <v>168</v>
      </c>
      <c r="C8500" s="5" t="s">
        <v>532</v>
      </c>
    </row>
    <row r="8501" spans="2:3">
      <c r="B8501" s="5">
        <v>433</v>
      </c>
      <c r="C8501" s="5" t="s">
        <v>533</v>
      </c>
    </row>
    <row r="8502" spans="2:3">
      <c r="B8502" s="5">
        <v>191</v>
      </c>
      <c r="C8502" s="5" t="s">
        <v>533</v>
      </c>
    </row>
    <row r="8503" spans="2:3">
      <c r="B8503" s="5">
        <v>972</v>
      </c>
      <c r="C8503" s="5" t="s">
        <v>532</v>
      </c>
    </row>
    <row r="8504" spans="2:3">
      <c r="B8504" s="5">
        <v>73</v>
      </c>
      <c r="C8504" s="5" t="s">
        <v>532</v>
      </c>
    </row>
    <row r="8505" spans="2:3">
      <c r="B8505" s="5">
        <v>547</v>
      </c>
      <c r="C8505" s="5" t="s">
        <v>532</v>
      </c>
    </row>
    <row r="8506" spans="2:3">
      <c r="B8506" s="5">
        <v>759</v>
      </c>
      <c r="C8506" s="5" t="s">
        <v>533</v>
      </c>
    </row>
    <row r="8507" spans="2:3">
      <c r="B8507" s="5">
        <v>195</v>
      </c>
      <c r="C8507" s="5" t="s">
        <v>533</v>
      </c>
    </row>
    <row r="8508" spans="2:3">
      <c r="B8508" s="5">
        <v>965</v>
      </c>
      <c r="C8508" s="5" t="s">
        <v>532</v>
      </c>
    </row>
    <row r="8509" spans="2:3">
      <c r="B8509" s="5">
        <v>38</v>
      </c>
      <c r="C8509" s="5" t="s">
        <v>533</v>
      </c>
    </row>
    <row r="8510" spans="2:3">
      <c r="B8510" s="5">
        <v>708</v>
      </c>
      <c r="C8510" s="5" t="s">
        <v>532</v>
      </c>
    </row>
    <row r="8511" spans="2:3">
      <c r="B8511" s="5">
        <v>785</v>
      </c>
      <c r="C8511" s="5" t="s">
        <v>532</v>
      </c>
    </row>
    <row r="8512" spans="2:3">
      <c r="B8512" s="5">
        <v>265</v>
      </c>
      <c r="C8512" s="5" t="s">
        <v>533</v>
      </c>
    </row>
    <row r="8513" spans="2:3">
      <c r="B8513" s="5">
        <v>117</v>
      </c>
      <c r="C8513" s="5" t="s">
        <v>533</v>
      </c>
    </row>
    <row r="8514" spans="2:3">
      <c r="B8514" s="5">
        <v>804</v>
      </c>
      <c r="C8514" s="5" t="s">
        <v>532</v>
      </c>
    </row>
    <row r="8515" spans="2:3">
      <c r="B8515" s="5">
        <v>486</v>
      </c>
      <c r="C8515" s="5" t="s">
        <v>532</v>
      </c>
    </row>
    <row r="8516" spans="2:3">
      <c r="B8516" s="5">
        <v>854</v>
      </c>
      <c r="C8516" s="5" t="s">
        <v>532</v>
      </c>
    </row>
    <row r="8517" spans="2:3">
      <c r="B8517" s="5">
        <v>76</v>
      </c>
      <c r="C8517" s="5" t="s">
        <v>533</v>
      </c>
    </row>
    <row r="8518" spans="2:3">
      <c r="B8518" s="5">
        <v>988</v>
      </c>
      <c r="C8518" s="5" t="s">
        <v>532</v>
      </c>
    </row>
    <row r="8519" spans="2:3">
      <c r="B8519" s="5">
        <v>932</v>
      </c>
      <c r="C8519" s="5" t="s">
        <v>532</v>
      </c>
    </row>
    <row r="8520" spans="2:3">
      <c r="B8520" s="5">
        <v>938</v>
      </c>
      <c r="C8520" s="5" t="s">
        <v>532</v>
      </c>
    </row>
    <row r="8521" spans="2:3">
      <c r="B8521" s="5">
        <v>367</v>
      </c>
      <c r="C8521" s="5" t="s">
        <v>533</v>
      </c>
    </row>
    <row r="8522" spans="2:3">
      <c r="B8522" s="5">
        <v>893</v>
      </c>
      <c r="C8522" s="5" t="s">
        <v>533</v>
      </c>
    </row>
    <row r="8523" spans="2:3">
      <c r="B8523" s="5">
        <v>994</v>
      </c>
      <c r="C8523" s="5" t="s">
        <v>532</v>
      </c>
    </row>
    <row r="8524" spans="2:3">
      <c r="B8524" s="5">
        <v>849</v>
      </c>
      <c r="C8524" s="5" t="s">
        <v>533</v>
      </c>
    </row>
    <row r="8525" spans="2:3">
      <c r="B8525" s="5">
        <v>108</v>
      </c>
      <c r="C8525" s="5" t="s">
        <v>533</v>
      </c>
    </row>
    <row r="8526" spans="2:3">
      <c r="B8526" s="5">
        <v>684</v>
      </c>
      <c r="C8526" s="5" t="s">
        <v>533</v>
      </c>
    </row>
    <row r="8527" spans="2:3">
      <c r="B8527" s="5">
        <v>114</v>
      </c>
      <c r="C8527" s="5" t="s">
        <v>532</v>
      </c>
    </row>
    <row r="8528" spans="2:3">
      <c r="B8528" s="5">
        <v>640</v>
      </c>
      <c r="C8528" s="5" t="s">
        <v>533</v>
      </c>
    </row>
    <row r="8529" spans="2:3">
      <c r="B8529" s="5">
        <v>39</v>
      </c>
      <c r="C8529" s="5" t="s">
        <v>533</v>
      </c>
    </row>
    <row r="8530" spans="2:3">
      <c r="B8530" s="5">
        <v>665</v>
      </c>
      <c r="C8530" s="5" t="s">
        <v>533</v>
      </c>
    </row>
    <row r="8531" spans="2:3">
      <c r="B8531" s="5">
        <v>912</v>
      </c>
      <c r="C8531" s="5" t="s">
        <v>532</v>
      </c>
    </row>
    <row r="8532" spans="2:3">
      <c r="B8532" s="5">
        <v>598</v>
      </c>
      <c r="C8532" s="5" t="s">
        <v>533</v>
      </c>
    </row>
    <row r="8533" spans="2:3">
      <c r="B8533" s="5">
        <v>728</v>
      </c>
      <c r="C8533" s="5" t="s">
        <v>532</v>
      </c>
    </row>
    <row r="8534" spans="2:3">
      <c r="B8534" s="5">
        <v>157</v>
      </c>
      <c r="C8534" s="5" t="s">
        <v>533</v>
      </c>
    </row>
    <row r="8535" spans="2:3">
      <c r="B8535" s="5">
        <v>781</v>
      </c>
      <c r="C8535" s="5" t="s">
        <v>532</v>
      </c>
    </row>
    <row r="8536" spans="2:3">
      <c r="B8536" s="5">
        <v>750</v>
      </c>
      <c r="C8536" s="5" t="s">
        <v>533</v>
      </c>
    </row>
    <row r="8537" spans="2:3">
      <c r="B8537" s="5">
        <v>724</v>
      </c>
      <c r="C8537" s="5" t="s">
        <v>533</v>
      </c>
    </row>
    <row r="8538" spans="2:3">
      <c r="B8538" s="5">
        <v>126</v>
      </c>
      <c r="C8538" s="5" t="s">
        <v>533</v>
      </c>
    </row>
    <row r="8539" spans="2:3">
      <c r="B8539" s="5">
        <v>973</v>
      </c>
      <c r="C8539" s="5" t="s">
        <v>533</v>
      </c>
    </row>
    <row r="8540" spans="2:3">
      <c r="B8540" s="5">
        <v>165</v>
      </c>
      <c r="C8540" s="5" t="s">
        <v>532</v>
      </c>
    </row>
    <row r="8541" spans="2:3">
      <c r="B8541" s="5">
        <v>466</v>
      </c>
      <c r="C8541" s="5" t="s">
        <v>533</v>
      </c>
    </row>
    <row r="8542" spans="2:3">
      <c r="B8542" s="5">
        <v>792</v>
      </c>
      <c r="C8542" s="5" t="s">
        <v>533</v>
      </c>
    </row>
    <row r="8543" spans="2:3">
      <c r="B8543" s="5">
        <v>151</v>
      </c>
      <c r="C8543" s="5" t="s">
        <v>533</v>
      </c>
    </row>
    <row r="8544" spans="2:3">
      <c r="B8544" s="5">
        <v>950</v>
      </c>
      <c r="C8544" s="5" t="s">
        <v>532</v>
      </c>
    </row>
    <row r="8545" spans="2:3">
      <c r="B8545" s="5">
        <v>403</v>
      </c>
      <c r="C8545" s="5" t="s">
        <v>533</v>
      </c>
    </row>
    <row r="8546" spans="2:3">
      <c r="B8546" s="5">
        <v>685</v>
      </c>
      <c r="C8546" s="5" t="s">
        <v>533</v>
      </c>
    </row>
    <row r="8547" spans="2:3">
      <c r="B8547" s="5">
        <v>429</v>
      </c>
      <c r="C8547" s="5" t="s">
        <v>533</v>
      </c>
    </row>
    <row r="8548" spans="2:3">
      <c r="B8548" s="5">
        <v>338</v>
      </c>
      <c r="C8548" s="5" t="s">
        <v>533</v>
      </c>
    </row>
    <row r="8549" spans="2:3">
      <c r="B8549" s="5">
        <v>711</v>
      </c>
      <c r="C8549" s="5" t="s">
        <v>532</v>
      </c>
    </row>
    <row r="8550" spans="2:3">
      <c r="B8550" s="5">
        <v>832</v>
      </c>
      <c r="C8550" s="5" t="s">
        <v>532</v>
      </c>
    </row>
    <row r="8551" spans="2:3">
      <c r="B8551" s="5">
        <v>922</v>
      </c>
      <c r="C8551" s="5" t="s">
        <v>533</v>
      </c>
    </row>
    <row r="8552" spans="2:3">
      <c r="B8552" s="5">
        <v>932</v>
      </c>
      <c r="C8552" s="5" t="s">
        <v>532</v>
      </c>
    </row>
    <row r="8553" spans="2:3">
      <c r="B8553" s="5">
        <v>956</v>
      </c>
      <c r="C8553" s="5" t="s">
        <v>533</v>
      </c>
    </row>
    <row r="8554" spans="2:3">
      <c r="B8554" s="5">
        <v>610</v>
      </c>
      <c r="C8554" s="5" t="s">
        <v>533</v>
      </c>
    </row>
    <row r="8555" spans="2:3">
      <c r="B8555" s="5">
        <v>9</v>
      </c>
      <c r="C8555" s="5" t="s">
        <v>533</v>
      </c>
    </row>
    <row r="8556" spans="2:3">
      <c r="B8556" s="5">
        <v>118</v>
      </c>
      <c r="C8556" s="5" t="s">
        <v>533</v>
      </c>
    </row>
    <row r="8557" spans="2:3">
      <c r="B8557" s="5">
        <v>758</v>
      </c>
      <c r="C8557" s="5" t="s">
        <v>532</v>
      </c>
    </row>
    <row r="8558" spans="2:3">
      <c r="B8558" s="5">
        <v>776</v>
      </c>
      <c r="C8558" s="5" t="s">
        <v>533</v>
      </c>
    </row>
    <row r="8559" spans="2:3">
      <c r="B8559" s="5">
        <v>344</v>
      </c>
      <c r="C8559" s="5" t="s">
        <v>532</v>
      </c>
    </row>
    <row r="8560" spans="2:3">
      <c r="B8560" s="5">
        <v>297</v>
      </c>
      <c r="C8560" s="5" t="s">
        <v>532</v>
      </c>
    </row>
    <row r="8561" spans="2:3">
      <c r="B8561" s="5">
        <v>627</v>
      </c>
      <c r="C8561" s="5" t="s">
        <v>533</v>
      </c>
    </row>
    <row r="8562" spans="2:3">
      <c r="B8562" s="5">
        <v>988</v>
      </c>
      <c r="C8562" s="5" t="s">
        <v>533</v>
      </c>
    </row>
    <row r="8563" spans="2:3">
      <c r="B8563" s="5">
        <v>705</v>
      </c>
      <c r="C8563" s="5" t="s">
        <v>533</v>
      </c>
    </row>
    <row r="8564" spans="2:3">
      <c r="B8564" s="5">
        <v>435</v>
      </c>
      <c r="C8564" s="5" t="s">
        <v>533</v>
      </c>
    </row>
    <row r="8565" spans="2:3">
      <c r="B8565" s="5">
        <v>624</v>
      </c>
      <c r="C8565" s="5" t="s">
        <v>532</v>
      </c>
    </row>
    <row r="8566" spans="2:3">
      <c r="B8566" s="5">
        <v>643</v>
      </c>
      <c r="C8566" s="5" t="s">
        <v>533</v>
      </c>
    </row>
    <row r="8567" spans="2:3">
      <c r="B8567" s="5">
        <v>180</v>
      </c>
      <c r="C8567" s="5" t="s">
        <v>532</v>
      </c>
    </row>
    <row r="8568" spans="2:3">
      <c r="B8568" s="5">
        <v>442</v>
      </c>
      <c r="C8568" s="5" t="s">
        <v>533</v>
      </c>
    </row>
    <row r="8569" spans="2:3">
      <c r="B8569" s="5">
        <v>866</v>
      </c>
      <c r="C8569" s="5" t="s">
        <v>532</v>
      </c>
    </row>
    <row r="8570" spans="2:3">
      <c r="B8570" s="5">
        <v>616</v>
      </c>
      <c r="C8570" s="5" t="s">
        <v>532</v>
      </c>
    </row>
    <row r="8571" spans="2:3">
      <c r="B8571" s="5">
        <v>720</v>
      </c>
      <c r="C8571" s="5" t="s">
        <v>533</v>
      </c>
    </row>
    <row r="8572" spans="2:3">
      <c r="B8572" s="5">
        <v>98</v>
      </c>
      <c r="C8572" s="5" t="s">
        <v>533</v>
      </c>
    </row>
    <row r="8573" spans="2:3">
      <c r="B8573" s="5">
        <v>80</v>
      </c>
      <c r="C8573" s="5" t="s">
        <v>533</v>
      </c>
    </row>
    <row r="8574" spans="2:3">
      <c r="B8574" s="5">
        <v>928</v>
      </c>
      <c r="C8574" s="5" t="s">
        <v>533</v>
      </c>
    </row>
    <row r="8575" spans="2:3">
      <c r="B8575" s="5">
        <v>245</v>
      </c>
      <c r="C8575" s="5" t="s">
        <v>533</v>
      </c>
    </row>
    <row r="8576" spans="2:3">
      <c r="B8576" s="5">
        <v>495</v>
      </c>
      <c r="C8576" s="5" t="s">
        <v>533</v>
      </c>
    </row>
    <row r="8577" spans="2:3">
      <c r="B8577" s="5">
        <v>212</v>
      </c>
      <c r="C8577" s="5" t="s">
        <v>532</v>
      </c>
    </row>
    <row r="8578" spans="2:3">
      <c r="B8578" s="5">
        <v>116</v>
      </c>
      <c r="C8578" s="5" t="s">
        <v>533</v>
      </c>
    </row>
    <row r="8579" spans="2:3">
      <c r="B8579" s="5">
        <v>26</v>
      </c>
      <c r="C8579" s="5" t="s">
        <v>533</v>
      </c>
    </row>
    <row r="8580" spans="2:3">
      <c r="B8580" s="5">
        <v>224</v>
      </c>
      <c r="C8580" s="5" t="s">
        <v>533</v>
      </c>
    </row>
    <row r="8581" spans="2:3">
      <c r="B8581" s="5">
        <v>240</v>
      </c>
      <c r="C8581" s="5" t="s">
        <v>533</v>
      </c>
    </row>
    <row r="8582" spans="2:3">
      <c r="B8582" s="5">
        <v>344</v>
      </c>
      <c r="C8582" s="5" t="s">
        <v>532</v>
      </c>
    </row>
    <row r="8583" spans="2:3">
      <c r="B8583" s="5">
        <v>116</v>
      </c>
      <c r="C8583" s="5" t="s">
        <v>532</v>
      </c>
    </row>
    <row r="8584" spans="2:3">
      <c r="B8584" s="5">
        <v>914</v>
      </c>
      <c r="C8584" s="5" t="s">
        <v>533</v>
      </c>
    </row>
    <row r="8585" spans="2:3">
      <c r="B8585" s="5">
        <v>653</v>
      </c>
      <c r="C8585" s="5" t="s">
        <v>532</v>
      </c>
    </row>
    <row r="8586" spans="2:3">
      <c r="B8586" s="5">
        <v>193</v>
      </c>
      <c r="C8586" s="5" t="s">
        <v>533</v>
      </c>
    </row>
    <row r="8587" spans="2:3">
      <c r="B8587" s="5">
        <v>450</v>
      </c>
      <c r="C8587" s="5" t="s">
        <v>533</v>
      </c>
    </row>
    <row r="8588" spans="2:3">
      <c r="B8588" s="5">
        <v>329</v>
      </c>
      <c r="C8588" s="5" t="s">
        <v>532</v>
      </c>
    </row>
    <row r="8589" spans="2:3">
      <c r="B8589" s="5">
        <v>427</v>
      </c>
      <c r="C8589" s="5" t="s">
        <v>533</v>
      </c>
    </row>
    <row r="8590" spans="2:3">
      <c r="B8590" s="5">
        <v>858</v>
      </c>
      <c r="C8590" s="5" t="s">
        <v>533</v>
      </c>
    </row>
    <row r="8591" spans="2:3">
      <c r="B8591" s="5">
        <v>170</v>
      </c>
      <c r="C8591" s="5" t="s">
        <v>533</v>
      </c>
    </row>
    <row r="8592" spans="2:3">
      <c r="B8592" s="5">
        <v>453</v>
      </c>
      <c r="C8592" s="5" t="s">
        <v>533</v>
      </c>
    </row>
    <row r="8593" spans="2:3">
      <c r="B8593" s="5">
        <v>975</v>
      </c>
      <c r="C8593" s="5" t="s">
        <v>532</v>
      </c>
    </row>
    <row r="8594" spans="2:3">
      <c r="B8594" s="5">
        <v>146</v>
      </c>
      <c r="C8594" s="5" t="s">
        <v>533</v>
      </c>
    </row>
    <row r="8595" spans="2:3">
      <c r="B8595" s="5">
        <v>797</v>
      </c>
      <c r="C8595" s="5" t="s">
        <v>533</v>
      </c>
    </row>
    <row r="8596" spans="2:3">
      <c r="B8596" s="5">
        <v>297</v>
      </c>
      <c r="C8596" s="5" t="s">
        <v>533</v>
      </c>
    </row>
    <row r="8597" spans="2:3">
      <c r="B8597" s="5">
        <v>982</v>
      </c>
      <c r="C8597" s="5" t="s">
        <v>533</v>
      </c>
    </row>
    <row r="8598" spans="2:3">
      <c r="B8598" s="5">
        <v>208</v>
      </c>
      <c r="C8598" s="5" t="s">
        <v>532</v>
      </c>
    </row>
    <row r="8599" spans="2:3">
      <c r="B8599" s="5">
        <v>764</v>
      </c>
      <c r="C8599" s="5" t="s">
        <v>532</v>
      </c>
    </row>
    <row r="8600" spans="2:3">
      <c r="B8600" s="5">
        <v>2</v>
      </c>
      <c r="C8600" s="5" t="s">
        <v>532</v>
      </c>
    </row>
    <row r="8601" spans="2:3">
      <c r="B8601" s="5">
        <v>746</v>
      </c>
      <c r="C8601" s="5" t="s">
        <v>532</v>
      </c>
    </row>
    <row r="8602" spans="2:3">
      <c r="B8602" s="5">
        <v>437</v>
      </c>
      <c r="C8602" s="5" t="s">
        <v>533</v>
      </c>
    </row>
    <row r="8603" spans="2:3">
      <c r="B8603" s="5">
        <v>110</v>
      </c>
      <c r="C8603" s="5" t="s">
        <v>532</v>
      </c>
    </row>
    <row r="8604" spans="2:3">
      <c r="B8604" s="5">
        <v>312</v>
      </c>
      <c r="C8604" s="5" t="s">
        <v>533</v>
      </c>
    </row>
    <row r="8605" spans="2:3">
      <c r="B8605" s="5">
        <v>690</v>
      </c>
      <c r="C8605" s="5" t="s">
        <v>532</v>
      </c>
    </row>
    <row r="8606" spans="2:3">
      <c r="B8606" s="5">
        <v>677</v>
      </c>
      <c r="C8606" s="5" t="s">
        <v>532</v>
      </c>
    </row>
    <row r="8607" spans="2:3">
      <c r="B8607" s="5">
        <v>810</v>
      </c>
      <c r="C8607" s="5" t="s">
        <v>532</v>
      </c>
    </row>
    <row r="8608" spans="2:3">
      <c r="B8608" s="5">
        <v>501</v>
      </c>
      <c r="C8608" s="5" t="s">
        <v>533</v>
      </c>
    </row>
    <row r="8609" spans="2:3">
      <c r="B8609" s="5">
        <v>27</v>
      </c>
      <c r="C8609" s="5" t="s">
        <v>533</v>
      </c>
    </row>
    <row r="8610" spans="2:3">
      <c r="B8610" s="5">
        <v>457</v>
      </c>
      <c r="C8610" s="5" t="s">
        <v>532</v>
      </c>
    </row>
    <row r="8611" spans="2:3">
      <c r="B8611" s="5">
        <v>558</v>
      </c>
      <c r="C8611" s="5" t="s">
        <v>532</v>
      </c>
    </row>
    <row r="8612" spans="2:3">
      <c r="B8612" s="5">
        <v>405</v>
      </c>
      <c r="C8612" s="5" t="s">
        <v>533</v>
      </c>
    </row>
    <row r="8613" spans="2:3">
      <c r="B8613" s="5">
        <v>626</v>
      </c>
      <c r="C8613" s="5" t="s">
        <v>532</v>
      </c>
    </row>
    <row r="8614" spans="2:3">
      <c r="B8614" s="5">
        <v>647</v>
      </c>
      <c r="C8614" s="5" t="s">
        <v>532</v>
      </c>
    </row>
    <row r="8615" spans="2:3">
      <c r="B8615" s="5">
        <v>302</v>
      </c>
      <c r="C8615" s="5" t="s">
        <v>533</v>
      </c>
    </row>
    <row r="8616" spans="2:3">
      <c r="B8616" s="5">
        <v>166</v>
      </c>
      <c r="C8616" s="5" t="s">
        <v>533</v>
      </c>
    </row>
    <row r="8617" spans="2:3">
      <c r="B8617" s="5">
        <v>917</v>
      </c>
      <c r="C8617" s="5" t="s">
        <v>533</v>
      </c>
    </row>
    <row r="8618" spans="2:3">
      <c r="B8618" s="5">
        <v>215</v>
      </c>
      <c r="C8618" s="5" t="s">
        <v>533</v>
      </c>
    </row>
    <row r="8619" spans="2:3">
      <c r="B8619" s="5">
        <v>561</v>
      </c>
      <c r="C8619" s="5" t="s">
        <v>533</v>
      </c>
    </row>
    <row r="8620" spans="2:3">
      <c r="B8620" s="5">
        <v>112</v>
      </c>
      <c r="C8620" s="5" t="s">
        <v>533</v>
      </c>
    </row>
    <row r="8621" spans="2:3">
      <c r="B8621" s="5">
        <v>825</v>
      </c>
      <c r="C8621" s="5" t="s">
        <v>532</v>
      </c>
    </row>
    <row r="8622" spans="2:3">
      <c r="B8622" s="5">
        <v>405</v>
      </c>
      <c r="C8622" s="5" t="s">
        <v>533</v>
      </c>
    </row>
    <row r="8623" spans="2:3">
      <c r="B8623" s="5">
        <v>896</v>
      </c>
      <c r="C8623" s="5" t="s">
        <v>532</v>
      </c>
    </row>
    <row r="8624" spans="2:3">
      <c r="B8624" s="5">
        <v>177</v>
      </c>
      <c r="C8624" s="5" t="s">
        <v>533</v>
      </c>
    </row>
    <row r="8625" spans="2:3">
      <c r="B8625" s="5">
        <v>190</v>
      </c>
      <c r="C8625" s="5" t="s">
        <v>533</v>
      </c>
    </row>
    <row r="8626" spans="2:3">
      <c r="B8626" s="5">
        <v>799</v>
      </c>
      <c r="C8626" s="5" t="s">
        <v>532</v>
      </c>
    </row>
    <row r="8627" spans="2:3">
      <c r="B8627" s="5">
        <v>219</v>
      </c>
      <c r="C8627" s="5" t="s">
        <v>533</v>
      </c>
    </row>
    <row r="8628" spans="2:3">
      <c r="B8628" s="5">
        <v>574</v>
      </c>
      <c r="C8628" s="5" t="s">
        <v>533</v>
      </c>
    </row>
    <row r="8629" spans="2:3">
      <c r="B8629" s="5">
        <v>300</v>
      </c>
      <c r="C8629" s="5" t="s">
        <v>533</v>
      </c>
    </row>
    <row r="8630" spans="2:3">
      <c r="B8630" s="5">
        <v>834</v>
      </c>
      <c r="C8630" s="5" t="s">
        <v>532</v>
      </c>
    </row>
    <row r="8631" spans="2:3">
      <c r="B8631" s="5">
        <v>14</v>
      </c>
      <c r="C8631" s="5" t="s">
        <v>532</v>
      </c>
    </row>
    <row r="8632" spans="2:3">
      <c r="B8632" s="5">
        <v>427</v>
      </c>
      <c r="C8632" s="5" t="s">
        <v>532</v>
      </c>
    </row>
    <row r="8633" spans="2:3">
      <c r="B8633" s="5">
        <v>545</v>
      </c>
      <c r="C8633" s="5" t="s">
        <v>532</v>
      </c>
    </row>
    <row r="8634" spans="2:3">
      <c r="B8634" s="5">
        <v>777</v>
      </c>
      <c r="C8634" s="5" t="s">
        <v>533</v>
      </c>
    </row>
    <row r="8635" spans="2:3">
      <c r="B8635" s="5">
        <v>264</v>
      </c>
      <c r="C8635" s="5" t="s">
        <v>533</v>
      </c>
    </row>
    <row r="8636" spans="2:3">
      <c r="B8636" s="5">
        <v>863</v>
      </c>
      <c r="C8636" s="5" t="s">
        <v>532</v>
      </c>
    </row>
    <row r="8637" spans="2:3">
      <c r="B8637" s="5">
        <v>1000</v>
      </c>
      <c r="C8637" s="5" t="s">
        <v>532</v>
      </c>
    </row>
    <row r="8638" spans="2:3">
      <c r="B8638" s="5">
        <v>70</v>
      </c>
      <c r="C8638" s="5" t="s">
        <v>533</v>
      </c>
    </row>
    <row r="8639" spans="2:3">
      <c r="B8639" s="5">
        <v>59</v>
      </c>
      <c r="C8639" s="5" t="s">
        <v>533</v>
      </c>
    </row>
    <row r="8640" spans="2:3">
      <c r="B8640" s="5">
        <v>856</v>
      </c>
      <c r="C8640" s="5" t="s">
        <v>532</v>
      </c>
    </row>
    <row r="8641" spans="2:3">
      <c r="B8641" s="5">
        <v>738</v>
      </c>
      <c r="C8641" s="5" t="s">
        <v>533</v>
      </c>
    </row>
    <row r="8642" spans="2:3">
      <c r="B8642" s="5">
        <v>796</v>
      </c>
      <c r="C8642" s="5" t="s">
        <v>532</v>
      </c>
    </row>
    <row r="8643" spans="2:3">
      <c r="B8643" s="5">
        <v>859</v>
      </c>
      <c r="C8643" s="5" t="s">
        <v>533</v>
      </c>
    </row>
    <row r="8644" spans="2:3">
      <c r="B8644" s="5">
        <v>730</v>
      </c>
      <c r="C8644" s="5" t="s">
        <v>533</v>
      </c>
    </row>
    <row r="8645" spans="2:3">
      <c r="B8645" s="5">
        <v>999</v>
      </c>
      <c r="C8645" s="5" t="s">
        <v>532</v>
      </c>
    </row>
    <row r="8646" spans="2:3">
      <c r="B8646" s="5">
        <v>751</v>
      </c>
      <c r="C8646" s="5" t="s">
        <v>533</v>
      </c>
    </row>
    <row r="8647" spans="2:3">
      <c r="B8647" s="5">
        <v>981</v>
      </c>
      <c r="C8647" s="5" t="s">
        <v>533</v>
      </c>
    </row>
    <row r="8648" spans="2:3">
      <c r="B8648" s="5">
        <v>354</v>
      </c>
      <c r="C8648" s="5" t="s">
        <v>533</v>
      </c>
    </row>
    <row r="8649" spans="2:3">
      <c r="B8649" s="5">
        <v>283</v>
      </c>
      <c r="C8649" s="5" t="s">
        <v>532</v>
      </c>
    </row>
    <row r="8650" spans="2:3">
      <c r="B8650" s="5">
        <v>326</v>
      </c>
      <c r="C8650" s="5" t="s">
        <v>532</v>
      </c>
    </row>
    <row r="8651" spans="2:3">
      <c r="B8651" s="5">
        <v>109</v>
      </c>
      <c r="C8651" s="5" t="s">
        <v>532</v>
      </c>
    </row>
    <row r="8652" spans="2:3">
      <c r="B8652" s="5">
        <v>673</v>
      </c>
      <c r="C8652" s="5" t="s">
        <v>533</v>
      </c>
    </row>
    <row r="8653" spans="2:3">
      <c r="B8653" s="5">
        <v>491</v>
      </c>
      <c r="C8653" s="5" t="s">
        <v>533</v>
      </c>
    </row>
    <row r="8654" spans="2:3">
      <c r="B8654" s="5">
        <v>456</v>
      </c>
      <c r="C8654" s="5" t="s">
        <v>533</v>
      </c>
    </row>
    <row r="8655" spans="2:3">
      <c r="B8655" s="5">
        <v>290</v>
      </c>
      <c r="C8655" s="5" t="s">
        <v>533</v>
      </c>
    </row>
    <row r="8656" spans="2:3">
      <c r="B8656" s="5">
        <v>703</v>
      </c>
      <c r="C8656" s="5" t="s">
        <v>532</v>
      </c>
    </row>
    <row r="8657" spans="2:3">
      <c r="B8657" s="5">
        <v>864</v>
      </c>
      <c r="C8657" s="5" t="s">
        <v>532</v>
      </c>
    </row>
    <row r="8658" spans="2:3">
      <c r="B8658" s="5">
        <v>409</v>
      </c>
      <c r="C8658" s="5" t="s">
        <v>533</v>
      </c>
    </row>
    <row r="8659" spans="2:3">
      <c r="B8659" s="5">
        <v>712</v>
      </c>
      <c r="C8659" s="5" t="s">
        <v>532</v>
      </c>
    </row>
    <row r="8660" spans="2:3">
      <c r="B8660" s="5">
        <v>642</v>
      </c>
      <c r="C8660" s="5" t="s">
        <v>532</v>
      </c>
    </row>
    <row r="8661" spans="2:3">
      <c r="B8661" s="5">
        <v>926</v>
      </c>
      <c r="C8661" s="5" t="s">
        <v>532</v>
      </c>
    </row>
    <row r="8662" spans="2:3">
      <c r="B8662" s="5">
        <v>242</v>
      </c>
      <c r="C8662" s="5" t="s">
        <v>533</v>
      </c>
    </row>
    <row r="8663" spans="2:3">
      <c r="B8663" s="5">
        <v>220</v>
      </c>
      <c r="C8663" s="5" t="s">
        <v>533</v>
      </c>
    </row>
    <row r="8664" spans="2:3">
      <c r="B8664" s="5">
        <v>157</v>
      </c>
      <c r="C8664" s="5" t="s">
        <v>533</v>
      </c>
    </row>
    <row r="8665" spans="2:3">
      <c r="B8665" s="5">
        <v>925</v>
      </c>
      <c r="C8665" s="5" t="s">
        <v>532</v>
      </c>
    </row>
    <row r="8666" spans="2:3">
      <c r="B8666" s="5">
        <v>763</v>
      </c>
      <c r="C8666" s="5" t="s">
        <v>533</v>
      </c>
    </row>
    <row r="8667" spans="2:3">
      <c r="B8667" s="5">
        <v>914</v>
      </c>
      <c r="C8667" s="5" t="s">
        <v>533</v>
      </c>
    </row>
    <row r="8668" spans="2:3">
      <c r="B8668" s="5">
        <v>989</v>
      </c>
      <c r="C8668" s="5" t="s">
        <v>532</v>
      </c>
    </row>
    <row r="8669" spans="2:3">
      <c r="B8669" s="5">
        <v>973</v>
      </c>
      <c r="C8669" s="5" t="s">
        <v>533</v>
      </c>
    </row>
    <row r="8670" spans="2:3">
      <c r="B8670" s="5">
        <v>975</v>
      </c>
      <c r="C8670" s="5" t="s">
        <v>532</v>
      </c>
    </row>
    <row r="8671" spans="2:3">
      <c r="B8671" s="5">
        <v>611</v>
      </c>
      <c r="C8671" s="5" t="s">
        <v>533</v>
      </c>
    </row>
    <row r="8672" spans="2:3">
      <c r="B8672" s="5">
        <v>19</v>
      </c>
      <c r="C8672" s="5" t="s">
        <v>532</v>
      </c>
    </row>
    <row r="8673" spans="2:3">
      <c r="B8673" s="5">
        <v>270</v>
      </c>
      <c r="C8673" s="5" t="s">
        <v>533</v>
      </c>
    </row>
    <row r="8674" spans="2:3">
      <c r="B8674" s="5">
        <v>5</v>
      </c>
      <c r="C8674" s="5" t="s">
        <v>533</v>
      </c>
    </row>
    <row r="8675" spans="2:3">
      <c r="B8675" s="5">
        <v>597</v>
      </c>
      <c r="C8675" s="5" t="s">
        <v>532</v>
      </c>
    </row>
    <row r="8676" spans="2:3">
      <c r="B8676" s="5">
        <v>910</v>
      </c>
      <c r="C8676" s="5" t="s">
        <v>532</v>
      </c>
    </row>
    <row r="8677" spans="2:3">
      <c r="B8677" s="5">
        <v>94</v>
      </c>
      <c r="C8677" s="5" t="s">
        <v>532</v>
      </c>
    </row>
    <row r="8678" spans="2:3">
      <c r="B8678" s="5">
        <v>818</v>
      </c>
      <c r="C8678" s="5" t="s">
        <v>532</v>
      </c>
    </row>
    <row r="8679" spans="2:3">
      <c r="B8679" s="5">
        <v>639</v>
      </c>
      <c r="C8679" s="5" t="s">
        <v>532</v>
      </c>
    </row>
    <row r="8680" spans="2:3">
      <c r="B8680" s="5">
        <v>326</v>
      </c>
      <c r="C8680" s="5" t="s">
        <v>533</v>
      </c>
    </row>
    <row r="8681" spans="2:3">
      <c r="B8681" s="5">
        <v>23</v>
      </c>
      <c r="C8681" s="5" t="s">
        <v>533</v>
      </c>
    </row>
    <row r="8682" spans="2:3">
      <c r="B8682" s="5">
        <v>73</v>
      </c>
      <c r="C8682" s="5" t="s">
        <v>533</v>
      </c>
    </row>
    <row r="8683" spans="2:3">
      <c r="B8683" s="5">
        <v>568</v>
      </c>
      <c r="C8683" s="5" t="s">
        <v>533</v>
      </c>
    </row>
    <row r="8684" spans="2:3">
      <c r="B8684" s="5">
        <v>233</v>
      </c>
      <c r="C8684" s="5" t="s">
        <v>533</v>
      </c>
    </row>
    <row r="8685" spans="2:3">
      <c r="B8685" s="5">
        <v>212</v>
      </c>
      <c r="C8685" s="5" t="s">
        <v>533</v>
      </c>
    </row>
    <row r="8686" spans="2:3">
      <c r="B8686" s="5">
        <v>291</v>
      </c>
      <c r="C8686" s="5" t="s">
        <v>532</v>
      </c>
    </row>
    <row r="8687" spans="2:3">
      <c r="B8687" s="5">
        <v>958</v>
      </c>
      <c r="C8687" s="5" t="s">
        <v>533</v>
      </c>
    </row>
    <row r="8688" spans="2:3">
      <c r="B8688" s="5">
        <v>403</v>
      </c>
      <c r="C8688" s="5" t="s">
        <v>532</v>
      </c>
    </row>
    <row r="8689" spans="2:3">
      <c r="B8689" s="5">
        <v>505</v>
      </c>
      <c r="C8689" s="5" t="s">
        <v>532</v>
      </c>
    </row>
    <row r="8690" spans="2:3">
      <c r="B8690" s="5">
        <v>461</v>
      </c>
      <c r="C8690" s="5" t="s">
        <v>533</v>
      </c>
    </row>
    <row r="8691" spans="2:3">
      <c r="B8691" s="5">
        <v>524</v>
      </c>
      <c r="C8691" s="5" t="s">
        <v>533</v>
      </c>
    </row>
    <row r="8692" spans="2:3">
      <c r="B8692" s="5">
        <v>18</v>
      </c>
      <c r="C8692" s="5" t="s">
        <v>532</v>
      </c>
    </row>
    <row r="8693" spans="2:3">
      <c r="B8693" s="5">
        <v>131</v>
      </c>
      <c r="C8693" s="5" t="s">
        <v>533</v>
      </c>
    </row>
    <row r="8694" spans="2:3">
      <c r="B8694" s="5">
        <v>548</v>
      </c>
      <c r="C8694" s="5" t="s">
        <v>533</v>
      </c>
    </row>
    <row r="8695" spans="2:3">
      <c r="B8695" s="5">
        <v>127</v>
      </c>
      <c r="C8695" s="5" t="s">
        <v>533</v>
      </c>
    </row>
    <row r="8696" spans="2:3">
      <c r="B8696" s="5">
        <v>805</v>
      </c>
      <c r="C8696" s="5" t="s">
        <v>532</v>
      </c>
    </row>
    <row r="8697" spans="2:3">
      <c r="B8697" s="5">
        <v>365</v>
      </c>
      <c r="C8697" s="5" t="s">
        <v>533</v>
      </c>
    </row>
    <row r="8698" spans="2:3">
      <c r="B8698" s="5">
        <v>2</v>
      </c>
      <c r="C8698" s="5" t="s">
        <v>533</v>
      </c>
    </row>
    <row r="8699" spans="2:3">
      <c r="B8699" s="5">
        <v>508</v>
      </c>
      <c r="C8699" s="5" t="s">
        <v>533</v>
      </c>
    </row>
    <row r="8700" spans="2:3">
      <c r="B8700" s="5">
        <v>762</v>
      </c>
      <c r="C8700" s="5" t="s">
        <v>532</v>
      </c>
    </row>
    <row r="8701" spans="2:3">
      <c r="B8701" s="5">
        <v>26</v>
      </c>
      <c r="C8701" s="5" t="s">
        <v>532</v>
      </c>
    </row>
    <row r="8702" spans="2:3">
      <c r="B8702" s="5">
        <v>158</v>
      </c>
      <c r="C8702" s="5" t="s">
        <v>532</v>
      </c>
    </row>
    <row r="8703" spans="2:3">
      <c r="B8703" s="5">
        <v>972</v>
      </c>
      <c r="C8703" s="5" t="s">
        <v>532</v>
      </c>
    </row>
    <row r="8704" spans="2:3">
      <c r="B8704" s="5">
        <v>482</v>
      </c>
      <c r="C8704" s="5" t="s">
        <v>533</v>
      </c>
    </row>
    <row r="8705" spans="2:3">
      <c r="B8705" s="5">
        <v>707</v>
      </c>
      <c r="C8705" s="5" t="s">
        <v>532</v>
      </c>
    </row>
    <row r="8706" spans="2:3">
      <c r="B8706" s="5">
        <v>208</v>
      </c>
      <c r="C8706" s="5" t="s">
        <v>533</v>
      </c>
    </row>
    <row r="8707" spans="2:3">
      <c r="B8707" s="5">
        <v>754</v>
      </c>
      <c r="C8707" s="5" t="s">
        <v>532</v>
      </c>
    </row>
    <row r="8708" spans="2:3">
      <c r="B8708" s="5">
        <v>552</v>
      </c>
      <c r="C8708" s="5" t="s">
        <v>532</v>
      </c>
    </row>
    <row r="8709" spans="2:3">
      <c r="B8709" s="5">
        <v>442</v>
      </c>
      <c r="C8709" s="5" t="s">
        <v>532</v>
      </c>
    </row>
    <row r="8710" spans="2:3">
      <c r="B8710" s="5">
        <v>377</v>
      </c>
      <c r="C8710" s="5" t="s">
        <v>533</v>
      </c>
    </row>
    <row r="8711" spans="2:3">
      <c r="B8711" s="5">
        <v>4</v>
      </c>
      <c r="C8711" s="5" t="s">
        <v>533</v>
      </c>
    </row>
    <row r="8712" spans="2:3">
      <c r="B8712" s="5">
        <v>493</v>
      </c>
      <c r="C8712" s="5" t="s">
        <v>532</v>
      </c>
    </row>
    <row r="8713" spans="2:3">
      <c r="B8713" s="5">
        <v>125</v>
      </c>
      <c r="C8713" s="5" t="s">
        <v>533</v>
      </c>
    </row>
    <row r="8714" spans="2:3">
      <c r="B8714" s="5">
        <v>780</v>
      </c>
      <c r="C8714" s="5" t="s">
        <v>533</v>
      </c>
    </row>
    <row r="8715" spans="2:3">
      <c r="B8715" s="5">
        <v>685</v>
      </c>
      <c r="C8715" s="5" t="s">
        <v>533</v>
      </c>
    </row>
    <row r="8716" spans="2:3">
      <c r="B8716" s="5">
        <v>595</v>
      </c>
      <c r="C8716" s="5" t="s">
        <v>533</v>
      </c>
    </row>
    <row r="8717" spans="2:3">
      <c r="B8717" s="5">
        <v>547</v>
      </c>
      <c r="C8717" s="5" t="s">
        <v>533</v>
      </c>
    </row>
    <row r="8718" spans="2:3">
      <c r="B8718" s="5">
        <v>77</v>
      </c>
      <c r="C8718" s="5" t="s">
        <v>532</v>
      </c>
    </row>
    <row r="8719" spans="2:3">
      <c r="B8719" s="5">
        <v>974</v>
      </c>
      <c r="C8719" s="5" t="s">
        <v>533</v>
      </c>
    </row>
    <row r="8720" spans="2:3">
      <c r="B8720" s="5">
        <v>699</v>
      </c>
      <c r="C8720" s="5" t="s">
        <v>533</v>
      </c>
    </row>
    <row r="8721" spans="2:3">
      <c r="B8721" s="5">
        <v>530</v>
      </c>
      <c r="C8721" s="5" t="s">
        <v>532</v>
      </c>
    </row>
    <row r="8722" spans="2:3">
      <c r="B8722" s="5">
        <v>654</v>
      </c>
      <c r="C8722" s="5" t="s">
        <v>532</v>
      </c>
    </row>
    <row r="8723" spans="2:3">
      <c r="B8723" s="5">
        <v>86</v>
      </c>
      <c r="C8723" s="5" t="s">
        <v>533</v>
      </c>
    </row>
    <row r="8724" spans="2:3">
      <c r="B8724" s="5">
        <v>27</v>
      </c>
      <c r="C8724" s="5" t="s">
        <v>533</v>
      </c>
    </row>
    <row r="8725" spans="2:3">
      <c r="B8725" s="5">
        <v>205</v>
      </c>
      <c r="C8725" s="5" t="s">
        <v>533</v>
      </c>
    </row>
    <row r="8726" spans="2:3">
      <c r="B8726" s="5">
        <v>993</v>
      </c>
      <c r="C8726" s="5" t="s">
        <v>533</v>
      </c>
    </row>
    <row r="8727" spans="2:3">
      <c r="B8727" s="5">
        <v>957</v>
      </c>
      <c r="C8727" s="5" t="s">
        <v>532</v>
      </c>
    </row>
    <row r="8728" spans="2:3">
      <c r="B8728" s="5">
        <v>501</v>
      </c>
      <c r="C8728" s="5" t="s">
        <v>533</v>
      </c>
    </row>
    <row r="8729" spans="2:3">
      <c r="B8729" s="5">
        <v>545</v>
      </c>
      <c r="C8729" s="5" t="s">
        <v>532</v>
      </c>
    </row>
    <row r="8730" spans="2:3">
      <c r="B8730" s="5">
        <v>456</v>
      </c>
      <c r="C8730" s="5" t="s">
        <v>532</v>
      </c>
    </row>
    <row r="8731" spans="2:3">
      <c r="B8731" s="5">
        <v>459</v>
      </c>
      <c r="C8731" s="5" t="s">
        <v>533</v>
      </c>
    </row>
    <row r="8732" spans="2:3">
      <c r="B8732" s="5">
        <v>401</v>
      </c>
      <c r="C8732" s="5" t="s">
        <v>533</v>
      </c>
    </row>
    <row r="8733" spans="2:3">
      <c r="B8733" s="5">
        <v>217</v>
      </c>
      <c r="C8733" s="5" t="s">
        <v>533</v>
      </c>
    </row>
    <row r="8734" spans="2:3">
      <c r="B8734" s="5">
        <v>163</v>
      </c>
      <c r="C8734" s="5" t="s">
        <v>533</v>
      </c>
    </row>
    <row r="8735" spans="2:3">
      <c r="B8735" s="5">
        <v>805</v>
      </c>
      <c r="C8735" s="5" t="s">
        <v>532</v>
      </c>
    </row>
    <row r="8736" spans="2:3">
      <c r="B8736" s="5">
        <v>107</v>
      </c>
      <c r="C8736" s="5" t="s">
        <v>532</v>
      </c>
    </row>
    <row r="8737" spans="2:3">
      <c r="B8737" s="5">
        <v>440</v>
      </c>
      <c r="C8737" s="5" t="s">
        <v>533</v>
      </c>
    </row>
    <row r="8738" spans="2:3">
      <c r="B8738" s="5">
        <v>91</v>
      </c>
      <c r="C8738" s="5" t="s">
        <v>533</v>
      </c>
    </row>
    <row r="8739" spans="2:3">
      <c r="B8739" s="5">
        <v>799</v>
      </c>
      <c r="C8739" s="5" t="s">
        <v>532</v>
      </c>
    </row>
    <row r="8740" spans="2:3">
      <c r="B8740" s="5">
        <v>972</v>
      </c>
      <c r="C8740" s="5" t="s">
        <v>532</v>
      </c>
    </row>
    <row r="8741" spans="2:3">
      <c r="B8741" s="5">
        <v>871</v>
      </c>
      <c r="C8741" s="5" t="s">
        <v>532</v>
      </c>
    </row>
    <row r="8742" spans="2:3">
      <c r="B8742" s="5">
        <v>216</v>
      </c>
      <c r="C8742" s="5" t="s">
        <v>533</v>
      </c>
    </row>
    <row r="8743" spans="2:3">
      <c r="B8743" s="5">
        <v>751</v>
      </c>
      <c r="C8743" s="5" t="s">
        <v>532</v>
      </c>
    </row>
    <row r="8744" spans="2:3">
      <c r="B8744" s="5">
        <v>726</v>
      </c>
      <c r="C8744" s="5" t="s">
        <v>533</v>
      </c>
    </row>
    <row r="8745" spans="2:3">
      <c r="B8745" s="5">
        <v>394</v>
      </c>
      <c r="C8745" s="5" t="s">
        <v>532</v>
      </c>
    </row>
    <row r="8746" spans="2:3">
      <c r="B8746" s="5">
        <v>214</v>
      </c>
      <c r="C8746" s="5" t="s">
        <v>533</v>
      </c>
    </row>
    <row r="8747" spans="2:3">
      <c r="B8747" s="5">
        <v>651</v>
      </c>
      <c r="C8747" s="5" t="s">
        <v>532</v>
      </c>
    </row>
    <row r="8748" spans="2:3">
      <c r="B8748" s="5">
        <v>816</v>
      </c>
      <c r="C8748" s="5" t="s">
        <v>532</v>
      </c>
    </row>
    <row r="8749" spans="2:3">
      <c r="B8749" s="5">
        <v>422</v>
      </c>
      <c r="C8749" s="5" t="s">
        <v>532</v>
      </c>
    </row>
    <row r="8750" spans="2:3">
      <c r="B8750" s="5">
        <v>103</v>
      </c>
      <c r="C8750" s="5" t="s">
        <v>533</v>
      </c>
    </row>
    <row r="8751" spans="2:3">
      <c r="B8751" s="5">
        <v>106</v>
      </c>
      <c r="C8751" s="5" t="s">
        <v>533</v>
      </c>
    </row>
    <row r="8752" spans="2:3">
      <c r="B8752" s="5">
        <v>35</v>
      </c>
      <c r="C8752" s="5" t="s">
        <v>532</v>
      </c>
    </row>
    <row r="8753" spans="2:3">
      <c r="B8753" s="5">
        <v>366</v>
      </c>
      <c r="C8753" s="5" t="s">
        <v>533</v>
      </c>
    </row>
    <row r="8754" spans="2:3">
      <c r="B8754" s="5">
        <v>85</v>
      </c>
      <c r="C8754" s="5" t="s">
        <v>533</v>
      </c>
    </row>
    <row r="8755" spans="2:3">
      <c r="B8755" s="5">
        <v>770</v>
      </c>
      <c r="C8755" s="5" t="s">
        <v>533</v>
      </c>
    </row>
    <row r="8756" spans="2:3">
      <c r="B8756" s="5">
        <v>731</v>
      </c>
      <c r="C8756" s="5" t="s">
        <v>532</v>
      </c>
    </row>
    <row r="8757" spans="2:3">
      <c r="B8757" s="5">
        <v>588</v>
      </c>
      <c r="C8757" s="5" t="s">
        <v>533</v>
      </c>
    </row>
    <row r="8758" spans="2:3">
      <c r="B8758" s="5">
        <v>543</v>
      </c>
      <c r="C8758" s="5" t="s">
        <v>533</v>
      </c>
    </row>
    <row r="8759" spans="2:3">
      <c r="B8759" s="5">
        <v>350</v>
      </c>
      <c r="C8759" s="5" t="s">
        <v>533</v>
      </c>
    </row>
    <row r="8760" spans="2:3">
      <c r="B8760" s="5">
        <v>84</v>
      </c>
      <c r="C8760" s="5" t="s">
        <v>533</v>
      </c>
    </row>
    <row r="8761" spans="2:3">
      <c r="B8761" s="5">
        <v>83</v>
      </c>
      <c r="C8761" s="5" t="s">
        <v>533</v>
      </c>
    </row>
    <row r="8762" spans="2:3">
      <c r="B8762" s="5">
        <v>196</v>
      </c>
      <c r="C8762" s="5" t="s">
        <v>533</v>
      </c>
    </row>
    <row r="8763" spans="2:3">
      <c r="B8763" s="5">
        <v>13</v>
      </c>
      <c r="C8763" s="5" t="s">
        <v>532</v>
      </c>
    </row>
    <row r="8764" spans="2:3">
      <c r="B8764" s="5">
        <v>329</v>
      </c>
      <c r="C8764" s="5" t="s">
        <v>533</v>
      </c>
    </row>
    <row r="8765" spans="2:3">
      <c r="B8765" s="5">
        <v>854</v>
      </c>
      <c r="C8765" s="5" t="s">
        <v>533</v>
      </c>
    </row>
    <row r="8766" spans="2:3">
      <c r="B8766" s="5">
        <v>371</v>
      </c>
      <c r="C8766" s="5" t="s">
        <v>533</v>
      </c>
    </row>
    <row r="8767" spans="2:3">
      <c r="B8767" s="5">
        <v>795</v>
      </c>
      <c r="C8767" s="5" t="s">
        <v>533</v>
      </c>
    </row>
    <row r="8768" spans="2:3">
      <c r="B8768" s="5">
        <v>366</v>
      </c>
      <c r="C8768" s="5" t="s">
        <v>533</v>
      </c>
    </row>
    <row r="8769" spans="2:3">
      <c r="B8769" s="5">
        <v>517</v>
      </c>
      <c r="C8769" s="5" t="s">
        <v>533</v>
      </c>
    </row>
    <row r="8770" spans="2:3">
      <c r="B8770" s="5">
        <v>697</v>
      </c>
      <c r="C8770" s="5" t="s">
        <v>532</v>
      </c>
    </row>
    <row r="8771" spans="2:3">
      <c r="B8771" s="5">
        <v>693</v>
      </c>
      <c r="C8771" s="5" t="s">
        <v>533</v>
      </c>
    </row>
    <row r="8772" spans="2:3">
      <c r="B8772" s="5">
        <v>980</v>
      </c>
      <c r="C8772" s="5" t="s">
        <v>533</v>
      </c>
    </row>
    <row r="8773" spans="2:3">
      <c r="B8773" s="5">
        <v>657</v>
      </c>
      <c r="C8773" s="5" t="s">
        <v>533</v>
      </c>
    </row>
    <row r="8774" spans="2:3">
      <c r="B8774" s="5">
        <v>913</v>
      </c>
      <c r="C8774" s="5" t="s">
        <v>533</v>
      </c>
    </row>
    <row r="8775" spans="2:3">
      <c r="B8775" s="5">
        <v>930</v>
      </c>
      <c r="C8775" s="5" t="s">
        <v>532</v>
      </c>
    </row>
    <row r="8776" spans="2:3">
      <c r="B8776" s="5">
        <v>581</v>
      </c>
      <c r="C8776" s="5" t="s">
        <v>533</v>
      </c>
    </row>
    <row r="8777" spans="2:3">
      <c r="B8777" s="5">
        <v>591</v>
      </c>
      <c r="C8777" s="5" t="s">
        <v>533</v>
      </c>
    </row>
    <row r="8778" spans="2:3">
      <c r="B8778" s="5">
        <v>94</v>
      </c>
      <c r="C8778" s="5" t="s">
        <v>533</v>
      </c>
    </row>
    <row r="8779" spans="2:3">
      <c r="B8779" s="5">
        <v>129</v>
      </c>
      <c r="C8779" s="5" t="s">
        <v>533</v>
      </c>
    </row>
    <row r="8780" spans="2:3">
      <c r="B8780" s="5">
        <v>456</v>
      </c>
      <c r="C8780" s="5" t="s">
        <v>533</v>
      </c>
    </row>
    <row r="8781" spans="2:3">
      <c r="B8781" s="5">
        <v>542</v>
      </c>
      <c r="C8781" s="5" t="s">
        <v>533</v>
      </c>
    </row>
    <row r="8782" spans="2:3">
      <c r="B8782" s="5">
        <v>818</v>
      </c>
      <c r="C8782" s="5" t="s">
        <v>533</v>
      </c>
    </row>
    <row r="8783" spans="2:3">
      <c r="B8783" s="5">
        <v>162</v>
      </c>
      <c r="C8783" s="5" t="s">
        <v>533</v>
      </c>
    </row>
    <row r="8784" spans="2:3">
      <c r="B8784" s="5">
        <v>469</v>
      </c>
      <c r="C8784" s="5" t="s">
        <v>533</v>
      </c>
    </row>
    <row r="8785" spans="2:3">
      <c r="B8785" s="5">
        <v>104</v>
      </c>
      <c r="C8785" s="5" t="s">
        <v>533</v>
      </c>
    </row>
    <row r="8786" spans="2:3">
      <c r="B8786" s="5">
        <v>560</v>
      </c>
      <c r="C8786" s="5" t="s">
        <v>532</v>
      </c>
    </row>
    <row r="8787" spans="2:3">
      <c r="B8787" s="5">
        <v>297</v>
      </c>
      <c r="C8787" s="5" t="s">
        <v>532</v>
      </c>
    </row>
    <row r="8788" spans="2:3">
      <c r="B8788" s="5">
        <v>917</v>
      </c>
      <c r="C8788" s="5" t="s">
        <v>533</v>
      </c>
    </row>
    <row r="8789" spans="2:3">
      <c r="B8789" s="5">
        <v>925</v>
      </c>
      <c r="C8789" s="5" t="s">
        <v>533</v>
      </c>
    </row>
    <row r="8790" spans="2:3">
      <c r="B8790" s="5">
        <v>64</v>
      </c>
      <c r="C8790" s="5" t="s">
        <v>532</v>
      </c>
    </row>
    <row r="8791" spans="2:3">
      <c r="B8791" s="5">
        <v>398</v>
      </c>
      <c r="C8791" s="5" t="s">
        <v>533</v>
      </c>
    </row>
    <row r="8792" spans="2:3">
      <c r="B8792" s="5">
        <v>539</v>
      </c>
      <c r="C8792" s="5" t="s">
        <v>533</v>
      </c>
    </row>
    <row r="8793" spans="2:3">
      <c r="B8793" s="5">
        <v>772</v>
      </c>
      <c r="C8793" s="5" t="s">
        <v>532</v>
      </c>
    </row>
    <row r="8794" spans="2:3">
      <c r="B8794" s="5">
        <v>313</v>
      </c>
      <c r="C8794" s="5" t="s">
        <v>533</v>
      </c>
    </row>
    <row r="8795" spans="2:3">
      <c r="B8795" s="5">
        <v>746</v>
      </c>
      <c r="C8795" s="5" t="s">
        <v>532</v>
      </c>
    </row>
    <row r="8796" spans="2:3">
      <c r="B8796" s="5">
        <v>497</v>
      </c>
      <c r="C8796" s="5" t="s">
        <v>533</v>
      </c>
    </row>
    <row r="8797" spans="2:3">
      <c r="B8797" s="5">
        <v>201</v>
      </c>
      <c r="C8797" s="5" t="s">
        <v>532</v>
      </c>
    </row>
    <row r="8798" spans="2:3">
      <c r="B8798" s="5">
        <v>460</v>
      </c>
      <c r="C8798" s="5" t="s">
        <v>533</v>
      </c>
    </row>
    <row r="8799" spans="2:3">
      <c r="B8799" s="5">
        <v>281</v>
      </c>
      <c r="C8799" s="5" t="s">
        <v>533</v>
      </c>
    </row>
    <row r="8800" spans="2:3">
      <c r="B8800" s="5">
        <v>513</v>
      </c>
      <c r="C8800" s="5" t="s">
        <v>533</v>
      </c>
    </row>
    <row r="8801" spans="2:3">
      <c r="B8801" s="5">
        <v>550</v>
      </c>
      <c r="C8801" s="5" t="s">
        <v>532</v>
      </c>
    </row>
    <row r="8802" spans="2:3">
      <c r="B8802" s="5">
        <v>727</v>
      </c>
      <c r="C8802" s="5" t="s">
        <v>533</v>
      </c>
    </row>
    <row r="8803" spans="2:3">
      <c r="B8803" s="5">
        <v>201</v>
      </c>
      <c r="C8803" s="5" t="s">
        <v>533</v>
      </c>
    </row>
    <row r="8804" spans="2:3">
      <c r="B8804" s="5">
        <v>264</v>
      </c>
      <c r="C8804" s="5" t="s">
        <v>533</v>
      </c>
    </row>
    <row r="8805" spans="2:3">
      <c r="B8805" s="5">
        <v>198</v>
      </c>
      <c r="C8805" s="5" t="s">
        <v>533</v>
      </c>
    </row>
    <row r="8806" spans="2:3">
      <c r="B8806" s="5">
        <v>970</v>
      </c>
      <c r="C8806" s="5" t="s">
        <v>532</v>
      </c>
    </row>
    <row r="8807" spans="2:3">
      <c r="B8807" s="5">
        <v>710</v>
      </c>
      <c r="C8807" s="5" t="s">
        <v>533</v>
      </c>
    </row>
    <row r="8808" spans="2:3">
      <c r="B8808" s="5">
        <v>150</v>
      </c>
      <c r="C8808" s="5" t="s">
        <v>533</v>
      </c>
    </row>
    <row r="8809" spans="2:3">
      <c r="B8809" s="5">
        <v>847</v>
      </c>
      <c r="C8809" s="5" t="s">
        <v>532</v>
      </c>
    </row>
    <row r="8810" spans="2:3">
      <c r="B8810" s="5">
        <v>395</v>
      </c>
      <c r="C8810" s="5" t="s">
        <v>533</v>
      </c>
    </row>
    <row r="8811" spans="2:3">
      <c r="B8811" s="5">
        <v>323</v>
      </c>
      <c r="C8811" s="5" t="s">
        <v>533</v>
      </c>
    </row>
    <row r="8812" spans="2:3">
      <c r="B8812" s="5">
        <v>539</v>
      </c>
      <c r="C8812" s="5" t="s">
        <v>533</v>
      </c>
    </row>
    <row r="8813" spans="2:3">
      <c r="B8813" s="5">
        <v>575</v>
      </c>
      <c r="C8813" s="5" t="s">
        <v>533</v>
      </c>
    </row>
    <row r="8814" spans="2:3">
      <c r="B8814" s="5">
        <v>901</v>
      </c>
      <c r="C8814" s="5" t="s">
        <v>533</v>
      </c>
    </row>
    <row r="8815" spans="2:3">
      <c r="B8815" s="5">
        <v>36</v>
      </c>
      <c r="C8815" s="5" t="s">
        <v>532</v>
      </c>
    </row>
    <row r="8816" spans="2:3">
      <c r="B8816" s="5">
        <v>862</v>
      </c>
      <c r="C8816" s="5" t="s">
        <v>533</v>
      </c>
    </row>
    <row r="8817" spans="2:3">
      <c r="B8817" s="5">
        <v>510</v>
      </c>
      <c r="C8817" s="5" t="s">
        <v>532</v>
      </c>
    </row>
    <row r="8818" spans="2:3">
      <c r="B8818" s="5">
        <v>832</v>
      </c>
      <c r="C8818" s="5" t="s">
        <v>532</v>
      </c>
    </row>
    <row r="8819" spans="2:3">
      <c r="B8819" s="5">
        <v>171</v>
      </c>
      <c r="C8819" s="5" t="s">
        <v>532</v>
      </c>
    </row>
    <row r="8820" spans="2:3">
      <c r="B8820" s="5">
        <v>288</v>
      </c>
      <c r="C8820" s="5" t="s">
        <v>532</v>
      </c>
    </row>
    <row r="8821" spans="2:3">
      <c r="B8821" s="5">
        <v>386</v>
      </c>
      <c r="C8821" s="5" t="s">
        <v>533</v>
      </c>
    </row>
    <row r="8822" spans="2:3">
      <c r="B8822" s="5">
        <v>641</v>
      </c>
      <c r="C8822" s="5" t="s">
        <v>532</v>
      </c>
    </row>
    <row r="8823" spans="2:3">
      <c r="B8823" s="5">
        <v>406</v>
      </c>
      <c r="C8823" s="5" t="s">
        <v>532</v>
      </c>
    </row>
    <row r="8824" spans="2:3">
      <c r="B8824" s="5">
        <v>35</v>
      </c>
      <c r="C8824" s="5" t="s">
        <v>532</v>
      </c>
    </row>
    <row r="8825" spans="2:3">
      <c r="B8825" s="5">
        <v>446</v>
      </c>
      <c r="C8825" s="5" t="s">
        <v>532</v>
      </c>
    </row>
    <row r="8826" spans="2:3">
      <c r="B8826" s="5">
        <v>941</v>
      </c>
      <c r="C8826" s="5" t="s">
        <v>533</v>
      </c>
    </row>
    <row r="8827" spans="2:3">
      <c r="B8827" s="5">
        <v>781</v>
      </c>
      <c r="C8827" s="5" t="s">
        <v>532</v>
      </c>
    </row>
    <row r="8828" spans="2:3">
      <c r="B8828" s="5">
        <v>557</v>
      </c>
      <c r="C8828" s="5" t="s">
        <v>533</v>
      </c>
    </row>
    <row r="8829" spans="2:3">
      <c r="B8829" s="5">
        <v>783</v>
      </c>
      <c r="C8829" s="5" t="s">
        <v>532</v>
      </c>
    </row>
    <row r="8830" spans="2:3">
      <c r="B8830" s="5">
        <v>300</v>
      </c>
      <c r="C8830" s="5" t="s">
        <v>532</v>
      </c>
    </row>
    <row r="8831" spans="2:3">
      <c r="B8831" s="5">
        <v>864</v>
      </c>
      <c r="C8831" s="5" t="s">
        <v>532</v>
      </c>
    </row>
    <row r="8832" spans="2:3">
      <c r="B8832" s="5">
        <v>930</v>
      </c>
      <c r="C8832" s="5" t="s">
        <v>532</v>
      </c>
    </row>
    <row r="8833" spans="2:3">
      <c r="B8833" s="5">
        <v>603</v>
      </c>
      <c r="C8833" s="5" t="s">
        <v>533</v>
      </c>
    </row>
    <row r="8834" spans="2:3">
      <c r="B8834" s="5">
        <v>32</v>
      </c>
      <c r="C8834" s="5" t="s">
        <v>532</v>
      </c>
    </row>
    <row r="8835" spans="2:3">
      <c r="B8835" s="5">
        <v>988</v>
      </c>
      <c r="C8835" s="5" t="s">
        <v>532</v>
      </c>
    </row>
    <row r="8836" spans="2:3">
      <c r="B8836" s="5">
        <v>209</v>
      </c>
      <c r="C8836" s="5" t="s">
        <v>533</v>
      </c>
    </row>
    <row r="8837" spans="2:3">
      <c r="B8837" s="5">
        <v>951</v>
      </c>
      <c r="C8837" s="5" t="s">
        <v>532</v>
      </c>
    </row>
    <row r="8838" spans="2:3">
      <c r="B8838" s="5">
        <v>700</v>
      </c>
      <c r="C8838" s="5" t="s">
        <v>532</v>
      </c>
    </row>
    <row r="8839" spans="2:3">
      <c r="B8839" s="5">
        <v>997</v>
      </c>
      <c r="C8839" s="5" t="s">
        <v>533</v>
      </c>
    </row>
    <row r="8840" spans="2:3">
      <c r="B8840" s="5">
        <v>264</v>
      </c>
      <c r="C8840" s="5" t="s">
        <v>533</v>
      </c>
    </row>
    <row r="8841" spans="2:3">
      <c r="B8841" s="5">
        <v>274</v>
      </c>
      <c r="C8841" s="5" t="s">
        <v>532</v>
      </c>
    </row>
    <row r="8842" spans="2:3">
      <c r="B8842" s="5">
        <v>770</v>
      </c>
      <c r="C8842" s="5" t="s">
        <v>533</v>
      </c>
    </row>
    <row r="8843" spans="2:3">
      <c r="B8843" s="5">
        <v>344</v>
      </c>
      <c r="C8843" s="5" t="s">
        <v>533</v>
      </c>
    </row>
    <row r="8844" spans="2:3">
      <c r="B8844" s="5">
        <v>977</v>
      </c>
      <c r="C8844" s="5" t="s">
        <v>532</v>
      </c>
    </row>
    <row r="8845" spans="2:3">
      <c r="B8845" s="5">
        <v>985</v>
      </c>
      <c r="C8845" s="5" t="s">
        <v>532</v>
      </c>
    </row>
    <row r="8846" spans="2:3">
      <c r="B8846" s="5">
        <v>776</v>
      </c>
      <c r="C8846" s="5" t="s">
        <v>533</v>
      </c>
    </row>
    <row r="8847" spans="2:3">
      <c r="B8847" s="5">
        <v>782</v>
      </c>
      <c r="C8847" s="5" t="s">
        <v>533</v>
      </c>
    </row>
    <row r="8848" spans="2:3">
      <c r="B8848" s="5">
        <v>362</v>
      </c>
      <c r="C8848" s="5" t="s">
        <v>533</v>
      </c>
    </row>
    <row r="8849" spans="2:3">
      <c r="B8849" s="5">
        <v>25</v>
      </c>
      <c r="C8849" s="5" t="s">
        <v>533</v>
      </c>
    </row>
    <row r="8850" spans="2:3">
      <c r="B8850" s="5">
        <v>448</v>
      </c>
      <c r="C8850" s="5" t="s">
        <v>533</v>
      </c>
    </row>
    <row r="8851" spans="2:3">
      <c r="B8851" s="5">
        <v>903</v>
      </c>
      <c r="C8851" s="5" t="s">
        <v>532</v>
      </c>
    </row>
    <row r="8852" spans="2:3">
      <c r="B8852" s="5">
        <v>648</v>
      </c>
      <c r="C8852" s="5" t="s">
        <v>533</v>
      </c>
    </row>
    <row r="8853" spans="2:3">
      <c r="B8853" s="5">
        <v>820</v>
      </c>
      <c r="C8853" s="5" t="s">
        <v>532</v>
      </c>
    </row>
    <row r="8854" spans="2:3">
      <c r="B8854" s="5">
        <v>387</v>
      </c>
      <c r="C8854" s="5" t="s">
        <v>532</v>
      </c>
    </row>
    <row r="8855" spans="2:3">
      <c r="B8855" s="5">
        <v>603</v>
      </c>
      <c r="C8855" s="5" t="s">
        <v>533</v>
      </c>
    </row>
    <row r="8856" spans="2:3">
      <c r="B8856" s="5">
        <v>465</v>
      </c>
      <c r="C8856" s="5" t="s">
        <v>532</v>
      </c>
    </row>
    <row r="8857" spans="2:3">
      <c r="B8857" s="5">
        <v>382</v>
      </c>
      <c r="C8857" s="5" t="s">
        <v>533</v>
      </c>
    </row>
    <row r="8858" spans="2:3">
      <c r="B8858" s="5">
        <v>109</v>
      </c>
      <c r="C8858" s="5" t="s">
        <v>533</v>
      </c>
    </row>
    <row r="8859" spans="2:3">
      <c r="B8859" s="5">
        <v>696</v>
      </c>
      <c r="C8859" s="5" t="s">
        <v>533</v>
      </c>
    </row>
    <row r="8860" spans="2:3">
      <c r="B8860" s="5">
        <v>319</v>
      </c>
      <c r="C8860" s="5" t="s">
        <v>533</v>
      </c>
    </row>
    <row r="8861" spans="2:3">
      <c r="B8861" s="5">
        <v>182</v>
      </c>
      <c r="C8861" s="5" t="s">
        <v>533</v>
      </c>
    </row>
    <row r="8862" spans="2:3">
      <c r="B8862" s="5">
        <v>400</v>
      </c>
      <c r="C8862" s="5" t="s">
        <v>532</v>
      </c>
    </row>
    <row r="8863" spans="2:3">
      <c r="B8863" s="5">
        <v>207</v>
      </c>
      <c r="C8863" s="5" t="s">
        <v>533</v>
      </c>
    </row>
    <row r="8864" spans="2:3">
      <c r="B8864" s="5">
        <v>626</v>
      </c>
      <c r="C8864" s="5" t="s">
        <v>532</v>
      </c>
    </row>
    <row r="8865" spans="2:3">
      <c r="B8865" s="5">
        <v>350</v>
      </c>
      <c r="C8865" s="5" t="s">
        <v>533</v>
      </c>
    </row>
    <row r="8866" spans="2:3">
      <c r="B8866" s="5">
        <v>58</v>
      </c>
      <c r="C8866" s="5" t="s">
        <v>533</v>
      </c>
    </row>
    <row r="8867" spans="2:3">
      <c r="B8867" s="5">
        <v>50</v>
      </c>
      <c r="C8867" s="5" t="s">
        <v>533</v>
      </c>
    </row>
    <row r="8868" spans="2:3">
      <c r="B8868" s="5">
        <v>513</v>
      </c>
      <c r="C8868" s="5" t="s">
        <v>533</v>
      </c>
    </row>
    <row r="8869" spans="2:3">
      <c r="B8869" s="5">
        <v>747</v>
      </c>
      <c r="C8869" s="5" t="s">
        <v>532</v>
      </c>
    </row>
    <row r="8870" spans="2:3">
      <c r="B8870" s="5">
        <v>66</v>
      </c>
      <c r="C8870" s="5" t="s">
        <v>533</v>
      </c>
    </row>
    <row r="8871" spans="2:3">
      <c r="B8871" s="5">
        <v>476</v>
      </c>
      <c r="C8871" s="5" t="s">
        <v>532</v>
      </c>
    </row>
    <row r="8872" spans="2:3">
      <c r="B8872" s="5">
        <v>121</v>
      </c>
      <c r="C8872" s="5" t="s">
        <v>533</v>
      </c>
    </row>
    <row r="8873" spans="2:3">
      <c r="B8873" s="5">
        <v>39</v>
      </c>
      <c r="C8873" s="5" t="s">
        <v>533</v>
      </c>
    </row>
    <row r="8874" spans="2:3">
      <c r="B8874" s="5">
        <v>548</v>
      </c>
      <c r="C8874" s="5" t="s">
        <v>532</v>
      </c>
    </row>
    <row r="8875" spans="2:3">
      <c r="B8875" s="5">
        <v>147</v>
      </c>
      <c r="C8875" s="5" t="s">
        <v>533</v>
      </c>
    </row>
    <row r="8876" spans="2:3">
      <c r="B8876" s="5">
        <v>387</v>
      </c>
      <c r="C8876" s="5" t="s">
        <v>532</v>
      </c>
    </row>
    <row r="8877" spans="2:3">
      <c r="B8877" s="5">
        <v>294</v>
      </c>
      <c r="C8877" s="5" t="s">
        <v>533</v>
      </c>
    </row>
    <row r="8878" spans="2:3">
      <c r="B8878" s="5">
        <v>69</v>
      </c>
      <c r="C8878" s="5" t="s">
        <v>532</v>
      </c>
    </row>
    <row r="8879" spans="2:3">
      <c r="B8879" s="5">
        <v>898</v>
      </c>
      <c r="C8879" s="5" t="s">
        <v>532</v>
      </c>
    </row>
    <row r="8880" spans="2:3">
      <c r="B8880" s="5">
        <v>561</v>
      </c>
      <c r="C8880" s="5" t="s">
        <v>533</v>
      </c>
    </row>
    <row r="8881" spans="2:3">
      <c r="B8881" s="5">
        <v>926</v>
      </c>
      <c r="C8881" s="5" t="s">
        <v>532</v>
      </c>
    </row>
    <row r="8882" spans="2:3">
      <c r="B8882" s="5">
        <v>580</v>
      </c>
      <c r="C8882" s="5" t="s">
        <v>532</v>
      </c>
    </row>
    <row r="8883" spans="2:3">
      <c r="B8883" s="5">
        <v>957</v>
      </c>
      <c r="C8883" s="5" t="s">
        <v>533</v>
      </c>
    </row>
    <row r="8884" spans="2:3">
      <c r="B8884" s="5">
        <v>239</v>
      </c>
      <c r="C8884" s="5" t="s">
        <v>533</v>
      </c>
    </row>
    <row r="8885" spans="2:3">
      <c r="B8885" s="5">
        <v>559</v>
      </c>
      <c r="C8885" s="5" t="s">
        <v>532</v>
      </c>
    </row>
    <row r="8886" spans="2:3">
      <c r="B8886" s="5">
        <v>915</v>
      </c>
      <c r="C8886" s="5" t="s">
        <v>533</v>
      </c>
    </row>
    <row r="8887" spans="2:3">
      <c r="B8887" s="5">
        <v>114</v>
      </c>
      <c r="C8887" s="5" t="s">
        <v>532</v>
      </c>
    </row>
    <row r="8888" spans="2:3">
      <c r="B8888" s="5">
        <v>551</v>
      </c>
      <c r="C8888" s="5" t="s">
        <v>533</v>
      </c>
    </row>
    <row r="8889" spans="2:3">
      <c r="B8889" s="5">
        <v>232</v>
      </c>
      <c r="C8889" s="5" t="s">
        <v>533</v>
      </c>
    </row>
    <row r="8890" spans="2:3">
      <c r="B8890" s="5">
        <v>474</v>
      </c>
      <c r="C8890" s="5" t="s">
        <v>533</v>
      </c>
    </row>
    <row r="8891" spans="2:3">
      <c r="B8891" s="5">
        <v>429</v>
      </c>
      <c r="C8891" s="5" t="s">
        <v>533</v>
      </c>
    </row>
    <row r="8892" spans="2:3">
      <c r="B8892" s="5">
        <v>408</v>
      </c>
      <c r="C8892" s="5" t="s">
        <v>533</v>
      </c>
    </row>
    <row r="8893" spans="2:3">
      <c r="B8893" s="5">
        <v>658</v>
      </c>
      <c r="C8893" s="5" t="s">
        <v>533</v>
      </c>
    </row>
    <row r="8894" spans="2:3">
      <c r="B8894" s="5">
        <v>387</v>
      </c>
      <c r="C8894" s="5" t="s">
        <v>532</v>
      </c>
    </row>
    <row r="8895" spans="2:3">
      <c r="B8895" s="5">
        <v>939</v>
      </c>
      <c r="C8895" s="5" t="s">
        <v>533</v>
      </c>
    </row>
    <row r="8896" spans="2:3">
      <c r="B8896" s="5">
        <v>957</v>
      </c>
      <c r="C8896" s="5" t="s">
        <v>533</v>
      </c>
    </row>
    <row r="8897" spans="2:3">
      <c r="B8897" s="5">
        <v>541</v>
      </c>
      <c r="C8897" s="5" t="s">
        <v>532</v>
      </c>
    </row>
    <row r="8898" spans="2:3">
      <c r="B8898" s="5">
        <v>197</v>
      </c>
      <c r="C8898" s="5" t="s">
        <v>533</v>
      </c>
    </row>
    <row r="8899" spans="2:3">
      <c r="B8899" s="5">
        <v>588</v>
      </c>
      <c r="C8899" s="5" t="s">
        <v>532</v>
      </c>
    </row>
    <row r="8900" spans="2:3">
      <c r="B8900" s="5">
        <v>744</v>
      </c>
      <c r="C8900" s="5" t="s">
        <v>532</v>
      </c>
    </row>
    <row r="8901" spans="2:3">
      <c r="B8901" s="5">
        <v>671</v>
      </c>
      <c r="C8901" s="5" t="s">
        <v>533</v>
      </c>
    </row>
    <row r="8902" spans="2:3">
      <c r="B8902" s="5">
        <v>19</v>
      </c>
      <c r="C8902" s="5" t="s">
        <v>533</v>
      </c>
    </row>
    <row r="8903" spans="2:3">
      <c r="B8903" s="5">
        <v>963</v>
      </c>
      <c r="C8903" s="5" t="s">
        <v>532</v>
      </c>
    </row>
    <row r="8904" spans="2:3">
      <c r="B8904" s="5">
        <v>852</v>
      </c>
      <c r="C8904" s="5" t="s">
        <v>533</v>
      </c>
    </row>
    <row r="8905" spans="2:3">
      <c r="B8905" s="5">
        <v>750</v>
      </c>
      <c r="C8905" s="5" t="s">
        <v>533</v>
      </c>
    </row>
    <row r="8906" spans="2:3">
      <c r="B8906" s="5">
        <v>728</v>
      </c>
      <c r="C8906" s="5" t="s">
        <v>533</v>
      </c>
    </row>
    <row r="8907" spans="2:3">
      <c r="B8907" s="5">
        <v>195</v>
      </c>
      <c r="C8907" s="5" t="s">
        <v>533</v>
      </c>
    </row>
    <row r="8908" spans="2:3">
      <c r="B8908" s="5">
        <v>563</v>
      </c>
      <c r="C8908" s="5" t="s">
        <v>533</v>
      </c>
    </row>
    <row r="8909" spans="2:3">
      <c r="B8909" s="5">
        <v>98</v>
      </c>
      <c r="C8909" s="5" t="s">
        <v>533</v>
      </c>
    </row>
    <row r="8910" spans="2:3">
      <c r="B8910" s="5">
        <v>760</v>
      </c>
      <c r="C8910" s="5" t="s">
        <v>532</v>
      </c>
    </row>
    <row r="8911" spans="2:3">
      <c r="B8911" s="5">
        <v>780</v>
      </c>
      <c r="C8911" s="5" t="s">
        <v>532</v>
      </c>
    </row>
    <row r="8912" spans="2:3">
      <c r="B8912" s="5">
        <v>277</v>
      </c>
      <c r="C8912" s="5" t="s">
        <v>533</v>
      </c>
    </row>
    <row r="8913" spans="2:3">
      <c r="B8913" s="5">
        <v>116</v>
      </c>
      <c r="C8913" s="5" t="s">
        <v>532</v>
      </c>
    </row>
    <row r="8914" spans="2:3">
      <c r="B8914" s="5">
        <v>689</v>
      </c>
      <c r="C8914" s="5" t="s">
        <v>533</v>
      </c>
    </row>
    <row r="8915" spans="2:3">
      <c r="B8915" s="5">
        <v>752</v>
      </c>
      <c r="C8915" s="5" t="s">
        <v>532</v>
      </c>
    </row>
    <row r="8916" spans="2:3">
      <c r="B8916" s="5">
        <v>949</v>
      </c>
      <c r="C8916" s="5" t="s">
        <v>533</v>
      </c>
    </row>
    <row r="8917" spans="2:3">
      <c r="B8917" s="5">
        <v>481</v>
      </c>
      <c r="C8917" s="5" t="s">
        <v>533</v>
      </c>
    </row>
    <row r="8918" spans="2:3">
      <c r="B8918" s="5">
        <v>310</v>
      </c>
      <c r="C8918" s="5" t="s">
        <v>533</v>
      </c>
    </row>
    <row r="8919" spans="2:3">
      <c r="B8919" s="5">
        <v>215</v>
      </c>
      <c r="C8919" s="5" t="s">
        <v>533</v>
      </c>
    </row>
    <row r="8920" spans="2:3">
      <c r="B8920" s="5">
        <v>733</v>
      </c>
      <c r="C8920" s="5" t="s">
        <v>533</v>
      </c>
    </row>
    <row r="8921" spans="2:3">
      <c r="B8921" s="5">
        <v>269</v>
      </c>
      <c r="C8921" s="5" t="s">
        <v>533</v>
      </c>
    </row>
    <row r="8922" spans="2:3">
      <c r="B8922" s="5">
        <v>518</v>
      </c>
      <c r="C8922" s="5" t="s">
        <v>533</v>
      </c>
    </row>
    <row r="8923" spans="2:3">
      <c r="B8923" s="5">
        <v>842</v>
      </c>
      <c r="C8923" s="5" t="s">
        <v>532</v>
      </c>
    </row>
    <row r="8924" spans="2:3">
      <c r="B8924" s="5">
        <v>915</v>
      </c>
      <c r="C8924" s="5" t="s">
        <v>533</v>
      </c>
    </row>
    <row r="8925" spans="2:3">
      <c r="B8925" s="5">
        <v>245</v>
      </c>
      <c r="C8925" s="5" t="s">
        <v>533</v>
      </c>
    </row>
    <row r="8926" spans="2:3">
      <c r="B8926" s="5">
        <v>728</v>
      </c>
      <c r="C8926" s="5" t="s">
        <v>533</v>
      </c>
    </row>
    <row r="8927" spans="2:3">
      <c r="B8927" s="5">
        <v>147</v>
      </c>
      <c r="C8927" s="5" t="s">
        <v>533</v>
      </c>
    </row>
    <row r="8928" spans="2:3">
      <c r="B8928" s="5">
        <v>566</v>
      </c>
      <c r="C8928" s="5" t="s">
        <v>532</v>
      </c>
    </row>
    <row r="8929" spans="2:3">
      <c r="B8929" s="5">
        <v>531</v>
      </c>
      <c r="C8929" s="5" t="s">
        <v>533</v>
      </c>
    </row>
    <row r="8930" spans="2:3">
      <c r="B8930" s="5">
        <v>373</v>
      </c>
      <c r="C8930" s="5" t="s">
        <v>533</v>
      </c>
    </row>
    <row r="8931" spans="2:3">
      <c r="B8931" s="5">
        <v>838</v>
      </c>
      <c r="C8931" s="5" t="s">
        <v>532</v>
      </c>
    </row>
    <row r="8932" spans="2:3">
      <c r="B8932" s="5">
        <v>771</v>
      </c>
      <c r="C8932" s="5" t="s">
        <v>532</v>
      </c>
    </row>
    <row r="8933" spans="2:3">
      <c r="B8933" s="5">
        <v>963</v>
      </c>
      <c r="C8933" s="5" t="s">
        <v>532</v>
      </c>
    </row>
    <row r="8934" spans="2:3">
      <c r="B8934" s="5">
        <v>619</v>
      </c>
      <c r="C8934" s="5" t="s">
        <v>533</v>
      </c>
    </row>
    <row r="8935" spans="2:3">
      <c r="B8935" s="5">
        <v>142</v>
      </c>
      <c r="C8935" s="5" t="s">
        <v>533</v>
      </c>
    </row>
    <row r="8936" spans="2:3">
      <c r="B8936" s="5">
        <v>847</v>
      </c>
      <c r="C8936" s="5" t="s">
        <v>533</v>
      </c>
    </row>
    <row r="8937" spans="2:3">
      <c r="B8937" s="5">
        <v>99</v>
      </c>
      <c r="C8937" s="5" t="s">
        <v>533</v>
      </c>
    </row>
    <row r="8938" spans="2:3">
      <c r="B8938" s="5">
        <v>341</v>
      </c>
      <c r="C8938" s="5" t="s">
        <v>532</v>
      </c>
    </row>
    <row r="8939" spans="2:3">
      <c r="B8939" s="5">
        <v>681</v>
      </c>
      <c r="C8939" s="5" t="s">
        <v>533</v>
      </c>
    </row>
    <row r="8940" spans="2:3">
      <c r="B8940" s="5">
        <v>714</v>
      </c>
      <c r="C8940" s="5" t="s">
        <v>533</v>
      </c>
    </row>
    <row r="8941" spans="2:3">
      <c r="B8941" s="5">
        <v>476</v>
      </c>
      <c r="C8941" s="5" t="s">
        <v>532</v>
      </c>
    </row>
    <row r="8942" spans="2:3">
      <c r="B8942" s="5">
        <v>99</v>
      </c>
      <c r="C8942" s="5" t="s">
        <v>533</v>
      </c>
    </row>
    <row r="8943" spans="2:3">
      <c r="B8943" s="5">
        <v>696</v>
      </c>
      <c r="C8943" s="5" t="s">
        <v>533</v>
      </c>
    </row>
    <row r="8944" spans="2:3">
      <c r="B8944" s="5">
        <v>331</v>
      </c>
      <c r="C8944" s="5" t="s">
        <v>533</v>
      </c>
    </row>
    <row r="8945" spans="2:3">
      <c r="B8945" s="5">
        <v>766</v>
      </c>
      <c r="C8945" s="5" t="s">
        <v>533</v>
      </c>
    </row>
    <row r="8946" spans="2:3">
      <c r="B8946" s="5">
        <v>687</v>
      </c>
      <c r="C8946" s="5" t="s">
        <v>532</v>
      </c>
    </row>
    <row r="8947" spans="2:3">
      <c r="B8947" s="5">
        <v>890</v>
      </c>
      <c r="C8947" s="5" t="s">
        <v>533</v>
      </c>
    </row>
    <row r="8948" spans="2:3">
      <c r="B8948" s="5">
        <v>924</v>
      </c>
      <c r="C8948" s="5" t="s">
        <v>533</v>
      </c>
    </row>
    <row r="8949" spans="2:3">
      <c r="B8949" s="5">
        <v>467</v>
      </c>
      <c r="C8949" s="5" t="s">
        <v>533</v>
      </c>
    </row>
    <row r="8950" spans="2:3">
      <c r="B8950" s="5">
        <v>1</v>
      </c>
      <c r="C8950" s="5" t="s">
        <v>533</v>
      </c>
    </row>
    <row r="8951" spans="2:3">
      <c r="B8951" s="5">
        <v>959</v>
      </c>
      <c r="C8951" s="5" t="s">
        <v>533</v>
      </c>
    </row>
    <row r="8952" spans="2:3">
      <c r="B8952" s="5">
        <v>904</v>
      </c>
      <c r="C8952" s="5" t="s">
        <v>533</v>
      </c>
    </row>
    <row r="8953" spans="2:3">
      <c r="B8953" s="5">
        <v>879</v>
      </c>
      <c r="C8953" s="5" t="s">
        <v>532</v>
      </c>
    </row>
    <row r="8954" spans="2:3">
      <c r="B8954" s="5">
        <v>234</v>
      </c>
      <c r="C8954" s="5" t="s">
        <v>533</v>
      </c>
    </row>
    <row r="8955" spans="2:3">
      <c r="B8955" s="5">
        <v>791</v>
      </c>
      <c r="C8955" s="5" t="s">
        <v>532</v>
      </c>
    </row>
    <row r="8956" spans="2:3">
      <c r="B8956" s="5">
        <v>846</v>
      </c>
      <c r="C8956" s="5" t="s">
        <v>533</v>
      </c>
    </row>
    <row r="8957" spans="2:3">
      <c r="B8957" s="5">
        <v>54</v>
      </c>
      <c r="C8957" s="5" t="s">
        <v>533</v>
      </c>
    </row>
    <row r="8958" spans="2:3">
      <c r="B8958" s="5">
        <v>940</v>
      </c>
      <c r="C8958" s="5" t="s">
        <v>533</v>
      </c>
    </row>
    <row r="8959" spans="2:3">
      <c r="B8959" s="5">
        <v>758</v>
      </c>
      <c r="C8959" s="5" t="s">
        <v>533</v>
      </c>
    </row>
    <row r="8960" spans="2:3">
      <c r="B8960" s="5">
        <v>123</v>
      </c>
      <c r="C8960" s="5" t="s">
        <v>533</v>
      </c>
    </row>
    <row r="8961" spans="2:3">
      <c r="B8961" s="5">
        <v>88</v>
      </c>
      <c r="C8961" s="5" t="s">
        <v>532</v>
      </c>
    </row>
    <row r="8962" spans="2:3">
      <c r="B8962" s="5">
        <v>881</v>
      </c>
      <c r="C8962" s="5" t="s">
        <v>532</v>
      </c>
    </row>
    <row r="8963" spans="2:3">
      <c r="B8963" s="5">
        <v>113</v>
      </c>
      <c r="C8963" s="5" t="s">
        <v>532</v>
      </c>
    </row>
    <row r="8964" spans="2:3">
      <c r="B8964" s="5">
        <v>169</v>
      </c>
      <c r="C8964" s="5" t="s">
        <v>533</v>
      </c>
    </row>
    <row r="8965" spans="2:3">
      <c r="B8965" s="5">
        <v>87</v>
      </c>
      <c r="C8965" s="5" t="s">
        <v>533</v>
      </c>
    </row>
    <row r="8966" spans="2:3">
      <c r="B8966" s="5">
        <v>209</v>
      </c>
      <c r="C8966" s="5" t="s">
        <v>533</v>
      </c>
    </row>
    <row r="8967" spans="2:3">
      <c r="B8967" s="5">
        <v>20</v>
      </c>
      <c r="C8967" s="5" t="s">
        <v>533</v>
      </c>
    </row>
    <row r="8968" spans="2:3">
      <c r="B8968" s="5">
        <v>66</v>
      </c>
      <c r="C8968" s="5" t="s">
        <v>533</v>
      </c>
    </row>
    <row r="8969" spans="2:3">
      <c r="B8969" s="5">
        <v>515</v>
      </c>
      <c r="C8969" s="5" t="s">
        <v>533</v>
      </c>
    </row>
    <row r="8970" spans="2:3">
      <c r="B8970" s="5">
        <v>159</v>
      </c>
      <c r="C8970" s="5" t="s">
        <v>532</v>
      </c>
    </row>
    <row r="8971" spans="2:3">
      <c r="B8971" s="5">
        <v>569</v>
      </c>
      <c r="C8971" s="5" t="s">
        <v>533</v>
      </c>
    </row>
    <row r="8972" spans="2:3">
      <c r="B8972" s="5">
        <v>120</v>
      </c>
      <c r="C8972" s="5" t="s">
        <v>533</v>
      </c>
    </row>
    <row r="8973" spans="2:3">
      <c r="B8973" s="5">
        <v>203</v>
      </c>
      <c r="C8973" s="5" t="s">
        <v>533</v>
      </c>
    </row>
    <row r="8974" spans="2:3">
      <c r="B8974" s="5">
        <v>396</v>
      </c>
      <c r="C8974" s="5" t="s">
        <v>532</v>
      </c>
    </row>
    <row r="8975" spans="2:3">
      <c r="B8975" s="5">
        <v>867</v>
      </c>
      <c r="C8975" s="5" t="s">
        <v>532</v>
      </c>
    </row>
    <row r="8976" spans="2:3">
      <c r="B8976" s="5">
        <v>36</v>
      </c>
      <c r="C8976" s="5" t="s">
        <v>533</v>
      </c>
    </row>
    <row r="8977" spans="2:3">
      <c r="B8977" s="5">
        <v>840</v>
      </c>
      <c r="C8977" s="5" t="s">
        <v>533</v>
      </c>
    </row>
    <row r="8978" spans="2:3">
      <c r="B8978" s="5">
        <v>146</v>
      </c>
      <c r="C8978" s="5" t="s">
        <v>532</v>
      </c>
    </row>
    <row r="8979" spans="2:3">
      <c r="B8979" s="5">
        <v>725</v>
      </c>
      <c r="C8979" s="5" t="s">
        <v>533</v>
      </c>
    </row>
    <row r="8980" spans="2:3">
      <c r="B8980" s="5">
        <v>951</v>
      </c>
      <c r="C8980" s="5" t="s">
        <v>532</v>
      </c>
    </row>
    <row r="8981" spans="2:3">
      <c r="B8981" s="5">
        <v>237</v>
      </c>
      <c r="C8981" s="5" t="s">
        <v>533</v>
      </c>
    </row>
    <row r="8982" spans="2:3">
      <c r="B8982" s="5">
        <v>801</v>
      </c>
      <c r="C8982" s="5" t="s">
        <v>533</v>
      </c>
    </row>
    <row r="8983" spans="2:3">
      <c r="B8983" s="5">
        <v>619</v>
      </c>
      <c r="C8983" s="5" t="s">
        <v>533</v>
      </c>
    </row>
    <row r="8984" spans="2:3">
      <c r="B8984" s="5">
        <v>305</v>
      </c>
      <c r="C8984" s="5" t="s">
        <v>532</v>
      </c>
    </row>
    <row r="8985" spans="2:3">
      <c r="B8985" s="5">
        <v>122</v>
      </c>
      <c r="C8985" s="5" t="s">
        <v>532</v>
      </c>
    </row>
    <row r="8986" spans="2:3">
      <c r="B8986" s="5">
        <v>744</v>
      </c>
      <c r="C8986" s="5" t="s">
        <v>533</v>
      </c>
    </row>
    <row r="8987" spans="2:3">
      <c r="B8987" s="5">
        <v>152</v>
      </c>
      <c r="C8987" s="5" t="s">
        <v>533</v>
      </c>
    </row>
    <row r="8988" spans="2:3">
      <c r="B8988" s="5">
        <v>496</v>
      </c>
      <c r="C8988" s="5" t="s">
        <v>533</v>
      </c>
    </row>
    <row r="8989" spans="2:3">
      <c r="B8989" s="5">
        <v>542</v>
      </c>
      <c r="C8989" s="5" t="s">
        <v>532</v>
      </c>
    </row>
    <row r="8990" spans="2:3">
      <c r="B8990" s="5">
        <v>61</v>
      </c>
      <c r="C8990" s="5" t="s">
        <v>532</v>
      </c>
    </row>
    <row r="8991" spans="2:3">
      <c r="B8991" s="5">
        <v>489</v>
      </c>
      <c r="C8991" s="5" t="s">
        <v>533</v>
      </c>
    </row>
    <row r="8992" spans="2:3">
      <c r="B8992" s="5">
        <v>724</v>
      </c>
      <c r="C8992" s="5" t="s">
        <v>532</v>
      </c>
    </row>
    <row r="8993" spans="2:3">
      <c r="B8993" s="5">
        <v>812</v>
      </c>
      <c r="C8993" s="5" t="s">
        <v>532</v>
      </c>
    </row>
    <row r="8994" spans="2:3">
      <c r="B8994" s="5">
        <v>680</v>
      </c>
      <c r="C8994" s="5" t="s">
        <v>532</v>
      </c>
    </row>
    <row r="8995" spans="2:3">
      <c r="B8995" s="5">
        <v>307</v>
      </c>
      <c r="C8995" s="5" t="s">
        <v>533</v>
      </c>
    </row>
    <row r="8996" spans="2:3">
      <c r="B8996" s="5">
        <v>863</v>
      </c>
      <c r="C8996" s="5" t="s">
        <v>532</v>
      </c>
    </row>
    <row r="8997" spans="2:3">
      <c r="B8997" s="5">
        <v>29</v>
      </c>
      <c r="C8997" s="5" t="s">
        <v>532</v>
      </c>
    </row>
    <row r="8998" spans="2:3">
      <c r="B8998" s="5">
        <v>118</v>
      </c>
      <c r="C8998" s="5" t="s">
        <v>532</v>
      </c>
    </row>
    <row r="8999" spans="2:3">
      <c r="B8999" s="5">
        <v>928</v>
      </c>
      <c r="C8999" s="5" t="s">
        <v>532</v>
      </c>
    </row>
    <row r="9000" spans="2:3">
      <c r="B9000" s="5">
        <v>695</v>
      </c>
      <c r="C9000" s="5" t="s">
        <v>533</v>
      </c>
    </row>
    <row r="9001" spans="2:3">
      <c r="B9001" s="5">
        <v>785</v>
      </c>
      <c r="C9001" s="5" t="s">
        <v>532</v>
      </c>
    </row>
    <row r="9002" spans="2:3">
      <c r="B9002" s="5">
        <v>297</v>
      </c>
      <c r="C9002" s="5" t="s">
        <v>533</v>
      </c>
    </row>
    <row r="9003" spans="2:3">
      <c r="B9003" s="5">
        <v>664</v>
      </c>
      <c r="C9003" s="5" t="s">
        <v>533</v>
      </c>
    </row>
    <row r="9004" spans="2:3">
      <c r="B9004" s="5">
        <v>725</v>
      </c>
      <c r="C9004" s="5" t="s">
        <v>532</v>
      </c>
    </row>
    <row r="9005" spans="2:3">
      <c r="B9005" s="5">
        <v>186</v>
      </c>
      <c r="C9005" s="5" t="s">
        <v>533</v>
      </c>
    </row>
    <row r="9006" spans="2:3">
      <c r="B9006" s="5">
        <v>646</v>
      </c>
      <c r="C9006" s="5" t="s">
        <v>533</v>
      </c>
    </row>
    <row r="9007" spans="2:3">
      <c r="B9007" s="5">
        <v>771</v>
      </c>
      <c r="C9007" s="5" t="s">
        <v>533</v>
      </c>
    </row>
    <row r="9008" spans="2:3">
      <c r="B9008" s="5">
        <v>2</v>
      </c>
      <c r="C9008" s="5" t="s">
        <v>533</v>
      </c>
    </row>
    <row r="9009" spans="2:3">
      <c r="B9009" s="5">
        <v>632</v>
      </c>
      <c r="C9009" s="5" t="s">
        <v>533</v>
      </c>
    </row>
    <row r="9010" spans="2:3">
      <c r="B9010" s="5">
        <v>746</v>
      </c>
      <c r="C9010" s="5" t="s">
        <v>533</v>
      </c>
    </row>
    <row r="9011" spans="2:3">
      <c r="B9011" s="5">
        <v>697</v>
      </c>
      <c r="C9011" s="5" t="s">
        <v>533</v>
      </c>
    </row>
    <row r="9012" spans="2:3">
      <c r="B9012" s="5">
        <v>264</v>
      </c>
      <c r="C9012" s="5" t="s">
        <v>533</v>
      </c>
    </row>
    <row r="9013" spans="2:3">
      <c r="B9013" s="5">
        <v>437</v>
      </c>
      <c r="C9013" s="5" t="s">
        <v>533</v>
      </c>
    </row>
    <row r="9014" spans="2:3">
      <c r="B9014" s="5">
        <v>301</v>
      </c>
      <c r="C9014" s="5" t="s">
        <v>532</v>
      </c>
    </row>
    <row r="9015" spans="2:3">
      <c r="B9015" s="5">
        <v>126</v>
      </c>
      <c r="C9015" s="5" t="s">
        <v>532</v>
      </c>
    </row>
    <row r="9016" spans="2:3">
      <c r="B9016" s="5">
        <v>993</v>
      </c>
      <c r="C9016" s="5" t="s">
        <v>532</v>
      </c>
    </row>
    <row r="9017" spans="2:3">
      <c r="B9017" s="5">
        <v>380</v>
      </c>
      <c r="C9017" s="5" t="s">
        <v>532</v>
      </c>
    </row>
    <row r="9018" spans="2:3">
      <c r="B9018" s="5">
        <v>320</v>
      </c>
      <c r="C9018" s="5" t="s">
        <v>533</v>
      </c>
    </row>
    <row r="9019" spans="2:3">
      <c r="B9019" s="5">
        <v>147</v>
      </c>
      <c r="C9019" s="5" t="s">
        <v>533</v>
      </c>
    </row>
    <row r="9020" spans="2:3">
      <c r="B9020" s="5">
        <v>456</v>
      </c>
      <c r="C9020" s="5" t="s">
        <v>533</v>
      </c>
    </row>
    <row r="9021" spans="2:3">
      <c r="B9021" s="5">
        <v>937</v>
      </c>
      <c r="C9021" s="5" t="s">
        <v>532</v>
      </c>
    </row>
    <row r="9022" spans="2:3">
      <c r="B9022" s="5">
        <v>949</v>
      </c>
      <c r="C9022" s="5" t="s">
        <v>533</v>
      </c>
    </row>
    <row r="9023" spans="2:3">
      <c r="B9023" s="5">
        <v>613</v>
      </c>
      <c r="C9023" s="5" t="s">
        <v>533</v>
      </c>
    </row>
    <row r="9024" spans="2:3">
      <c r="B9024" s="5">
        <v>230</v>
      </c>
      <c r="C9024" s="5" t="s">
        <v>533</v>
      </c>
    </row>
    <row r="9025" spans="2:3">
      <c r="B9025" s="5">
        <v>767</v>
      </c>
      <c r="C9025" s="5" t="s">
        <v>533</v>
      </c>
    </row>
    <row r="9026" spans="2:3">
      <c r="B9026" s="5">
        <v>460</v>
      </c>
      <c r="C9026" s="5" t="s">
        <v>532</v>
      </c>
    </row>
    <row r="9027" spans="2:3">
      <c r="B9027" s="5">
        <v>757</v>
      </c>
      <c r="C9027" s="5" t="s">
        <v>533</v>
      </c>
    </row>
    <row r="9028" spans="2:3">
      <c r="B9028" s="5">
        <v>21</v>
      </c>
      <c r="C9028" s="5" t="s">
        <v>532</v>
      </c>
    </row>
    <row r="9029" spans="2:3">
      <c r="B9029" s="5">
        <v>20</v>
      </c>
      <c r="C9029" s="5" t="s">
        <v>533</v>
      </c>
    </row>
    <row r="9030" spans="2:3">
      <c r="B9030" s="5">
        <v>473</v>
      </c>
      <c r="C9030" s="5" t="s">
        <v>533</v>
      </c>
    </row>
    <row r="9031" spans="2:3">
      <c r="B9031" s="5">
        <v>973</v>
      </c>
      <c r="C9031" s="5" t="s">
        <v>533</v>
      </c>
    </row>
    <row r="9032" spans="2:3">
      <c r="B9032" s="5">
        <v>156</v>
      </c>
      <c r="C9032" s="5" t="s">
        <v>532</v>
      </c>
    </row>
    <row r="9033" spans="2:3">
      <c r="B9033" s="5">
        <v>774</v>
      </c>
      <c r="C9033" s="5" t="s">
        <v>533</v>
      </c>
    </row>
    <row r="9034" spans="2:3">
      <c r="B9034" s="5">
        <v>792</v>
      </c>
      <c r="C9034" s="5" t="s">
        <v>532</v>
      </c>
    </row>
    <row r="9035" spans="2:3">
      <c r="B9035" s="5">
        <v>622</v>
      </c>
      <c r="C9035" s="5" t="s">
        <v>533</v>
      </c>
    </row>
    <row r="9036" spans="2:3">
      <c r="B9036" s="5">
        <v>451</v>
      </c>
      <c r="C9036" s="5" t="s">
        <v>533</v>
      </c>
    </row>
    <row r="9037" spans="2:3">
      <c r="B9037" s="5">
        <v>455</v>
      </c>
      <c r="C9037" s="5" t="s">
        <v>533</v>
      </c>
    </row>
    <row r="9038" spans="2:3">
      <c r="B9038" s="5">
        <v>461</v>
      </c>
      <c r="C9038" s="5" t="s">
        <v>532</v>
      </c>
    </row>
    <row r="9039" spans="2:3">
      <c r="B9039" s="5">
        <v>150</v>
      </c>
      <c r="C9039" s="5" t="s">
        <v>533</v>
      </c>
    </row>
    <row r="9040" spans="2:3">
      <c r="B9040" s="5">
        <v>965</v>
      </c>
      <c r="C9040" s="5" t="s">
        <v>532</v>
      </c>
    </row>
    <row r="9041" spans="2:3">
      <c r="B9041" s="5">
        <v>863</v>
      </c>
      <c r="C9041" s="5" t="s">
        <v>532</v>
      </c>
    </row>
    <row r="9042" spans="2:3">
      <c r="B9042" s="5">
        <v>596</v>
      </c>
      <c r="C9042" s="5" t="s">
        <v>533</v>
      </c>
    </row>
    <row r="9043" spans="2:3">
      <c r="B9043" s="5">
        <v>632</v>
      </c>
      <c r="C9043" s="5" t="s">
        <v>533</v>
      </c>
    </row>
    <row r="9044" spans="2:3">
      <c r="B9044" s="5">
        <v>286</v>
      </c>
      <c r="C9044" s="5" t="s">
        <v>533</v>
      </c>
    </row>
    <row r="9045" spans="2:3">
      <c r="B9045" s="5">
        <v>800</v>
      </c>
      <c r="C9045" s="5" t="s">
        <v>533</v>
      </c>
    </row>
    <row r="9046" spans="2:3">
      <c r="B9046" s="5">
        <v>848</v>
      </c>
      <c r="C9046" s="5" t="s">
        <v>533</v>
      </c>
    </row>
    <row r="9047" spans="2:3">
      <c r="B9047" s="5">
        <v>933</v>
      </c>
      <c r="C9047" s="5" t="s">
        <v>533</v>
      </c>
    </row>
    <row r="9048" spans="2:3">
      <c r="B9048" s="5">
        <v>750</v>
      </c>
      <c r="C9048" s="5" t="s">
        <v>532</v>
      </c>
    </row>
    <row r="9049" spans="2:3">
      <c r="B9049" s="5">
        <v>947</v>
      </c>
      <c r="C9049" s="5" t="s">
        <v>533</v>
      </c>
    </row>
    <row r="9050" spans="2:3">
      <c r="B9050" s="5">
        <v>585</v>
      </c>
      <c r="C9050" s="5" t="s">
        <v>533</v>
      </c>
    </row>
    <row r="9051" spans="2:3">
      <c r="B9051" s="5">
        <v>270</v>
      </c>
      <c r="C9051" s="5" t="s">
        <v>532</v>
      </c>
    </row>
    <row r="9052" spans="2:3">
      <c r="B9052" s="5">
        <v>931</v>
      </c>
      <c r="C9052" s="5" t="s">
        <v>532</v>
      </c>
    </row>
    <row r="9053" spans="2:3">
      <c r="B9053" s="5">
        <v>676</v>
      </c>
      <c r="C9053" s="5" t="s">
        <v>533</v>
      </c>
    </row>
    <row r="9054" spans="2:3">
      <c r="B9054" s="5">
        <v>696</v>
      </c>
      <c r="C9054" s="5" t="s">
        <v>533</v>
      </c>
    </row>
    <row r="9055" spans="2:3">
      <c r="B9055" s="5">
        <v>796</v>
      </c>
      <c r="C9055" s="5" t="s">
        <v>533</v>
      </c>
    </row>
    <row r="9056" spans="2:3">
      <c r="B9056" s="5">
        <v>791</v>
      </c>
      <c r="C9056" s="5" t="s">
        <v>532</v>
      </c>
    </row>
    <row r="9057" spans="2:3">
      <c r="B9057" s="5">
        <v>693</v>
      </c>
      <c r="C9057" s="5" t="s">
        <v>533</v>
      </c>
    </row>
    <row r="9058" spans="2:3">
      <c r="B9058" s="5">
        <v>69</v>
      </c>
      <c r="C9058" s="5" t="s">
        <v>532</v>
      </c>
    </row>
    <row r="9059" spans="2:3">
      <c r="B9059" s="5">
        <v>307</v>
      </c>
      <c r="C9059" s="5" t="s">
        <v>532</v>
      </c>
    </row>
    <row r="9060" spans="2:3">
      <c r="B9060" s="5">
        <v>553</v>
      </c>
      <c r="C9060" s="5" t="s">
        <v>533</v>
      </c>
    </row>
    <row r="9061" spans="2:3">
      <c r="B9061" s="5">
        <v>369</v>
      </c>
      <c r="C9061" s="5" t="s">
        <v>533</v>
      </c>
    </row>
    <row r="9062" spans="2:3">
      <c r="B9062" s="5">
        <v>939</v>
      </c>
      <c r="C9062" s="5" t="s">
        <v>532</v>
      </c>
    </row>
    <row r="9063" spans="2:3">
      <c r="B9063" s="5">
        <v>613</v>
      </c>
      <c r="C9063" s="5" t="s">
        <v>532</v>
      </c>
    </row>
    <row r="9064" spans="2:3">
      <c r="B9064" s="5">
        <v>722</v>
      </c>
      <c r="C9064" s="5" t="s">
        <v>532</v>
      </c>
    </row>
    <row r="9065" spans="2:3">
      <c r="B9065" s="5">
        <v>686</v>
      </c>
      <c r="C9065" s="5" t="s">
        <v>532</v>
      </c>
    </row>
    <row r="9066" spans="2:3">
      <c r="B9066" s="5">
        <v>479</v>
      </c>
      <c r="C9066" s="5" t="s">
        <v>532</v>
      </c>
    </row>
    <row r="9067" spans="2:3">
      <c r="B9067" s="5">
        <v>366</v>
      </c>
      <c r="C9067" s="5" t="s">
        <v>533</v>
      </c>
    </row>
    <row r="9068" spans="2:3">
      <c r="B9068" s="5">
        <v>475</v>
      </c>
      <c r="C9068" s="5" t="s">
        <v>532</v>
      </c>
    </row>
    <row r="9069" spans="2:3">
      <c r="B9069" s="5">
        <v>392</v>
      </c>
      <c r="C9069" s="5" t="s">
        <v>533</v>
      </c>
    </row>
    <row r="9070" spans="2:3">
      <c r="B9070" s="5">
        <v>244</v>
      </c>
      <c r="C9070" s="5" t="s">
        <v>533</v>
      </c>
    </row>
    <row r="9071" spans="2:3">
      <c r="B9071" s="5">
        <v>552</v>
      </c>
      <c r="C9071" s="5" t="s">
        <v>533</v>
      </c>
    </row>
    <row r="9072" spans="2:3">
      <c r="B9072" s="5">
        <v>952</v>
      </c>
      <c r="C9072" s="5" t="s">
        <v>532</v>
      </c>
    </row>
    <row r="9073" spans="2:3">
      <c r="B9073" s="5">
        <v>951</v>
      </c>
      <c r="C9073" s="5" t="s">
        <v>533</v>
      </c>
    </row>
    <row r="9074" spans="2:3">
      <c r="B9074" s="5">
        <v>544</v>
      </c>
      <c r="C9074" s="5" t="s">
        <v>532</v>
      </c>
    </row>
    <row r="9075" spans="2:3">
      <c r="B9075" s="5">
        <v>200</v>
      </c>
      <c r="C9075" s="5" t="s">
        <v>533</v>
      </c>
    </row>
    <row r="9076" spans="2:3">
      <c r="B9076" s="5">
        <v>735</v>
      </c>
      <c r="C9076" s="5" t="s">
        <v>533</v>
      </c>
    </row>
    <row r="9077" spans="2:3">
      <c r="B9077" s="5">
        <v>537</v>
      </c>
      <c r="C9077" s="5" t="s">
        <v>533</v>
      </c>
    </row>
    <row r="9078" spans="2:3">
      <c r="B9078" s="5">
        <v>288</v>
      </c>
      <c r="C9078" s="5" t="s">
        <v>532</v>
      </c>
    </row>
    <row r="9079" spans="2:3">
      <c r="B9079" s="5">
        <v>447</v>
      </c>
      <c r="C9079" s="5" t="s">
        <v>533</v>
      </c>
    </row>
    <row r="9080" spans="2:3">
      <c r="B9080" s="5">
        <v>515</v>
      </c>
      <c r="C9080" s="5" t="s">
        <v>533</v>
      </c>
    </row>
    <row r="9081" spans="2:3">
      <c r="B9081" s="5">
        <v>200</v>
      </c>
      <c r="C9081" s="5" t="s">
        <v>533</v>
      </c>
    </row>
    <row r="9082" spans="2:3">
      <c r="B9082" s="5">
        <v>723</v>
      </c>
      <c r="C9082" s="5" t="s">
        <v>533</v>
      </c>
    </row>
    <row r="9083" spans="2:3">
      <c r="B9083" s="5">
        <v>166</v>
      </c>
      <c r="C9083" s="5" t="s">
        <v>532</v>
      </c>
    </row>
    <row r="9084" spans="2:3">
      <c r="B9084" s="5">
        <v>221</v>
      </c>
      <c r="C9084" s="5" t="s">
        <v>532</v>
      </c>
    </row>
    <row r="9085" spans="2:3">
      <c r="B9085" s="5">
        <v>962</v>
      </c>
      <c r="C9085" s="5" t="s">
        <v>532</v>
      </c>
    </row>
    <row r="9086" spans="2:3">
      <c r="B9086" s="5">
        <v>251</v>
      </c>
      <c r="C9086" s="5" t="s">
        <v>533</v>
      </c>
    </row>
    <row r="9087" spans="2:3">
      <c r="B9087" s="5">
        <v>682</v>
      </c>
      <c r="C9087" s="5" t="s">
        <v>533</v>
      </c>
    </row>
    <row r="9088" spans="2:3">
      <c r="B9088" s="5">
        <v>238</v>
      </c>
      <c r="C9088" s="5" t="s">
        <v>532</v>
      </c>
    </row>
    <row r="9089" spans="2:3">
      <c r="B9089" s="5">
        <v>469</v>
      </c>
      <c r="C9089" s="5" t="s">
        <v>533</v>
      </c>
    </row>
    <row r="9090" spans="2:3">
      <c r="B9090" s="5">
        <v>185</v>
      </c>
      <c r="C9090" s="5" t="s">
        <v>533</v>
      </c>
    </row>
    <row r="9091" spans="2:3">
      <c r="B9091" s="5">
        <v>853</v>
      </c>
      <c r="C9091" s="5" t="s">
        <v>532</v>
      </c>
    </row>
    <row r="9092" spans="2:3">
      <c r="B9092" s="5">
        <v>465</v>
      </c>
      <c r="C9092" s="5" t="s">
        <v>533</v>
      </c>
    </row>
    <row r="9093" spans="2:3">
      <c r="B9093" s="5">
        <v>75</v>
      </c>
      <c r="C9093" s="5" t="s">
        <v>532</v>
      </c>
    </row>
    <row r="9094" spans="2:3">
      <c r="B9094" s="5">
        <v>805</v>
      </c>
      <c r="C9094" s="5" t="s">
        <v>532</v>
      </c>
    </row>
    <row r="9095" spans="2:3">
      <c r="B9095" s="5">
        <v>900</v>
      </c>
      <c r="C9095" s="5" t="s">
        <v>532</v>
      </c>
    </row>
    <row r="9096" spans="2:3">
      <c r="B9096" s="5">
        <v>865</v>
      </c>
      <c r="C9096" s="5" t="s">
        <v>533</v>
      </c>
    </row>
    <row r="9097" spans="2:3">
      <c r="B9097" s="5">
        <v>190</v>
      </c>
      <c r="C9097" s="5" t="s">
        <v>533</v>
      </c>
    </row>
    <row r="9098" spans="2:3">
      <c r="B9098" s="5">
        <v>230</v>
      </c>
      <c r="C9098" s="5" t="s">
        <v>533</v>
      </c>
    </row>
    <row r="9099" spans="2:3">
      <c r="B9099" s="5">
        <v>661</v>
      </c>
      <c r="C9099" s="5" t="s">
        <v>532</v>
      </c>
    </row>
    <row r="9100" spans="2:3">
      <c r="B9100" s="5">
        <v>483</v>
      </c>
      <c r="C9100" s="5" t="s">
        <v>533</v>
      </c>
    </row>
    <row r="9101" spans="2:3">
      <c r="B9101" s="5">
        <v>645</v>
      </c>
      <c r="C9101" s="5" t="s">
        <v>533</v>
      </c>
    </row>
    <row r="9102" spans="2:3">
      <c r="B9102" s="5">
        <v>528</v>
      </c>
      <c r="C9102" s="5" t="s">
        <v>533</v>
      </c>
    </row>
    <row r="9103" spans="2:3">
      <c r="B9103" s="5">
        <v>239</v>
      </c>
      <c r="C9103" s="5" t="s">
        <v>532</v>
      </c>
    </row>
    <row r="9104" spans="2:3">
      <c r="B9104" s="5">
        <v>380</v>
      </c>
      <c r="C9104" s="5" t="s">
        <v>533</v>
      </c>
    </row>
    <row r="9105" spans="2:3">
      <c r="B9105" s="5">
        <v>806</v>
      </c>
      <c r="C9105" s="5" t="s">
        <v>532</v>
      </c>
    </row>
    <row r="9106" spans="2:3">
      <c r="B9106" s="5">
        <v>361</v>
      </c>
      <c r="C9106" s="5" t="s">
        <v>533</v>
      </c>
    </row>
    <row r="9107" spans="2:3">
      <c r="B9107" s="5">
        <v>566</v>
      </c>
      <c r="C9107" s="5" t="s">
        <v>533</v>
      </c>
    </row>
    <row r="9108" spans="2:3">
      <c r="B9108" s="5">
        <v>576</v>
      </c>
      <c r="C9108" s="5" t="s">
        <v>532</v>
      </c>
    </row>
    <row r="9109" spans="2:3">
      <c r="B9109" s="5">
        <v>873</v>
      </c>
      <c r="C9109" s="5" t="s">
        <v>532</v>
      </c>
    </row>
    <row r="9110" spans="2:3">
      <c r="B9110" s="5">
        <v>516</v>
      </c>
      <c r="C9110" s="5" t="s">
        <v>532</v>
      </c>
    </row>
    <row r="9111" spans="2:3">
      <c r="B9111" s="5">
        <v>196</v>
      </c>
      <c r="C9111" s="5" t="s">
        <v>533</v>
      </c>
    </row>
    <row r="9112" spans="2:3">
      <c r="B9112" s="5">
        <v>697</v>
      </c>
      <c r="C9112" s="5" t="s">
        <v>533</v>
      </c>
    </row>
    <row r="9113" spans="2:3">
      <c r="B9113" s="5">
        <v>104</v>
      </c>
      <c r="C9113" s="5" t="s">
        <v>532</v>
      </c>
    </row>
    <row r="9114" spans="2:3">
      <c r="B9114" s="5">
        <v>112</v>
      </c>
      <c r="C9114" s="5" t="s">
        <v>533</v>
      </c>
    </row>
    <row r="9115" spans="2:3">
      <c r="B9115" s="5">
        <v>44</v>
      </c>
      <c r="C9115" s="5" t="s">
        <v>533</v>
      </c>
    </row>
    <row r="9116" spans="2:3">
      <c r="B9116" s="5">
        <v>59</v>
      </c>
      <c r="C9116" s="5" t="s">
        <v>533</v>
      </c>
    </row>
    <row r="9117" spans="2:3">
      <c r="B9117" s="5">
        <v>998</v>
      </c>
      <c r="C9117" s="5" t="s">
        <v>533</v>
      </c>
    </row>
    <row r="9118" spans="2:3">
      <c r="B9118" s="5">
        <v>149</v>
      </c>
      <c r="C9118" s="5" t="s">
        <v>532</v>
      </c>
    </row>
    <row r="9119" spans="2:3">
      <c r="B9119" s="5">
        <v>307</v>
      </c>
      <c r="C9119" s="5" t="s">
        <v>533</v>
      </c>
    </row>
    <row r="9120" spans="2:3">
      <c r="B9120" s="5">
        <v>264</v>
      </c>
      <c r="C9120" s="5" t="s">
        <v>533</v>
      </c>
    </row>
    <row r="9121" spans="2:3">
      <c r="B9121" s="5">
        <v>971</v>
      </c>
      <c r="C9121" s="5" t="s">
        <v>533</v>
      </c>
    </row>
    <row r="9122" spans="2:3">
      <c r="B9122" s="5">
        <v>589</v>
      </c>
      <c r="C9122" s="5" t="s">
        <v>533</v>
      </c>
    </row>
    <row r="9123" spans="2:3">
      <c r="B9123" s="5">
        <v>297</v>
      </c>
      <c r="C9123" s="5" t="s">
        <v>533</v>
      </c>
    </row>
    <row r="9124" spans="2:3">
      <c r="B9124" s="5">
        <v>12</v>
      </c>
      <c r="C9124" s="5" t="s">
        <v>533</v>
      </c>
    </row>
    <row r="9125" spans="2:3">
      <c r="B9125" s="5">
        <v>315</v>
      </c>
      <c r="C9125" s="5" t="s">
        <v>533</v>
      </c>
    </row>
    <row r="9126" spans="2:3">
      <c r="B9126" s="5">
        <v>752</v>
      </c>
      <c r="C9126" s="5" t="s">
        <v>532</v>
      </c>
    </row>
    <row r="9127" spans="2:3">
      <c r="B9127" s="5">
        <v>641</v>
      </c>
      <c r="C9127" s="5" t="s">
        <v>533</v>
      </c>
    </row>
    <row r="9128" spans="2:3">
      <c r="B9128" s="5">
        <v>230</v>
      </c>
      <c r="C9128" s="5" t="s">
        <v>533</v>
      </c>
    </row>
    <row r="9129" spans="2:3">
      <c r="B9129" s="5">
        <v>612</v>
      </c>
      <c r="C9129" s="5" t="s">
        <v>532</v>
      </c>
    </row>
    <row r="9130" spans="2:3">
      <c r="B9130" s="5">
        <v>65</v>
      </c>
      <c r="C9130" s="5" t="s">
        <v>533</v>
      </c>
    </row>
    <row r="9131" spans="2:3">
      <c r="B9131" s="5">
        <v>987</v>
      </c>
      <c r="C9131" s="5" t="s">
        <v>533</v>
      </c>
    </row>
    <row r="9132" spans="2:3">
      <c r="B9132" s="5">
        <v>740</v>
      </c>
      <c r="C9132" s="5" t="s">
        <v>533</v>
      </c>
    </row>
    <row r="9133" spans="2:3">
      <c r="B9133" s="5">
        <v>255</v>
      </c>
      <c r="C9133" s="5" t="s">
        <v>533</v>
      </c>
    </row>
    <row r="9134" spans="2:3">
      <c r="B9134" s="5">
        <v>731</v>
      </c>
      <c r="C9134" s="5" t="s">
        <v>532</v>
      </c>
    </row>
    <row r="9135" spans="2:3">
      <c r="B9135" s="5">
        <v>746</v>
      </c>
      <c r="C9135" s="5" t="s">
        <v>533</v>
      </c>
    </row>
    <row r="9136" spans="2:3">
      <c r="B9136" s="5">
        <v>501</v>
      </c>
      <c r="C9136" s="5" t="s">
        <v>533</v>
      </c>
    </row>
    <row r="9137" spans="2:3">
      <c r="B9137" s="5">
        <v>287</v>
      </c>
      <c r="C9137" s="5" t="s">
        <v>533</v>
      </c>
    </row>
    <row r="9138" spans="2:3">
      <c r="B9138" s="5">
        <v>640</v>
      </c>
      <c r="C9138" s="5" t="s">
        <v>532</v>
      </c>
    </row>
    <row r="9139" spans="2:3">
      <c r="B9139" s="5">
        <v>52</v>
      </c>
      <c r="C9139" s="5" t="s">
        <v>533</v>
      </c>
    </row>
    <row r="9140" spans="2:3">
      <c r="B9140" s="5">
        <v>99</v>
      </c>
      <c r="C9140" s="5" t="s">
        <v>533</v>
      </c>
    </row>
    <row r="9141" spans="2:3">
      <c r="B9141" s="5">
        <v>35</v>
      </c>
      <c r="C9141" s="5" t="s">
        <v>532</v>
      </c>
    </row>
    <row r="9142" spans="2:3">
      <c r="B9142" s="5">
        <v>212</v>
      </c>
      <c r="C9142" s="5" t="s">
        <v>533</v>
      </c>
    </row>
    <row r="9143" spans="2:3">
      <c r="B9143" s="5">
        <v>328</v>
      </c>
      <c r="C9143" s="5" t="s">
        <v>533</v>
      </c>
    </row>
    <row r="9144" spans="2:3">
      <c r="B9144" s="5">
        <v>644</v>
      </c>
      <c r="C9144" s="5" t="s">
        <v>532</v>
      </c>
    </row>
    <row r="9145" spans="2:3">
      <c r="B9145" s="5">
        <v>574</v>
      </c>
      <c r="C9145" s="5" t="s">
        <v>533</v>
      </c>
    </row>
    <row r="9146" spans="2:3">
      <c r="B9146" s="5">
        <v>160</v>
      </c>
      <c r="C9146" s="5" t="s">
        <v>532</v>
      </c>
    </row>
    <row r="9147" spans="2:3">
      <c r="B9147" s="5">
        <v>63</v>
      </c>
      <c r="C9147" s="5" t="s">
        <v>533</v>
      </c>
    </row>
    <row r="9148" spans="2:3">
      <c r="B9148" s="5">
        <v>709</v>
      </c>
      <c r="C9148" s="5" t="s">
        <v>533</v>
      </c>
    </row>
    <row r="9149" spans="2:3">
      <c r="B9149" s="5">
        <v>219</v>
      </c>
      <c r="C9149" s="5" t="s">
        <v>532</v>
      </c>
    </row>
    <row r="9150" spans="2:3">
      <c r="B9150" s="5">
        <v>168</v>
      </c>
      <c r="C9150" s="5" t="s">
        <v>533</v>
      </c>
    </row>
    <row r="9151" spans="2:3">
      <c r="B9151" s="5">
        <v>10</v>
      </c>
      <c r="C9151" s="5" t="s">
        <v>532</v>
      </c>
    </row>
    <row r="9152" spans="2:3">
      <c r="B9152" s="5">
        <v>889</v>
      </c>
      <c r="C9152" s="5" t="s">
        <v>532</v>
      </c>
    </row>
    <row r="9153" spans="2:3">
      <c r="B9153" s="5">
        <v>852</v>
      </c>
      <c r="C9153" s="5" t="s">
        <v>533</v>
      </c>
    </row>
    <row r="9154" spans="2:3">
      <c r="B9154" s="5">
        <v>446</v>
      </c>
      <c r="C9154" s="5" t="s">
        <v>533</v>
      </c>
    </row>
    <row r="9155" spans="2:3">
      <c r="B9155" s="5">
        <v>817</v>
      </c>
      <c r="C9155" s="5" t="s">
        <v>532</v>
      </c>
    </row>
    <row r="9156" spans="2:3">
      <c r="B9156" s="5">
        <v>757</v>
      </c>
      <c r="C9156" s="5" t="s">
        <v>532</v>
      </c>
    </row>
    <row r="9157" spans="2:3">
      <c r="B9157" s="5">
        <v>260</v>
      </c>
      <c r="C9157" s="5" t="s">
        <v>533</v>
      </c>
    </row>
    <row r="9158" spans="2:3">
      <c r="B9158" s="5">
        <v>998</v>
      </c>
      <c r="C9158" s="5" t="s">
        <v>532</v>
      </c>
    </row>
    <row r="9159" spans="2:3">
      <c r="B9159" s="5">
        <v>616</v>
      </c>
      <c r="C9159" s="5" t="s">
        <v>532</v>
      </c>
    </row>
    <row r="9160" spans="2:3">
      <c r="B9160" s="5">
        <v>571</v>
      </c>
      <c r="C9160" s="5" t="s">
        <v>532</v>
      </c>
    </row>
    <row r="9161" spans="2:3">
      <c r="B9161" s="5">
        <v>72</v>
      </c>
      <c r="C9161" s="5" t="s">
        <v>533</v>
      </c>
    </row>
    <row r="9162" spans="2:3">
      <c r="B9162" s="5">
        <v>454</v>
      </c>
      <c r="C9162" s="5" t="s">
        <v>533</v>
      </c>
    </row>
    <row r="9163" spans="2:3">
      <c r="B9163" s="5">
        <v>746</v>
      </c>
      <c r="C9163" s="5" t="s">
        <v>532</v>
      </c>
    </row>
    <row r="9164" spans="2:3">
      <c r="B9164" s="5">
        <v>412</v>
      </c>
      <c r="C9164" s="5" t="s">
        <v>533</v>
      </c>
    </row>
    <row r="9165" spans="2:3">
      <c r="B9165" s="5">
        <v>49</v>
      </c>
      <c r="C9165" s="5" t="s">
        <v>532</v>
      </c>
    </row>
    <row r="9166" spans="2:3">
      <c r="B9166" s="5">
        <v>467</v>
      </c>
      <c r="C9166" s="5" t="s">
        <v>533</v>
      </c>
    </row>
    <row r="9167" spans="2:3">
      <c r="B9167" s="5">
        <v>200</v>
      </c>
      <c r="C9167" s="5" t="s">
        <v>533</v>
      </c>
    </row>
    <row r="9168" spans="2:3">
      <c r="B9168" s="5">
        <v>240</v>
      </c>
      <c r="C9168" s="5" t="s">
        <v>533</v>
      </c>
    </row>
    <row r="9169" spans="2:3">
      <c r="B9169" s="5">
        <v>420</v>
      </c>
      <c r="C9169" s="5" t="s">
        <v>533</v>
      </c>
    </row>
    <row r="9170" spans="2:3">
      <c r="B9170" s="5">
        <v>782</v>
      </c>
      <c r="C9170" s="5" t="s">
        <v>533</v>
      </c>
    </row>
    <row r="9171" spans="2:3">
      <c r="B9171" s="5">
        <v>450</v>
      </c>
      <c r="C9171" s="5" t="s">
        <v>533</v>
      </c>
    </row>
    <row r="9172" spans="2:3">
      <c r="B9172" s="5">
        <v>1000</v>
      </c>
      <c r="C9172" s="5" t="s">
        <v>533</v>
      </c>
    </row>
    <row r="9173" spans="2:3">
      <c r="B9173" s="5">
        <v>956</v>
      </c>
      <c r="C9173" s="5" t="s">
        <v>532</v>
      </c>
    </row>
    <row r="9174" spans="2:3">
      <c r="B9174" s="5">
        <v>89</v>
      </c>
      <c r="C9174" s="5" t="s">
        <v>532</v>
      </c>
    </row>
    <row r="9175" spans="2:3">
      <c r="B9175" s="5">
        <v>111</v>
      </c>
      <c r="C9175" s="5" t="s">
        <v>533</v>
      </c>
    </row>
    <row r="9176" spans="2:3">
      <c r="B9176" s="5">
        <v>953</v>
      </c>
      <c r="C9176" s="5" t="s">
        <v>532</v>
      </c>
    </row>
    <row r="9177" spans="2:3">
      <c r="B9177" s="5">
        <v>283</v>
      </c>
      <c r="C9177" s="5" t="s">
        <v>533</v>
      </c>
    </row>
    <row r="9178" spans="2:3">
      <c r="B9178" s="5">
        <v>756</v>
      </c>
      <c r="C9178" s="5" t="s">
        <v>533</v>
      </c>
    </row>
    <row r="9179" spans="2:3">
      <c r="B9179" s="5">
        <v>234</v>
      </c>
      <c r="C9179" s="5" t="s">
        <v>532</v>
      </c>
    </row>
    <row r="9180" spans="2:3">
      <c r="B9180" s="5">
        <v>39</v>
      </c>
      <c r="C9180" s="5" t="s">
        <v>532</v>
      </c>
    </row>
    <row r="9181" spans="2:3">
      <c r="B9181" s="5">
        <v>674</v>
      </c>
      <c r="C9181" s="5" t="s">
        <v>533</v>
      </c>
    </row>
    <row r="9182" spans="2:3">
      <c r="B9182" s="5">
        <v>607</v>
      </c>
      <c r="C9182" s="5" t="s">
        <v>532</v>
      </c>
    </row>
    <row r="9183" spans="2:3">
      <c r="B9183" s="5">
        <v>215</v>
      </c>
      <c r="C9183" s="5" t="s">
        <v>533</v>
      </c>
    </row>
    <row r="9184" spans="2:3">
      <c r="B9184" s="5">
        <v>400</v>
      </c>
      <c r="C9184" s="5" t="s">
        <v>532</v>
      </c>
    </row>
    <row r="9185" spans="2:3">
      <c r="B9185" s="5">
        <v>932</v>
      </c>
      <c r="C9185" s="5" t="s">
        <v>533</v>
      </c>
    </row>
    <row r="9186" spans="2:3">
      <c r="B9186" s="5">
        <v>592</v>
      </c>
      <c r="C9186" s="5" t="s">
        <v>533</v>
      </c>
    </row>
    <row r="9187" spans="2:3">
      <c r="B9187" s="5">
        <v>914</v>
      </c>
      <c r="C9187" s="5" t="s">
        <v>533</v>
      </c>
    </row>
    <row r="9188" spans="2:3">
      <c r="B9188" s="5">
        <v>157</v>
      </c>
      <c r="C9188" s="5" t="s">
        <v>532</v>
      </c>
    </row>
    <row r="9189" spans="2:3">
      <c r="B9189" s="5">
        <v>453</v>
      </c>
      <c r="C9189" s="5" t="s">
        <v>533</v>
      </c>
    </row>
    <row r="9190" spans="2:3">
      <c r="B9190" s="5">
        <v>259</v>
      </c>
      <c r="C9190" s="5" t="s">
        <v>533</v>
      </c>
    </row>
    <row r="9191" spans="2:3">
      <c r="B9191" s="5">
        <v>801</v>
      </c>
      <c r="C9191" s="5" t="s">
        <v>533</v>
      </c>
    </row>
    <row r="9192" spans="2:3">
      <c r="B9192" s="5">
        <v>712</v>
      </c>
      <c r="C9192" s="5" t="s">
        <v>532</v>
      </c>
    </row>
    <row r="9193" spans="2:3">
      <c r="B9193" s="5">
        <v>185</v>
      </c>
      <c r="C9193" s="5" t="s">
        <v>532</v>
      </c>
    </row>
    <row r="9194" spans="2:3">
      <c r="B9194" s="5">
        <v>626</v>
      </c>
      <c r="C9194" s="5" t="s">
        <v>532</v>
      </c>
    </row>
    <row r="9195" spans="2:3">
      <c r="B9195" s="5">
        <v>903</v>
      </c>
      <c r="C9195" s="5" t="s">
        <v>532</v>
      </c>
    </row>
    <row r="9196" spans="2:3">
      <c r="B9196" s="5">
        <v>463</v>
      </c>
      <c r="C9196" s="5" t="s">
        <v>533</v>
      </c>
    </row>
    <row r="9197" spans="2:3">
      <c r="B9197" s="5">
        <v>461</v>
      </c>
      <c r="C9197" s="5" t="s">
        <v>532</v>
      </c>
    </row>
    <row r="9198" spans="2:3">
      <c r="B9198" s="5">
        <v>208</v>
      </c>
      <c r="C9198" s="5" t="s">
        <v>533</v>
      </c>
    </row>
    <row r="9199" spans="2:3">
      <c r="B9199" s="5">
        <v>158</v>
      </c>
      <c r="C9199" s="5" t="s">
        <v>533</v>
      </c>
    </row>
    <row r="9200" spans="2:3">
      <c r="B9200" s="5">
        <v>874</v>
      </c>
      <c r="C9200" s="5" t="s">
        <v>532</v>
      </c>
    </row>
    <row r="9201" spans="2:3">
      <c r="B9201" s="5">
        <v>501</v>
      </c>
      <c r="C9201" s="5" t="s">
        <v>533</v>
      </c>
    </row>
    <row r="9202" spans="2:3">
      <c r="B9202" s="5">
        <v>329</v>
      </c>
      <c r="C9202" s="5" t="s">
        <v>532</v>
      </c>
    </row>
    <row r="9203" spans="2:3">
      <c r="B9203" s="5">
        <v>718</v>
      </c>
      <c r="C9203" s="5" t="s">
        <v>533</v>
      </c>
    </row>
    <row r="9204" spans="2:3">
      <c r="B9204" s="5">
        <v>513</v>
      </c>
      <c r="C9204" s="5" t="s">
        <v>533</v>
      </c>
    </row>
    <row r="9205" spans="2:3">
      <c r="B9205" s="5">
        <v>802</v>
      </c>
      <c r="C9205" s="5" t="s">
        <v>532</v>
      </c>
    </row>
    <row r="9206" spans="2:3">
      <c r="B9206" s="5">
        <v>800</v>
      </c>
      <c r="C9206" s="5" t="s">
        <v>532</v>
      </c>
    </row>
    <row r="9207" spans="2:3">
      <c r="B9207" s="5">
        <v>608</v>
      </c>
      <c r="C9207" s="5" t="s">
        <v>532</v>
      </c>
    </row>
    <row r="9208" spans="2:3">
      <c r="B9208" s="5">
        <v>156</v>
      </c>
      <c r="C9208" s="5" t="s">
        <v>533</v>
      </c>
    </row>
    <row r="9209" spans="2:3">
      <c r="B9209" s="5">
        <v>256</v>
      </c>
      <c r="C9209" s="5" t="s">
        <v>533</v>
      </c>
    </row>
    <row r="9210" spans="2:3">
      <c r="B9210" s="5">
        <v>907</v>
      </c>
      <c r="C9210" s="5" t="s">
        <v>533</v>
      </c>
    </row>
    <row r="9211" spans="2:3">
      <c r="B9211" s="5">
        <v>300</v>
      </c>
      <c r="C9211" s="5" t="s">
        <v>532</v>
      </c>
    </row>
    <row r="9212" spans="2:3">
      <c r="B9212" s="5">
        <v>542</v>
      </c>
      <c r="C9212" s="5" t="s">
        <v>532</v>
      </c>
    </row>
    <row r="9213" spans="2:3">
      <c r="B9213" s="5">
        <v>616</v>
      </c>
      <c r="C9213" s="5" t="s">
        <v>532</v>
      </c>
    </row>
    <row r="9214" spans="2:3">
      <c r="B9214" s="5">
        <v>752</v>
      </c>
      <c r="C9214" s="5" t="s">
        <v>532</v>
      </c>
    </row>
    <row r="9215" spans="2:3">
      <c r="B9215" s="5">
        <v>323</v>
      </c>
      <c r="C9215" s="5" t="s">
        <v>533</v>
      </c>
    </row>
    <row r="9216" spans="2:3">
      <c r="B9216" s="5">
        <v>633</v>
      </c>
      <c r="C9216" s="5" t="s">
        <v>533</v>
      </c>
    </row>
    <row r="9217" spans="2:3">
      <c r="B9217" s="5">
        <v>390</v>
      </c>
      <c r="C9217" s="5" t="s">
        <v>533</v>
      </c>
    </row>
    <row r="9218" spans="2:3">
      <c r="B9218" s="5">
        <v>680</v>
      </c>
      <c r="C9218" s="5" t="s">
        <v>533</v>
      </c>
    </row>
    <row r="9219" spans="2:3">
      <c r="B9219" s="5">
        <v>899</v>
      </c>
      <c r="C9219" s="5" t="s">
        <v>532</v>
      </c>
    </row>
    <row r="9220" spans="2:3">
      <c r="B9220" s="5">
        <v>622</v>
      </c>
      <c r="C9220" s="5" t="s">
        <v>533</v>
      </c>
    </row>
    <row r="9221" spans="2:3">
      <c r="B9221" s="5">
        <v>299</v>
      </c>
      <c r="C9221" s="5" t="s">
        <v>532</v>
      </c>
    </row>
    <row r="9222" spans="2:3">
      <c r="B9222" s="5">
        <v>703</v>
      </c>
      <c r="C9222" s="5" t="s">
        <v>532</v>
      </c>
    </row>
    <row r="9223" spans="2:3">
      <c r="B9223" s="5">
        <v>275</v>
      </c>
      <c r="C9223" s="5" t="s">
        <v>533</v>
      </c>
    </row>
    <row r="9224" spans="2:3">
      <c r="B9224" s="5">
        <v>294</v>
      </c>
      <c r="C9224" s="5" t="s">
        <v>532</v>
      </c>
    </row>
    <row r="9225" spans="2:3">
      <c r="B9225" s="5">
        <v>851</v>
      </c>
      <c r="C9225" s="5" t="s">
        <v>532</v>
      </c>
    </row>
    <row r="9226" spans="2:3">
      <c r="B9226" s="5">
        <v>562</v>
      </c>
      <c r="C9226" s="5" t="s">
        <v>533</v>
      </c>
    </row>
    <row r="9227" spans="2:3">
      <c r="B9227" s="5">
        <v>758</v>
      </c>
      <c r="C9227" s="5" t="s">
        <v>533</v>
      </c>
    </row>
    <row r="9228" spans="2:3">
      <c r="B9228" s="5">
        <v>774</v>
      </c>
      <c r="C9228" s="5" t="s">
        <v>532</v>
      </c>
    </row>
    <row r="9229" spans="2:3">
      <c r="B9229" s="5">
        <v>509</v>
      </c>
      <c r="C9229" s="5" t="s">
        <v>533</v>
      </c>
    </row>
    <row r="9230" spans="2:3">
      <c r="B9230" s="5">
        <v>800</v>
      </c>
      <c r="C9230" s="5" t="s">
        <v>532</v>
      </c>
    </row>
    <row r="9231" spans="2:3">
      <c r="B9231" s="5">
        <v>672</v>
      </c>
      <c r="C9231" s="5" t="s">
        <v>532</v>
      </c>
    </row>
    <row r="9232" spans="2:3">
      <c r="B9232" s="5">
        <v>638</v>
      </c>
      <c r="C9232" s="5" t="s">
        <v>533</v>
      </c>
    </row>
    <row r="9233" spans="2:3">
      <c r="B9233" s="5">
        <v>660</v>
      </c>
      <c r="C9233" s="5" t="s">
        <v>533</v>
      </c>
    </row>
    <row r="9234" spans="2:3">
      <c r="B9234" s="5">
        <v>719</v>
      </c>
      <c r="C9234" s="5" t="s">
        <v>533</v>
      </c>
    </row>
    <row r="9235" spans="2:3">
      <c r="B9235" s="5">
        <v>160</v>
      </c>
      <c r="C9235" s="5" t="s">
        <v>533</v>
      </c>
    </row>
    <row r="9236" spans="2:3">
      <c r="B9236" s="5">
        <v>586</v>
      </c>
      <c r="C9236" s="5" t="s">
        <v>533</v>
      </c>
    </row>
    <row r="9237" spans="2:3">
      <c r="B9237" s="5">
        <v>684</v>
      </c>
      <c r="C9237" s="5" t="s">
        <v>532</v>
      </c>
    </row>
    <row r="9238" spans="2:3">
      <c r="B9238" s="5">
        <v>914</v>
      </c>
      <c r="C9238" s="5" t="s">
        <v>533</v>
      </c>
    </row>
    <row r="9239" spans="2:3">
      <c r="B9239" s="5">
        <v>487</v>
      </c>
      <c r="C9239" s="5" t="s">
        <v>533</v>
      </c>
    </row>
    <row r="9240" spans="2:3">
      <c r="B9240" s="5">
        <v>834</v>
      </c>
      <c r="C9240" s="5" t="s">
        <v>533</v>
      </c>
    </row>
    <row r="9241" spans="2:3">
      <c r="B9241" s="5">
        <v>709</v>
      </c>
      <c r="C9241" s="5" t="s">
        <v>533</v>
      </c>
    </row>
    <row r="9242" spans="2:3">
      <c r="B9242" s="5">
        <v>846</v>
      </c>
      <c r="C9242" s="5" t="s">
        <v>533</v>
      </c>
    </row>
    <row r="9243" spans="2:3">
      <c r="B9243" s="5">
        <v>692</v>
      </c>
      <c r="C9243" s="5" t="s">
        <v>533</v>
      </c>
    </row>
    <row r="9244" spans="2:3">
      <c r="B9244" s="5">
        <v>997</v>
      </c>
      <c r="C9244" s="5" t="s">
        <v>532</v>
      </c>
    </row>
    <row r="9245" spans="2:3">
      <c r="B9245" s="5">
        <v>421</v>
      </c>
      <c r="C9245" s="5" t="s">
        <v>533</v>
      </c>
    </row>
    <row r="9246" spans="2:3">
      <c r="B9246" s="5">
        <v>198</v>
      </c>
      <c r="C9246" s="5" t="s">
        <v>533</v>
      </c>
    </row>
    <row r="9247" spans="2:3">
      <c r="B9247" s="5">
        <v>616</v>
      </c>
      <c r="C9247" s="5" t="s">
        <v>532</v>
      </c>
    </row>
    <row r="9248" spans="2:3">
      <c r="B9248" s="5">
        <v>573</v>
      </c>
      <c r="C9248" s="5" t="s">
        <v>532</v>
      </c>
    </row>
    <row r="9249" spans="2:3">
      <c r="B9249" s="5">
        <v>808</v>
      </c>
      <c r="C9249" s="5" t="s">
        <v>532</v>
      </c>
    </row>
    <row r="9250" spans="2:3">
      <c r="B9250" s="5">
        <v>727</v>
      </c>
      <c r="C9250" s="5" t="s">
        <v>533</v>
      </c>
    </row>
    <row r="9251" spans="2:3">
      <c r="B9251" s="5">
        <v>897</v>
      </c>
      <c r="C9251" s="5" t="s">
        <v>533</v>
      </c>
    </row>
    <row r="9252" spans="2:3">
      <c r="B9252" s="5">
        <v>618</v>
      </c>
      <c r="C9252" s="5" t="s">
        <v>533</v>
      </c>
    </row>
    <row r="9253" spans="2:3">
      <c r="B9253" s="5">
        <v>809</v>
      </c>
      <c r="C9253" s="5" t="s">
        <v>532</v>
      </c>
    </row>
    <row r="9254" spans="2:3">
      <c r="B9254" s="5">
        <v>148</v>
      </c>
      <c r="C9254" s="5" t="s">
        <v>532</v>
      </c>
    </row>
    <row r="9255" spans="2:3">
      <c r="B9255" s="5">
        <v>600</v>
      </c>
      <c r="C9255" s="5" t="s">
        <v>533</v>
      </c>
    </row>
    <row r="9256" spans="2:3">
      <c r="B9256" s="5">
        <v>397</v>
      </c>
      <c r="C9256" s="5" t="s">
        <v>533</v>
      </c>
    </row>
    <row r="9257" spans="2:3">
      <c r="B9257" s="5">
        <v>308</v>
      </c>
      <c r="C9257" s="5" t="s">
        <v>533</v>
      </c>
    </row>
    <row r="9258" spans="2:3">
      <c r="B9258" s="5">
        <v>197</v>
      </c>
      <c r="C9258" s="5" t="s">
        <v>533</v>
      </c>
    </row>
    <row r="9259" spans="2:3">
      <c r="B9259" s="5">
        <v>996</v>
      </c>
      <c r="C9259" s="5" t="s">
        <v>532</v>
      </c>
    </row>
    <row r="9260" spans="2:3">
      <c r="B9260" s="5">
        <v>716</v>
      </c>
      <c r="C9260" s="5" t="s">
        <v>533</v>
      </c>
    </row>
    <row r="9261" spans="2:3">
      <c r="B9261" s="5">
        <v>771</v>
      </c>
      <c r="C9261" s="5" t="s">
        <v>533</v>
      </c>
    </row>
    <row r="9262" spans="2:3">
      <c r="B9262" s="5">
        <v>835</v>
      </c>
      <c r="C9262" s="5" t="s">
        <v>532</v>
      </c>
    </row>
    <row r="9263" spans="2:3">
      <c r="B9263" s="5">
        <v>292</v>
      </c>
      <c r="C9263" s="5" t="s">
        <v>532</v>
      </c>
    </row>
    <row r="9264" spans="2:3">
      <c r="B9264" s="5">
        <v>23</v>
      </c>
      <c r="C9264" s="5" t="s">
        <v>533</v>
      </c>
    </row>
    <row r="9265" spans="2:3">
      <c r="B9265" s="5">
        <v>175</v>
      </c>
      <c r="C9265" s="5" t="s">
        <v>533</v>
      </c>
    </row>
    <row r="9266" spans="2:3">
      <c r="B9266" s="5">
        <v>648</v>
      </c>
      <c r="C9266" s="5" t="s">
        <v>533</v>
      </c>
    </row>
    <row r="9267" spans="2:3">
      <c r="B9267" s="5">
        <v>377</v>
      </c>
      <c r="C9267" s="5" t="s">
        <v>533</v>
      </c>
    </row>
    <row r="9268" spans="2:3">
      <c r="B9268" s="5">
        <v>902</v>
      </c>
      <c r="C9268" s="5" t="s">
        <v>532</v>
      </c>
    </row>
    <row r="9269" spans="2:3">
      <c r="B9269" s="5">
        <v>628</v>
      </c>
      <c r="C9269" s="5" t="s">
        <v>532</v>
      </c>
    </row>
    <row r="9270" spans="2:3">
      <c r="B9270" s="5">
        <v>415</v>
      </c>
      <c r="C9270" s="5" t="s">
        <v>532</v>
      </c>
    </row>
    <row r="9271" spans="2:3">
      <c r="B9271" s="5">
        <v>722</v>
      </c>
      <c r="C9271" s="5" t="s">
        <v>533</v>
      </c>
    </row>
    <row r="9272" spans="2:3">
      <c r="B9272" s="5">
        <v>56</v>
      </c>
      <c r="C9272" s="5" t="s">
        <v>533</v>
      </c>
    </row>
    <row r="9273" spans="2:3">
      <c r="B9273" s="5">
        <v>327</v>
      </c>
      <c r="C9273" s="5" t="s">
        <v>532</v>
      </c>
    </row>
    <row r="9274" spans="2:3">
      <c r="B9274" s="5">
        <v>430</v>
      </c>
      <c r="C9274" s="5" t="s">
        <v>533</v>
      </c>
    </row>
    <row r="9275" spans="2:3">
      <c r="B9275" s="5">
        <v>743</v>
      </c>
      <c r="C9275" s="5" t="s">
        <v>532</v>
      </c>
    </row>
    <row r="9276" spans="2:3">
      <c r="B9276" s="5">
        <v>519</v>
      </c>
      <c r="C9276" s="5" t="s">
        <v>533</v>
      </c>
    </row>
    <row r="9277" spans="2:3">
      <c r="B9277" s="5">
        <v>452</v>
      </c>
      <c r="C9277" s="5" t="s">
        <v>533</v>
      </c>
    </row>
    <row r="9278" spans="2:3">
      <c r="B9278" s="5">
        <v>624</v>
      </c>
      <c r="C9278" s="5" t="s">
        <v>532</v>
      </c>
    </row>
    <row r="9279" spans="2:3">
      <c r="B9279" s="5">
        <v>216</v>
      </c>
      <c r="C9279" s="5" t="s">
        <v>533</v>
      </c>
    </row>
    <row r="9280" spans="2:3">
      <c r="B9280" s="5">
        <v>267</v>
      </c>
      <c r="C9280" s="5" t="s">
        <v>533</v>
      </c>
    </row>
    <row r="9281" spans="2:3">
      <c r="B9281" s="5">
        <v>315</v>
      </c>
      <c r="C9281" s="5" t="s">
        <v>533</v>
      </c>
    </row>
    <row r="9282" spans="2:3">
      <c r="B9282" s="5">
        <v>27</v>
      </c>
      <c r="C9282" s="5" t="s">
        <v>532</v>
      </c>
    </row>
    <row r="9283" spans="2:3">
      <c r="B9283" s="5">
        <v>872</v>
      </c>
      <c r="C9283" s="5" t="s">
        <v>532</v>
      </c>
    </row>
    <row r="9284" spans="2:3">
      <c r="B9284" s="5">
        <v>565</v>
      </c>
      <c r="C9284" s="5" t="s">
        <v>533</v>
      </c>
    </row>
    <row r="9285" spans="2:3">
      <c r="B9285" s="5">
        <v>83</v>
      </c>
      <c r="C9285" s="5" t="s">
        <v>533</v>
      </c>
    </row>
    <row r="9286" spans="2:3">
      <c r="B9286" s="5">
        <v>86</v>
      </c>
      <c r="C9286" s="5" t="s">
        <v>533</v>
      </c>
    </row>
    <row r="9287" spans="2:3">
      <c r="B9287" s="5">
        <v>1000</v>
      </c>
      <c r="C9287" s="5" t="s">
        <v>532</v>
      </c>
    </row>
    <row r="9288" spans="2:3">
      <c r="B9288" s="5">
        <v>9</v>
      </c>
      <c r="C9288" s="5" t="s">
        <v>532</v>
      </c>
    </row>
    <row r="9289" spans="2:3">
      <c r="B9289" s="5">
        <v>845</v>
      </c>
      <c r="C9289" s="5" t="s">
        <v>533</v>
      </c>
    </row>
    <row r="9290" spans="2:3">
      <c r="B9290" s="5">
        <v>311</v>
      </c>
      <c r="C9290" s="5" t="s">
        <v>532</v>
      </c>
    </row>
    <row r="9291" spans="2:3">
      <c r="B9291" s="5">
        <v>105</v>
      </c>
      <c r="C9291" s="5" t="s">
        <v>533</v>
      </c>
    </row>
    <row r="9292" spans="2:3">
      <c r="B9292" s="5">
        <v>321</v>
      </c>
      <c r="C9292" s="5" t="s">
        <v>532</v>
      </c>
    </row>
    <row r="9293" spans="2:3">
      <c r="B9293" s="5">
        <v>303</v>
      </c>
      <c r="C9293" s="5" t="s">
        <v>532</v>
      </c>
    </row>
    <row r="9294" spans="2:3">
      <c r="B9294" s="5">
        <v>451</v>
      </c>
      <c r="C9294" s="5" t="s">
        <v>533</v>
      </c>
    </row>
    <row r="9295" spans="2:3">
      <c r="B9295" s="5">
        <v>820</v>
      </c>
      <c r="C9295" s="5" t="s">
        <v>533</v>
      </c>
    </row>
    <row r="9296" spans="2:3">
      <c r="B9296" s="5">
        <v>713</v>
      </c>
      <c r="C9296" s="5" t="s">
        <v>533</v>
      </c>
    </row>
    <row r="9297" spans="2:3">
      <c r="B9297" s="5">
        <v>531</v>
      </c>
      <c r="C9297" s="5" t="s">
        <v>532</v>
      </c>
    </row>
    <row r="9298" spans="2:3">
      <c r="B9298" s="5">
        <v>919</v>
      </c>
      <c r="C9298" s="5" t="s">
        <v>532</v>
      </c>
    </row>
    <row r="9299" spans="2:3">
      <c r="B9299" s="5">
        <v>744</v>
      </c>
      <c r="C9299" s="5" t="s">
        <v>532</v>
      </c>
    </row>
    <row r="9300" spans="2:3">
      <c r="B9300" s="5">
        <v>736</v>
      </c>
      <c r="C9300" s="5" t="s">
        <v>533</v>
      </c>
    </row>
    <row r="9301" spans="2:3">
      <c r="B9301" s="5">
        <v>280</v>
      </c>
      <c r="C9301" s="5" t="s">
        <v>533</v>
      </c>
    </row>
    <row r="9302" spans="2:3">
      <c r="B9302" s="5">
        <v>88</v>
      </c>
      <c r="C9302" s="5" t="s">
        <v>532</v>
      </c>
    </row>
    <row r="9303" spans="2:3">
      <c r="B9303" s="5">
        <v>720</v>
      </c>
      <c r="C9303" s="5" t="s">
        <v>533</v>
      </c>
    </row>
    <row r="9304" spans="2:3">
      <c r="B9304" s="5">
        <v>971</v>
      </c>
      <c r="C9304" s="5" t="s">
        <v>533</v>
      </c>
    </row>
    <row r="9305" spans="2:3">
      <c r="B9305" s="5">
        <v>147</v>
      </c>
      <c r="C9305" s="5" t="s">
        <v>533</v>
      </c>
    </row>
    <row r="9306" spans="2:3">
      <c r="B9306" s="5">
        <v>450</v>
      </c>
      <c r="C9306" s="5" t="s">
        <v>533</v>
      </c>
    </row>
    <row r="9307" spans="2:3">
      <c r="B9307" s="5">
        <v>157</v>
      </c>
      <c r="C9307" s="5" t="s">
        <v>533</v>
      </c>
    </row>
    <row r="9308" spans="2:3">
      <c r="B9308" s="5">
        <v>509</v>
      </c>
      <c r="C9308" s="5" t="s">
        <v>532</v>
      </c>
    </row>
    <row r="9309" spans="2:3">
      <c r="B9309" s="5">
        <v>691</v>
      </c>
      <c r="C9309" s="5" t="s">
        <v>533</v>
      </c>
    </row>
    <row r="9310" spans="2:3">
      <c r="B9310" s="5">
        <v>137</v>
      </c>
      <c r="C9310" s="5" t="s">
        <v>532</v>
      </c>
    </row>
    <row r="9311" spans="2:3">
      <c r="B9311" s="5">
        <v>807</v>
      </c>
      <c r="C9311" s="5" t="s">
        <v>533</v>
      </c>
    </row>
    <row r="9312" spans="2:3">
      <c r="B9312" s="5">
        <v>163</v>
      </c>
      <c r="C9312" s="5" t="s">
        <v>533</v>
      </c>
    </row>
    <row r="9313" spans="2:3">
      <c r="B9313" s="5">
        <v>444</v>
      </c>
      <c r="C9313" s="5" t="s">
        <v>533</v>
      </c>
    </row>
    <row r="9314" spans="2:3">
      <c r="B9314" s="5">
        <v>166</v>
      </c>
      <c r="C9314" s="5" t="s">
        <v>533</v>
      </c>
    </row>
    <row r="9315" spans="2:3">
      <c r="B9315" s="5">
        <v>547</v>
      </c>
      <c r="C9315" s="5" t="s">
        <v>533</v>
      </c>
    </row>
    <row r="9316" spans="2:3">
      <c r="B9316" s="5">
        <v>942</v>
      </c>
      <c r="C9316" s="5" t="s">
        <v>533</v>
      </c>
    </row>
    <row r="9317" spans="2:3">
      <c r="B9317" s="5">
        <v>261</v>
      </c>
      <c r="C9317" s="5" t="s">
        <v>533</v>
      </c>
    </row>
    <row r="9318" spans="2:3">
      <c r="B9318" s="5">
        <v>995</v>
      </c>
      <c r="C9318" s="5" t="s">
        <v>532</v>
      </c>
    </row>
    <row r="9319" spans="2:3">
      <c r="B9319" s="5">
        <v>460</v>
      </c>
      <c r="C9319" s="5" t="s">
        <v>533</v>
      </c>
    </row>
    <row r="9320" spans="2:3">
      <c r="B9320" s="5">
        <v>559</v>
      </c>
      <c r="C9320" s="5" t="s">
        <v>533</v>
      </c>
    </row>
    <row r="9321" spans="2:3">
      <c r="B9321" s="5">
        <v>496</v>
      </c>
      <c r="C9321" s="5" t="s">
        <v>533</v>
      </c>
    </row>
    <row r="9322" spans="2:3">
      <c r="B9322" s="5">
        <v>861</v>
      </c>
      <c r="C9322" s="5" t="s">
        <v>532</v>
      </c>
    </row>
    <row r="9323" spans="2:3">
      <c r="B9323" s="5">
        <v>603</v>
      </c>
      <c r="C9323" s="5" t="s">
        <v>533</v>
      </c>
    </row>
    <row r="9324" spans="2:3">
      <c r="B9324" s="5">
        <v>883</v>
      </c>
      <c r="C9324" s="5" t="s">
        <v>533</v>
      </c>
    </row>
    <row r="9325" spans="2:3">
      <c r="B9325" s="5">
        <v>528</v>
      </c>
      <c r="C9325" s="5" t="s">
        <v>532</v>
      </c>
    </row>
    <row r="9326" spans="2:3">
      <c r="B9326" s="5">
        <v>351</v>
      </c>
      <c r="C9326" s="5" t="s">
        <v>532</v>
      </c>
    </row>
    <row r="9327" spans="2:3">
      <c r="B9327" s="5">
        <v>278</v>
      </c>
      <c r="C9327" s="5" t="s">
        <v>532</v>
      </c>
    </row>
    <row r="9328" spans="2:3">
      <c r="B9328" s="5">
        <v>678</v>
      </c>
      <c r="C9328" s="5" t="s">
        <v>532</v>
      </c>
    </row>
    <row r="9329" spans="2:3">
      <c r="B9329" s="5">
        <v>597</v>
      </c>
      <c r="C9329" s="5" t="s">
        <v>533</v>
      </c>
    </row>
    <row r="9330" spans="2:3">
      <c r="B9330" s="5">
        <v>323</v>
      </c>
      <c r="C9330" s="5" t="s">
        <v>533</v>
      </c>
    </row>
    <row r="9331" spans="2:3">
      <c r="B9331" s="5">
        <v>931</v>
      </c>
      <c r="C9331" s="5" t="s">
        <v>533</v>
      </c>
    </row>
    <row r="9332" spans="2:3">
      <c r="B9332" s="5">
        <v>330</v>
      </c>
      <c r="C9332" s="5" t="s">
        <v>532</v>
      </c>
    </row>
    <row r="9333" spans="2:3">
      <c r="B9333" s="5">
        <v>701</v>
      </c>
      <c r="C9333" s="5" t="s">
        <v>532</v>
      </c>
    </row>
    <row r="9334" spans="2:3">
      <c r="B9334" s="5">
        <v>228</v>
      </c>
      <c r="C9334" s="5" t="s">
        <v>532</v>
      </c>
    </row>
    <row r="9335" spans="2:3">
      <c r="B9335" s="5">
        <v>872</v>
      </c>
      <c r="C9335" s="5" t="s">
        <v>532</v>
      </c>
    </row>
    <row r="9336" spans="2:3">
      <c r="B9336" s="5">
        <v>736</v>
      </c>
      <c r="C9336" s="5" t="s">
        <v>533</v>
      </c>
    </row>
    <row r="9337" spans="2:3">
      <c r="B9337" s="5">
        <v>535</v>
      </c>
      <c r="C9337" s="5" t="s">
        <v>533</v>
      </c>
    </row>
    <row r="9338" spans="2:3">
      <c r="B9338" s="5">
        <v>889</v>
      </c>
      <c r="C9338" s="5" t="s">
        <v>532</v>
      </c>
    </row>
    <row r="9339" spans="2:3">
      <c r="B9339" s="5">
        <v>244</v>
      </c>
      <c r="C9339" s="5" t="s">
        <v>532</v>
      </c>
    </row>
    <row r="9340" spans="2:3">
      <c r="B9340" s="5">
        <v>563</v>
      </c>
      <c r="C9340" s="5" t="s">
        <v>533</v>
      </c>
    </row>
    <row r="9341" spans="2:3">
      <c r="B9341" s="5">
        <v>60</v>
      </c>
      <c r="C9341" s="5" t="s">
        <v>533</v>
      </c>
    </row>
    <row r="9342" spans="2:3">
      <c r="B9342" s="5">
        <v>759</v>
      </c>
      <c r="C9342" s="5" t="s">
        <v>532</v>
      </c>
    </row>
    <row r="9343" spans="2:3">
      <c r="B9343" s="5">
        <v>814</v>
      </c>
      <c r="C9343" s="5" t="s">
        <v>532</v>
      </c>
    </row>
    <row r="9344" spans="2:3">
      <c r="B9344" s="5">
        <v>565</v>
      </c>
      <c r="C9344" s="5" t="s">
        <v>533</v>
      </c>
    </row>
    <row r="9345" spans="2:3">
      <c r="B9345" s="5">
        <v>726</v>
      </c>
      <c r="C9345" s="5" t="s">
        <v>533</v>
      </c>
    </row>
    <row r="9346" spans="2:3">
      <c r="B9346" s="5">
        <v>369</v>
      </c>
      <c r="C9346" s="5" t="s">
        <v>532</v>
      </c>
    </row>
    <row r="9347" spans="2:3">
      <c r="B9347" s="5">
        <v>807</v>
      </c>
      <c r="C9347" s="5" t="s">
        <v>532</v>
      </c>
    </row>
    <row r="9348" spans="2:3">
      <c r="B9348" s="5">
        <v>658</v>
      </c>
      <c r="C9348" s="5" t="s">
        <v>532</v>
      </c>
    </row>
    <row r="9349" spans="2:3">
      <c r="B9349" s="5">
        <v>77</v>
      </c>
      <c r="C9349" s="5" t="s">
        <v>533</v>
      </c>
    </row>
    <row r="9350" spans="2:3">
      <c r="B9350" s="5">
        <v>0</v>
      </c>
      <c r="C9350" s="5" t="s">
        <v>533</v>
      </c>
    </row>
    <row r="9351" spans="2:3">
      <c r="B9351" s="5">
        <v>367</v>
      </c>
      <c r="C9351" s="5" t="s">
        <v>533</v>
      </c>
    </row>
    <row r="9352" spans="2:3">
      <c r="B9352" s="5">
        <v>435</v>
      </c>
      <c r="C9352" s="5" t="s">
        <v>533</v>
      </c>
    </row>
    <row r="9353" spans="2:3">
      <c r="B9353" s="5">
        <v>947</v>
      </c>
      <c r="C9353" s="5" t="s">
        <v>533</v>
      </c>
    </row>
    <row r="9354" spans="2:3">
      <c r="B9354" s="5">
        <v>93</v>
      </c>
      <c r="C9354" s="5" t="s">
        <v>533</v>
      </c>
    </row>
    <row r="9355" spans="2:3">
      <c r="B9355" s="5">
        <v>747</v>
      </c>
      <c r="C9355" s="5" t="s">
        <v>533</v>
      </c>
    </row>
    <row r="9356" spans="2:3">
      <c r="B9356" s="5">
        <v>857</v>
      </c>
      <c r="C9356" s="5" t="s">
        <v>532</v>
      </c>
    </row>
    <row r="9357" spans="2:3">
      <c r="B9357" s="5">
        <v>638</v>
      </c>
      <c r="C9357" s="5" t="s">
        <v>533</v>
      </c>
    </row>
    <row r="9358" spans="2:3">
      <c r="B9358" s="5">
        <v>131</v>
      </c>
      <c r="C9358" s="5" t="s">
        <v>533</v>
      </c>
    </row>
    <row r="9359" spans="2:3">
      <c r="B9359" s="5">
        <v>258</v>
      </c>
      <c r="C9359" s="5" t="s">
        <v>533</v>
      </c>
    </row>
    <row r="9360" spans="2:3">
      <c r="B9360" s="5">
        <v>217</v>
      </c>
      <c r="C9360" s="5" t="s">
        <v>532</v>
      </c>
    </row>
    <row r="9361" spans="2:3">
      <c r="B9361" s="5">
        <v>635</v>
      </c>
      <c r="C9361" s="5" t="s">
        <v>533</v>
      </c>
    </row>
    <row r="9362" spans="2:3">
      <c r="B9362" s="5">
        <v>472</v>
      </c>
      <c r="C9362" s="5" t="s">
        <v>533</v>
      </c>
    </row>
    <row r="9363" spans="2:3">
      <c r="B9363" s="5">
        <v>373</v>
      </c>
      <c r="C9363" s="5" t="s">
        <v>532</v>
      </c>
    </row>
    <row r="9364" spans="2:3">
      <c r="B9364" s="5">
        <v>288</v>
      </c>
      <c r="C9364" s="5" t="s">
        <v>533</v>
      </c>
    </row>
    <row r="9365" spans="2:3">
      <c r="B9365" s="5">
        <v>275</v>
      </c>
      <c r="C9365" s="5" t="s">
        <v>533</v>
      </c>
    </row>
    <row r="9366" spans="2:3">
      <c r="B9366" s="5">
        <v>680</v>
      </c>
      <c r="C9366" s="5" t="s">
        <v>533</v>
      </c>
    </row>
    <row r="9367" spans="2:3">
      <c r="B9367" s="5">
        <v>427</v>
      </c>
      <c r="C9367" s="5" t="s">
        <v>533</v>
      </c>
    </row>
    <row r="9368" spans="2:3">
      <c r="B9368" s="5">
        <v>84</v>
      </c>
      <c r="C9368" s="5" t="s">
        <v>533</v>
      </c>
    </row>
    <row r="9369" spans="2:3">
      <c r="B9369" s="5">
        <v>597</v>
      </c>
      <c r="C9369" s="5" t="s">
        <v>533</v>
      </c>
    </row>
    <row r="9370" spans="2:3">
      <c r="B9370" s="5">
        <v>394</v>
      </c>
      <c r="C9370" s="5" t="s">
        <v>533</v>
      </c>
    </row>
    <row r="9371" spans="2:3">
      <c r="B9371" s="5">
        <v>494</v>
      </c>
      <c r="C9371" s="5" t="s">
        <v>533</v>
      </c>
    </row>
    <row r="9372" spans="2:3">
      <c r="B9372" s="5">
        <v>347</v>
      </c>
      <c r="C9372" s="5" t="s">
        <v>533</v>
      </c>
    </row>
    <row r="9373" spans="2:3">
      <c r="B9373" s="5">
        <v>387</v>
      </c>
      <c r="C9373" s="5" t="s">
        <v>533</v>
      </c>
    </row>
    <row r="9374" spans="2:3">
      <c r="B9374" s="5">
        <v>366</v>
      </c>
      <c r="C9374" s="5" t="s">
        <v>533</v>
      </c>
    </row>
    <row r="9375" spans="2:3">
      <c r="B9375" s="5">
        <v>393</v>
      </c>
      <c r="C9375" s="5" t="s">
        <v>533</v>
      </c>
    </row>
    <row r="9376" spans="2:3">
      <c r="B9376" s="5">
        <v>941</v>
      </c>
      <c r="C9376" s="5" t="s">
        <v>532</v>
      </c>
    </row>
    <row r="9377" spans="2:3">
      <c r="B9377" s="5">
        <v>756</v>
      </c>
      <c r="C9377" s="5" t="s">
        <v>533</v>
      </c>
    </row>
    <row r="9378" spans="2:3">
      <c r="B9378" s="5">
        <v>761</v>
      </c>
      <c r="C9378" s="5" t="s">
        <v>533</v>
      </c>
    </row>
    <row r="9379" spans="2:3">
      <c r="B9379" s="5">
        <v>414</v>
      </c>
      <c r="C9379" s="5" t="s">
        <v>533</v>
      </c>
    </row>
    <row r="9380" spans="2:3">
      <c r="B9380" s="5">
        <v>696</v>
      </c>
      <c r="C9380" s="5" t="s">
        <v>532</v>
      </c>
    </row>
    <row r="9381" spans="2:3">
      <c r="B9381" s="5">
        <v>824</v>
      </c>
      <c r="C9381" s="5" t="s">
        <v>533</v>
      </c>
    </row>
    <row r="9382" spans="2:3">
      <c r="B9382" s="5">
        <v>131</v>
      </c>
      <c r="C9382" s="5" t="s">
        <v>533</v>
      </c>
    </row>
    <row r="9383" spans="2:3">
      <c r="B9383" s="5">
        <v>514</v>
      </c>
      <c r="C9383" s="5" t="s">
        <v>533</v>
      </c>
    </row>
    <row r="9384" spans="2:3">
      <c r="B9384" s="5">
        <v>293</v>
      </c>
      <c r="C9384" s="5" t="s">
        <v>532</v>
      </c>
    </row>
    <row r="9385" spans="2:3">
      <c r="B9385" s="5">
        <v>779</v>
      </c>
      <c r="C9385" s="5" t="s">
        <v>532</v>
      </c>
    </row>
    <row r="9386" spans="2:3">
      <c r="B9386" s="5">
        <v>746</v>
      </c>
      <c r="C9386" s="5" t="s">
        <v>533</v>
      </c>
    </row>
    <row r="9387" spans="2:3">
      <c r="B9387" s="5">
        <v>823</v>
      </c>
      <c r="C9387" s="5" t="s">
        <v>532</v>
      </c>
    </row>
    <row r="9388" spans="2:3">
      <c r="B9388" s="5">
        <v>168</v>
      </c>
      <c r="C9388" s="5" t="s">
        <v>533</v>
      </c>
    </row>
    <row r="9389" spans="2:3">
      <c r="B9389" s="5">
        <v>600</v>
      </c>
      <c r="C9389" s="5" t="s">
        <v>533</v>
      </c>
    </row>
    <row r="9390" spans="2:3">
      <c r="B9390" s="5">
        <v>936</v>
      </c>
      <c r="C9390" s="5" t="s">
        <v>533</v>
      </c>
    </row>
    <row r="9391" spans="2:3">
      <c r="B9391" s="5">
        <v>142</v>
      </c>
      <c r="C9391" s="5" t="s">
        <v>533</v>
      </c>
    </row>
    <row r="9392" spans="2:3">
      <c r="B9392" s="5">
        <v>81</v>
      </c>
      <c r="C9392" s="5" t="s">
        <v>533</v>
      </c>
    </row>
    <row r="9393" spans="2:3">
      <c r="B9393" s="5">
        <v>245</v>
      </c>
      <c r="C9393" s="5" t="s">
        <v>532</v>
      </c>
    </row>
    <row r="9394" spans="2:3">
      <c r="B9394" s="5">
        <v>651</v>
      </c>
      <c r="C9394" s="5" t="s">
        <v>533</v>
      </c>
    </row>
    <row r="9395" spans="2:3">
      <c r="B9395" s="5">
        <v>362</v>
      </c>
      <c r="C9395" s="5" t="s">
        <v>533</v>
      </c>
    </row>
    <row r="9396" spans="2:3">
      <c r="B9396" s="5">
        <v>402</v>
      </c>
      <c r="C9396" s="5" t="s">
        <v>532</v>
      </c>
    </row>
    <row r="9397" spans="2:3">
      <c r="B9397" s="5">
        <v>519</v>
      </c>
      <c r="C9397" s="5" t="s">
        <v>533</v>
      </c>
    </row>
    <row r="9398" spans="2:3">
      <c r="B9398" s="5">
        <v>350</v>
      </c>
      <c r="C9398" s="5" t="s">
        <v>533</v>
      </c>
    </row>
    <row r="9399" spans="2:3">
      <c r="B9399" s="5">
        <v>119</v>
      </c>
      <c r="C9399" s="5" t="s">
        <v>533</v>
      </c>
    </row>
    <row r="9400" spans="2:3">
      <c r="B9400" s="5">
        <v>42</v>
      </c>
      <c r="C9400" s="5" t="s">
        <v>533</v>
      </c>
    </row>
    <row r="9401" spans="2:3">
      <c r="B9401" s="5">
        <v>2</v>
      </c>
      <c r="C9401" s="5" t="s">
        <v>533</v>
      </c>
    </row>
    <row r="9402" spans="2:3">
      <c r="B9402" s="5">
        <v>22</v>
      </c>
      <c r="C9402" s="5" t="s">
        <v>532</v>
      </c>
    </row>
    <row r="9403" spans="2:3">
      <c r="B9403" s="5">
        <v>450</v>
      </c>
      <c r="C9403" s="5" t="s">
        <v>533</v>
      </c>
    </row>
    <row r="9404" spans="2:3">
      <c r="B9404" s="5">
        <v>253</v>
      </c>
      <c r="C9404" s="5" t="s">
        <v>532</v>
      </c>
    </row>
    <row r="9405" spans="2:3">
      <c r="B9405" s="5">
        <v>783</v>
      </c>
      <c r="C9405" s="5" t="s">
        <v>532</v>
      </c>
    </row>
    <row r="9406" spans="2:3">
      <c r="B9406" s="5">
        <v>396</v>
      </c>
      <c r="C9406" s="5" t="s">
        <v>533</v>
      </c>
    </row>
    <row r="9407" spans="2:3">
      <c r="B9407" s="5">
        <v>817</v>
      </c>
      <c r="C9407" s="5" t="s">
        <v>532</v>
      </c>
    </row>
    <row r="9408" spans="2:3">
      <c r="B9408" s="5">
        <v>173</v>
      </c>
      <c r="C9408" s="5" t="s">
        <v>533</v>
      </c>
    </row>
    <row r="9409" spans="2:3">
      <c r="B9409" s="5">
        <v>704</v>
      </c>
      <c r="C9409" s="5" t="s">
        <v>533</v>
      </c>
    </row>
    <row r="9410" spans="2:3">
      <c r="B9410" s="5">
        <v>119</v>
      </c>
      <c r="C9410" s="5" t="s">
        <v>532</v>
      </c>
    </row>
    <row r="9411" spans="2:3">
      <c r="B9411" s="5">
        <v>960</v>
      </c>
      <c r="C9411" s="5" t="s">
        <v>533</v>
      </c>
    </row>
    <row r="9412" spans="2:3">
      <c r="B9412" s="5">
        <v>174</v>
      </c>
      <c r="C9412" s="5" t="s">
        <v>532</v>
      </c>
    </row>
    <row r="9413" spans="2:3">
      <c r="B9413" s="5">
        <v>325</v>
      </c>
      <c r="C9413" s="5" t="s">
        <v>532</v>
      </c>
    </row>
    <row r="9414" spans="2:3">
      <c r="B9414" s="5">
        <v>251</v>
      </c>
      <c r="C9414" s="5" t="s">
        <v>533</v>
      </c>
    </row>
    <row r="9415" spans="2:3">
      <c r="B9415" s="5">
        <v>6</v>
      </c>
      <c r="C9415" s="5" t="s">
        <v>533</v>
      </c>
    </row>
    <row r="9416" spans="2:3">
      <c r="B9416" s="5">
        <v>173</v>
      </c>
      <c r="C9416" s="5" t="s">
        <v>533</v>
      </c>
    </row>
    <row r="9417" spans="2:3">
      <c r="B9417" s="5">
        <v>991</v>
      </c>
      <c r="C9417" s="5" t="s">
        <v>532</v>
      </c>
    </row>
    <row r="9418" spans="2:3">
      <c r="B9418" s="5">
        <v>129</v>
      </c>
      <c r="C9418" s="5" t="s">
        <v>533</v>
      </c>
    </row>
    <row r="9419" spans="2:3">
      <c r="B9419" s="5">
        <v>124</v>
      </c>
      <c r="C9419" s="5" t="s">
        <v>533</v>
      </c>
    </row>
    <row r="9420" spans="2:3">
      <c r="B9420" s="5">
        <v>701</v>
      </c>
      <c r="C9420" s="5" t="s">
        <v>532</v>
      </c>
    </row>
    <row r="9421" spans="2:3">
      <c r="B9421" s="5">
        <v>400</v>
      </c>
      <c r="C9421" s="5" t="s">
        <v>532</v>
      </c>
    </row>
    <row r="9422" spans="2:3">
      <c r="B9422" s="5">
        <v>815</v>
      </c>
      <c r="C9422" s="5" t="s">
        <v>532</v>
      </c>
    </row>
    <row r="9423" spans="2:3">
      <c r="B9423" s="5">
        <v>633</v>
      </c>
      <c r="C9423" s="5" t="s">
        <v>532</v>
      </c>
    </row>
    <row r="9424" spans="2:3">
      <c r="B9424" s="5">
        <v>178</v>
      </c>
      <c r="C9424" s="5" t="s">
        <v>532</v>
      </c>
    </row>
    <row r="9425" spans="2:3">
      <c r="B9425" s="5">
        <v>107</v>
      </c>
      <c r="C9425" s="5" t="s">
        <v>532</v>
      </c>
    </row>
    <row r="9426" spans="2:3">
      <c r="B9426" s="5">
        <v>847</v>
      </c>
      <c r="C9426" s="5" t="s">
        <v>532</v>
      </c>
    </row>
    <row r="9427" spans="2:3">
      <c r="B9427" s="5">
        <v>352</v>
      </c>
      <c r="C9427" s="5" t="s">
        <v>533</v>
      </c>
    </row>
    <row r="9428" spans="2:3">
      <c r="B9428" s="5">
        <v>504</v>
      </c>
      <c r="C9428" s="5" t="s">
        <v>533</v>
      </c>
    </row>
    <row r="9429" spans="2:3">
      <c r="B9429" s="5">
        <v>336</v>
      </c>
      <c r="C9429" s="5" t="s">
        <v>533</v>
      </c>
    </row>
    <row r="9430" spans="2:3">
      <c r="B9430" s="5">
        <v>729</v>
      </c>
      <c r="C9430" s="5" t="s">
        <v>533</v>
      </c>
    </row>
    <row r="9431" spans="2:3">
      <c r="B9431" s="5">
        <v>928</v>
      </c>
      <c r="C9431" s="5" t="s">
        <v>533</v>
      </c>
    </row>
    <row r="9432" spans="2:3">
      <c r="B9432" s="5">
        <v>392</v>
      </c>
      <c r="C9432" s="5" t="s">
        <v>533</v>
      </c>
    </row>
    <row r="9433" spans="2:3">
      <c r="B9433" s="5">
        <v>443</v>
      </c>
      <c r="C9433" s="5" t="s">
        <v>532</v>
      </c>
    </row>
    <row r="9434" spans="2:3">
      <c r="B9434" s="5">
        <v>493</v>
      </c>
      <c r="C9434" s="5" t="s">
        <v>533</v>
      </c>
    </row>
    <row r="9435" spans="2:3">
      <c r="B9435" s="5">
        <v>17</v>
      </c>
      <c r="C9435" s="5" t="s">
        <v>533</v>
      </c>
    </row>
    <row r="9436" spans="2:3">
      <c r="B9436" s="5">
        <v>268</v>
      </c>
      <c r="C9436" s="5" t="s">
        <v>532</v>
      </c>
    </row>
    <row r="9437" spans="2:3">
      <c r="B9437" s="5">
        <v>670</v>
      </c>
      <c r="C9437" s="5" t="s">
        <v>533</v>
      </c>
    </row>
    <row r="9438" spans="2:3">
      <c r="B9438" s="5">
        <v>380</v>
      </c>
      <c r="C9438" s="5" t="s">
        <v>533</v>
      </c>
    </row>
    <row r="9439" spans="2:3">
      <c r="B9439" s="5">
        <v>757</v>
      </c>
      <c r="C9439" s="5" t="s">
        <v>533</v>
      </c>
    </row>
    <row r="9440" spans="2:3">
      <c r="B9440" s="5">
        <v>489</v>
      </c>
      <c r="C9440" s="5" t="s">
        <v>533</v>
      </c>
    </row>
    <row r="9441" spans="2:3">
      <c r="B9441" s="5">
        <v>579</v>
      </c>
      <c r="C9441" s="5" t="s">
        <v>532</v>
      </c>
    </row>
    <row r="9442" spans="2:3">
      <c r="B9442" s="5">
        <v>881</v>
      </c>
      <c r="C9442" s="5" t="s">
        <v>533</v>
      </c>
    </row>
    <row r="9443" spans="2:3">
      <c r="B9443" s="5">
        <v>556</v>
      </c>
      <c r="C9443" s="5" t="s">
        <v>532</v>
      </c>
    </row>
    <row r="9444" spans="2:3">
      <c r="B9444" s="5">
        <v>914</v>
      </c>
      <c r="C9444" s="5" t="s">
        <v>533</v>
      </c>
    </row>
    <row r="9445" spans="2:3">
      <c r="B9445" s="5">
        <v>886</v>
      </c>
      <c r="C9445" s="5" t="s">
        <v>532</v>
      </c>
    </row>
    <row r="9446" spans="2:3">
      <c r="B9446" s="5">
        <v>410</v>
      </c>
      <c r="C9446" s="5" t="s">
        <v>533</v>
      </c>
    </row>
    <row r="9447" spans="2:3">
      <c r="B9447" s="5">
        <v>679</v>
      </c>
      <c r="C9447" s="5" t="s">
        <v>533</v>
      </c>
    </row>
    <row r="9448" spans="2:3">
      <c r="B9448" s="5">
        <v>761</v>
      </c>
      <c r="C9448" s="5" t="s">
        <v>532</v>
      </c>
    </row>
    <row r="9449" spans="2:3">
      <c r="B9449" s="5">
        <v>107</v>
      </c>
      <c r="C9449" s="5" t="s">
        <v>532</v>
      </c>
    </row>
    <row r="9450" spans="2:3">
      <c r="B9450" s="5">
        <v>147</v>
      </c>
      <c r="C9450" s="5" t="s">
        <v>533</v>
      </c>
    </row>
    <row r="9451" spans="2:3">
      <c r="B9451" s="5">
        <v>380</v>
      </c>
      <c r="C9451" s="5" t="s">
        <v>533</v>
      </c>
    </row>
    <row r="9452" spans="2:3">
      <c r="B9452" s="5">
        <v>71</v>
      </c>
      <c r="C9452" s="5" t="s">
        <v>532</v>
      </c>
    </row>
    <row r="9453" spans="2:3">
      <c r="B9453" s="5">
        <v>492</v>
      </c>
      <c r="C9453" s="5" t="s">
        <v>533</v>
      </c>
    </row>
    <row r="9454" spans="2:3">
      <c r="B9454" s="5">
        <v>184</v>
      </c>
      <c r="C9454" s="5" t="s">
        <v>532</v>
      </c>
    </row>
    <row r="9455" spans="2:3">
      <c r="B9455" s="5">
        <v>374</v>
      </c>
      <c r="C9455" s="5" t="s">
        <v>533</v>
      </c>
    </row>
    <row r="9456" spans="2:3">
      <c r="B9456" s="5">
        <v>115</v>
      </c>
      <c r="C9456" s="5" t="s">
        <v>532</v>
      </c>
    </row>
    <row r="9457" spans="2:3">
      <c r="B9457" s="5">
        <v>770</v>
      </c>
      <c r="C9457" s="5" t="s">
        <v>532</v>
      </c>
    </row>
    <row r="9458" spans="2:3">
      <c r="B9458" s="5">
        <v>74</v>
      </c>
      <c r="C9458" s="5" t="s">
        <v>533</v>
      </c>
    </row>
    <row r="9459" spans="2:3">
      <c r="B9459" s="5">
        <v>221</v>
      </c>
      <c r="C9459" s="5" t="s">
        <v>532</v>
      </c>
    </row>
    <row r="9460" spans="2:3">
      <c r="B9460" s="5">
        <v>229</v>
      </c>
      <c r="C9460" s="5" t="s">
        <v>533</v>
      </c>
    </row>
    <row r="9461" spans="2:3">
      <c r="B9461" s="5">
        <v>992</v>
      </c>
      <c r="C9461" s="5" t="s">
        <v>532</v>
      </c>
    </row>
    <row r="9462" spans="2:3">
      <c r="B9462" s="5">
        <v>585</v>
      </c>
      <c r="C9462" s="5" t="s">
        <v>533</v>
      </c>
    </row>
    <row r="9463" spans="2:3">
      <c r="B9463" s="5">
        <v>516</v>
      </c>
      <c r="C9463" s="5" t="s">
        <v>533</v>
      </c>
    </row>
    <row r="9464" spans="2:3">
      <c r="B9464" s="5">
        <v>366</v>
      </c>
      <c r="C9464" s="5" t="s">
        <v>533</v>
      </c>
    </row>
    <row r="9465" spans="2:3">
      <c r="B9465" s="5">
        <v>442</v>
      </c>
      <c r="C9465" s="5" t="s">
        <v>533</v>
      </c>
    </row>
    <row r="9466" spans="2:3">
      <c r="B9466" s="5">
        <v>79</v>
      </c>
      <c r="C9466" s="5" t="s">
        <v>533</v>
      </c>
    </row>
    <row r="9467" spans="2:3">
      <c r="B9467" s="5">
        <v>985</v>
      </c>
      <c r="C9467" s="5" t="s">
        <v>533</v>
      </c>
    </row>
    <row r="9468" spans="2:3">
      <c r="B9468" s="5">
        <v>602</v>
      </c>
      <c r="C9468" s="5" t="s">
        <v>533</v>
      </c>
    </row>
    <row r="9469" spans="2:3">
      <c r="B9469" s="5">
        <v>592</v>
      </c>
      <c r="C9469" s="5" t="s">
        <v>533</v>
      </c>
    </row>
    <row r="9470" spans="2:3">
      <c r="B9470" s="5">
        <v>212</v>
      </c>
      <c r="C9470" s="5" t="s">
        <v>533</v>
      </c>
    </row>
    <row r="9471" spans="2:3">
      <c r="B9471" s="5">
        <v>434</v>
      </c>
      <c r="C9471" s="5" t="s">
        <v>533</v>
      </c>
    </row>
    <row r="9472" spans="2:3">
      <c r="B9472" s="5">
        <v>136</v>
      </c>
      <c r="C9472" s="5" t="s">
        <v>533</v>
      </c>
    </row>
    <row r="9473" spans="2:3">
      <c r="B9473" s="5">
        <v>409</v>
      </c>
      <c r="C9473" s="5" t="s">
        <v>533</v>
      </c>
    </row>
    <row r="9474" spans="2:3">
      <c r="B9474" s="5">
        <v>594</v>
      </c>
      <c r="C9474" s="5" t="s">
        <v>533</v>
      </c>
    </row>
    <row r="9475" spans="2:3">
      <c r="B9475" s="5">
        <v>175</v>
      </c>
      <c r="C9475" s="5" t="s">
        <v>532</v>
      </c>
    </row>
    <row r="9476" spans="2:3">
      <c r="B9476" s="5">
        <v>862</v>
      </c>
      <c r="C9476" s="5" t="s">
        <v>532</v>
      </c>
    </row>
    <row r="9477" spans="2:3">
      <c r="B9477" s="5">
        <v>341</v>
      </c>
      <c r="C9477" s="5" t="s">
        <v>533</v>
      </c>
    </row>
    <row r="9478" spans="2:3">
      <c r="B9478" s="5">
        <v>387</v>
      </c>
      <c r="C9478" s="5" t="s">
        <v>533</v>
      </c>
    </row>
    <row r="9479" spans="2:3">
      <c r="B9479" s="5">
        <v>912</v>
      </c>
      <c r="C9479" s="5" t="s">
        <v>532</v>
      </c>
    </row>
    <row r="9480" spans="2:3">
      <c r="B9480" s="5">
        <v>903</v>
      </c>
      <c r="C9480" s="5" t="s">
        <v>532</v>
      </c>
    </row>
    <row r="9481" spans="2:3">
      <c r="B9481" s="5">
        <v>977</v>
      </c>
      <c r="C9481" s="5" t="s">
        <v>532</v>
      </c>
    </row>
    <row r="9482" spans="2:3">
      <c r="B9482" s="5">
        <v>129</v>
      </c>
      <c r="C9482" s="5" t="s">
        <v>533</v>
      </c>
    </row>
    <row r="9483" spans="2:3">
      <c r="B9483" s="5">
        <v>385</v>
      </c>
      <c r="C9483" s="5" t="s">
        <v>533</v>
      </c>
    </row>
    <row r="9484" spans="2:3">
      <c r="B9484" s="5">
        <v>466</v>
      </c>
      <c r="C9484" s="5" t="s">
        <v>533</v>
      </c>
    </row>
    <row r="9485" spans="2:3">
      <c r="B9485" s="5">
        <v>887</v>
      </c>
      <c r="C9485" s="5" t="s">
        <v>532</v>
      </c>
    </row>
    <row r="9486" spans="2:3">
      <c r="B9486" s="5">
        <v>909</v>
      </c>
      <c r="C9486" s="5" t="s">
        <v>533</v>
      </c>
    </row>
    <row r="9487" spans="2:3">
      <c r="B9487" s="5">
        <v>874</v>
      </c>
      <c r="C9487" s="5" t="s">
        <v>533</v>
      </c>
    </row>
    <row r="9488" spans="2:3">
      <c r="B9488" s="5">
        <v>166</v>
      </c>
      <c r="C9488" s="5" t="s">
        <v>533</v>
      </c>
    </row>
    <row r="9489" spans="2:3">
      <c r="B9489" s="5">
        <v>705</v>
      </c>
      <c r="C9489" s="5" t="s">
        <v>533</v>
      </c>
    </row>
    <row r="9490" spans="2:3">
      <c r="B9490" s="5">
        <v>226</v>
      </c>
      <c r="C9490" s="5" t="s">
        <v>532</v>
      </c>
    </row>
    <row r="9491" spans="2:3">
      <c r="B9491" s="5">
        <v>56</v>
      </c>
      <c r="C9491" s="5" t="s">
        <v>533</v>
      </c>
    </row>
    <row r="9492" spans="2:3">
      <c r="B9492" s="5">
        <v>943</v>
      </c>
      <c r="C9492" s="5" t="s">
        <v>533</v>
      </c>
    </row>
    <row r="9493" spans="2:3">
      <c r="B9493" s="5">
        <v>380</v>
      </c>
      <c r="C9493" s="5" t="s">
        <v>533</v>
      </c>
    </row>
    <row r="9494" spans="2:3">
      <c r="B9494" s="5">
        <v>860</v>
      </c>
      <c r="C9494" s="5" t="s">
        <v>532</v>
      </c>
    </row>
    <row r="9495" spans="2:3">
      <c r="B9495" s="5">
        <v>538</v>
      </c>
      <c r="C9495" s="5" t="s">
        <v>533</v>
      </c>
    </row>
    <row r="9496" spans="2:3">
      <c r="B9496" s="5">
        <v>174</v>
      </c>
      <c r="C9496" s="5" t="s">
        <v>532</v>
      </c>
    </row>
    <row r="9497" spans="2:3">
      <c r="B9497" s="5">
        <v>84</v>
      </c>
      <c r="C9497" s="5" t="s">
        <v>533</v>
      </c>
    </row>
    <row r="9498" spans="2:3">
      <c r="B9498" s="5">
        <v>196</v>
      </c>
      <c r="C9498" s="5" t="s">
        <v>532</v>
      </c>
    </row>
    <row r="9499" spans="2:3">
      <c r="B9499" s="5">
        <v>502</v>
      </c>
      <c r="C9499" s="5" t="s">
        <v>533</v>
      </c>
    </row>
    <row r="9500" spans="2:3">
      <c r="B9500" s="5">
        <v>665</v>
      </c>
      <c r="C9500" s="5" t="s">
        <v>533</v>
      </c>
    </row>
    <row r="9501" spans="2:3">
      <c r="B9501" s="5">
        <v>100</v>
      </c>
      <c r="C9501" s="5" t="s">
        <v>533</v>
      </c>
    </row>
    <row r="9502" spans="2:3">
      <c r="B9502" s="5">
        <v>463</v>
      </c>
      <c r="C9502" s="5" t="s">
        <v>533</v>
      </c>
    </row>
    <row r="9503" spans="2:3">
      <c r="B9503" s="5">
        <v>698</v>
      </c>
      <c r="C9503" s="5" t="s">
        <v>532</v>
      </c>
    </row>
    <row r="9504" spans="2:3">
      <c r="B9504" s="5">
        <v>711</v>
      </c>
      <c r="C9504" s="5" t="s">
        <v>533</v>
      </c>
    </row>
    <row r="9505" spans="2:3">
      <c r="B9505" s="5">
        <v>14</v>
      </c>
      <c r="C9505" s="5" t="s">
        <v>532</v>
      </c>
    </row>
    <row r="9506" spans="2:3">
      <c r="B9506" s="5">
        <v>510</v>
      </c>
      <c r="C9506" s="5" t="s">
        <v>533</v>
      </c>
    </row>
    <row r="9507" spans="2:3">
      <c r="B9507" s="5">
        <v>999</v>
      </c>
      <c r="C9507" s="5" t="s">
        <v>532</v>
      </c>
    </row>
    <row r="9508" spans="2:3">
      <c r="B9508" s="5">
        <v>762</v>
      </c>
      <c r="C9508" s="5" t="s">
        <v>532</v>
      </c>
    </row>
    <row r="9509" spans="2:3">
      <c r="B9509" s="5">
        <v>653</v>
      </c>
      <c r="C9509" s="5" t="s">
        <v>533</v>
      </c>
    </row>
    <row r="9510" spans="2:3">
      <c r="B9510" s="5">
        <v>446</v>
      </c>
      <c r="C9510" s="5" t="s">
        <v>533</v>
      </c>
    </row>
    <row r="9511" spans="2:3">
      <c r="B9511" s="5">
        <v>944</v>
      </c>
      <c r="C9511" s="5" t="s">
        <v>533</v>
      </c>
    </row>
    <row r="9512" spans="2:3">
      <c r="B9512" s="5">
        <v>94</v>
      </c>
      <c r="C9512" s="5" t="s">
        <v>532</v>
      </c>
    </row>
    <row r="9513" spans="2:3">
      <c r="B9513" s="5">
        <v>263</v>
      </c>
      <c r="C9513" s="5" t="s">
        <v>533</v>
      </c>
    </row>
    <row r="9514" spans="2:3">
      <c r="B9514" s="5">
        <v>650</v>
      </c>
      <c r="C9514" s="5" t="s">
        <v>532</v>
      </c>
    </row>
    <row r="9515" spans="2:3">
      <c r="B9515" s="5">
        <v>353</v>
      </c>
      <c r="C9515" s="5" t="s">
        <v>532</v>
      </c>
    </row>
    <row r="9516" spans="2:3">
      <c r="B9516" s="5">
        <v>241</v>
      </c>
      <c r="C9516" s="5" t="s">
        <v>532</v>
      </c>
    </row>
    <row r="9517" spans="2:3">
      <c r="B9517" s="5">
        <v>882</v>
      </c>
      <c r="C9517" s="5" t="s">
        <v>533</v>
      </c>
    </row>
    <row r="9518" spans="2:3">
      <c r="B9518" s="5">
        <v>298</v>
      </c>
      <c r="C9518" s="5" t="s">
        <v>532</v>
      </c>
    </row>
    <row r="9519" spans="2:3">
      <c r="B9519" s="5">
        <v>523</v>
      </c>
      <c r="C9519" s="5" t="s">
        <v>533</v>
      </c>
    </row>
    <row r="9520" spans="2:3">
      <c r="B9520" s="5">
        <v>980</v>
      </c>
      <c r="C9520" s="5" t="s">
        <v>533</v>
      </c>
    </row>
    <row r="9521" spans="2:3">
      <c r="B9521" s="5">
        <v>858</v>
      </c>
      <c r="C9521" s="5" t="s">
        <v>533</v>
      </c>
    </row>
    <row r="9522" spans="2:3">
      <c r="B9522" s="5">
        <v>271</v>
      </c>
      <c r="C9522" s="5" t="s">
        <v>533</v>
      </c>
    </row>
    <row r="9523" spans="2:3">
      <c r="B9523" s="5">
        <v>575</v>
      </c>
      <c r="C9523" s="5" t="s">
        <v>532</v>
      </c>
    </row>
    <row r="9524" spans="2:3">
      <c r="B9524" s="5">
        <v>810</v>
      </c>
      <c r="C9524" s="5" t="s">
        <v>533</v>
      </c>
    </row>
    <row r="9525" spans="2:3">
      <c r="B9525" s="5">
        <v>111</v>
      </c>
      <c r="C9525" s="5" t="s">
        <v>532</v>
      </c>
    </row>
    <row r="9526" spans="2:3">
      <c r="B9526" s="5">
        <v>893</v>
      </c>
      <c r="C9526" s="5" t="s">
        <v>533</v>
      </c>
    </row>
    <row r="9527" spans="2:3">
      <c r="B9527" s="5">
        <v>533</v>
      </c>
      <c r="C9527" s="5" t="s">
        <v>533</v>
      </c>
    </row>
    <row r="9528" spans="2:3">
      <c r="B9528" s="5">
        <v>462</v>
      </c>
      <c r="C9528" s="5" t="s">
        <v>533</v>
      </c>
    </row>
    <row r="9529" spans="2:3">
      <c r="B9529" s="5">
        <v>227</v>
      </c>
      <c r="C9529" s="5" t="s">
        <v>532</v>
      </c>
    </row>
    <row r="9530" spans="2:3">
      <c r="B9530" s="5">
        <v>102</v>
      </c>
      <c r="C9530" s="5" t="s">
        <v>533</v>
      </c>
    </row>
    <row r="9531" spans="2:3">
      <c r="B9531" s="5">
        <v>261</v>
      </c>
      <c r="C9531" s="5" t="s">
        <v>533</v>
      </c>
    </row>
    <row r="9532" spans="2:3">
      <c r="B9532" s="5">
        <v>825</v>
      </c>
      <c r="C9532" s="5" t="s">
        <v>533</v>
      </c>
    </row>
    <row r="9533" spans="2:3">
      <c r="B9533" s="5">
        <v>282</v>
      </c>
      <c r="C9533" s="5" t="s">
        <v>533</v>
      </c>
    </row>
    <row r="9534" spans="2:3">
      <c r="B9534" s="5">
        <v>779</v>
      </c>
      <c r="C9534" s="5" t="s">
        <v>532</v>
      </c>
    </row>
    <row r="9535" spans="2:3">
      <c r="B9535" s="5">
        <v>215</v>
      </c>
      <c r="C9535" s="5" t="s">
        <v>533</v>
      </c>
    </row>
    <row r="9536" spans="2:3">
      <c r="B9536" s="5">
        <v>762</v>
      </c>
      <c r="C9536" s="5" t="s">
        <v>532</v>
      </c>
    </row>
    <row r="9537" spans="2:3">
      <c r="B9537" s="5">
        <v>777</v>
      </c>
      <c r="C9537" s="5" t="s">
        <v>532</v>
      </c>
    </row>
    <row r="9538" spans="2:3">
      <c r="B9538" s="5">
        <v>844</v>
      </c>
      <c r="C9538" s="5" t="s">
        <v>532</v>
      </c>
    </row>
    <row r="9539" spans="2:3">
      <c r="B9539" s="5">
        <v>281</v>
      </c>
      <c r="C9539" s="5" t="s">
        <v>532</v>
      </c>
    </row>
    <row r="9540" spans="2:3">
      <c r="B9540" s="5">
        <v>966</v>
      </c>
      <c r="C9540" s="5" t="s">
        <v>532</v>
      </c>
    </row>
    <row r="9541" spans="2:3">
      <c r="B9541" s="5">
        <v>145</v>
      </c>
      <c r="C9541" s="5" t="s">
        <v>533</v>
      </c>
    </row>
    <row r="9542" spans="2:3">
      <c r="B9542" s="5">
        <v>262</v>
      </c>
      <c r="C9542" s="5" t="s">
        <v>533</v>
      </c>
    </row>
    <row r="9543" spans="2:3">
      <c r="B9543" s="5">
        <v>429</v>
      </c>
      <c r="C9543" s="5" t="s">
        <v>533</v>
      </c>
    </row>
    <row r="9544" spans="2:3">
      <c r="B9544" s="5">
        <v>327</v>
      </c>
      <c r="C9544" s="5" t="s">
        <v>533</v>
      </c>
    </row>
    <row r="9545" spans="2:3">
      <c r="B9545" s="5">
        <v>212</v>
      </c>
      <c r="C9545" s="5" t="s">
        <v>532</v>
      </c>
    </row>
    <row r="9546" spans="2:3">
      <c r="B9546" s="5">
        <v>377</v>
      </c>
      <c r="C9546" s="5" t="s">
        <v>533</v>
      </c>
    </row>
    <row r="9547" spans="2:3">
      <c r="B9547" s="5">
        <v>190</v>
      </c>
      <c r="C9547" s="5" t="s">
        <v>533</v>
      </c>
    </row>
    <row r="9548" spans="2:3">
      <c r="B9548" s="5">
        <v>820</v>
      </c>
      <c r="C9548" s="5" t="s">
        <v>532</v>
      </c>
    </row>
    <row r="9549" spans="2:3">
      <c r="B9549" s="5">
        <v>641</v>
      </c>
      <c r="C9549" s="5" t="s">
        <v>533</v>
      </c>
    </row>
    <row r="9550" spans="2:3">
      <c r="B9550" s="5">
        <v>479</v>
      </c>
      <c r="C9550" s="5" t="s">
        <v>533</v>
      </c>
    </row>
    <row r="9551" spans="2:3">
      <c r="B9551" s="5">
        <v>498</v>
      </c>
      <c r="C9551" s="5" t="s">
        <v>532</v>
      </c>
    </row>
    <row r="9552" spans="2:3">
      <c r="B9552" s="5">
        <v>446</v>
      </c>
      <c r="C9552" s="5" t="s">
        <v>533</v>
      </c>
    </row>
    <row r="9553" spans="2:3">
      <c r="B9553" s="5">
        <v>903</v>
      </c>
      <c r="C9553" s="5" t="s">
        <v>533</v>
      </c>
    </row>
    <row r="9554" spans="2:3">
      <c r="B9554" s="5">
        <v>825</v>
      </c>
      <c r="C9554" s="5" t="s">
        <v>532</v>
      </c>
    </row>
    <row r="9555" spans="2:3">
      <c r="B9555" s="5">
        <v>233</v>
      </c>
      <c r="C9555" s="5" t="s">
        <v>532</v>
      </c>
    </row>
    <row r="9556" spans="2:3">
      <c r="B9556" s="5">
        <v>885</v>
      </c>
      <c r="C9556" s="5" t="s">
        <v>532</v>
      </c>
    </row>
    <row r="9557" spans="2:3">
      <c r="B9557" s="5">
        <v>501</v>
      </c>
      <c r="C9557" s="5" t="s">
        <v>533</v>
      </c>
    </row>
    <row r="9558" spans="2:3">
      <c r="B9558" s="5">
        <v>574</v>
      </c>
      <c r="C9558" s="5" t="s">
        <v>533</v>
      </c>
    </row>
    <row r="9559" spans="2:3">
      <c r="B9559" s="5">
        <v>850</v>
      </c>
      <c r="C9559" s="5" t="s">
        <v>532</v>
      </c>
    </row>
    <row r="9560" spans="2:3">
      <c r="B9560" s="5">
        <v>954</v>
      </c>
      <c r="C9560" s="5" t="s">
        <v>532</v>
      </c>
    </row>
    <row r="9561" spans="2:3">
      <c r="B9561" s="5">
        <v>772</v>
      </c>
      <c r="C9561" s="5" t="s">
        <v>533</v>
      </c>
    </row>
    <row r="9562" spans="2:3">
      <c r="B9562" s="5">
        <v>883</v>
      </c>
      <c r="C9562" s="5" t="s">
        <v>532</v>
      </c>
    </row>
    <row r="9563" spans="2:3">
      <c r="B9563" s="5">
        <v>323</v>
      </c>
      <c r="C9563" s="5" t="s">
        <v>533</v>
      </c>
    </row>
    <row r="9564" spans="2:3">
      <c r="B9564" s="5">
        <v>930</v>
      </c>
      <c r="C9564" s="5" t="s">
        <v>532</v>
      </c>
    </row>
    <row r="9565" spans="2:3">
      <c r="B9565" s="5">
        <v>651</v>
      </c>
      <c r="C9565" s="5" t="s">
        <v>533</v>
      </c>
    </row>
    <row r="9566" spans="2:3">
      <c r="B9566" s="5">
        <v>207</v>
      </c>
      <c r="C9566" s="5" t="s">
        <v>533</v>
      </c>
    </row>
    <row r="9567" spans="2:3">
      <c r="B9567" s="5">
        <v>630</v>
      </c>
      <c r="C9567" s="5" t="s">
        <v>533</v>
      </c>
    </row>
    <row r="9568" spans="2:3">
      <c r="B9568" s="5">
        <v>948</v>
      </c>
      <c r="C9568" s="5" t="s">
        <v>533</v>
      </c>
    </row>
    <row r="9569" spans="2:3">
      <c r="B9569" s="5">
        <v>329</v>
      </c>
      <c r="C9569" s="5" t="s">
        <v>533</v>
      </c>
    </row>
    <row r="9570" spans="2:3">
      <c r="B9570" s="5">
        <v>136</v>
      </c>
      <c r="C9570" s="5" t="s">
        <v>533</v>
      </c>
    </row>
    <row r="9571" spans="2:3">
      <c r="B9571" s="5">
        <v>867</v>
      </c>
      <c r="C9571" s="5" t="s">
        <v>532</v>
      </c>
    </row>
    <row r="9572" spans="2:3">
      <c r="B9572" s="5">
        <v>191</v>
      </c>
      <c r="C9572" s="5" t="s">
        <v>533</v>
      </c>
    </row>
    <row r="9573" spans="2:3">
      <c r="B9573" s="5">
        <v>177</v>
      </c>
      <c r="C9573" s="5" t="s">
        <v>532</v>
      </c>
    </row>
    <row r="9574" spans="2:3">
      <c r="B9574" s="5">
        <v>866</v>
      </c>
      <c r="C9574" s="5" t="s">
        <v>532</v>
      </c>
    </row>
    <row r="9575" spans="2:3">
      <c r="B9575" s="5">
        <v>995</v>
      </c>
      <c r="C9575" s="5" t="s">
        <v>533</v>
      </c>
    </row>
    <row r="9576" spans="2:3">
      <c r="B9576" s="5">
        <v>237</v>
      </c>
      <c r="C9576" s="5" t="s">
        <v>533</v>
      </c>
    </row>
    <row r="9577" spans="2:3">
      <c r="B9577" s="5">
        <v>230</v>
      </c>
      <c r="C9577" s="5" t="s">
        <v>533</v>
      </c>
    </row>
    <row r="9578" spans="2:3">
      <c r="B9578" s="5">
        <v>650</v>
      </c>
      <c r="C9578" s="5" t="s">
        <v>533</v>
      </c>
    </row>
    <row r="9579" spans="2:3">
      <c r="B9579" s="5">
        <v>267</v>
      </c>
      <c r="C9579" s="5" t="s">
        <v>533</v>
      </c>
    </row>
    <row r="9580" spans="2:3">
      <c r="B9580" s="5">
        <v>138</v>
      </c>
      <c r="C9580" s="5" t="s">
        <v>532</v>
      </c>
    </row>
    <row r="9581" spans="2:3">
      <c r="B9581" s="5">
        <v>418</v>
      </c>
      <c r="C9581" s="5" t="s">
        <v>532</v>
      </c>
    </row>
    <row r="9582" spans="2:3">
      <c r="B9582" s="5">
        <v>571</v>
      </c>
      <c r="C9582" s="5" t="s">
        <v>533</v>
      </c>
    </row>
    <row r="9583" spans="2:3">
      <c r="B9583" s="5">
        <v>591</v>
      </c>
      <c r="C9583" s="5" t="s">
        <v>533</v>
      </c>
    </row>
    <row r="9584" spans="2:3">
      <c r="B9584" s="5">
        <v>232</v>
      </c>
      <c r="C9584" s="5" t="s">
        <v>533</v>
      </c>
    </row>
    <row r="9585" spans="2:3">
      <c r="B9585" s="5">
        <v>107</v>
      </c>
      <c r="C9585" s="5" t="s">
        <v>532</v>
      </c>
    </row>
    <row r="9586" spans="2:3">
      <c r="B9586" s="5">
        <v>865</v>
      </c>
      <c r="C9586" s="5" t="s">
        <v>533</v>
      </c>
    </row>
    <row r="9587" spans="2:3">
      <c r="B9587" s="5">
        <v>530</v>
      </c>
      <c r="C9587" s="5" t="s">
        <v>533</v>
      </c>
    </row>
    <row r="9588" spans="2:3">
      <c r="B9588" s="5">
        <v>250</v>
      </c>
      <c r="C9588" s="5" t="s">
        <v>533</v>
      </c>
    </row>
    <row r="9589" spans="2:3">
      <c r="B9589" s="5">
        <v>910</v>
      </c>
      <c r="C9589" s="5" t="s">
        <v>532</v>
      </c>
    </row>
    <row r="9590" spans="2:3">
      <c r="B9590" s="5">
        <v>945</v>
      </c>
      <c r="C9590" s="5" t="s">
        <v>532</v>
      </c>
    </row>
    <row r="9591" spans="2:3">
      <c r="B9591" s="5">
        <v>754</v>
      </c>
      <c r="C9591" s="5" t="s">
        <v>532</v>
      </c>
    </row>
    <row r="9592" spans="2:3">
      <c r="B9592" s="5">
        <v>1</v>
      </c>
      <c r="C9592" s="5" t="s">
        <v>533</v>
      </c>
    </row>
    <row r="9593" spans="2:3">
      <c r="B9593" s="5">
        <v>277</v>
      </c>
      <c r="C9593" s="5" t="s">
        <v>533</v>
      </c>
    </row>
    <row r="9594" spans="2:3">
      <c r="B9594" s="5">
        <v>116</v>
      </c>
      <c r="C9594" s="5" t="s">
        <v>532</v>
      </c>
    </row>
    <row r="9595" spans="2:3">
      <c r="B9595" s="5">
        <v>254</v>
      </c>
      <c r="C9595" s="5" t="s">
        <v>533</v>
      </c>
    </row>
    <row r="9596" spans="2:3">
      <c r="B9596" s="5">
        <v>131</v>
      </c>
      <c r="C9596" s="5" t="s">
        <v>533</v>
      </c>
    </row>
    <row r="9597" spans="2:3">
      <c r="B9597" s="5">
        <v>989</v>
      </c>
      <c r="C9597" s="5" t="s">
        <v>533</v>
      </c>
    </row>
    <row r="9598" spans="2:3">
      <c r="B9598" s="5">
        <v>958</v>
      </c>
      <c r="C9598" s="5" t="s">
        <v>532</v>
      </c>
    </row>
    <row r="9599" spans="2:3">
      <c r="B9599" s="5">
        <v>181</v>
      </c>
      <c r="C9599" s="5" t="s">
        <v>533</v>
      </c>
    </row>
    <row r="9600" spans="2:3">
      <c r="B9600" s="5">
        <v>941</v>
      </c>
      <c r="C9600" s="5" t="s">
        <v>532</v>
      </c>
    </row>
    <row r="9601" spans="2:3">
      <c r="B9601" s="5">
        <v>527</v>
      </c>
      <c r="C9601" s="5" t="s">
        <v>533</v>
      </c>
    </row>
    <row r="9602" spans="2:3">
      <c r="B9602" s="5">
        <v>267</v>
      </c>
      <c r="C9602" s="5" t="s">
        <v>532</v>
      </c>
    </row>
    <row r="9603" spans="2:3">
      <c r="B9603" s="5">
        <v>851</v>
      </c>
      <c r="C9603" s="5" t="s">
        <v>532</v>
      </c>
    </row>
    <row r="9604" spans="2:3">
      <c r="B9604" s="5">
        <v>726</v>
      </c>
      <c r="C9604" s="5" t="s">
        <v>533</v>
      </c>
    </row>
    <row r="9605" spans="2:3">
      <c r="B9605" s="5">
        <v>172</v>
      </c>
      <c r="C9605" s="5" t="s">
        <v>533</v>
      </c>
    </row>
    <row r="9606" spans="2:3">
      <c r="B9606" s="5">
        <v>457</v>
      </c>
      <c r="C9606" s="5" t="s">
        <v>533</v>
      </c>
    </row>
    <row r="9607" spans="2:3">
      <c r="B9607" s="5">
        <v>463</v>
      </c>
      <c r="C9607" s="5" t="s">
        <v>533</v>
      </c>
    </row>
    <row r="9608" spans="2:3">
      <c r="B9608" s="5">
        <v>446</v>
      </c>
      <c r="C9608" s="5" t="s">
        <v>533</v>
      </c>
    </row>
    <row r="9609" spans="2:3">
      <c r="B9609" s="5">
        <v>310</v>
      </c>
      <c r="C9609" s="5" t="s">
        <v>533</v>
      </c>
    </row>
    <row r="9610" spans="2:3">
      <c r="B9610" s="5">
        <v>446</v>
      </c>
      <c r="C9610" s="5" t="s">
        <v>533</v>
      </c>
    </row>
    <row r="9611" spans="2:3">
      <c r="B9611" s="5">
        <v>261</v>
      </c>
      <c r="C9611" s="5" t="s">
        <v>533</v>
      </c>
    </row>
    <row r="9612" spans="2:3">
      <c r="B9612" s="5">
        <v>890</v>
      </c>
      <c r="C9612" s="5" t="s">
        <v>533</v>
      </c>
    </row>
    <row r="9613" spans="2:3">
      <c r="B9613" s="5">
        <v>734</v>
      </c>
      <c r="C9613" s="5" t="s">
        <v>533</v>
      </c>
    </row>
    <row r="9614" spans="2:3">
      <c r="B9614" s="5">
        <v>215</v>
      </c>
      <c r="C9614" s="5" t="s">
        <v>533</v>
      </c>
    </row>
    <row r="9615" spans="2:3">
      <c r="B9615" s="5">
        <v>167</v>
      </c>
      <c r="C9615" s="5" t="s">
        <v>533</v>
      </c>
    </row>
    <row r="9616" spans="2:3">
      <c r="B9616" s="5">
        <v>192</v>
      </c>
      <c r="C9616" s="5" t="s">
        <v>533</v>
      </c>
    </row>
    <row r="9617" spans="2:3">
      <c r="B9617" s="5">
        <v>956</v>
      </c>
      <c r="C9617" s="5" t="s">
        <v>532</v>
      </c>
    </row>
    <row r="9618" spans="2:3">
      <c r="B9618" s="5">
        <v>141</v>
      </c>
      <c r="C9618" s="5" t="s">
        <v>533</v>
      </c>
    </row>
    <row r="9619" spans="2:3">
      <c r="B9619" s="5">
        <v>869</v>
      </c>
      <c r="C9619" s="5" t="s">
        <v>533</v>
      </c>
    </row>
    <row r="9620" spans="2:3">
      <c r="B9620" s="5">
        <v>575</v>
      </c>
      <c r="C9620" s="5" t="s">
        <v>533</v>
      </c>
    </row>
    <row r="9621" spans="2:3">
      <c r="B9621" s="5">
        <v>835</v>
      </c>
      <c r="C9621" s="5" t="s">
        <v>532</v>
      </c>
    </row>
    <row r="9622" spans="2:3">
      <c r="B9622" s="5">
        <v>40</v>
      </c>
      <c r="C9622" s="5" t="s">
        <v>533</v>
      </c>
    </row>
    <row r="9623" spans="2:3">
      <c r="B9623" s="5">
        <v>15</v>
      </c>
      <c r="C9623" s="5" t="s">
        <v>533</v>
      </c>
    </row>
    <row r="9624" spans="2:3">
      <c r="B9624" s="5">
        <v>990</v>
      </c>
      <c r="C9624" s="5" t="s">
        <v>532</v>
      </c>
    </row>
    <row r="9625" spans="2:3">
      <c r="B9625" s="5">
        <v>201</v>
      </c>
      <c r="C9625" s="5" t="s">
        <v>533</v>
      </c>
    </row>
    <row r="9626" spans="2:3">
      <c r="B9626" s="5">
        <v>114</v>
      </c>
      <c r="C9626" s="5" t="s">
        <v>532</v>
      </c>
    </row>
    <row r="9627" spans="2:3">
      <c r="B9627" s="5">
        <v>160</v>
      </c>
      <c r="C9627" s="5" t="s">
        <v>533</v>
      </c>
    </row>
    <row r="9628" spans="2:3">
      <c r="B9628" s="5">
        <v>470</v>
      </c>
      <c r="C9628" s="5" t="s">
        <v>532</v>
      </c>
    </row>
    <row r="9629" spans="2:3">
      <c r="B9629" s="5">
        <v>694</v>
      </c>
      <c r="C9629" s="5" t="s">
        <v>533</v>
      </c>
    </row>
    <row r="9630" spans="2:3">
      <c r="B9630" s="5">
        <v>559</v>
      </c>
      <c r="C9630" s="5" t="s">
        <v>533</v>
      </c>
    </row>
    <row r="9631" spans="2:3">
      <c r="B9631" s="5">
        <v>479</v>
      </c>
      <c r="C9631" s="5" t="s">
        <v>533</v>
      </c>
    </row>
    <row r="9632" spans="2:3">
      <c r="B9632" s="5">
        <v>147</v>
      </c>
      <c r="C9632" s="5" t="s">
        <v>533</v>
      </c>
    </row>
    <row r="9633" spans="2:3">
      <c r="B9633" s="5">
        <v>870</v>
      </c>
      <c r="C9633" s="5" t="s">
        <v>533</v>
      </c>
    </row>
    <row r="9634" spans="2:3">
      <c r="B9634" s="5">
        <v>271</v>
      </c>
      <c r="C9634" s="5" t="s">
        <v>533</v>
      </c>
    </row>
    <row r="9635" spans="2:3">
      <c r="B9635" s="5">
        <v>754</v>
      </c>
      <c r="C9635" s="5" t="s">
        <v>533</v>
      </c>
    </row>
    <row r="9636" spans="2:3">
      <c r="B9636" s="5">
        <v>841</v>
      </c>
      <c r="C9636" s="5" t="s">
        <v>532</v>
      </c>
    </row>
    <row r="9637" spans="2:3">
      <c r="B9637" s="5">
        <v>800</v>
      </c>
      <c r="C9637" s="5" t="s">
        <v>532</v>
      </c>
    </row>
    <row r="9638" spans="2:3">
      <c r="B9638" s="5">
        <v>70</v>
      </c>
      <c r="C9638" s="5" t="s">
        <v>533</v>
      </c>
    </row>
    <row r="9639" spans="2:3">
      <c r="B9639" s="5">
        <v>762</v>
      </c>
      <c r="C9639" s="5" t="s">
        <v>532</v>
      </c>
    </row>
    <row r="9640" spans="2:3">
      <c r="B9640" s="5">
        <v>482</v>
      </c>
      <c r="C9640" s="5" t="s">
        <v>533</v>
      </c>
    </row>
    <row r="9641" spans="2:3">
      <c r="B9641" s="5">
        <v>3</v>
      </c>
      <c r="C9641" s="5" t="s">
        <v>533</v>
      </c>
    </row>
    <row r="9642" spans="2:3">
      <c r="B9642" s="5">
        <v>872</v>
      </c>
      <c r="C9642" s="5" t="s">
        <v>533</v>
      </c>
    </row>
    <row r="9643" spans="2:3">
      <c r="B9643" s="5">
        <v>639</v>
      </c>
      <c r="C9643" s="5" t="s">
        <v>533</v>
      </c>
    </row>
    <row r="9644" spans="2:3">
      <c r="B9644" s="5">
        <v>569</v>
      </c>
      <c r="C9644" s="5" t="s">
        <v>533</v>
      </c>
    </row>
    <row r="9645" spans="2:3">
      <c r="B9645" s="5">
        <v>615</v>
      </c>
      <c r="C9645" s="5" t="s">
        <v>533</v>
      </c>
    </row>
    <row r="9646" spans="2:3">
      <c r="B9646" s="5">
        <v>385</v>
      </c>
      <c r="C9646" s="5" t="s">
        <v>533</v>
      </c>
    </row>
    <row r="9647" spans="2:3">
      <c r="B9647" s="5">
        <v>482</v>
      </c>
      <c r="C9647" s="5" t="s">
        <v>532</v>
      </c>
    </row>
    <row r="9648" spans="2:3">
      <c r="B9648" s="5">
        <v>199</v>
      </c>
      <c r="C9648" s="5" t="s">
        <v>533</v>
      </c>
    </row>
    <row r="9649" spans="2:3">
      <c r="B9649" s="5">
        <v>789</v>
      </c>
      <c r="C9649" s="5" t="s">
        <v>532</v>
      </c>
    </row>
    <row r="9650" spans="2:3">
      <c r="B9650" s="5">
        <v>189</v>
      </c>
      <c r="C9650" s="5" t="s">
        <v>533</v>
      </c>
    </row>
    <row r="9651" spans="2:3">
      <c r="B9651" s="5">
        <v>909</v>
      </c>
      <c r="C9651" s="5" t="s">
        <v>532</v>
      </c>
    </row>
    <row r="9652" spans="2:3">
      <c r="B9652" s="5">
        <v>421</v>
      </c>
      <c r="C9652" s="5" t="s">
        <v>533</v>
      </c>
    </row>
    <row r="9653" spans="2:3">
      <c r="B9653" s="5">
        <v>199</v>
      </c>
      <c r="C9653" s="5" t="s">
        <v>532</v>
      </c>
    </row>
    <row r="9654" spans="2:3">
      <c r="B9654" s="5">
        <v>922</v>
      </c>
      <c r="C9654" s="5" t="s">
        <v>533</v>
      </c>
    </row>
    <row r="9655" spans="2:3">
      <c r="B9655" s="5">
        <v>176</v>
      </c>
      <c r="C9655" s="5" t="s">
        <v>532</v>
      </c>
    </row>
    <row r="9656" spans="2:3">
      <c r="B9656" s="5">
        <v>661</v>
      </c>
      <c r="C9656" s="5" t="s">
        <v>533</v>
      </c>
    </row>
    <row r="9657" spans="2:3">
      <c r="B9657" s="5">
        <v>700</v>
      </c>
      <c r="C9657" s="5" t="s">
        <v>533</v>
      </c>
    </row>
    <row r="9658" spans="2:3">
      <c r="B9658" s="5">
        <v>158</v>
      </c>
      <c r="C9658" s="5" t="s">
        <v>533</v>
      </c>
    </row>
    <row r="9659" spans="2:3">
      <c r="B9659" s="5">
        <v>560</v>
      </c>
      <c r="C9659" s="5" t="s">
        <v>533</v>
      </c>
    </row>
    <row r="9660" spans="2:3">
      <c r="B9660" s="5">
        <v>354</v>
      </c>
      <c r="C9660" s="5" t="s">
        <v>533</v>
      </c>
    </row>
    <row r="9661" spans="2:3">
      <c r="B9661" s="5">
        <v>566</v>
      </c>
      <c r="C9661" s="5" t="s">
        <v>533</v>
      </c>
    </row>
    <row r="9662" spans="2:3">
      <c r="B9662" s="5">
        <v>893</v>
      </c>
      <c r="C9662" s="5" t="s">
        <v>532</v>
      </c>
    </row>
    <row r="9663" spans="2:3">
      <c r="B9663" s="5">
        <v>465</v>
      </c>
      <c r="C9663" s="5" t="s">
        <v>533</v>
      </c>
    </row>
    <row r="9664" spans="2:3">
      <c r="B9664" s="5">
        <v>818</v>
      </c>
      <c r="C9664" s="5" t="s">
        <v>532</v>
      </c>
    </row>
    <row r="9665" spans="2:3">
      <c r="B9665" s="5">
        <v>995</v>
      </c>
      <c r="C9665" s="5" t="s">
        <v>533</v>
      </c>
    </row>
    <row r="9666" spans="2:3">
      <c r="B9666" s="5">
        <v>275</v>
      </c>
      <c r="C9666" s="5" t="s">
        <v>533</v>
      </c>
    </row>
    <row r="9667" spans="2:3">
      <c r="B9667" s="5">
        <v>76</v>
      </c>
      <c r="C9667" s="5" t="s">
        <v>533</v>
      </c>
    </row>
    <row r="9668" spans="2:3">
      <c r="B9668" s="5">
        <v>485</v>
      </c>
      <c r="C9668" s="5" t="s">
        <v>533</v>
      </c>
    </row>
    <row r="9669" spans="2:3">
      <c r="B9669" s="5">
        <v>504</v>
      </c>
      <c r="C9669" s="5" t="s">
        <v>533</v>
      </c>
    </row>
    <row r="9670" spans="2:3">
      <c r="B9670" s="5">
        <v>700</v>
      </c>
      <c r="C9670" s="5" t="s">
        <v>532</v>
      </c>
    </row>
    <row r="9671" spans="2:3">
      <c r="B9671" s="5">
        <v>117</v>
      </c>
      <c r="C9671" s="5" t="s">
        <v>533</v>
      </c>
    </row>
    <row r="9672" spans="2:3">
      <c r="B9672" s="5">
        <v>288</v>
      </c>
      <c r="C9672" s="5" t="s">
        <v>533</v>
      </c>
    </row>
    <row r="9673" spans="2:3">
      <c r="B9673" s="5">
        <v>772</v>
      </c>
      <c r="C9673" s="5" t="s">
        <v>532</v>
      </c>
    </row>
    <row r="9674" spans="2:3">
      <c r="B9674" s="5">
        <v>985</v>
      </c>
      <c r="C9674" s="5" t="s">
        <v>532</v>
      </c>
    </row>
    <row r="9675" spans="2:3">
      <c r="B9675" s="5">
        <v>532</v>
      </c>
      <c r="C9675" s="5" t="s">
        <v>532</v>
      </c>
    </row>
    <row r="9676" spans="2:3">
      <c r="B9676" s="5">
        <v>265</v>
      </c>
      <c r="C9676" s="5" t="s">
        <v>533</v>
      </c>
    </row>
    <row r="9677" spans="2:3">
      <c r="B9677" s="5">
        <v>66</v>
      </c>
      <c r="C9677" s="5" t="s">
        <v>532</v>
      </c>
    </row>
    <row r="9678" spans="2:3">
      <c r="B9678" s="5">
        <v>365</v>
      </c>
      <c r="C9678" s="5" t="s">
        <v>533</v>
      </c>
    </row>
    <row r="9679" spans="2:3">
      <c r="B9679" s="5">
        <v>173</v>
      </c>
      <c r="C9679" s="5" t="s">
        <v>533</v>
      </c>
    </row>
    <row r="9680" spans="2:3">
      <c r="B9680" s="5">
        <v>155</v>
      </c>
      <c r="C9680" s="5" t="s">
        <v>533</v>
      </c>
    </row>
    <row r="9681" spans="2:3">
      <c r="B9681" s="5">
        <v>69</v>
      </c>
      <c r="C9681" s="5" t="s">
        <v>533</v>
      </c>
    </row>
    <row r="9682" spans="2:3">
      <c r="B9682" s="5">
        <v>23</v>
      </c>
      <c r="C9682" s="5" t="s">
        <v>533</v>
      </c>
    </row>
    <row r="9683" spans="2:3">
      <c r="B9683" s="5">
        <v>410</v>
      </c>
      <c r="C9683" s="5" t="s">
        <v>533</v>
      </c>
    </row>
    <row r="9684" spans="2:3">
      <c r="B9684" s="5">
        <v>881</v>
      </c>
      <c r="C9684" s="5" t="s">
        <v>532</v>
      </c>
    </row>
    <row r="9685" spans="2:3">
      <c r="B9685" s="5">
        <v>833</v>
      </c>
      <c r="C9685" s="5" t="s">
        <v>533</v>
      </c>
    </row>
    <row r="9686" spans="2:3">
      <c r="B9686" s="5">
        <v>769</v>
      </c>
      <c r="C9686" s="5" t="s">
        <v>532</v>
      </c>
    </row>
    <row r="9687" spans="2:3">
      <c r="B9687" s="5">
        <v>472</v>
      </c>
      <c r="C9687" s="5" t="s">
        <v>533</v>
      </c>
    </row>
    <row r="9688" spans="2:3">
      <c r="B9688" s="5">
        <v>530</v>
      </c>
      <c r="C9688" s="5" t="s">
        <v>533</v>
      </c>
    </row>
    <row r="9689" spans="2:3">
      <c r="B9689" s="5">
        <v>154</v>
      </c>
      <c r="C9689" s="5" t="s">
        <v>533</v>
      </c>
    </row>
    <row r="9690" spans="2:3">
      <c r="B9690" s="5">
        <v>915</v>
      </c>
      <c r="C9690" s="5" t="s">
        <v>532</v>
      </c>
    </row>
    <row r="9691" spans="2:3">
      <c r="B9691" s="5">
        <v>81</v>
      </c>
      <c r="C9691" s="5" t="s">
        <v>533</v>
      </c>
    </row>
    <row r="9692" spans="2:3">
      <c r="B9692" s="5">
        <v>964</v>
      </c>
      <c r="C9692" s="5" t="s">
        <v>532</v>
      </c>
    </row>
    <row r="9693" spans="2:3">
      <c r="B9693" s="5">
        <v>93</v>
      </c>
      <c r="C9693" s="5" t="s">
        <v>532</v>
      </c>
    </row>
    <row r="9694" spans="2:3">
      <c r="B9694" s="5">
        <v>355</v>
      </c>
      <c r="C9694" s="5" t="s">
        <v>533</v>
      </c>
    </row>
    <row r="9695" spans="2:3">
      <c r="B9695" s="5">
        <v>129</v>
      </c>
      <c r="C9695" s="5" t="s">
        <v>532</v>
      </c>
    </row>
    <row r="9696" spans="2:3">
      <c r="B9696" s="5">
        <v>464</v>
      </c>
      <c r="C9696" s="5" t="s">
        <v>533</v>
      </c>
    </row>
    <row r="9697" spans="2:3">
      <c r="B9697" s="5">
        <v>383</v>
      </c>
      <c r="C9697" s="5" t="s">
        <v>533</v>
      </c>
    </row>
    <row r="9698" spans="2:3">
      <c r="B9698" s="5">
        <v>801</v>
      </c>
      <c r="C9698" s="5" t="s">
        <v>533</v>
      </c>
    </row>
    <row r="9699" spans="2:3">
      <c r="B9699" s="5">
        <v>204</v>
      </c>
      <c r="C9699" s="5" t="s">
        <v>532</v>
      </c>
    </row>
    <row r="9700" spans="2:3">
      <c r="B9700" s="5">
        <v>777</v>
      </c>
      <c r="C9700" s="5" t="s">
        <v>532</v>
      </c>
    </row>
    <row r="9701" spans="2:3">
      <c r="B9701" s="5">
        <v>780</v>
      </c>
      <c r="C9701" s="5" t="s">
        <v>532</v>
      </c>
    </row>
    <row r="9702" spans="2:3">
      <c r="B9702" s="5">
        <v>974</v>
      </c>
      <c r="C9702" s="5" t="s">
        <v>533</v>
      </c>
    </row>
    <row r="9703" spans="2:3">
      <c r="B9703" s="5">
        <v>743</v>
      </c>
      <c r="C9703" s="5" t="s">
        <v>533</v>
      </c>
    </row>
    <row r="9704" spans="2:3">
      <c r="B9704" s="5">
        <v>714</v>
      </c>
      <c r="C9704" s="5" t="s">
        <v>533</v>
      </c>
    </row>
    <row r="9705" spans="2:3">
      <c r="B9705" s="5">
        <v>731</v>
      </c>
      <c r="C9705" s="5" t="s">
        <v>533</v>
      </c>
    </row>
    <row r="9706" spans="2:3">
      <c r="B9706" s="5">
        <v>655</v>
      </c>
      <c r="C9706" s="5" t="s">
        <v>533</v>
      </c>
    </row>
    <row r="9707" spans="2:3">
      <c r="B9707" s="5">
        <v>393</v>
      </c>
      <c r="C9707" s="5" t="s">
        <v>532</v>
      </c>
    </row>
    <row r="9708" spans="2:3">
      <c r="B9708" s="5">
        <v>955</v>
      </c>
      <c r="C9708" s="5" t="s">
        <v>532</v>
      </c>
    </row>
    <row r="9709" spans="2:3">
      <c r="B9709" s="5">
        <v>441</v>
      </c>
      <c r="C9709" s="5" t="s">
        <v>533</v>
      </c>
    </row>
    <row r="9710" spans="2:3">
      <c r="B9710" s="5">
        <v>718</v>
      </c>
      <c r="C9710" s="5" t="s">
        <v>533</v>
      </c>
    </row>
    <row r="9711" spans="2:3">
      <c r="B9711" s="5">
        <v>240</v>
      </c>
      <c r="C9711" s="5" t="s">
        <v>533</v>
      </c>
    </row>
    <row r="9712" spans="2:3">
      <c r="B9712" s="5">
        <v>956</v>
      </c>
      <c r="C9712" s="5" t="s">
        <v>533</v>
      </c>
    </row>
    <row r="9713" spans="2:3">
      <c r="B9713" s="5">
        <v>823</v>
      </c>
      <c r="C9713" s="5" t="s">
        <v>533</v>
      </c>
    </row>
    <row r="9714" spans="2:3">
      <c r="B9714" s="5">
        <v>356</v>
      </c>
      <c r="C9714" s="5" t="s">
        <v>532</v>
      </c>
    </row>
    <row r="9715" spans="2:3">
      <c r="B9715" s="5">
        <v>252</v>
      </c>
      <c r="C9715" s="5" t="s">
        <v>533</v>
      </c>
    </row>
    <row r="9716" spans="2:3">
      <c r="B9716" s="5">
        <v>74</v>
      </c>
      <c r="C9716" s="5" t="s">
        <v>533</v>
      </c>
    </row>
    <row r="9717" spans="2:3">
      <c r="B9717" s="5">
        <v>142</v>
      </c>
      <c r="C9717" s="5" t="s">
        <v>532</v>
      </c>
    </row>
    <row r="9718" spans="2:3">
      <c r="B9718" s="5">
        <v>589</v>
      </c>
      <c r="C9718" s="5" t="s">
        <v>532</v>
      </c>
    </row>
    <row r="9719" spans="2:3">
      <c r="B9719" s="5">
        <v>652</v>
      </c>
      <c r="C9719" s="5" t="s">
        <v>532</v>
      </c>
    </row>
    <row r="9720" spans="2:3">
      <c r="B9720" s="5">
        <v>107</v>
      </c>
      <c r="C9720" s="5" t="s">
        <v>533</v>
      </c>
    </row>
    <row r="9721" spans="2:3">
      <c r="B9721" s="5">
        <v>488</v>
      </c>
      <c r="C9721" s="5" t="s">
        <v>533</v>
      </c>
    </row>
    <row r="9722" spans="2:3">
      <c r="B9722" s="5">
        <v>641</v>
      </c>
      <c r="C9722" s="5" t="s">
        <v>533</v>
      </c>
    </row>
    <row r="9723" spans="2:3">
      <c r="B9723" s="5">
        <v>631</v>
      </c>
      <c r="C9723" s="5" t="s">
        <v>532</v>
      </c>
    </row>
    <row r="9724" spans="2:3">
      <c r="B9724" s="5">
        <v>575</v>
      </c>
      <c r="C9724" s="5" t="s">
        <v>533</v>
      </c>
    </row>
    <row r="9725" spans="2:3">
      <c r="B9725" s="5">
        <v>738</v>
      </c>
      <c r="C9725" s="5" t="s">
        <v>532</v>
      </c>
    </row>
    <row r="9726" spans="2:3">
      <c r="B9726" s="5">
        <v>630</v>
      </c>
      <c r="C9726" s="5" t="s">
        <v>533</v>
      </c>
    </row>
    <row r="9727" spans="2:3">
      <c r="B9727" s="5">
        <v>652</v>
      </c>
      <c r="C9727" s="5" t="s">
        <v>532</v>
      </c>
    </row>
    <row r="9728" spans="2:3">
      <c r="B9728" s="5">
        <v>267</v>
      </c>
      <c r="C9728" s="5" t="s">
        <v>532</v>
      </c>
    </row>
    <row r="9729" spans="2:3">
      <c r="B9729" s="5">
        <v>904</v>
      </c>
      <c r="C9729" s="5" t="s">
        <v>532</v>
      </c>
    </row>
    <row r="9730" spans="2:3">
      <c r="B9730" s="5">
        <v>525</v>
      </c>
      <c r="C9730" s="5" t="s">
        <v>533</v>
      </c>
    </row>
    <row r="9731" spans="2:3">
      <c r="B9731" s="5">
        <v>627</v>
      </c>
      <c r="C9731" s="5" t="s">
        <v>533</v>
      </c>
    </row>
    <row r="9732" spans="2:3">
      <c r="B9732" s="5">
        <v>809</v>
      </c>
      <c r="C9732" s="5" t="s">
        <v>533</v>
      </c>
    </row>
    <row r="9733" spans="2:3">
      <c r="B9733" s="5">
        <v>109</v>
      </c>
      <c r="C9733" s="5" t="s">
        <v>533</v>
      </c>
    </row>
    <row r="9734" spans="2:3">
      <c r="B9734" s="5">
        <v>338</v>
      </c>
      <c r="C9734" s="5" t="s">
        <v>532</v>
      </c>
    </row>
    <row r="9735" spans="2:3">
      <c r="B9735" s="5">
        <v>15</v>
      </c>
      <c r="C9735" s="5" t="s">
        <v>532</v>
      </c>
    </row>
    <row r="9736" spans="2:3">
      <c r="B9736" s="5">
        <v>497</v>
      </c>
      <c r="C9736" s="5" t="s">
        <v>532</v>
      </c>
    </row>
    <row r="9737" spans="2:3">
      <c r="B9737" s="5">
        <v>221</v>
      </c>
      <c r="C9737" s="5" t="s">
        <v>533</v>
      </c>
    </row>
    <row r="9738" spans="2:3">
      <c r="B9738" s="5">
        <v>177</v>
      </c>
      <c r="C9738" s="5" t="s">
        <v>533</v>
      </c>
    </row>
    <row r="9739" spans="2:3">
      <c r="B9739" s="5">
        <v>933</v>
      </c>
      <c r="C9739" s="5" t="s">
        <v>532</v>
      </c>
    </row>
    <row r="9740" spans="2:3">
      <c r="B9740" s="5">
        <v>579</v>
      </c>
      <c r="C9740" s="5" t="s">
        <v>533</v>
      </c>
    </row>
    <row r="9741" spans="2:3">
      <c r="B9741" s="5">
        <v>272</v>
      </c>
      <c r="C9741" s="5" t="s">
        <v>533</v>
      </c>
    </row>
    <row r="9742" spans="2:3">
      <c r="B9742" s="5">
        <v>590</v>
      </c>
      <c r="C9742" s="5" t="s">
        <v>532</v>
      </c>
    </row>
    <row r="9743" spans="2:3">
      <c r="B9743" s="5">
        <v>538</v>
      </c>
      <c r="C9743" s="5" t="s">
        <v>533</v>
      </c>
    </row>
    <row r="9744" spans="2:3">
      <c r="B9744" s="5">
        <v>688</v>
      </c>
      <c r="C9744" s="5" t="s">
        <v>532</v>
      </c>
    </row>
    <row r="9745" spans="2:3">
      <c r="B9745" s="5">
        <v>39</v>
      </c>
      <c r="C9745" s="5" t="s">
        <v>533</v>
      </c>
    </row>
    <row r="9746" spans="2:3">
      <c r="B9746" s="5">
        <v>361</v>
      </c>
      <c r="C9746" s="5" t="s">
        <v>533</v>
      </c>
    </row>
    <row r="9747" spans="2:3">
      <c r="B9747" s="5">
        <v>119</v>
      </c>
      <c r="C9747" s="5" t="s">
        <v>532</v>
      </c>
    </row>
    <row r="9748" spans="2:3">
      <c r="B9748" s="5">
        <v>897</v>
      </c>
      <c r="C9748" s="5" t="s">
        <v>532</v>
      </c>
    </row>
    <row r="9749" spans="2:3">
      <c r="B9749" s="5">
        <v>456</v>
      </c>
      <c r="C9749" s="5" t="s">
        <v>533</v>
      </c>
    </row>
    <row r="9750" spans="2:3">
      <c r="B9750" s="5">
        <v>45</v>
      </c>
      <c r="C9750" s="5" t="s">
        <v>532</v>
      </c>
    </row>
    <row r="9751" spans="2:3">
      <c r="B9751" s="5">
        <v>374</v>
      </c>
      <c r="C9751" s="5" t="s">
        <v>533</v>
      </c>
    </row>
    <row r="9752" spans="2:3">
      <c r="B9752" s="5">
        <v>614</v>
      </c>
      <c r="C9752" s="5" t="s">
        <v>533</v>
      </c>
    </row>
    <row r="9753" spans="2:3">
      <c r="B9753" s="5">
        <v>697</v>
      </c>
      <c r="C9753" s="5" t="s">
        <v>532</v>
      </c>
    </row>
    <row r="9754" spans="2:3">
      <c r="B9754" s="5">
        <v>848</v>
      </c>
      <c r="C9754" s="5" t="s">
        <v>532</v>
      </c>
    </row>
    <row r="9755" spans="2:3">
      <c r="B9755" s="5">
        <v>851</v>
      </c>
      <c r="C9755" s="5" t="s">
        <v>532</v>
      </c>
    </row>
    <row r="9756" spans="2:3">
      <c r="B9756" s="5">
        <v>440</v>
      </c>
      <c r="C9756" s="5" t="s">
        <v>533</v>
      </c>
    </row>
    <row r="9757" spans="2:3">
      <c r="B9757" s="5">
        <v>150</v>
      </c>
      <c r="C9757" s="5" t="s">
        <v>532</v>
      </c>
    </row>
    <row r="9758" spans="2:3">
      <c r="B9758" s="5">
        <v>940</v>
      </c>
      <c r="C9758" s="5" t="s">
        <v>532</v>
      </c>
    </row>
    <row r="9759" spans="2:3">
      <c r="B9759" s="5">
        <v>324</v>
      </c>
      <c r="C9759" s="5" t="s">
        <v>532</v>
      </c>
    </row>
    <row r="9760" spans="2:3">
      <c r="B9760" s="5">
        <v>228</v>
      </c>
      <c r="C9760" s="5" t="s">
        <v>532</v>
      </c>
    </row>
    <row r="9761" spans="2:3">
      <c r="B9761" s="5">
        <v>126</v>
      </c>
      <c r="C9761" s="5" t="s">
        <v>533</v>
      </c>
    </row>
    <row r="9762" spans="2:3">
      <c r="B9762" s="5">
        <v>589</v>
      </c>
      <c r="C9762" s="5" t="s">
        <v>532</v>
      </c>
    </row>
    <row r="9763" spans="2:3">
      <c r="B9763" s="5">
        <v>521</v>
      </c>
      <c r="C9763" s="5" t="s">
        <v>532</v>
      </c>
    </row>
    <row r="9764" spans="2:3">
      <c r="B9764" s="5">
        <v>343</v>
      </c>
      <c r="C9764" s="5" t="s">
        <v>532</v>
      </c>
    </row>
    <row r="9765" spans="2:3">
      <c r="B9765" s="5">
        <v>379</v>
      </c>
      <c r="C9765" s="5" t="s">
        <v>533</v>
      </c>
    </row>
    <row r="9766" spans="2:3">
      <c r="B9766" s="5">
        <v>173</v>
      </c>
      <c r="C9766" s="5" t="s">
        <v>532</v>
      </c>
    </row>
    <row r="9767" spans="2:3">
      <c r="B9767" s="5">
        <v>835</v>
      </c>
      <c r="C9767" s="5" t="s">
        <v>533</v>
      </c>
    </row>
    <row r="9768" spans="2:3">
      <c r="B9768" s="5">
        <v>135</v>
      </c>
      <c r="C9768" s="5" t="s">
        <v>533</v>
      </c>
    </row>
    <row r="9769" spans="2:3">
      <c r="B9769" s="5">
        <v>599</v>
      </c>
      <c r="C9769" s="5" t="s">
        <v>532</v>
      </c>
    </row>
    <row r="9770" spans="2:3">
      <c r="B9770" s="5">
        <v>458</v>
      </c>
      <c r="C9770" s="5" t="s">
        <v>533</v>
      </c>
    </row>
    <row r="9771" spans="2:3">
      <c r="B9771" s="5">
        <v>89</v>
      </c>
      <c r="C9771" s="5" t="s">
        <v>533</v>
      </c>
    </row>
    <row r="9772" spans="2:3">
      <c r="B9772" s="5">
        <v>824</v>
      </c>
      <c r="C9772" s="5" t="s">
        <v>533</v>
      </c>
    </row>
    <row r="9773" spans="2:3">
      <c r="B9773" s="5">
        <v>186</v>
      </c>
      <c r="C9773" s="5" t="s">
        <v>532</v>
      </c>
    </row>
    <row r="9774" spans="2:3">
      <c r="B9774" s="5">
        <v>941</v>
      </c>
      <c r="C9774" s="5" t="s">
        <v>532</v>
      </c>
    </row>
    <row r="9775" spans="2:3">
      <c r="B9775" s="5">
        <v>938</v>
      </c>
      <c r="C9775" s="5" t="s">
        <v>532</v>
      </c>
    </row>
    <row r="9776" spans="2:3">
      <c r="B9776" s="5">
        <v>931</v>
      </c>
      <c r="C9776" s="5" t="s">
        <v>533</v>
      </c>
    </row>
    <row r="9777" spans="2:3">
      <c r="B9777" s="5">
        <v>622</v>
      </c>
      <c r="C9777" s="5" t="s">
        <v>533</v>
      </c>
    </row>
    <row r="9778" spans="2:3">
      <c r="B9778" s="5">
        <v>196</v>
      </c>
      <c r="C9778" s="5" t="s">
        <v>533</v>
      </c>
    </row>
    <row r="9779" spans="2:3">
      <c r="B9779" s="5">
        <v>512</v>
      </c>
      <c r="C9779" s="5" t="s">
        <v>532</v>
      </c>
    </row>
    <row r="9780" spans="2:3">
      <c r="B9780" s="5">
        <v>343</v>
      </c>
      <c r="C9780" s="5" t="s">
        <v>532</v>
      </c>
    </row>
    <row r="9781" spans="2:3">
      <c r="B9781" s="5">
        <v>110</v>
      </c>
      <c r="C9781" s="5" t="s">
        <v>533</v>
      </c>
    </row>
    <row r="9782" spans="2:3">
      <c r="B9782" s="5">
        <v>266</v>
      </c>
      <c r="C9782" s="5" t="s">
        <v>532</v>
      </c>
    </row>
    <row r="9783" spans="2:3">
      <c r="B9783" s="5">
        <v>399</v>
      </c>
      <c r="C9783" s="5" t="s">
        <v>532</v>
      </c>
    </row>
    <row r="9784" spans="2:3">
      <c r="B9784" s="5">
        <v>542</v>
      </c>
      <c r="C9784" s="5" t="s">
        <v>532</v>
      </c>
    </row>
    <row r="9785" spans="2:3">
      <c r="B9785" s="5">
        <v>708</v>
      </c>
      <c r="C9785" s="5" t="s">
        <v>533</v>
      </c>
    </row>
    <row r="9786" spans="2:3">
      <c r="B9786" s="5">
        <v>373</v>
      </c>
      <c r="C9786" s="5" t="s">
        <v>533</v>
      </c>
    </row>
    <row r="9787" spans="2:3">
      <c r="B9787" s="5">
        <v>997</v>
      </c>
      <c r="C9787" s="5" t="s">
        <v>533</v>
      </c>
    </row>
    <row r="9788" spans="2:3">
      <c r="B9788" s="5">
        <v>302</v>
      </c>
      <c r="C9788" s="5" t="s">
        <v>533</v>
      </c>
    </row>
    <row r="9789" spans="2:3">
      <c r="B9789" s="5">
        <v>676</v>
      </c>
      <c r="C9789" s="5" t="s">
        <v>533</v>
      </c>
    </row>
    <row r="9790" spans="2:3">
      <c r="B9790" s="5">
        <v>841</v>
      </c>
      <c r="C9790" s="5" t="s">
        <v>533</v>
      </c>
    </row>
    <row r="9791" spans="2:3">
      <c r="B9791" s="5">
        <v>873</v>
      </c>
      <c r="C9791" s="5" t="s">
        <v>532</v>
      </c>
    </row>
    <row r="9792" spans="2:3">
      <c r="B9792" s="5">
        <v>643</v>
      </c>
      <c r="C9792" s="5" t="s">
        <v>532</v>
      </c>
    </row>
    <row r="9793" spans="2:3">
      <c r="B9793" s="5">
        <v>64</v>
      </c>
      <c r="C9793" s="5" t="s">
        <v>533</v>
      </c>
    </row>
    <row r="9794" spans="2:3">
      <c r="B9794" s="5">
        <v>280</v>
      </c>
      <c r="C9794" s="5" t="s">
        <v>533</v>
      </c>
    </row>
    <row r="9795" spans="2:3">
      <c r="B9795" s="5">
        <v>390</v>
      </c>
      <c r="C9795" s="5" t="s">
        <v>533</v>
      </c>
    </row>
    <row r="9796" spans="2:3">
      <c r="B9796" s="5">
        <v>58</v>
      </c>
      <c r="C9796" s="5" t="s">
        <v>533</v>
      </c>
    </row>
    <row r="9797" spans="2:3">
      <c r="B9797" s="5">
        <v>913</v>
      </c>
      <c r="C9797" s="5" t="s">
        <v>532</v>
      </c>
    </row>
    <row r="9798" spans="2:3">
      <c r="B9798" s="5">
        <v>349</v>
      </c>
      <c r="C9798" s="5" t="s">
        <v>533</v>
      </c>
    </row>
    <row r="9799" spans="2:3">
      <c r="B9799" s="5">
        <v>781</v>
      </c>
      <c r="C9799" s="5" t="s">
        <v>533</v>
      </c>
    </row>
    <row r="9800" spans="2:3">
      <c r="B9800" s="5">
        <v>652</v>
      </c>
      <c r="C9800" s="5" t="s">
        <v>533</v>
      </c>
    </row>
    <row r="9801" spans="2:3">
      <c r="B9801" s="5">
        <v>142</v>
      </c>
      <c r="C9801" s="5" t="s">
        <v>533</v>
      </c>
    </row>
    <row r="9802" spans="2:3">
      <c r="B9802" s="5">
        <v>62</v>
      </c>
      <c r="C9802" s="5" t="s">
        <v>533</v>
      </c>
    </row>
    <row r="9803" spans="2:3">
      <c r="B9803" s="5">
        <v>425</v>
      </c>
      <c r="C9803" s="5" t="s">
        <v>533</v>
      </c>
    </row>
    <row r="9804" spans="2:3">
      <c r="B9804" s="5">
        <v>642</v>
      </c>
      <c r="C9804" s="5" t="s">
        <v>533</v>
      </c>
    </row>
    <row r="9805" spans="2:3">
      <c r="B9805" s="5">
        <v>893</v>
      </c>
      <c r="C9805" s="5" t="s">
        <v>532</v>
      </c>
    </row>
    <row r="9806" spans="2:3">
      <c r="B9806" s="5">
        <v>228</v>
      </c>
      <c r="C9806" s="5" t="s">
        <v>533</v>
      </c>
    </row>
    <row r="9807" spans="2:3">
      <c r="B9807" s="5">
        <v>86</v>
      </c>
      <c r="C9807" s="5" t="s">
        <v>532</v>
      </c>
    </row>
    <row r="9808" spans="2:3">
      <c r="B9808" s="5">
        <v>30</v>
      </c>
      <c r="C9808" s="5" t="s">
        <v>533</v>
      </c>
    </row>
    <row r="9809" spans="2:3">
      <c r="B9809" s="5">
        <v>115</v>
      </c>
      <c r="C9809" s="5" t="s">
        <v>533</v>
      </c>
    </row>
    <row r="9810" spans="2:3">
      <c r="B9810" s="5">
        <v>377</v>
      </c>
      <c r="C9810" s="5" t="s">
        <v>532</v>
      </c>
    </row>
    <row r="9811" spans="2:3">
      <c r="B9811" s="5">
        <v>446</v>
      </c>
      <c r="C9811" s="5" t="s">
        <v>533</v>
      </c>
    </row>
    <row r="9812" spans="2:3">
      <c r="B9812" s="5">
        <v>702</v>
      </c>
      <c r="C9812" s="5" t="s">
        <v>532</v>
      </c>
    </row>
    <row r="9813" spans="2:3">
      <c r="B9813" s="5">
        <v>74</v>
      </c>
      <c r="C9813" s="5" t="s">
        <v>533</v>
      </c>
    </row>
    <row r="9814" spans="2:3">
      <c r="B9814" s="5">
        <v>451</v>
      </c>
      <c r="C9814" s="5" t="s">
        <v>533</v>
      </c>
    </row>
    <row r="9815" spans="2:3">
      <c r="B9815" s="5">
        <v>404</v>
      </c>
      <c r="C9815" s="5" t="s">
        <v>533</v>
      </c>
    </row>
    <row r="9816" spans="2:3">
      <c r="B9816" s="5">
        <v>789</v>
      </c>
      <c r="C9816" s="5" t="s">
        <v>532</v>
      </c>
    </row>
    <row r="9817" spans="2:3">
      <c r="B9817" s="5">
        <v>954</v>
      </c>
      <c r="C9817" s="5" t="s">
        <v>533</v>
      </c>
    </row>
    <row r="9818" spans="2:3">
      <c r="B9818" s="5">
        <v>926</v>
      </c>
      <c r="C9818" s="5" t="s">
        <v>532</v>
      </c>
    </row>
    <row r="9819" spans="2:3">
      <c r="B9819" s="5">
        <v>101</v>
      </c>
      <c r="C9819" s="5" t="s">
        <v>532</v>
      </c>
    </row>
    <row r="9820" spans="2:3">
      <c r="B9820" s="5">
        <v>569</v>
      </c>
      <c r="C9820" s="5" t="s">
        <v>533</v>
      </c>
    </row>
    <row r="9821" spans="2:3">
      <c r="B9821" s="5">
        <v>626</v>
      </c>
      <c r="C9821" s="5" t="s">
        <v>533</v>
      </c>
    </row>
    <row r="9822" spans="2:3">
      <c r="B9822" s="5">
        <v>633</v>
      </c>
      <c r="C9822" s="5" t="s">
        <v>533</v>
      </c>
    </row>
    <row r="9823" spans="2:3">
      <c r="B9823" s="5">
        <v>455</v>
      </c>
      <c r="C9823" s="5" t="s">
        <v>532</v>
      </c>
    </row>
    <row r="9824" spans="2:3">
      <c r="B9824" s="5">
        <v>820</v>
      </c>
      <c r="C9824" s="5" t="s">
        <v>532</v>
      </c>
    </row>
    <row r="9825" spans="2:3">
      <c r="B9825" s="5">
        <v>486</v>
      </c>
      <c r="C9825" s="5" t="s">
        <v>533</v>
      </c>
    </row>
    <row r="9826" spans="2:3">
      <c r="B9826" s="5">
        <v>744</v>
      </c>
      <c r="C9826" s="5" t="s">
        <v>533</v>
      </c>
    </row>
    <row r="9827" spans="2:3">
      <c r="B9827" s="5">
        <v>980</v>
      </c>
      <c r="C9827" s="5" t="s">
        <v>532</v>
      </c>
    </row>
    <row r="9828" spans="2:3">
      <c r="B9828" s="5">
        <v>401</v>
      </c>
      <c r="C9828" s="5" t="s">
        <v>533</v>
      </c>
    </row>
    <row r="9829" spans="2:3">
      <c r="B9829" s="5">
        <v>264</v>
      </c>
      <c r="C9829" s="5" t="s">
        <v>533</v>
      </c>
    </row>
    <row r="9830" spans="2:3">
      <c r="B9830" s="5">
        <v>779</v>
      </c>
      <c r="C9830" s="5" t="s">
        <v>533</v>
      </c>
    </row>
    <row r="9831" spans="2:3">
      <c r="B9831" s="5">
        <v>292</v>
      </c>
      <c r="C9831" s="5" t="s">
        <v>533</v>
      </c>
    </row>
    <row r="9832" spans="2:3">
      <c r="B9832" s="5">
        <v>913</v>
      </c>
      <c r="C9832" s="5" t="s">
        <v>533</v>
      </c>
    </row>
    <row r="9833" spans="2:3">
      <c r="B9833" s="5">
        <v>600</v>
      </c>
      <c r="C9833" s="5" t="s">
        <v>533</v>
      </c>
    </row>
    <row r="9834" spans="2:3">
      <c r="B9834" s="5">
        <v>430</v>
      </c>
      <c r="C9834" s="5" t="s">
        <v>533</v>
      </c>
    </row>
    <row r="9835" spans="2:3">
      <c r="B9835" s="5">
        <v>705</v>
      </c>
      <c r="C9835" s="5" t="s">
        <v>533</v>
      </c>
    </row>
    <row r="9836" spans="2:3">
      <c r="B9836" s="5">
        <v>586</v>
      </c>
      <c r="C9836" s="5" t="s">
        <v>532</v>
      </c>
    </row>
    <row r="9837" spans="2:3">
      <c r="B9837" s="5">
        <v>130</v>
      </c>
      <c r="C9837" s="5" t="s">
        <v>533</v>
      </c>
    </row>
    <row r="9838" spans="2:3">
      <c r="B9838" s="5">
        <v>190</v>
      </c>
      <c r="C9838" s="5" t="s">
        <v>533</v>
      </c>
    </row>
    <row r="9839" spans="2:3">
      <c r="B9839" s="5">
        <v>484</v>
      </c>
      <c r="C9839" s="5" t="s">
        <v>533</v>
      </c>
    </row>
    <row r="9840" spans="2:3">
      <c r="B9840" s="5">
        <v>540</v>
      </c>
      <c r="C9840" s="5" t="s">
        <v>532</v>
      </c>
    </row>
    <row r="9841" spans="2:3">
      <c r="B9841" s="5">
        <v>851</v>
      </c>
      <c r="C9841" s="5" t="s">
        <v>532</v>
      </c>
    </row>
    <row r="9842" spans="2:3">
      <c r="B9842" s="5">
        <v>508</v>
      </c>
      <c r="C9842" s="5" t="s">
        <v>533</v>
      </c>
    </row>
    <row r="9843" spans="2:3">
      <c r="B9843" s="5">
        <v>644</v>
      </c>
      <c r="C9843" s="5" t="s">
        <v>532</v>
      </c>
    </row>
    <row r="9844" spans="2:3">
      <c r="B9844" s="5">
        <v>646</v>
      </c>
      <c r="C9844" s="5" t="s">
        <v>532</v>
      </c>
    </row>
    <row r="9845" spans="2:3">
      <c r="B9845" s="5">
        <v>351</v>
      </c>
      <c r="C9845" s="5" t="s">
        <v>533</v>
      </c>
    </row>
    <row r="9846" spans="2:3">
      <c r="B9846" s="5">
        <v>495</v>
      </c>
      <c r="C9846" s="5" t="s">
        <v>533</v>
      </c>
    </row>
    <row r="9847" spans="2:3">
      <c r="B9847" s="5">
        <v>414</v>
      </c>
      <c r="C9847" s="5" t="s">
        <v>533</v>
      </c>
    </row>
    <row r="9848" spans="2:3">
      <c r="B9848" s="5">
        <v>716</v>
      </c>
      <c r="C9848" s="5" t="s">
        <v>532</v>
      </c>
    </row>
    <row r="9849" spans="2:3">
      <c r="B9849" s="5">
        <v>360</v>
      </c>
      <c r="C9849" s="5" t="s">
        <v>533</v>
      </c>
    </row>
    <row r="9850" spans="2:3">
      <c r="B9850" s="5">
        <v>210</v>
      </c>
      <c r="C9850" s="5" t="s">
        <v>533</v>
      </c>
    </row>
    <row r="9851" spans="2:3">
      <c r="B9851" s="5">
        <v>524</v>
      </c>
      <c r="C9851" s="5" t="s">
        <v>533</v>
      </c>
    </row>
    <row r="9852" spans="2:3">
      <c r="B9852" s="5">
        <v>855</v>
      </c>
      <c r="C9852" s="5" t="s">
        <v>533</v>
      </c>
    </row>
    <row r="9853" spans="2:3">
      <c r="B9853" s="5">
        <v>607</v>
      </c>
      <c r="C9853" s="5" t="s">
        <v>533</v>
      </c>
    </row>
    <row r="9854" spans="2:3">
      <c r="B9854" s="5">
        <v>344</v>
      </c>
      <c r="C9854" s="5" t="s">
        <v>532</v>
      </c>
    </row>
    <row r="9855" spans="2:3">
      <c r="B9855" s="5">
        <v>322</v>
      </c>
      <c r="C9855" s="5" t="s">
        <v>533</v>
      </c>
    </row>
    <row r="9856" spans="2:3">
      <c r="B9856" s="5">
        <v>530</v>
      </c>
      <c r="C9856" s="5" t="s">
        <v>533</v>
      </c>
    </row>
    <row r="9857" spans="2:3">
      <c r="B9857" s="5">
        <v>345</v>
      </c>
      <c r="C9857" s="5" t="s">
        <v>533</v>
      </c>
    </row>
    <row r="9858" spans="2:3">
      <c r="B9858" s="5">
        <v>384</v>
      </c>
      <c r="C9858" s="5" t="s">
        <v>533</v>
      </c>
    </row>
    <row r="9859" spans="2:3">
      <c r="B9859" s="5">
        <v>92</v>
      </c>
      <c r="C9859" s="5" t="s">
        <v>533</v>
      </c>
    </row>
    <row r="9860" spans="2:3">
      <c r="B9860" s="5">
        <v>733</v>
      </c>
      <c r="C9860" s="5" t="s">
        <v>533</v>
      </c>
    </row>
    <row r="9861" spans="2:3">
      <c r="B9861" s="5">
        <v>944</v>
      </c>
      <c r="C9861" s="5" t="s">
        <v>533</v>
      </c>
    </row>
    <row r="9862" spans="2:3">
      <c r="B9862" s="5">
        <v>221</v>
      </c>
      <c r="C9862" s="5" t="s">
        <v>533</v>
      </c>
    </row>
    <row r="9863" spans="2:3">
      <c r="B9863" s="5">
        <v>312</v>
      </c>
      <c r="C9863" s="5" t="s">
        <v>533</v>
      </c>
    </row>
    <row r="9864" spans="2:3">
      <c r="B9864" s="5">
        <v>171</v>
      </c>
      <c r="C9864" s="5" t="s">
        <v>533</v>
      </c>
    </row>
    <row r="9865" spans="2:3">
      <c r="B9865" s="5">
        <v>617</v>
      </c>
      <c r="C9865" s="5" t="s">
        <v>532</v>
      </c>
    </row>
    <row r="9866" spans="2:3">
      <c r="B9866" s="5">
        <v>550</v>
      </c>
      <c r="C9866" s="5" t="s">
        <v>533</v>
      </c>
    </row>
    <row r="9867" spans="2:3">
      <c r="B9867" s="5">
        <v>258</v>
      </c>
      <c r="C9867" s="5" t="s">
        <v>533</v>
      </c>
    </row>
    <row r="9868" spans="2:3">
      <c r="B9868" s="5">
        <v>344</v>
      </c>
      <c r="C9868" s="5" t="s">
        <v>532</v>
      </c>
    </row>
    <row r="9869" spans="2:3">
      <c r="B9869" s="5">
        <v>697</v>
      </c>
      <c r="C9869" s="5" t="s">
        <v>532</v>
      </c>
    </row>
    <row r="9870" spans="2:3">
      <c r="B9870" s="5">
        <v>827</v>
      </c>
      <c r="C9870" s="5" t="s">
        <v>532</v>
      </c>
    </row>
    <row r="9871" spans="2:3">
      <c r="B9871" s="5">
        <v>958</v>
      </c>
      <c r="C9871" s="5" t="s">
        <v>532</v>
      </c>
    </row>
    <row r="9872" spans="2:3">
      <c r="B9872" s="5">
        <v>467</v>
      </c>
      <c r="C9872" s="5" t="s">
        <v>533</v>
      </c>
    </row>
    <row r="9873" spans="2:3">
      <c r="B9873" s="5">
        <v>157</v>
      </c>
      <c r="C9873" s="5" t="s">
        <v>532</v>
      </c>
    </row>
    <row r="9874" spans="2:3">
      <c r="B9874" s="5">
        <v>376</v>
      </c>
      <c r="C9874" s="5" t="s">
        <v>533</v>
      </c>
    </row>
    <row r="9875" spans="2:3">
      <c r="B9875" s="5">
        <v>504</v>
      </c>
      <c r="C9875" s="5" t="s">
        <v>533</v>
      </c>
    </row>
    <row r="9876" spans="2:3">
      <c r="B9876" s="5">
        <v>499</v>
      </c>
      <c r="C9876" s="5" t="s">
        <v>533</v>
      </c>
    </row>
    <row r="9877" spans="2:3">
      <c r="B9877" s="5">
        <v>289</v>
      </c>
      <c r="C9877" s="5" t="s">
        <v>533</v>
      </c>
    </row>
    <row r="9878" spans="2:3">
      <c r="B9878" s="5">
        <v>555</v>
      </c>
      <c r="C9878" s="5" t="s">
        <v>533</v>
      </c>
    </row>
    <row r="9879" spans="2:3">
      <c r="B9879" s="5">
        <v>767</v>
      </c>
      <c r="C9879" s="5" t="s">
        <v>533</v>
      </c>
    </row>
    <row r="9880" spans="2:3">
      <c r="B9880" s="5">
        <v>146</v>
      </c>
      <c r="C9880" s="5" t="s">
        <v>533</v>
      </c>
    </row>
    <row r="9881" spans="2:3">
      <c r="B9881" s="5">
        <v>18</v>
      </c>
      <c r="C9881" s="5" t="s">
        <v>533</v>
      </c>
    </row>
    <row r="9882" spans="2:3">
      <c r="B9882" s="5">
        <v>865</v>
      </c>
      <c r="C9882" s="5" t="s">
        <v>532</v>
      </c>
    </row>
    <row r="9883" spans="2:3">
      <c r="B9883" s="5">
        <v>537</v>
      </c>
      <c r="C9883" s="5" t="s">
        <v>532</v>
      </c>
    </row>
    <row r="9884" spans="2:3">
      <c r="B9884" s="5">
        <v>716</v>
      </c>
      <c r="C9884" s="5" t="s">
        <v>533</v>
      </c>
    </row>
    <row r="9885" spans="2:3">
      <c r="B9885" s="5">
        <v>947</v>
      </c>
      <c r="C9885" s="5" t="s">
        <v>532</v>
      </c>
    </row>
    <row r="9886" spans="2:3">
      <c r="B9886" s="5">
        <v>704</v>
      </c>
      <c r="C9886" s="5" t="s">
        <v>533</v>
      </c>
    </row>
    <row r="9887" spans="2:3">
      <c r="B9887" s="5">
        <v>981</v>
      </c>
      <c r="C9887" s="5" t="s">
        <v>532</v>
      </c>
    </row>
    <row r="9888" spans="2:3">
      <c r="B9888" s="5">
        <v>186</v>
      </c>
      <c r="C9888" s="5" t="s">
        <v>533</v>
      </c>
    </row>
    <row r="9889" spans="2:3">
      <c r="B9889" s="5">
        <v>506</v>
      </c>
      <c r="C9889" s="5" t="s">
        <v>532</v>
      </c>
    </row>
    <row r="9890" spans="2:3">
      <c r="B9890" s="5">
        <v>225</v>
      </c>
      <c r="C9890" s="5" t="s">
        <v>533</v>
      </c>
    </row>
    <row r="9891" spans="2:3">
      <c r="B9891" s="5">
        <v>498</v>
      </c>
      <c r="C9891" s="5" t="s">
        <v>532</v>
      </c>
    </row>
    <row r="9892" spans="2:3">
      <c r="B9892" s="5">
        <v>918</v>
      </c>
      <c r="C9892" s="5" t="s">
        <v>532</v>
      </c>
    </row>
    <row r="9893" spans="2:3">
      <c r="B9893" s="5">
        <v>303</v>
      </c>
      <c r="C9893" s="5" t="s">
        <v>533</v>
      </c>
    </row>
    <row r="9894" spans="2:3">
      <c r="B9894" s="5">
        <v>289</v>
      </c>
      <c r="C9894" s="5" t="s">
        <v>533</v>
      </c>
    </row>
    <row r="9895" spans="2:3">
      <c r="B9895" s="5">
        <v>772</v>
      </c>
      <c r="C9895" s="5" t="s">
        <v>532</v>
      </c>
    </row>
    <row r="9896" spans="2:3">
      <c r="B9896" s="5">
        <v>885</v>
      </c>
      <c r="C9896" s="5" t="s">
        <v>533</v>
      </c>
    </row>
    <row r="9897" spans="2:3">
      <c r="B9897" s="5">
        <v>638</v>
      </c>
      <c r="C9897" s="5" t="s">
        <v>532</v>
      </c>
    </row>
    <row r="9898" spans="2:3">
      <c r="B9898" s="5">
        <v>13</v>
      </c>
      <c r="C9898" s="5" t="s">
        <v>533</v>
      </c>
    </row>
    <row r="9899" spans="2:3">
      <c r="B9899" s="5">
        <v>934</v>
      </c>
      <c r="C9899" s="5" t="s">
        <v>532</v>
      </c>
    </row>
    <row r="9900" spans="2:3">
      <c r="B9900" s="5">
        <v>11</v>
      </c>
      <c r="C9900" s="5" t="s">
        <v>533</v>
      </c>
    </row>
    <row r="9901" spans="2:3">
      <c r="B9901" s="5">
        <v>938</v>
      </c>
      <c r="C9901" s="5" t="s">
        <v>532</v>
      </c>
    </row>
    <row r="9902" spans="2:3">
      <c r="B9902" s="5">
        <v>852</v>
      </c>
      <c r="C9902" s="5" t="s">
        <v>532</v>
      </c>
    </row>
    <row r="9903" spans="2:3">
      <c r="B9903" s="5">
        <v>698</v>
      </c>
      <c r="C9903" s="5" t="s">
        <v>533</v>
      </c>
    </row>
    <row r="9904" spans="2:3">
      <c r="B9904" s="5">
        <v>640</v>
      </c>
      <c r="C9904" s="5" t="s">
        <v>533</v>
      </c>
    </row>
    <row r="9905" spans="2:3">
      <c r="B9905" s="5">
        <v>343</v>
      </c>
      <c r="C9905" s="5" t="s">
        <v>533</v>
      </c>
    </row>
    <row r="9906" spans="2:3">
      <c r="B9906" s="5">
        <v>500</v>
      </c>
      <c r="C9906" s="5" t="s">
        <v>533</v>
      </c>
    </row>
    <row r="9907" spans="2:3">
      <c r="B9907" s="5">
        <v>364</v>
      </c>
      <c r="C9907" s="5" t="s">
        <v>532</v>
      </c>
    </row>
    <row r="9908" spans="2:3">
      <c r="B9908" s="5">
        <v>164</v>
      </c>
      <c r="C9908" s="5" t="s">
        <v>533</v>
      </c>
    </row>
    <row r="9909" spans="2:3">
      <c r="B9909" s="5">
        <v>766</v>
      </c>
      <c r="C9909" s="5" t="s">
        <v>532</v>
      </c>
    </row>
    <row r="9910" spans="2:3">
      <c r="B9910" s="5">
        <v>527</v>
      </c>
      <c r="C9910" s="5" t="s">
        <v>533</v>
      </c>
    </row>
    <row r="9911" spans="2:3">
      <c r="B9911" s="5">
        <v>827</v>
      </c>
      <c r="C9911" s="5" t="s">
        <v>533</v>
      </c>
    </row>
    <row r="9912" spans="2:3">
      <c r="B9912" s="5">
        <v>754</v>
      </c>
      <c r="C9912" s="5" t="s">
        <v>532</v>
      </c>
    </row>
    <row r="9913" spans="2:3">
      <c r="B9913" s="5">
        <v>61</v>
      </c>
      <c r="C9913" s="5" t="s">
        <v>533</v>
      </c>
    </row>
    <row r="9914" spans="2:3">
      <c r="B9914" s="5">
        <v>421</v>
      </c>
      <c r="C9914" s="5" t="s">
        <v>533</v>
      </c>
    </row>
    <row r="9915" spans="2:3">
      <c r="B9915" s="5">
        <v>640</v>
      </c>
      <c r="C9915" s="5" t="s">
        <v>532</v>
      </c>
    </row>
    <row r="9916" spans="2:3">
      <c r="B9916" s="5">
        <v>489</v>
      </c>
      <c r="C9916" s="5" t="s">
        <v>532</v>
      </c>
    </row>
    <row r="9917" spans="2:3">
      <c r="B9917" s="5">
        <v>933</v>
      </c>
      <c r="C9917" s="5" t="s">
        <v>532</v>
      </c>
    </row>
    <row r="9918" spans="2:3">
      <c r="B9918" s="5">
        <v>556</v>
      </c>
      <c r="C9918" s="5" t="s">
        <v>533</v>
      </c>
    </row>
    <row r="9919" spans="2:3">
      <c r="B9919" s="5">
        <v>830</v>
      </c>
      <c r="C9919" s="5" t="s">
        <v>533</v>
      </c>
    </row>
    <row r="9920" spans="2:3">
      <c r="B9920" s="5">
        <v>519</v>
      </c>
      <c r="C9920" s="5" t="s">
        <v>532</v>
      </c>
    </row>
    <row r="9921" spans="2:3">
      <c r="B9921" s="5">
        <v>896</v>
      </c>
      <c r="C9921" s="5" t="s">
        <v>532</v>
      </c>
    </row>
    <row r="9922" spans="2:3">
      <c r="B9922" s="5">
        <v>23</v>
      </c>
      <c r="C9922" s="5" t="s">
        <v>533</v>
      </c>
    </row>
    <row r="9923" spans="2:3">
      <c r="B9923" s="5">
        <v>326</v>
      </c>
      <c r="C9923" s="5" t="s">
        <v>532</v>
      </c>
    </row>
    <row r="9924" spans="2:3">
      <c r="B9924" s="5">
        <v>800</v>
      </c>
      <c r="C9924" s="5" t="s">
        <v>532</v>
      </c>
    </row>
    <row r="9925" spans="2:3">
      <c r="B9925" s="5">
        <v>197</v>
      </c>
      <c r="C9925" s="5" t="s">
        <v>533</v>
      </c>
    </row>
    <row r="9926" spans="2:3">
      <c r="B9926" s="5">
        <v>666</v>
      </c>
      <c r="C9926" s="5" t="s">
        <v>533</v>
      </c>
    </row>
    <row r="9927" spans="2:3">
      <c r="B9927" s="5">
        <v>463</v>
      </c>
      <c r="C9927" s="5" t="s">
        <v>533</v>
      </c>
    </row>
    <row r="9928" spans="2:3">
      <c r="B9928" s="5">
        <v>947</v>
      </c>
      <c r="C9928" s="5" t="s">
        <v>532</v>
      </c>
    </row>
    <row r="9929" spans="2:3">
      <c r="B9929" s="5">
        <v>95</v>
      </c>
      <c r="C9929" s="5" t="s">
        <v>532</v>
      </c>
    </row>
    <row r="9930" spans="2:3">
      <c r="B9930" s="5">
        <v>355</v>
      </c>
      <c r="C9930" s="5" t="s">
        <v>532</v>
      </c>
    </row>
    <row r="9931" spans="2:3">
      <c r="B9931" s="5">
        <v>32</v>
      </c>
      <c r="C9931" s="5" t="s">
        <v>533</v>
      </c>
    </row>
    <row r="9932" spans="2:3">
      <c r="B9932" s="5">
        <v>685</v>
      </c>
      <c r="C9932" s="5" t="s">
        <v>533</v>
      </c>
    </row>
    <row r="9933" spans="2:3">
      <c r="B9933" s="5">
        <v>885</v>
      </c>
      <c r="C9933" s="5" t="s">
        <v>532</v>
      </c>
    </row>
    <row r="9934" spans="2:3">
      <c r="B9934" s="5">
        <v>950</v>
      </c>
      <c r="C9934" s="5" t="s">
        <v>533</v>
      </c>
    </row>
    <row r="9935" spans="2:3">
      <c r="B9935" s="5">
        <v>683</v>
      </c>
      <c r="C9935" s="5" t="s">
        <v>533</v>
      </c>
    </row>
    <row r="9936" spans="2:3">
      <c r="B9936" s="5">
        <v>330</v>
      </c>
      <c r="C9936" s="5" t="s">
        <v>533</v>
      </c>
    </row>
    <row r="9937" spans="2:3">
      <c r="B9937" s="5">
        <v>562</v>
      </c>
      <c r="C9937" s="5" t="s">
        <v>532</v>
      </c>
    </row>
    <row r="9938" spans="2:3">
      <c r="B9938" s="5">
        <v>412</v>
      </c>
      <c r="C9938" s="5" t="s">
        <v>532</v>
      </c>
    </row>
    <row r="9939" spans="2:3">
      <c r="B9939" s="5">
        <v>866</v>
      </c>
      <c r="C9939" s="5" t="s">
        <v>533</v>
      </c>
    </row>
    <row r="9940" spans="2:3">
      <c r="B9940" s="5">
        <v>596</v>
      </c>
      <c r="C9940" s="5" t="s">
        <v>533</v>
      </c>
    </row>
    <row r="9941" spans="2:3">
      <c r="B9941" s="5">
        <v>682</v>
      </c>
      <c r="C9941" s="5" t="s">
        <v>533</v>
      </c>
    </row>
    <row r="9942" spans="2:3">
      <c r="B9942" s="5">
        <v>572</v>
      </c>
      <c r="C9942" s="5" t="s">
        <v>533</v>
      </c>
    </row>
    <row r="9943" spans="2:3">
      <c r="B9943" s="5">
        <v>203</v>
      </c>
      <c r="C9943" s="5" t="s">
        <v>533</v>
      </c>
    </row>
    <row r="9944" spans="2:3">
      <c r="B9944" s="5">
        <v>516</v>
      </c>
      <c r="C9944" s="5" t="s">
        <v>533</v>
      </c>
    </row>
    <row r="9945" spans="2:3">
      <c r="B9945" s="5">
        <v>185</v>
      </c>
      <c r="C9945" s="5" t="s">
        <v>533</v>
      </c>
    </row>
    <row r="9946" spans="2:3">
      <c r="B9946" s="5">
        <v>46</v>
      </c>
      <c r="C9946" s="5" t="s">
        <v>533</v>
      </c>
    </row>
    <row r="9947" spans="2:3">
      <c r="B9947" s="5">
        <v>208</v>
      </c>
      <c r="C9947" s="5" t="s">
        <v>533</v>
      </c>
    </row>
    <row r="9948" spans="2:3">
      <c r="B9948" s="5">
        <v>523</v>
      </c>
      <c r="C9948" s="5" t="s">
        <v>533</v>
      </c>
    </row>
    <row r="9949" spans="2:3">
      <c r="B9949" s="5">
        <v>92</v>
      </c>
      <c r="C9949" s="5" t="s">
        <v>533</v>
      </c>
    </row>
    <row r="9950" spans="2:3">
      <c r="B9950" s="5">
        <v>473</v>
      </c>
      <c r="C9950" s="5" t="s">
        <v>533</v>
      </c>
    </row>
    <row r="9951" spans="2:3">
      <c r="B9951" s="5">
        <v>438</v>
      </c>
      <c r="C9951" s="5" t="s">
        <v>532</v>
      </c>
    </row>
    <row r="9952" spans="2:3">
      <c r="B9952" s="5">
        <v>927</v>
      </c>
      <c r="C9952" s="5" t="s">
        <v>533</v>
      </c>
    </row>
    <row r="9953" spans="2:3">
      <c r="B9953" s="5">
        <v>597</v>
      </c>
      <c r="C9953" s="5" t="s">
        <v>532</v>
      </c>
    </row>
    <row r="9954" spans="2:3">
      <c r="B9954" s="5">
        <v>394</v>
      </c>
      <c r="C9954" s="5" t="s">
        <v>533</v>
      </c>
    </row>
    <row r="9955" spans="2:3">
      <c r="B9955" s="5">
        <v>165</v>
      </c>
      <c r="C9955" s="5" t="s">
        <v>533</v>
      </c>
    </row>
    <row r="9956" spans="2:3">
      <c r="B9956" s="5">
        <v>276</v>
      </c>
      <c r="C9956" s="5" t="s">
        <v>532</v>
      </c>
    </row>
    <row r="9957" spans="2:3">
      <c r="B9957" s="5">
        <v>546</v>
      </c>
      <c r="C9957" s="5" t="s">
        <v>532</v>
      </c>
    </row>
    <row r="9958" spans="2:3">
      <c r="B9958" s="5">
        <v>151</v>
      </c>
      <c r="C9958" s="5" t="s">
        <v>533</v>
      </c>
    </row>
    <row r="9959" spans="2:3">
      <c r="B9959" s="5">
        <v>532</v>
      </c>
      <c r="C9959" s="5" t="s">
        <v>533</v>
      </c>
    </row>
    <row r="9960" spans="2:3">
      <c r="B9960" s="5">
        <v>656</v>
      </c>
      <c r="C9960" s="5" t="s">
        <v>533</v>
      </c>
    </row>
    <row r="9961" spans="2:3">
      <c r="B9961" s="5">
        <v>600</v>
      </c>
      <c r="C9961" s="5" t="s">
        <v>533</v>
      </c>
    </row>
    <row r="9962" spans="2:3">
      <c r="B9962" s="5">
        <v>44</v>
      </c>
      <c r="C9962" s="5" t="s">
        <v>533</v>
      </c>
    </row>
    <row r="9963" spans="2:3">
      <c r="B9963" s="5">
        <v>715</v>
      </c>
      <c r="C9963" s="5" t="s">
        <v>533</v>
      </c>
    </row>
    <row r="9964" spans="2:3">
      <c r="B9964" s="5">
        <v>122</v>
      </c>
      <c r="C9964" s="5" t="s">
        <v>533</v>
      </c>
    </row>
    <row r="9965" spans="2:3">
      <c r="B9965" s="5">
        <v>234</v>
      </c>
      <c r="C9965" s="5" t="s">
        <v>533</v>
      </c>
    </row>
    <row r="9966" spans="2:3">
      <c r="B9966" s="5">
        <v>58</v>
      </c>
      <c r="C9966" s="5" t="s">
        <v>533</v>
      </c>
    </row>
    <row r="9967" spans="2:3">
      <c r="B9967" s="5">
        <v>12</v>
      </c>
      <c r="C9967" s="5" t="s">
        <v>533</v>
      </c>
    </row>
    <row r="9968" spans="2:3">
      <c r="B9968" s="5">
        <v>773</v>
      </c>
      <c r="C9968" s="5" t="s">
        <v>532</v>
      </c>
    </row>
    <row r="9969" spans="2:3">
      <c r="B9969" s="5">
        <v>933</v>
      </c>
      <c r="C9969" s="5" t="s">
        <v>533</v>
      </c>
    </row>
    <row r="9970" spans="2:3">
      <c r="B9970" s="5">
        <v>656</v>
      </c>
      <c r="C9970" s="5" t="s">
        <v>533</v>
      </c>
    </row>
    <row r="9971" spans="2:3">
      <c r="B9971" s="5">
        <v>840</v>
      </c>
      <c r="C9971" s="5" t="s">
        <v>532</v>
      </c>
    </row>
    <row r="9972" spans="2:3">
      <c r="B9972" s="5">
        <v>778</v>
      </c>
      <c r="C9972" s="5" t="s">
        <v>532</v>
      </c>
    </row>
    <row r="9973" spans="2:3">
      <c r="B9973" s="5">
        <v>520</v>
      </c>
      <c r="C9973" s="5" t="s">
        <v>533</v>
      </c>
    </row>
    <row r="9974" spans="2:3">
      <c r="B9974" s="5">
        <v>682</v>
      </c>
      <c r="C9974" s="5" t="s">
        <v>533</v>
      </c>
    </row>
    <row r="9975" spans="2:3">
      <c r="B9975" s="5">
        <v>352</v>
      </c>
      <c r="C9975" s="5" t="s">
        <v>532</v>
      </c>
    </row>
    <row r="9976" spans="2:3">
      <c r="B9976" s="5">
        <v>22</v>
      </c>
      <c r="C9976" s="5" t="s">
        <v>533</v>
      </c>
    </row>
    <row r="9977" spans="2:3">
      <c r="B9977" s="5">
        <v>264</v>
      </c>
      <c r="C9977" s="5" t="s">
        <v>532</v>
      </c>
    </row>
    <row r="9978" spans="2:3">
      <c r="B9978" s="5">
        <v>306</v>
      </c>
      <c r="C9978" s="5" t="s">
        <v>533</v>
      </c>
    </row>
    <row r="9979" spans="2:3">
      <c r="B9979" s="5">
        <v>925</v>
      </c>
      <c r="C9979" s="5" t="s">
        <v>532</v>
      </c>
    </row>
    <row r="9980" spans="2:3">
      <c r="B9980" s="5">
        <v>287</v>
      </c>
      <c r="C9980" s="5" t="s">
        <v>533</v>
      </c>
    </row>
    <row r="9981" spans="2:3">
      <c r="B9981" s="5">
        <v>25</v>
      </c>
      <c r="C9981" s="5" t="s">
        <v>532</v>
      </c>
    </row>
    <row r="9982" spans="2:3">
      <c r="B9982" s="5">
        <v>750</v>
      </c>
      <c r="C9982" s="5" t="s">
        <v>532</v>
      </c>
    </row>
    <row r="9983" spans="2:3">
      <c r="B9983" s="5">
        <v>106</v>
      </c>
      <c r="C9983" s="5" t="s">
        <v>533</v>
      </c>
    </row>
    <row r="9984" spans="2:3">
      <c r="B9984" s="5">
        <v>334</v>
      </c>
      <c r="C9984" s="5" t="s">
        <v>533</v>
      </c>
    </row>
    <row r="9985" spans="2:3">
      <c r="B9985" s="5">
        <v>541</v>
      </c>
      <c r="C9985" s="5" t="s">
        <v>533</v>
      </c>
    </row>
    <row r="9986" spans="2:3">
      <c r="B9986" s="5">
        <v>470</v>
      </c>
      <c r="C9986" s="5" t="s">
        <v>533</v>
      </c>
    </row>
    <row r="9987" spans="2:3">
      <c r="B9987" s="5">
        <v>62</v>
      </c>
      <c r="C9987" s="5" t="s">
        <v>533</v>
      </c>
    </row>
    <row r="9988" spans="2:3">
      <c r="B9988" s="5">
        <v>670</v>
      </c>
      <c r="C9988" s="5" t="s">
        <v>533</v>
      </c>
    </row>
    <row r="9989" spans="2:3">
      <c r="B9989" s="5">
        <v>796</v>
      </c>
      <c r="C9989" s="5" t="s">
        <v>533</v>
      </c>
    </row>
    <row r="9990" spans="2:3">
      <c r="B9990" s="5">
        <v>947</v>
      </c>
      <c r="C9990" s="5" t="s">
        <v>533</v>
      </c>
    </row>
    <row r="9991" spans="2:3">
      <c r="B9991" s="5">
        <v>548</v>
      </c>
      <c r="C9991" s="5" t="s">
        <v>533</v>
      </c>
    </row>
    <row r="9992" spans="2:3">
      <c r="B9992" s="5">
        <v>555</v>
      </c>
      <c r="C9992" s="5" t="s">
        <v>532</v>
      </c>
    </row>
    <row r="9993" spans="2:3">
      <c r="B9993" s="5">
        <v>170</v>
      </c>
      <c r="C9993" s="5" t="s">
        <v>533</v>
      </c>
    </row>
    <row r="9994" spans="2:3">
      <c r="B9994" s="5">
        <v>424</v>
      </c>
      <c r="C9994" s="5" t="s">
        <v>533</v>
      </c>
    </row>
    <row r="9995" spans="2:3">
      <c r="B9995" s="5">
        <v>793</v>
      </c>
      <c r="C9995" s="5" t="s">
        <v>532</v>
      </c>
    </row>
    <row r="9996" spans="2:3">
      <c r="B9996" s="5">
        <v>246</v>
      </c>
      <c r="C9996" s="5" t="s">
        <v>532</v>
      </c>
    </row>
    <row r="9997" spans="2:3">
      <c r="B9997" s="5">
        <v>728</v>
      </c>
      <c r="C9997" s="5" t="s">
        <v>532</v>
      </c>
    </row>
    <row r="9998" spans="2:3">
      <c r="B9998" s="5">
        <v>671</v>
      </c>
      <c r="C9998" s="5" t="s">
        <v>533</v>
      </c>
    </row>
    <row r="9999" spans="2:3">
      <c r="B9999" s="5">
        <v>574</v>
      </c>
      <c r="C9999" s="5" t="s">
        <v>532</v>
      </c>
    </row>
    <row r="10000" spans="2:3">
      <c r="B10000" s="5">
        <v>463</v>
      </c>
      <c r="C10000" s="5" t="s">
        <v>533</v>
      </c>
    </row>
    <row r="10001" spans="2:3">
      <c r="B10001" s="5">
        <v>372</v>
      </c>
      <c r="C10001" s="5" t="s">
        <v>533</v>
      </c>
    </row>
    <row r="10002" spans="2:3">
      <c r="B10002" s="5">
        <v>581</v>
      </c>
      <c r="C10002" s="5" t="s">
        <v>533</v>
      </c>
    </row>
    <row r="10003" spans="2:3">
      <c r="B10003" s="5">
        <v>949</v>
      </c>
      <c r="C10003" s="5" t="s">
        <v>533</v>
      </c>
    </row>
    <row r="10004" spans="2:3">
      <c r="B10004" s="5">
        <v>367</v>
      </c>
      <c r="C10004" s="5" t="s">
        <v>533</v>
      </c>
    </row>
    <row r="10005" spans="2:3">
      <c r="B10005" s="5">
        <v>470</v>
      </c>
      <c r="C10005" s="5" t="s">
        <v>533</v>
      </c>
    </row>
    <row r="10006" spans="2:3">
      <c r="B10006" s="5">
        <v>374</v>
      </c>
      <c r="C10006" s="5" t="s">
        <v>532</v>
      </c>
    </row>
  </sheetData>
  <pageMargins left="0.7" right="0.7" top="0.75" bottom="0.75" header="0.3" footer="0.3"/>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9FA4C-43EB-4AC8-84BB-D4E2B05D5A97}">
  <sheetPr codeName="Sheet15">
    <tabColor rgb="FF0000FF"/>
  </sheetPr>
  <dimension ref="A1:J16"/>
  <sheetViews>
    <sheetView zoomScale="130" zoomScaleNormal="130" workbookViewId="0">
      <selection activeCell="B12" sqref="B12"/>
    </sheetView>
  </sheetViews>
  <sheetFormatPr defaultRowHeight="14.4"/>
  <cols>
    <col min="1" max="1" width="18.5546875" customWidth="1"/>
    <col min="2" max="2" width="15.5546875" customWidth="1"/>
    <col min="3" max="3" width="20.33203125" customWidth="1"/>
    <col min="4" max="4" width="12.6640625" customWidth="1"/>
    <col min="5" max="5" width="15.33203125" customWidth="1"/>
    <col min="6" max="7" width="11.33203125" customWidth="1"/>
    <col min="8" max="8" width="10" customWidth="1"/>
    <col min="9" max="9" width="1.44140625" customWidth="1"/>
    <col min="10" max="10" width="11.109375" customWidth="1"/>
    <col min="12" max="12" width="5.5546875" customWidth="1"/>
  </cols>
  <sheetData>
    <row r="1" spans="1:10">
      <c r="A1" s="278" t="s">
        <v>523</v>
      </c>
      <c r="B1" s="279"/>
      <c r="C1" s="279"/>
      <c r="D1" s="279"/>
      <c r="E1" s="279"/>
      <c r="F1" s="279"/>
      <c r="G1" s="279"/>
      <c r="H1" s="280"/>
    </row>
    <row r="2" spans="1:10">
      <c r="A2" s="278" t="s">
        <v>524</v>
      </c>
      <c r="B2" s="279"/>
      <c r="C2" s="279"/>
      <c r="D2" s="279"/>
      <c r="E2" s="279"/>
      <c r="F2" s="279"/>
      <c r="G2" s="279"/>
      <c r="H2" s="280"/>
    </row>
    <row r="4" spans="1:10">
      <c r="B4" t="s">
        <v>503</v>
      </c>
      <c r="F4" s="30"/>
    </row>
    <row r="5" spans="1:10">
      <c r="A5" t="s">
        <v>125</v>
      </c>
      <c r="B5" t="s">
        <v>504</v>
      </c>
    </row>
    <row r="6" spans="1:10">
      <c r="A6" t="s">
        <v>125</v>
      </c>
      <c r="B6" t="s">
        <v>505</v>
      </c>
    </row>
    <row r="7" spans="1:10">
      <c r="B7" t="s">
        <v>506</v>
      </c>
    </row>
    <row r="8" spans="1:10">
      <c r="B8" t="s">
        <v>507</v>
      </c>
    </row>
    <row r="9" spans="1:10" ht="3.75" customHeight="1"/>
    <row r="10" spans="1:10" ht="28.8">
      <c r="A10" s="22" t="s">
        <v>508</v>
      </c>
      <c r="B10" s="22" t="s">
        <v>509</v>
      </c>
      <c r="C10" s="22" t="s">
        <v>163</v>
      </c>
      <c r="D10" s="22" t="s">
        <v>107</v>
      </c>
      <c r="E10" s="22" t="s">
        <v>163</v>
      </c>
      <c r="F10" s="22" t="s">
        <v>510</v>
      </c>
      <c r="G10" s="22" t="s">
        <v>163</v>
      </c>
      <c r="H10" s="22" t="s">
        <v>511</v>
      </c>
    </row>
    <row r="11" spans="1:10" ht="43.2">
      <c r="A11" s="31" t="s">
        <v>512</v>
      </c>
      <c r="B11" s="31">
        <v>0.2</v>
      </c>
      <c r="C11" s="31" t="s">
        <v>889</v>
      </c>
      <c r="D11" s="31">
        <v>0.05</v>
      </c>
      <c r="E11" s="5" t="s">
        <v>514</v>
      </c>
      <c r="F11" s="277"/>
      <c r="G11" s="5" t="s">
        <v>515</v>
      </c>
      <c r="H11" s="277"/>
      <c r="J11" t="s">
        <v>875</v>
      </c>
    </row>
    <row r="12" spans="1:10" ht="43.2">
      <c r="A12" s="31" t="s">
        <v>516</v>
      </c>
      <c r="B12" s="277"/>
      <c r="C12" s="31" t="s">
        <v>890</v>
      </c>
      <c r="D12" s="31">
        <v>0.01</v>
      </c>
      <c r="E12" s="5" t="s">
        <v>518</v>
      </c>
      <c r="F12" s="277"/>
      <c r="G12" s="5" t="s">
        <v>519</v>
      </c>
      <c r="H12" s="277"/>
      <c r="J12" t="s">
        <v>875</v>
      </c>
    </row>
    <row r="13" spans="1:10">
      <c r="A13" s="30"/>
      <c r="B13" s="30"/>
      <c r="C13" s="30"/>
      <c r="E13" s="31" t="s">
        <v>520</v>
      </c>
      <c r="F13" s="277"/>
      <c r="G13" s="30"/>
    </row>
    <row r="14" spans="1:10">
      <c r="D14" s="30"/>
    </row>
    <row r="15" spans="1:10">
      <c r="A15" s="30" t="s">
        <v>521</v>
      </c>
      <c r="B15" s="5" t="s">
        <v>515</v>
      </c>
      <c r="C15" s="18"/>
      <c r="E15" s="5" t="s">
        <v>522</v>
      </c>
      <c r="F15" s="18"/>
    </row>
    <row r="16" spans="1:10">
      <c r="C16" s="30"/>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01742-E311-4EB2-87BB-A4AE18D3419E}">
  <sheetPr codeName="Sheet16">
    <tabColor rgb="FFFF0000"/>
  </sheetPr>
  <dimension ref="A1:J16"/>
  <sheetViews>
    <sheetView zoomScale="145" zoomScaleNormal="145" workbookViewId="0">
      <selection activeCell="A3" sqref="A3"/>
    </sheetView>
  </sheetViews>
  <sheetFormatPr defaultRowHeight="14.4"/>
  <cols>
    <col min="1" max="1" width="18.5546875" customWidth="1"/>
    <col min="2" max="2" width="15.5546875" customWidth="1"/>
    <col min="3" max="3" width="20.33203125" customWidth="1"/>
    <col min="4" max="4" width="12.6640625" customWidth="1"/>
    <col min="5" max="5" width="15.33203125" customWidth="1"/>
    <col min="6" max="7" width="11.33203125" customWidth="1"/>
    <col min="8" max="8" width="10" customWidth="1"/>
    <col min="9" max="9" width="1.44140625" customWidth="1"/>
    <col min="10" max="10" width="11.109375" customWidth="1"/>
    <col min="12" max="12" width="5.5546875" customWidth="1"/>
  </cols>
  <sheetData>
    <row r="1" spans="1:10">
      <c r="A1" s="278" t="s">
        <v>523</v>
      </c>
      <c r="B1" s="279"/>
      <c r="C1" s="279"/>
      <c r="D1" s="279"/>
      <c r="E1" s="279"/>
      <c r="F1" s="279"/>
      <c r="G1" s="279"/>
      <c r="H1" s="280"/>
    </row>
    <row r="2" spans="1:10">
      <c r="A2" s="278" t="s">
        <v>524</v>
      </c>
      <c r="B2" s="279"/>
      <c r="C2" s="279"/>
      <c r="D2" s="279"/>
      <c r="E2" s="279"/>
      <c r="F2" s="279"/>
      <c r="G2" s="279"/>
      <c r="H2" s="280"/>
    </row>
    <row r="4" spans="1:10">
      <c r="B4" t="s">
        <v>503</v>
      </c>
      <c r="F4" s="30"/>
    </row>
    <row r="5" spans="1:10">
      <c r="A5" t="s">
        <v>125</v>
      </c>
      <c r="B5" t="s">
        <v>504</v>
      </c>
    </row>
    <row r="6" spans="1:10">
      <c r="A6" t="s">
        <v>125</v>
      </c>
      <c r="B6" t="s">
        <v>505</v>
      </c>
    </row>
    <row r="7" spans="1:10">
      <c r="B7" t="s">
        <v>506</v>
      </c>
    </row>
    <row r="8" spans="1:10">
      <c r="B8" t="s">
        <v>507</v>
      </c>
    </row>
    <row r="9" spans="1:10" ht="3.75" customHeight="1"/>
    <row r="10" spans="1:10" ht="28.8">
      <c r="A10" s="22" t="s">
        <v>508</v>
      </c>
      <c r="B10" s="22" t="s">
        <v>509</v>
      </c>
      <c r="C10" s="22" t="s">
        <v>163</v>
      </c>
      <c r="D10" s="22" t="s">
        <v>107</v>
      </c>
      <c r="E10" s="22" t="s">
        <v>163</v>
      </c>
      <c r="F10" s="22" t="s">
        <v>510</v>
      </c>
      <c r="G10" s="22" t="s">
        <v>163</v>
      </c>
      <c r="H10" s="22" t="s">
        <v>511</v>
      </c>
    </row>
    <row r="11" spans="1:10" ht="43.2">
      <c r="A11" s="31" t="s">
        <v>512</v>
      </c>
      <c r="B11" s="31">
        <v>0.2</v>
      </c>
      <c r="C11" s="31" t="s">
        <v>513</v>
      </c>
      <c r="D11" s="31">
        <v>0.05</v>
      </c>
      <c r="E11" s="5" t="s">
        <v>514</v>
      </c>
      <c r="F11" s="277" cm="1">
        <f t="array" ref="F11:F12">B11:B12*D11:D12</f>
        <v>1.0000000000000002E-2</v>
      </c>
      <c r="G11" s="5" t="s">
        <v>515</v>
      </c>
      <c r="H11" s="277" cm="1">
        <f t="array" ref="H11:H12">_xlfn.ANCHORARRAY(F11)/F13</f>
        <v>0.55555555555555558</v>
      </c>
      <c r="J11" t="s">
        <v>875</v>
      </c>
    </row>
    <row r="12" spans="1:10" ht="43.2">
      <c r="A12" s="31" t="s">
        <v>516</v>
      </c>
      <c r="B12" s="31">
        <f>1-B11</f>
        <v>0.8</v>
      </c>
      <c r="C12" s="31" t="s">
        <v>517</v>
      </c>
      <c r="D12" s="31">
        <v>0.01</v>
      </c>
      <c r="E12" s="5" t="s">
        <v>518</v>
      </c>
      <c r="F12" s="277">
        <v>8.0000000000000002E-3</v>
      </c>
      <c r="G12" s="5" t="s">
        <v>519</v>
      </c>
      <c r="H12" s="277">
        <v>0.44444444444444442</v>
      </c>
      <c r="J12" t="s">
        <v>875</v>
      </c>
    </row>
    <row r="13" spans="1:10">
      <c r="A13" s="30"/>
      <c r="B13" s="30">
        <f>SUM(B11:B12)</f>
        <v>1</v>
      </c>
      <c r="C13" s="30"/>
      <c r="E13" s="31" t="s">
        <v>520</v>
      </c>
      <c r="F13" s="277">
        <f>SUM(_xlfn.ANCHORARRAY(F11))</f>
        <v>1.8000000000000002E-2</v>
      </c>
      <c r="G13" s="30"/>
    </row>
    <row r="14" spans="1:10">
      <c r="D14" s="30"/>
    </row>
    <row r="15" spans="1:10">
      <c r="A15" s="30" t="s">
        <v>521</v>
      </c>
      <c r="B15" s="5" t="s">
        <v>515</v>
      </c>
      <c r="C15" s="18">
        <f>(B11*D11)/SUMPRODUCT(B11:B12,D11:D12)</f>
        <v>0.55555555555555558</v>
      </c>
      <c r="E15" s="5" t="s">
        <v>522</v>
      </c>
      <c r="F15" s="18">
        <f>1-F13</f>
        <v>0.98199999999999998</v>
      </c>
    </row>
    <row r="16" spans="1:10">
      <c r="C16" s="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02E9F-9C5E-47A3-BD0D-686CF8570BF3}">
  <sheetPr codeName="Sheet18">
    <tabColor rgb="FFFF00FF"/>
  </sheetPr>
  <dimension ref="B2:L23"/>
  <sheetViews>
    <sheetView showGridLines="0" zoomScale="190" zoomScaleNormal="190" workbookViewId="0">
      <selection activeCell="K17" sqref="K17"/>
    </sheetView>
  </sheetViews>
  <sheetFormatPr defaultRowHeight="14.4"/>
  <cols>
    <col min="2" max="2" width="6.44140625" customWidth="1"/>
    <col min="3" max="3" width="9.109375" customWidth="1"/>
    <col min="4" max="4" width="6.88671875" customWidth="1"/>
    <col min="5" max="5" width="14.109375" customWidth="1"/>
    <col min="6" max="6" width="13.5546875" customWidth="1"/>
    <col min="8" max="8" width="7" customWidth="1"/>
    <col min="9" max="10" width="14.109375" customWidth="1"/>
    <col min="12" max="12" width="68.88671875" bestFit="1" customWidth="1"/>
  </cols>
  <sheetData>
    <row r="2" spans="2:12" ht="9.75" customHeight="1">
      <c r="B2" s="364" t="s">
        <v>573</v>
      </c>
      <c r="C2" s="364"/>
      <c r="D2" s="364"/>
      <c r="E2" s="364"/>
      <c r="F2" s="364"/>
      <c r="G2" s="364"/>
      <c r="H2" s="364"/>
      <c r="I2" s="364"/>
      <c r="J2" s="364"/>
    </row>
    <row r="3" spans="2:12" ht="46.5" customHeight="1">
      <c r="B3" s="364"/>
      <c r="C3" s="364"/>
      <c r="D3" s="364"/>
      <c r="E3" s="364"/>
      <c r="F3" s="364"/>
      <c r="G3" s="364"/>
      <c r="H3" s="364"/>
      <c r="I3" s="364"/>
      <c r="J3" s="364"/>
    </row>
    <row r="4" spans="2:12" ht="15" customHeight="1">
      <c r="B4" s="364"/>
      <c r="C4" s="364"/>
      <c r="D4" s="364"/>
      <c r="E4" s="364"/>
      <c r="F4" s="364"/>
      <c r="G4" s="364"/>
      <c r="H4" s="364"/>
      <c r="I4" s="364"/>
      <c r="J4" s="364"/>
    </row>
    <row r="5" spans="2:12" ht="15" customHeight="1">
      <c r="B5" s="364"/>
      <c r="C5" s="364"/>
      <c r="D5" s="364"/>
      <c r="E5" s="364"/>
      <c r="F5" s="364"/>
      <c r="G5" s="364"/>
      <c r="H5" s="364"/>
      <c r="I5" s="364"/>
      <c r="J5" s="364"/>
    </row>
    <row r="6" spans="2:12" ht="15" customHeight="1">
      <c r="B6" s="364"/>
      <c r="C6" s="364"/>
      <c r="D6" s="364"/>
      <c r="E6" s="364"/>
      <c r="F6" s="364"/>
      <c r="G6" s="364"/>
      <c r="H6" s="364"/>
      <c r="I6" s="364"/>
      <c r="J6" s="364"/>
    </row>
    <row r="7" spans="2:12" ht="12.6" customHeight="1">
      <c r="B7" s="364"/>
      <c r="C7" s="364"/>
      <c r="D7" s="364"/>
      <c r="E7" s="364"/>
      <c r="F7" s="364"/>
      <c r="G7" s="364"/>
      <c r="H7" s="364"/>
      <c r="I7" s="364"/>
      <c r="J7" s="364"/>
    </row>
    <row r="8" spans="2:12" ht="42.6" customHeight="1">
      <c r="B8" s="366" t="s">
        <v>107</v>
      </c>
      <c r="C8" s="366"/>
      <c r="D8" s="366"/>
      <c r="E8" s="366"/>
      <c r="F8" s="366"/>
      <c r="G8" s="366"/>
      <c r="H8" s="366"/>
      <c r="I8" s="366"/>
      <c r="J8" s="366"/>
    </row>
    <row r="9" spans="2:12" ht="15" customHeight="1">
      <c r="B9" s="366"/>
      <c r="C9" s="366"/>
      <c r="D9" s="366"/>
      <c r="E9" s="366"/>
      <c r="F9" s="366"/>
      <c r="G9" s="366"/>
      <c r="H9" s="366"/>
      <c r="I9" s="366"/>
      <c r="J9" s="366"/>
    </row>
    <row r="10" spans="2:12" ht="15" customHeight="1">
      <c r="B10" s="366"/>
      <c r="C10" s="366"/>
      <c r="D10" s="366"/>
      <c r="E10" s="366"/>
      <c r="F10" s="366"/>
      <c r="G10" s="366"/>
      <c r="H10" s="366"/>
      <c r="I10" s="366"/>
      <c r="J10" s="366"/>
    </row>
    <row r="11" spans="2:12" ht="56.25" customHeight="1">
      <c r="B11" s="366"/>
      <c r="C11" s="366"/>
      <c r="D11" s="366"/>
      <c r="E11" s="366"/>
      <c r="F11" s="366"/>
      <c r="G11" s="366"/>
      <c r="H11" s="366"/>
      <c r="I11" s="366"/>
      <c r="J11" s="366"/>
    </row>
    <row r="12" spans="2:12" ht="4.5" customHeight="1">
      <c r="B12" s="365" t="s">
        <v>603</v>
      </c>
      <c r="C12" s="365"/>
      <c r="D12" s="365"/>
      <c r="E12" s="365"/>
      <c r="F12" s="365"/>
      <c r="G12" s="365"/>
      <c r="H12" s="365"/>
      <c r="I12" s="365"/>
      <c r="J12" s="365"/>
      <c r="L12" s="309"/>
    </row>
    <row r="13" spans="2:12" ht="4.5" customHeight="1">
      <c r="B13" s="365"/>
      <c r="C13" s="365"/>
      <c r="D13" s="365"/>
      <c r="E13" s="365"/>
      <c r="F13" s="365"/>
      <c r="G13" s="365"/>
      <c r="H13" s="365"/>
      <c r="I13" s="365"/>
      <c r="J13" s="365"/>
    </row>
    <row r="14" spans="2:12" ht="19.5" customHeight="1">
      <c r="B14" s="365"/>
      <c r="C14" s="365"/>
      <c r="D14" s="365"/>
      <c r="E14" s="365"/>
      <c r="F14" s="365"/>
      <c r="G14" s="365"/>
      <c r="H14" s="365"/>
      <c r="I14" s="365"/>
      <c r="J14" s="365"/>
    </row>
    <row r="15" spans="2:12" ht="4.5" customHeight="1">
      <c r="B15" s="365"/>
      <c r="C15" s="365"/>
      <c r="D15" s="365"/>
      <c r="E15" s="365"/>
      <c r="F15" s="365"/>
      <c r="G15" s="365"/>
      <c r="H15" s="365"/>
      <c r="I15" s="365"/>
      <c r="J15" s="365"/>
    </row>
    <row r="17" spans="2:12">
      <c r="B17" s="310" t="s">
        <v>574</v>
      </c>
    </row>
    <row r="18" spans="2:12">
      <c r="B18">
        <f>LEN(B17)</f>
        <v>100</v>
      </c>
    </row>
    <row r="19" spans="2:12" ht="28.8">
      <c r="C19">
        <f>LEN(C18)</f>
        <v>0</v>
      </c>
      <c r="L19" s="311"/>
    </row>
    <row r="23" spans="2:12">
      <c r="H23" t="s">
        <v>575</v>
      </c>
    </row>
  </sheetData>
  <mergeCells count="3">
    <mergeCell ref="B2:J7"/>
    <mergeCell ref="B12:J15"/>
    <mergeCell ref="B8:J11"/>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FF982-F669-4991-B8B3-52784A32CCF0}">
  <sheetPr codeName="Sheet19">
    <tabColor rgb="FFFF00FF"/>
  </sheetPr>
  <dimension ref="B2:L23"/>
  <sheetViews>
    <sheetView showGridLines="0" zoomScale="190" zoomScaleNormal="190" workbookViewId="0">
      <selection activeCell="L11" sqref="L11"/>
    </sheetView>
  </sheetViews>
  <sheetFormatPr defaultRowHeight="14.4"/>
  <cols>
    <col min="2" max="2" width="6.44140625" customWidth="1"/>
    <col min="3" max="3" width="9.109375" customWidth="1"/>
    <col min="4" max="4" width="6.88671875" customWidth="1"/>
    <col min="5" max="5" width="14.109375" customWidth="1"/>
    <col min="6" max="6" width="12" customWidth="1"/>
    <col min="8" max="8" width="7" customWidth="1"/>
    <col min="9" max="10" width="14.109375" customWidth="1"/>
    <col min="12" max="12" width="68.88671875" bestFit="1" customWidth="1"/>
  </cols>
  <sheetData>
    <row r="2" spans="2:12" ht="9.75" customHeight="1">
      <c r="B2" s="367" t="s">
        <v>573</v>
      </c>
      <c r="C2" s="367"/>
      <c r="D2" s="367"/>
      <c r="E2" s="367"/>
      <c r="F2" s="367"/>
      <c r="G2" s="367"/>
      <c r="H2" s="367"/>
      <c r="I2" s="367"/>
      <c r="J2" s="367"/>
    </row>
    <row r="3" spans="2:12" ht="46.5" customHeight="1">
      <c r="B3" s="367"/>
      <c r="C3" s="367"/>
      <c r="D3" s="367"/>
      <c r="E3" s="367"/>
      <c r="F3" s="367"/>
      <c r="G3" s="367"/>
      <c r="H3" s="367"/>
      <c r="I3" s="367"/>
      <c r="J3" s="367"/>
    </row>
    <row r="4" spans="2:12" ht="15" customHeight="1">
      <c r="B4" s="367"/>
      <c r="C4" s="367"/>
      <c r="D4" s="367"/>
      <c r="E4" s="367"/>
      <c r="F4" s="367"/>
      <c r="G4" s="367"/>
      <c r="H4" s="367"/>
      <c r="I4" s="367"/>
      <c r="J4" s="367"/>
    </row>
    <row r="5" spans="2:12" ht="15" customHeight="1">
      <c r="B5" s="367"/>
      <c r="C5" s="367"/>
      <c r="D5" s="367"/>
      <c r="E5" s="367"/>
      <c r="F5" s="367"/>
      <c r="G5" s="367"/>
      <c r="H5" s="367"/>
      <c r="I5" s="367"/>
      <c r="J5" s="367"/>
    </row>
    <row r="6" spans="2:12" ht="15" customHeight="1">
      <c r="B6" s="367"/>
      <c r="C6" s="367"/>
      <c r="D6" s="367"/>
      <c r="E6" s="367"/>
      <c r="F6" s="367"/>
      <c r="G6" s="367"/>
      <c r="H6" s="367"/>
      <c r="I6" s="367"/>
      <c r="J6" s="367"/>
    </row>
    <row r="7" spans="2:12" ht="12.6" customHeight="1">
      <c r="B7" s="367"/>
      <c r="C7" s="367"/>
      <c r="D7" s="367"/>
      <c r="E7" s="367"/>
      <c r="F7" s="367"/>
      <c r="G7" s="367"/>
      <c r="H7" s="367"/>
      <c r="I7" s="367"/>
      <c r="J7" s="367"/>
    </row>
    <row r="8" spans="2:12" ht="42.6" customHeight="1">
      <c r="B8" s="368" t="s">
        <v>376</v>
      </c>
      <c r="C8" s="368"/>
      <c r="D8" s="368"/>
      <c r="E8" s="368"/>
      <c r="F8" s="368"/>
      <c r="G8" s="368"/>
      <c r="H8" s="368"/>
      <c r="I8" s="368"/>
      <c r="J8" s="368"/>
    </row>
    <row r="9" spans="2:12" ht="15" customHeight="1">
      <c r="B9" s="368"/>
      <c r="C9" s="368"/>
      <c r="D9" s="368"/>
      <c r="E9" s="368"/>
      <c r="F9" s="368"/>
      <c r="G9" s="368"/>
      <c r="H9" s="368"/>
      <c r="I9" s="368"/>
      <c r="J9" s="368"/>
    </row>
    <row r="10" spans="2:12" ht="15" customHeight="1">
      <c r="B10" s="368"/>
      <c r="C10" s="368"/>
      <c r="D10" s="368"/>
      <c r="E10" s="368"/>
      <c r="F10" s="368"/>
      <c r="G10" s="368"/>
      <c r="H10" s="368"/>
      <c r="I10" s="368"/>
      <c r="J10" s="368"/>
    </row>
    <row r="11" spans="2:12" ht="56.25" customHeight="1">
      <c r="B11" s="368"/>
      <c r="C11" s="368"/>
      <c r="D11" s="368"/>
      <c r="E11" s="368"/>
      <c r="F11" s="368"/>
      <c r="G11" s="368"/>
      <c r="H11" s="368"/>
      <c r="I11" s="368"/>
      <c r="J11" s="368"/>
    </row>
    <row r="12" spans="2:12" ht="4.5" customHeight="1">
      <c r="B12" s="365" t="s">
        <v>604</v>
      </c>
      <c r="C12" s="365"/>
      <c r="D12" s="365"/>
      <c r="E12" s="365"/>
      <c r="F12" s="365"/>
      <c r="G12" s="365"/>
      <c r="H12" s="365"/>
      <c r="I12" s="365"/>
      <c r="J12" s="365"/>
      <c r="L12" s="309"/>
    </row>
    <row r="13" spans="2:12" ht="4.5" customHeight="1">
      <c r="B13" s="365"/>
      <c r="C13" s="365"/>
      <c r="D13" s="365"/>
      <c r="E13" s="365"/>
      <c r="F13" s="365"/>
      <c r="G13" s="365"/>
      <c r="H13" s="365"/>
      <c r="I13" s="365"/>
      <c r="J13" s="365"/>
    </row>
    <row r="14" spans="2:12" ht="19.5" customHeight="1">
      <c r="B14" s="365"/>
      <c r="C14" s="365"/>
      <c r="D14" s="365"/>
      <c r="E14" s="365"/>
      <c r="F14" s="365"/>
      <c r="G14" s="365"/>
      <c r="H14" s="365"/>
      <c r="I14" s="365"/>
      <c r="J14" s="365"/>
    </row>
    <row r="15" spans="2:12" ht="4.5" customHeight="1">
      <c r="B15" s="365"/>
      <c r="C15" s="365"/>
      <c r="D15" s="365"/>
      <c r="E15" s="365"/>
      <c r="F15" s="365"/>
      <c r="G15" s="365"/>
      <c r="H15" s="365"/>
      <c r="I15" s="365"/>
      <c r="J15" s="365"/>
    </row>
    <row r="17" spans="2:12">
      <c r="B17" s="310" t="s">
        <v>574</v>
      </c>
    </row>
    <row r="18" spans="2:12">
      <c r="B18">
        <f>LEN(B17)</f>
        <v>100</v>
      </c>
    </row>
    <row r="19" spans="2:12" ht="28.8">
      <c r="C19">
        <f>LEN(C18)</f>
        <v>0</v>
      </c>
      <c r="L19" s="311"/>
    </row>
    <row r="23" spans="2:12">
      <c r="H23" t="s">
        <v>575</v>
      </c>
    </row>
  </sheetData>
  <mergeCells count="3">
    <mergeCell ref="B2:J7"/>
    <mergeCell ref="B8:J11"/>
    <mergeCell ref="B12:J1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F791B-9430-4BB2-AB9C-9F3F269E0168}">
  <sheetPr codeName="Sheet20">
    <tabColor rgb="FFFF00FF"/>
  </sheetPr>
  <dimension ref="B2:L23"/>
  <sheetViews>
    <sheetView showGridLines="0" zoomScale="190" zoomScaleNormal="190" workbookViewId="0">
      <selection activeCell="K8" sqref="K8"/>
    </sheetView>
  </sheetViews>
  <sheetFormatPr defaultRowHeight="14.4"/>
  <cols>
    <col min="2" max="2" width="6.44140625" customWidth="1"/>
    <col min="3" max="3" width="9.109375" customWidth="1"/>
    <col min="4" max="4" width="6.88671875" customWidth="1"/>
    <col min="5" max="5" width="14.109375" customWidth="1"/>
    <col min="6" max="6" width="12" customWidth="1"/>
    <col min="8" max="8" width="7" customWidth="1"/>
    <col min="9" max="10" width="14.109375" customWidth="1"/>
    <col min="12" max="12" width="68.88671875" bestFit="1" customWidth="1"/>
  </cols>
  <sheetData>
    <row r="2" spans="2:12" ht="9.75" customHeight="1">
      <c r="B2" s="369" t="s">
        <v>573</v>
      </c>
      <c r="C2" s="369"/>
      <c r="D2" s="369"/>
      <c r="E2" s="369"/>
      <c r="F2" s="369"/>
      <c r="G2" s="369"/>
      <c r="H2" s="369"/>
      <c r="I2" s="369"/>
      <c r="J2" s="369"/>
    </row>
    <row r="3" spans="2:12" ht="46.5" customHeight="1">
      <c r="B3" s="369"/>
      <c r="C3" s="369"/>
      <c r="D3" s="369"/>
      <c r="E3" s="369"/>
      <c r="F3" s="369"/>
      <c r="G3" s="369"/>
      <c r="H3" s="369"/>
      <c r="I3" s="369"/>
      <c r="J3" s="369"/>
    </row>
    <row r="4" spans="2:12" ht="15" customHeight="1">
      <c r="B4" s="369"/>
      <c r="C4" s="369"/>
      <c r="D4" s="369"/>
      <c r="E4" s="369"/>
      <c r="F4" s="369"/>
      <c r="G4" s="369"/>
      <c r="H4" s="369"/>
      <c r="I4" s="369"/>
      <c r="J4" s="369"/>
    </row>
    <row r="5" spans="2:12" ht="15" customHeight="1">
      <c r="B5" s="369"/>
      <c r="C5" s="369"/>
      <c r="D5" s="369"/>
      <c r="E5" s="369"/>
      <c r="F5" s="369"/>
      <c r="G5" s="369"/>
      <c r="H5" s="369"/>
      <c r="I5" s="369"/>
      <c r="J5" s="369"/>
    </row>
    <row r="6" spans="2:12" ht="15" customHeight="1">
      <c r="B6" s="369"/>
      <c r="C6" s="369"/>
      <c r="D6" s="369"/>
      <c r="E6" s="369"/>
      <c r="F6" s="369"/>
      <c r="G6" s="369"/>
      <c r="H6" s="369"/>
      <c r="I6" s="369"/>
      <c r="J6" s="369"/>
    </row>
    <row r="7" spans="2:12" ht="12.6" customHeight="1">
      <c r="B7" s="369"/>
      <c r="C7" s="369"/>
      <c r="D7" s="369"/>
      <c r="E7" s="369"/>
      <c r="F7" s="369"/>
      <c r="G7" s="369"/>
      <c r="H7" s="369"/>
      <c r="I7" s="369"/>
      <c r="J7" s="369"/>
    </row>
    <row r="8" spans="2:12" ht="42.6" customHeight="1">
      <c r="B8" s="370" t="s">
        <v>606</v>
      </c>
      <c r="C8" s="370"/>
      <c r="D8" s="370"/>
      <c r="E8" s="370"/>
      <c r="F8" s="370"/>
      <c r="G8" s="370"/>
      <c r="H8" s="370"/>
      <c r="I8" s="370"/>
      <c r="J8" s="370"/>
    </row>
    <row r="9" spans="2:12" ht="15" customHeight="1">
      <c r="B9" s="371" t="s">
        <v>607</v>
      </c>
      <c r="C9" s="371"/>
      <c r="D9" s="371"/>
      <c r="E9" s="371"/>
      <c r="F9" s="371"/>
      <c r="G9" s="371"/>
      <c r="H9" s="371"/>
      <c r="I9" s="371"/>
      <c r="J9" s="371"/>
    </row>
    <row r="10" spans="2:12" ht="15" customHeight="1">
      <c r="B10" s="371"/>
      <c r="C10" s="371"/>
      <c r="D10" s="371"/>
      <c r="E10" s="371"/>
      <c r="F10" s="371"/>
      <c r="G10" s="371"/>
      <c r="H10" s="371"/>
      <c r="I10" s="371"/>
      <c r="J10" s="371"/>
    </row>
    <row r="11" spans="2:12" ht="56.25" customHeight="1">
      <c r="B11" s="371"/>
      <c r="C11" s="371"/>
      <c r="D11" s="371"/>
      <c r="E11" s="371"/>
      <c r="F11" s="371"/>
      <c r="G11" s="371"/>
      <c r="H11" s="371"/>
      <c r="I11" s="371"/>
      <c r="J11" s="371"/>
    </row>
    <row r="12" spans="2:12" ht="4.5" customHeight="1">
      <c r="B12" s="363" t="s">
        <v>605</v>
      </c>
      <c r="C12" s="363"/>
      <c r="D12" s="363"/>
      <c r="E12" s="363"/>
      <c r="F12" s="363"/>
      <c r="G12" s="363"/>
      <c r="H12" s="363"/>
      <c r="I12" s="363"/>
      <c r="J12" s="363"/>
      <c r="L12" s="309"/>
    </row>
    <row r="13" spans="2:12" ht="4.5" customHeight="1">
      <c r="B13" s="363"/>
      <c r="C13" s="363"/>
      <c r="D13" s="363"/>
      <c r="E13" s="363"/>
      <c r="F13" s="363"/>
      <c r="G13" s="363"/>
      <c r="H13" s="363"/>
      <c r="I13" s="363"/>
      <c r="J13" s="363"/>
    </row>
    <row r="14" spans="2:12" ht="19.5" customHeight="1">
      <c r="B14" s="363"/>
      <c r="C14" s="363"/>
      <c r="D14" s="363"/>
      <c r="E14" s="363"/>
      <c r="F14" s="363"/>
      <c r="G14" s="363"/>
      <c r="H14" s="363"/>
      <c r="I14" s="363"/>
      <c r="J14" s="363"/>
    </row>
    <row r="15" spans="2:12" ht="4.5" customHeight="1">
      <c r="B15" s="363"/>
      <c r="C15" s="363"/>
      <c r="D15" s="363"/>
      <c r="E15" s="363"/>
      <c r="F15" s="363"/>
      <c r="G15" s="363"/>
      <c r="H15" s="363"/>
      <c r="I15" s="363"/>
      <c r="J15" s="363"/>
    </row>
    <row r="17" spans="2:12">
      <c r="B17" s="310" t="s">
        <v>574</v>
      </c>
    </row>
    <row r="18" spans="2:12">
      <c r="B18">
        <f>LEN(B17)</f>
        <v>100</v>
      </c>
    </row>
    <row r="19" spans="2:12" ht="28.8">
      <c r="C19">
        <f>LEN(C18)</f>
        <v>0</v>
      </c>
      <c r="L19" s="311"/>
    </row>
    <row r="23" spans="2:12">
      <c r="H23" t="s">
        <v>575</v>
      </c>
    </row>
  </sheetData>
  <mergeCells count="4">
    <mergeCell ref="B2:J7"/>
    <mergeCell ref="B8:J8"/>
    <mergeCell ref="B9:J11"/>
    <mergeCell ref="B12:J1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093BD-2CB7-48D2-A63A-DB1F7FDABA3A}">
  <sheetPr codeName="Sheet21">
    <tabColor rgb="FFFF00FF"/>
  </sheetPr>
  <dimension ref="B2:L23"/>
  <sheetViews>
    <sheetView showGridLines="0" zoomScale="190" zoomScaleNormal="190" workbookViewId="0">
      <selection activeCell="K9" sqref="K9"/>
    </sheetView>
  </sheetViews>
  <sheetFormatPr defaultRowHeight="14.4"/>
  <cols>
    <col min="2" max="2" width="6.44140625" customWidth="1"/>
    <col min="3" max="3" width="9.109375" customWidth="1"/>
    <col min="4" max="4" width="6.88671875" customWidth="1"/>
    <col min="5" max="5" width="14.109375" customWidth="1"/>
    <col min="6" max="6" width="12" customWidth="1"/>
    <col min="8" max="8" width="7" customWidth="1"/>
    <col min="9" max="10" width="14.109375" customWidth="1"/>
    <col min="12" max="12" width="68.88671875" bestFit="1" customWidth="1"/>
  </cols>
  <sheetData>
    <row r="2" spans="2:12" ht="9.75" customHeight="1">
      <c r="B2" s="372" t="s">
        <v>573</v>
      </c>
      <c r="C2" s="372"/>
      <c r="D2" s="372"/>
      <c r="E2" s="372"/>
      <c r="F2" s="372"/>
      <c r="G2" s="372"/>
      <c r="H2" s="372"/>
      <c r="I2" s="372"/>
      <c r="J2" s="372"/>
    </row>
    <row r="3" spans="2:12" ht="46.5" customHeight="1">
      <c r="B3" s="372"/>
      <c r="C3" s="372"/>
      <c r="D3" s="372"/>
      <c r="E3" s="372"/>
      <c r="F3" s="372"/>
      <c r="G3" s="372"/>
      <c r="H3" s="372"/>
      <c r="I3" s="372"/>
      <c r="J3" s="372"/>
    </row>
    <row r="4" spans="2:12" ht="15" customHeight="1">
      <c r="B4" s="372"/>
      <c r="C4" s="372"/>
      <c r="D4" s="372"/>
      <c r="E4" s="372"/>
      <c r="F4" s="372"/>
      <c r="G4" s="372"/>
      <c r="H4" s="372"/>
      <c r="I4" s="372"/>
      <c r="J4" s="372"/>
    </row>
    <row r="5" spans="2:12" ht="15" customHeight="1">
      <c r="B5" s="372"/>
      <c r="C5" s="372"/>
      <c r="D5" s="372"/>
      <c r="E5" s="372"/>
      <c r="F5" s="372"/>
      <c r="G5" s="372"/>
      <c r="H5" s="372"/>
      <c r="I5" s="372"/>
      <c r="J5" s="372"/>
    </row>
    <row r="6" spans="2:12" ht="15" customHeight="1">
      <c r="B6" s="372"/>
      <c r="C6" s="372"/>
      <c r="D6" s="372"/>
      <c r="E6" s="372"/>
      <c r="F6" s="372"/>
      <c r="G6" s="372"/>
      <c r="H6" s="372"/>
      <c r="I6" s="372"/>
      <c r="J6" s="372"/>
    </row>
    <row r="7" spans="2:12" ht="12.6" customHeight="1">
      <c r="B7" s="372"/>
      <c r="C7" s="372"/>
      <c r="D7" s="372"/>
      <c r="E7" s="372"/>
      <c r="F7" s="372"/>
      <c r="G7" s="372"/>
      <c r="H7" s="372"/>
      <c r="I7" s="372"/>
      <c r="J7" s="372"/>
    </row>
    <row r="8" spans="2:12" ht="42.6" customHeight="1">
      <c r="B8" s="373" t="s">
        <v>121</v>
      </c>
      <c r="C8" s="373"/>
      <c r="D8" s="373"/>
      <c r="E8" s="373"/>
      <c r="F8" s="373"/>
      <c r="G8" s="373"/>
      <c r="H8" s="373"/>
      <c r="I8" s="373"/>
      <c r="J8" s="373"/>
    </row>
    <row r="9" spans="2:12" ht="15" customHeight="1">
      <c r="B9" s="373"/>
      <c r="C9" s="373"/>
      <c r="D9" s="373"/>
      <c r="E9" s="373"/>
      <c r="F9" s="373"/>
      <c r="G9" s="373"/>
      <c r="H9" s="373"/>
      <c r="I9" s="373"/>
      <c r="J9" s="373"/>
    </row>
    <row r="10" spans="2:12" ht="15" customHeight="1">
      <c r="B10" s="373"/>
      <c r="C10" s="373"/>
      <c r="D10" s="373"/>
      <c r="E10" s="373"/>
      <c r="F10" s="373"/>
      <c r="G10" s="373"/>
      <c r="H10" s="373"/>
      <c r="I10" s="373"/>
      <c r="J10" s="373"/>
    </row>
    <row r="11" spans="2:12" ht="56.25" customHeight="1">
      <c r="B11" s="373"/>
      <c r="C11" s="373"/>
      <c r="D11" s="373"/>
      <c r="E11" s="373"/>
      <c r="F11" s="373"/>
      <c r="G11" s="373"/>
      <c r="H11" s="373"/>
      <c r="I11" s="373"/>
      <c r="J11" s="373"/>
    </row>
    <row r="12" spans="2:12" ht="4.5" customHeight="1">
      <c r="B12" s="374" t="s">
        <v>608</v>
      </c>
      <c r="C12" s="374"/>
      <c r="D12" s="374"/>
      <c r="E12" s="374"/>
      <c r="F12" s="374"/>
      <c r="G12" s="374"/>
      <c r="H12" s="374"/>
      <c r="I12" s="374"/>
      <c r="J12" s="374"/>
      <c r="L12" s="309"/>
    </row>
    <row r="13" spans="2:12" ht="4.5" customHeight="1">
      <c r="B13" s="374"/>
      <c r="C13" s="374"/>
      <c r="D13" s="374"/>
      <c r="E13" s="374"/>
      <c r="F13" s="374"/>
      <c r="G13" s="374"/>
      <c r="H13" s="374"/>
      <c r="I13" s="374"/>
      <c r="J13" s="374"/>
    </row>
    <row r="14" spans="2:12" ht="19.5" customHeight="1">
      <c r="B14" s="374"/>
      <c r="C14" s="374"/>
      <c r="D14" s="374"/>
      <c r="E14" s="374"/>
      <c r="F14" s="374"/>
      <c r="G14" s="374"/>
      <c r="H14" s="374"/>
      <c r="I14" s="374"/>
      <c r="J14" s="374"/>
    </row>
    <row r="15" spans="2:12" ht="4.5" customHeight="1">
      <c r="B15" s="374"/>
      <c r="C15" s="374"/>
      <c r="D15" s="374"/>
      <c r="E15" s="374"/>
      <c r="F15" s="374"/>
      <c r="G15" s="374"/>
      <c r="H15" s="374"/>
      <c r="I15" s="374"/>
      <c r="J15" s="374"/>
    </row>
    <row r="17" spans="2:12">
      <c r="B17" s="310" t="s">
        <v>574</v>
      </c>
    </row>
    <row r="18" spans="2:12">
      <c r="B18">
        <f>LEN(B17)</f>
        <v>100</v>
      </c>
    </row>
    <row r="19" spans="2:12" ht="28.8">
      <c r="C19">
        <f>LEN(C18)</f>
        <v>0</v>
      </c>
      <c r="L19" s="311"/>
    </row>
    <row r="23" spans="2:12">
      <c r="H23" t="s">
        <v>575</v>
      </c>
    </row>
  </sheetData>
  <mergeCells count="3">
    <mergeCell ref="B2:J7"/>
    <mergeCell ref="B8:J11"/>
    <mergeCell ref="B12:J1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3D45E-F75D-4939-927B-08305C5FC870}">
  <sheetPr codeName="Sheet4">
    <tabColor rgb="FF0000FF"/>
  </sheetPr>
  <dimension ref="B1:I14"/>
  <sheetViews>
    <sheetView showGridLines="0" tabSelected="1" zoomScale="220" zoomScaleNormal="220" workbookViewId="0"/>
  </sheetViews>
  <sheetFormatPr defaultRowHeight="14.4"/>
  <cols>
    <col min="1" max="1" width="3.109375" customWidth="1"/>
  </cols>
  <sheetData>
    <row r="1" spans="2:9" ht="15" thickBot="1"/>
    <row r="2" spans="2:9">
      <c r="B2" s="305" t="s">
        <v>557</v>
      </c>
      <c r="C2" s="306"/>
      <c r="D2" s="306"/>
      <c r="E2" s="306"/>
      <c r="F2" s="306"/>
      <c r="G2" s="306"/>
      <c r="H2" s="306"/>
      <c r="I2" s="254"/>
    </row>
    <row r="3" spans="2:9">
      <c r="B3" s="255"/>
      <c r="I3" s="256"/>
    </row>
    <row r="4" spans="2:9">
      <c r="B4" s="267" t="s">
        <v>558</v>
      </c>
      <c r="I4" s="256"/>
    </row>
    <row r="5" spans="2:9">
      <c r="B5" s="255"/>
      <c r="I5" s="256"/>
    </row>
    <row r="6" spans="2:9">
      <c r="B6" s="255"/>
      <c r="I6" s="256"/>
    </row>
    <row r="7" spans="2:9">
      <c r="B7" s="267" t="s">
        <v>559</v>
      </c>
      <c r="C7" t="s">
        <v>568</v>
      </c>
      <c r="I7" s="256"/>
    </row>
    <row r="8" spans="2:9">
      <c r="B8" s="267" t="s">
        <v>560</v>
      </c>
      <c r="C8" t="s">
        <v>566</v>
      </c>
      <c r="I8" s="256"/>
    </row>
    <row r="9" spans="2:9">
      <c r="B9" s="267" t="s">
        <v>561</v>
      </c>
      <c r="C9" t="s">
        <v>567</v>
      </c>
      <c r="I9" s="256"/>
    </row>
    <row r="10" spans="2:9">
      <c r="B10" s="267" t="s">
        <v>562</v>
      </c>
      <c r="C10" t="s">
        <v>107</v>
      </c>
      <c r="I10" s="256"/>
    </row>
    <row r="11" spans="2:9">
      <c r="B11" s="267" t="s">
        <v>563</v>
      </c>
      <c r="C11" t="s">
        <v>376</v>
      </c>
      <c r="I11" s="256"/>
    </row>
    <row r="12" spans="2:9">
      <c r="B12" s="267" t="s">
        <v>564</v>
      </c>
      <c r="C12" t="s">
        <v>577</v>
      </c>
      <c r="I12" s="256"/>
    </row>
    <row r="13" spans="2:9">
      <c r="B13" s="267" t="s">
        <v>565</v>
      </c>
      <c r="C13" t="s">
        <v>121</v>
      </c>
      <c r="I13" s="256"/>
    </row>
    <row r="14" spans="2:9" ht="15" thickBot="1">
      <c r="B14" s="257"/>
      <c r="C14" s="259"/>
      <c r="D14" s="259"/>
      <c r="E14" s="259"/>
      <c r="F14" s="259"/>
      <c r="G14" s="259"/>
      <c r="H14" s="259"/>
      <c r="I14" s="258"/>
    </row>
  </sheetData>
  <phoneticPr fontId="15"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06A43-F5E0-461B-955A-C6D50C569E29}">
  <sheetPr codeName="Sheet2">
    <tabColor rgb="FFFFFF00"/>
  </sheetPr>
  <dimension ref="A2:X1332"/>
  <sheetViews>
    <sheetView showGridLines="0" zoomScale="115" zoomScaleNormal="115" zoomScaleSheetLayoutView="100" workbookViewId="0"/>
  </sheetViews>
  <sheetFormatPr defaultRowHeight="14.4"/>
  <cols>
    <col min="1" max="1" width="2.6640625" bestFit="1" customWidth="1"/>
    <col min="2" max="7" width="10.5546875" customWidth="1"/>
    <col min="8" max="8" width="10.88671875" customWidth="1"/>
    <col min="9" max="9" width="10.5546875" customWidth="1"/>
    <col min="10" max="10" width="13.6640625" customWidth="1"/>
    <col min="11" max="12" width="10.33203125" customWidth="1"/>
    <col min="13" max="16" width="10.88671875" customWidth="1"/>
    <col min="17" max="17" width="11.6640625" bestFit="1" customWidth="1"/>
    <col min="18" max="18" width="11.109375" bestFit="1" customWidth="1"/>
    <col min="19" max="19" width="7" bestFit="1" customWidth="1"/>
    <col min="20" max="20" width="11.33203125" bestFit="1" customWidth="1"/>
  </cols>
  <sheetData>
    <row r="2" spans="2:12" ht="18">
      <c r="B2" s="180" t="s">
        <v>340</v>
      </c>
      <c r="C2" s="178"/>
      <c r="D2" s="178"/>
      <c r="E2" s="178"/>
      <c r="F2" s="178"/>
      <c r="G2" s="178"/>
      <c r="H2" s="178"/>
      <c r="I2" s="178"/>
      <c r="J2" s="179"/>
    </row>
    <row r="3" spans="2:12" ht="21">
      <c r="B3" s="78" t="s">
        <v>375</v>
      </c>
      <c r="C3" s="52"/>
      <c r="D3" s="52"/>
      <c r="E3" s="52"/>
      <c r="F3" s="52"/>
      <c r="G3" s="52"/>
      <c r="H3" s="52"/>
      <c r="I3" s="52"/>
      <c r="J3" s="69"/>
      <c r="L3" s="336" t="s">
        <v>839</v>
      </c>
    </row>
    <row r="4" spans="2:12">
      <c r="B4" s="132" t="s">
        <v>1</v>
      </c>
      <c r="C4" s="52"/>
      <c r="D4" s="52"/>
      <c r="E4" s="52"/>
      <c r="F4" s="52"/>
      <c r="G4" s="52"/>
      <c r="H4" s="52"/>
      <c r="I4" s="52"/>
      <c r="J4" s="69"/>
    </row>
    <row r="5" spans="2:12" ht="30" customHeight="1">
      <c r="B5" s="443" t="s">
        <v>552</v>
      </c>
      <c r="C5" s="444"/>
      <c r="D5" s="444"/>
      <c r="E5" s="444"/>
      <c r="F5" s="444"/>
      <c r="G5" s="444"/>
      <c r="H5" s="444"/>
      <c r="I5" s="444"/>
      <c r="J5" s="445"/>
    </row>
    <row r="6" spans="2:12">
      <c r="B6" s="132" t="s">
        <v>580</v>
      </c>
      <c r="C6" s="52"/>
      <c r="D6" s="52"/>
      <c r="E6" s="52"/>
      <c r="F6" s="52"/>
      <c r="G6" s="52"/>
      <c r="H6" s="52"/>
      <c r="I6" s="52"/>
      <c r="J6" s="69"/>
    </row>
    <row r="7" spans="2:12">
      <c r="B7" s="132" t="s">
        <v>581</v>
      </c>
      <c r="C7" s="52"/>
      <c r="D7" s="52"/>
      <c r="E7" s="52"/>
      <c r="F7" s="52"/>
      <c r="G7" s="52"/>
      <c r="H7" s="52"/>
      <c r="I7" s="52"/>
      <c r="J7" s="69"/>
    </row>
    <row r="8" spans="2:12">
      <c r="B8" s="132" t="s">
        <v>553</v>
      </c>
      <c r="C8" s="52"/>
      <c r="D8" s="52"/>
      <c r="E8" s="52"/>
      <c r="F8" s="52"/>
      <c r="G8" s="52"/>
      <c r="H8" s="52"/>
      <c r="I8" s="52"/>
      <c r="J8" s="69"/>
    </row>
    <row r="9" spans="2:12">
      <c r="B9" s="132" t="s">
        <v>554</v>
      </c>
      <c r="C9" s="52"/>
      <c r="D9" s="52"/>
      <c r="E9" s="52"/>
      <c r="F9" s="52"/>
      <c r="G9" s="52"/>
      <c r="H9" s="52"/>
      <c r="I9" s="52"/>
      <c r="J9" s="69"/>
    </row>
    <row r="10" spans="2:12" ht="30" customHeight="1">
      <c r="B10" s="387" t="s">
        <v>555</v>
      </c>
      <c r="C10" s="388"/>
      <c r="D10" s="388"/>
      <c r="E10" s="388"/>
      <c r="F10" s="388"/>
      <c r="G10" s="388"/>
      <c r="H10" s="388"/>
      <c r="I10" s="388"/>
      <c r="J10" s="389"/>
    </row>
    <row r="11" spans="2:12" ht="30" customHeight="1">
      <c r="B11" s="446" t="s">
        <v>556</v>
      </c>
      <c r="C11" s="447"/>
      <c r="D11" s="447"/>
      <c r="E11" s="447"/>
      <c r="F11" s="447"/>
      <c r="G11" s="447"/>
      <c r="H11" s="447"/>
      <c r="I11" s="447"/>
      <c r="J11" s="448"/>
    </row>
    <row r="12" spans="2:12">
      <c r="B12" s="237" t="s">
        <v>0</v>
      </c>
      <c r="C12" s="52"/>
      <c r="D12" s="52"/>
      <c r="E12" s="52"/>
      <c r="F12" s="52"/>
      <c r="G12" s="52"/>
      <c r="H12" s="52"/>
      <c r="I12" s="52"/>
      <c r="J12" s="69"/>
    </row>
    <row r="13" spans="2:12">
      <c r="B13" s="236" t="s">
        <v>539</v>
      </c>
      <c r="C13" s="52"/>
      <c r="D13" s="52"/>
      <c r="E13" s="52"/>
      <c r="F13" s="52"/>
      <c r="G13" s="52"/>
      <c r="H13" s="52"/>
      <c r="I13" s="52"/>
      <c r="J13" s="69"/>
    </row>
    <row r="14" spans="2:12">
      <c r="B14" s="236" t="s">
        <v>540</v>
      </c>
      <c r="C14" s="52"/>
      <c r="D14" s="52"/>
      <c r="E14" s="52"/>
      <c r="F14" s="52"/>
      <c r="G14" s="52"/>
      <c r="H14" s="52"/>
      <c r="I14" s="52"/>
      <c r="J14" s="69"/>
    </row>
    <row r="15" spans="2:12">
      <c r="B15" s="236" t="s">
        <v>541</v>
      </c>
      <c r="C15" s="52"/>
      <c r="D15" s="52"/>
      <c r="E15" s="52"/>
      <c r="F15" s="52"/>
      <c r="G15" s="52"/>
      <c r="H15" s="52"/>
      <c r="I15" s="52"/>
      <c r="J15" s="69"/>
    </row>
    <row r="16" spans="2:12">
      <c r="B16" s="236" t="s">
        <v>542</v>
      </c>
      <c r="C16" s="52"/>
      <c r="D16" s="52"/>
      <c r="E16" s="52"/>
      <c r="F16" s="52"/>
      <c r="G16" s="52"/>
      <c r="H16" s="52"/>
      <c r="I16" s="52"/>
      <c r="J16" s="69"/>
    </row>
    <row r="17" spans="2:10">
      <c r="B17" s="236" t="s">
        <v>893</v>
      </c>
      <c r="C17" s="52"/>
      <c r="D17" s="52"/>
      <c r="E17" s="52"/>
      <c r="F17" s="52"/>
      <c r="G17" s="52"/>
      <c r="H17" s="52"/>
      <c r="I17" s="52"/>
      <c r="J17" s="69"/>
    </row>
    <row r="18" spans="2:10" ht="5.0999999999999996" customHeight="1">
      <c r="B18" s="236"/>
      <c r="C18" s="52"/>
      <c r="D18" s="52"/>
      <c r="E18" s="52"/>
      <c r="F18" s="52"/>
      <c r="G18" s="52"/>
      <c r="H18" s="52"/>
      <c r="I18" s="52"/>
      <c r="J18" s="69"/>
    </row>
    <row r="19" spans="2:10">
      <c r="B19" s="235" t="s">
        <v>454</v>
      </c>
      <c r="C19" s="36"/>
      <c r="D19" s="36"/>
      <c r="E19" s="36"/>
      <c r="F19" s="36"/>
      <c r="G19" s="36"/>
      <c r="H19" s="36"/>
      <c r="I19" s="36"/>
      <c r="J19" s="37"/>
    </row>
    <row r="20" spans="2:10" ht="30" customHeight="1">
      <c r="B20" s="399" t="s">
        <v>455</v>
      </c>
      <c r="C20" s="400"/>
      <c r="D20" s="400"/>
      <c r="E20" s="400"/>
      <c r="F20" s="400"/>
      <c r="G20" s="400"/>
      <c r="H20" s="400"/>
      <c r="I20" s="400"/>
      <c r="J20" s="401"/>
    </row>
    <row r="21" spans="2:10" ht="5.0999999999999996" customHeight="1">
      <c r="B21" s="82"/>
      <c r="C21" s="83"/>
      <c r="D21" s="83"/>
      <c r="E21" s="83"/>
      <c r="F21" s="83"/>
      <c r="G21" s="83"/>
      <c r="H21" s="83"/>
      <c r="I21" s="83"/>
      <c r="J21" s="84"/>
    </row>
    <row r="22" spans="2:10" ht="30" customHeight="1">
      <c r="B22" s="399" t="s">
        <v>456</v>
      </c>
      <c r="C22" s="400"/>
      <c r="D22" s="400"/>
      <c r="E22" s="400"/>
      <c r="F22" s="400"/>
      <c r="G22" s="400"/>
      <c r="H22" s="400"/>
      <c r="I22" s="400"/>
      <c r="J22" s="401"/>
    </row>
    <row r="23" spans="2:10" ht="5.0999999999999996" customHeight="1">
      <c r="B23" s="82"/>
      <c r="C23" s="83"/>
      <c r="D23" s="83"/>
      <c r="E23" s="83"/>
      <c r="F23" s="83"/>
      <c r="G23" s="83"/>
      <c r="H23" s="83"/>
      <c r="I23" s="83"/>
      <c r="J23" s="84"/>
    </row>
    <row r="24" spans="2:10" ht="30" customHeight="1">
      <c r="B24" s="417" t="s">
        <v>457</v>
      </c>
      <c r="C24" s="418"/>
      <c r="D24" s="418"/>
      <c r="E24" s="418"/>
      <c r="F24" s="418"/>
      <c r="G24" s="418"/>
      <c r="H24" s="418"/>
      <c r="I24" s="418"/>
      <c r="J24" s="419"/>
    </row>
    <row r="25" spans="2:10">
      <c r="B25" s="244" t="s">
        <v>2</v>
      </c>
      <c r="C25" s="71"/>
      <c r="D25" s="71"/>
      <c r="E25" s="71"/>
      <c r="F25" s="71"/>
      <c r="G25" s="71"/>
      <c r="H25" s="71"/>
      <c r="I25" s="71"/>
      <c r="J25" s="243"/>
    </row>
    <row r="26" spans="2:10">
      <c r="B26" s="245" t="s">
        <v>458</v>
      </c>
      <c r="C26" s="53"/>
      <c r="D26" s="53"/>
      <c r="E26" s="53"/>
      <c r="F26" s="53"/>
      <c r="G26" s="53"/>
      <c r="H26" s="53"/>
      <c r="I26" s="53"/>
      <c r="J26" s="131"/>
    </row>
    <row r="27" spans="2:10" ht="30" customHeight="1">
      <c r="B27" s="393" t="s">
        <v>582</v>
      </c>
      <c r="C27" s="394"/>
      <c r="D27" s="394"/>
      <c r="E27" s="394"/>
      <c r="F27" s="394"/>
      <c r="G27" s="394"/>
      <c r="H27" s="394"/>
      <c r="I27" s="394"/>
      <c r="J27" s="395"/>
    </row>
    <row r="28" spans="2:10">
      <c r="B28" s="245" t="s">
        <v>3</v>
      </c>
      <c r="C28" s="53"/>
      <c r="D28" s="53"/>
      <c r="E28" s="53"/>
      <c r="F28" s="53"/>
      <c r="G28" s="53"/>
      <c r="H28" s="53"/>
      <c r="I28" s="53"/>
      <c r="J28" s="131"/>
    </row>
    <row r="29" spans="2:10">
      <c r="B29" s="246" t="s">
        <v>461</v>
      </c>
      <c r="C29" s="53"/>
      <c r="D29" s="53"/>
      <c r="E29" s="53"/>
      <c r="F29" s="53"/>
      <c r="G29" s="53"/>
      <c r="H29" s="53"/>
      <c r="I29" s="53"/>
      <c r="J29" s="131"/>
    </row>
    <row r="30" spans="2:10">
      <c r="B30" s="245" t="s">
        <v>5</v>
      </c>
      <c r="C30" s="53"/>
      <c r="D30" s="53"/>
      <c r="E30" s="53"/>
      <c r="F30" s="53"/>
      <c r="G30" s="53"/>
      <c r="H30" s="53"/>
      <c r="I30" s="53"/>
      <c r="J30" s="131"/>
    </row>
    <row r="31" spans="2:10">
      <c r="B31" s="247" t="s">
        <v>131</v>
      </c>
      <c r="C31" s="135"/>
      <c r="D31" s="135"/>
      <c r="E31" s="135"/>
      <c r="F31" s="135"/>
      <c r="G31" s="135"/>
      <c r="H31" s="135"/>
      <c r="I31" s="135"/>
      <c r="J31" s="136"/>
    </row>
    <row r="32" spans="2:10">
      <c r="B32" s="242" t="s">
        <v>129</v>
      </c>
      <c r="C32" s="71"/>
      <c r="D32" s="71"/>
      <c r="E32" s="71"/>
      <c r="F32" s="71"/>
      <c r="G32" s="71"/>
      <c r="H32" s="71"/>
      <c r="I32" s="71"/>
      <c r="J32" s="243"/>
    </row>
    <row r="33" spans="2:10">
      <c r="B33" s="238" t="s">
        <v>459</v>
      </c>
      <c r="F33" s="1" t="s">
        <v>460</v>
      </c>
      <c r="J33" s="6"/>
    </row>
    <row r="34" spans="2:10">
      <c r="B34" s="191" t="s">
        <v>132</v>
      </c>
      <c r="F34" s="2" t="s">
        <v>6</v>
      </c>
      <c r="J34" s="6"/>
    </row>
    <row r="35" spans="2:10" ht="5.0999999999999996" customHeight="1">
      <c r="B35" s="191"/>
      <c r="F35" s="2"/>
      <c r="J35" s="6"/>
    </row>
    <row r="36" spans="2:10">
      <c r="B36" s="191" t="s">
        <v>133</v>
      </c>
      <c r="F36" s="2" t="s">
        <v>7</v>
      </c>
      <c r="J36" s="6"/>
    </row>
    <row r="37" spans="2:10" ht="5.0999999999999996" customHeight="1">
      <c r="B37" s="191"/>
      <c r="F37" s="2"/>
      <c r="J37" s="6"/>
    </row>
    <row r="38" spans="2:10">
      <c r="B38" s="191" t="s">
        <v>134</v>
      </c>
      <c r="F38" s="2" t="s">
        <v>8</v>
      </c>
      <c r="J38" s="6"/>
    </row>
    <row r="39" spans="2:10" ht="5.0999999999999996" customHeight="1">
      <c r="B39" s="191"/>
      <c r="F39" s="2"/>
      <c r="J39" s="6"/>
    </row>
    <row r="40" spans="2:10">
      <c r="B40" s="191" t="s">
        <v>463</v>
      </c>
      <c r="F40" s="2" t="s">
        <v>462</v>
      </c>
      <c r="J40" s="6"/>
    </row>
    <row r="41" spans="2:10" ht="5.0999999999999996" customHeight="1">
      <c r="B41" s="249"/>
      <c r="C41" s="155"/>
      <c r="D41" s="155"/>
      <c r="E41" s="155"/>
      <c r="F41" s="155"/>
      <c r="G41" s="155"/>
      <c r="H41" s="155"/>
      <c r="I41" s="155"/>
      <c r="J41" s="250"/>
    </row>
    <row r="42" spans="2:10">
      <c r="B42" s="242" t="s">
        <v>130</v>
      </c>
      <c r="C42" s="71"/>
      <c r="D42" s="71"/>
      <c r="E42" s="71"/>
      <c r="F42" s="71"/>
      <c r="G42" s="71"/>
      <c r="H42" s="71"/>
      <c r="I42" s="71"/>
      <c r="J42" s="243"/>
    </row>
    <row r="43" spans="2:10">
      <c r="B43" s="238" t="s">
        <v>459</v>
      </c>
      <c r="F43" s="1" t="s">
        <v>460</v>
      </c>
      <c r="J43" s="6"/>
    </row>
    <row r="44" spans="2:10">
      <c r="B44" s="191" t="s">
        <v>135</v>
      </c>
      <c r="F44" s="2" t="s">
        <v>543</v>
      </c>
      <c r="G44" s="2"/>
      <c r="H44" s="2"/>
      <c r="I44" s="2"/>
      <c r="J44" s="239"/>
    </row>
    <row r="45" spans="2:10" ht="5.0999999999999996" customHeight="1">
      <c r="B45" s="191"/>
      <c r="F45" s="2"/>
      <c r="J45" s="6"/>
    </row>
    <row r="46" spans="2:10" ht="60" customHeight="1">
      <c r="B46" s="240" t="s">
        <v>136</v>
      </c>
      <c r="F46" s="394" t="str" cm="1">
        <f t="array" ref="F46">_xlfn.TEXTJOIN(", ",,"("&amp;_xlfn.ANCHORARRAY('Probability Notes'!C125)&amp;","&amp;_xlfn.ANCHORARRAY('Probability Notes'!D124)&amp;")")</f>
        <v>(1,1), (1,2), (1,3), (1,4), (1,5), (1,6), (2,1), (2,2), (2,3), (2,4), (2,5), (2,6), (3,1), (3,2), (3,3), (3,4), (3,5), (3,6), (4,1), (4,2), (4,3), (4,4), (4,5), (4,6), (5,1), (5,2), (5,3), (5,4), (5,5), (5,6), (6,1), (6,2), (6,3), (6,4), (6,5), (6,6)</v>
      </c>
      <c r="G46" s="394"/>
      <c r="H46" s="394"/>
      <c r="I46" s="394"/>
      <c r="J46" s="395"/>
    </row>
    <row r="47" spans="2:10" ht="60" customHeight="1">
      <c r="B47" s="241" t="s">
        <v>137</v>
      </c>
      <c r="C47" s="151"/>
      <c r="D47" s="151"/>
      <c r="E47" s="151"/>
      <c r="F47" s="420" t="s">
        <v>9</v>
      </c>
      <c r="G47" s="420"/>
      <c r="H47" s="420"/>
      <c r="I47" s="420"/>
      <c r="J47" s="421"/>
    </row>
    <row r="48" spans="2:10" ht="5.0999999999999996" customHeight="1">
      <c r="B48" s="301"/>
      <c r="F48" s="189"/>
      <c r="G48" s="189"/>
      <c r="H48" s="189"/>
      <c r="I48" s="189"/>
      <c r="J48" s="190"/>
    </row>
    <row r="49" spans="2:10">
      <c r="B49" s="132" t="s">
        <v>550</v>
      </c>
      <c r="C49" s="52"/>
      <c r="D49" s="52"/>
      <c r="E49" s="52"/>
      <c r="F49" s="52"/>
      <c r="G49" s="52"/>
      <c r="H49" s="52"/>
      <c r="I49" s="52"/>
      <c r="J49" s="69"/>
    </row>
    <row r="50" spans="2:10" ht="5.0999999999999996" customHeight="1">
      <c r="B50" s="245"/>
      <c r="C50" s="53"/>
      <c r="D50" s="53"/>
      <c r="E50" s="53"/>
      <c r="F50" s="53"/>
      <c r="G50" s="53"/>
      <c r="H50" s="53"/>
      <c r="I50" s="53"/>
      <c r="J50" s="131"/>
    </row>
    <row r="51" spans="2:10">
      <c r="B51" s="303" t="s">
        <v>544</v>
      </c>
      <c r="C51" s="53"/>
      <c r="D51" s="53"/>
      <c r="E51" s="53"/>
      <c r="F51" s="53"/>
      <c r="G51" s="53"/>
      <c r="H51" s="53"/>
      <c r="I51" s="53"/>
      <c r="J51" s="131"/>
    </row>
    <row r="52" spans="2:10">
      <c r="B52" s="303"/>
      <c r="C52" s="53"/>
      <c r="D52" s="53"/>
      <c r="E52" s="53"/>
      <c r="F52" s="53"/>
      <c r="G52" s="53"/>
      <c r="H52" s="53"/>
      <c r="I52" s="53"/>
      <c r="J52" s="131"/>
    </row>
    <row r="53" spans="2:10">
      <c r="B53" s="302" t="s">
        <v>545</v>
      </c>
      <c r="C53" s="53"/>
      <c r="D53" s="53"/>
      <c r="E53" s="53"/>
      <c r="F53" s="53"/>
      <c r="G53" s="52"/>
      <c r="H53" s="53"/>
      <c r="I53" s="53"/>
      <c r="J53" s="69"/>
    </row>
    <row r="54" spans="2:10">
      <c r="B54" s="47"/>
      <c r="E54" s="56" t="s">
        <v>10</v>
      </c>
      <c r="F54" s="57" t="s">
        <v>11</v>
      </c>
      <c r="G54" s="58" t="s">
        <v>12</v>
      </c>
      <c r="H54" s="283" t="s">
        <v>4</v>
      </c>
      <c r="I54" s="284"/>
      <c r="J54" s="125"/>
    </row>
    <row r="55" spans="2:10">
      <c r="B55" s="45"/>
      <c r="E55" s="52"/>
      <c r="F55" s="52"/>
      <c r="G55" s="53"/>
      <c r="H55" s="53"/>
      <c r="I55" s="53"/>
      <c r="J55" s="37"/>
    </row>
    <row r="56" spans="2:10">
      <c r="B56" s="45"/>
      <c r="E56" s="36"/>
      <c r="F56" s="51"/>
      <c r="G56" s="4" t="s">
        <v>13</v>
      </c>
      <c r="H56" s="285" t="s">
        <v>14</v>
      </c>
      <c r="I56" s="286"/>
      <c r="J56" s="125"/>
    </row>
    <row r="57" spans="2:10">
      <c r="B57" s="45"/>
      <c r="E57" s="48"/>
      <c r="F57" s="5" t="s">
        <v>13</v>
      </c>
      <c r="G57" s="55"/>
      <c r="H57" s="53"/>
      <c r="I57" s="52"/>
      <c r="J57" s="37"/>
    </row>
    <row r="58" spans="2:10">
      <c r="B58" s="45"/>
      <c r="E58" s="51"/>
      <c r="F58" s="62"/>
      <c r="G58" s="7" t="s">
        <v>15</v>
      </c>
      <c r="H58" s="287" t="s">
        <v>16</v>
      </c>
      <c r="I58" s="288"/>
      <c r="J58" s="37"/>
    </row>
    <row r="59" spans="2:10">
      <c r="B59" s="47"/>
      <c r="E59" s="59" t="s">
        <v>13</v>
      </c>
      <c r="F59" s="63"/>
      <c r="G59" s="53"/>
      <c r="H59" s="53"/>
      <c r="I59" s="36"/>
      <c r="J59" s="37"/>
    </row>
    <row r="60" spans="2:10">
      <c r="B60" s="47"/>
      <c r="E60" s="62"/>
      <c r="F60" s="64"/>
      <c r="G60" s="9" t="s">
        <v>13</v>
      </c>
      <c r="H60" s="289" t="s">
        <v>17</v>
      </c>
      <c r="I60" s="290"/>
      <c r="J60" s="37"/>
    </row>
    <row r="61" spans="2:10">
      <c r="B61" s="47"/>
      <c r="E61" s="65"/>
      <c r="F61" s="5" t="s">
        <v>15</v>
      </c>
      <c r="G61" s="55"/>
      <c r="H61" s="53"/>
      <c r="I61" s="53"/>
      <c r="J61" s="37"/>
    </row>
    <row r="62" spans="2:10">
      <c r="B62" s="60"/>
      <c r="E62" s="63"/>
      <c r="F62" s="54"/>
      <c r="G62" s="11" t="s">
        <v>15</v>
      </c>
      <c r="H62" s="291" t="s">
        <v>18</v>
      </c>
      <c r="I62" s="292"/>
      <c r="J62" s="37"/>
    </row>
    <row r="63" spans="2:10">
      <c r="B63" s="282" t="s">
        <v>546</v>
      </c>
      <c r="C63" s="282"/>
      <c r="D63" s="282"/>
      <c r="E63" s="49"/>
      <c r="F63" s="36"/>
      <c r="G63" s="53"/>
      <c r="H63" s="53"/>
      <c r="I63" s="53"/>
      <c r="J63" s="37"/>
    </row>
    <row r="64" spans="2:10">
      <c r="B64" s="61"/>
      <c r="E64" s="63"/>
      <c r="F64" s="51"/>
      <c r="G64" s="12" t="s">
        <v>13</v>
      </c>
      <c r="H64" s="293" t="s">
        <v>19</v>
      </c>
      <c r="I64" s="294"/>
      <c r="J64" s="37"/>
    </row>
    <row r="65" spans="2:10">
      <c r="B65" s="47"/>
      <c r="E65" s="65"/>
      <c r="F65" s="5" t="s">
        <v>13</v>
      </c>
      <c r="G65" s="55"/>
      <c r="H65" s="53"/>
      <c r="I65" s="53"/>
      <c r="J65" s="37"/>
    </row>
    <row r="66" spans="2:10">
      <c r="B66" s="47"/>
      <c r="E66" s="64"/>
      <c r="F66" s="62"/>
      <c r="G66" s="13" t="s">
        <v>15</v>
      </c>
      <c r="H66" s="295" t="s">
        <v>20</v>
      </c>
      <c r="I66" s="296"/>
      <c r="J66" s="37"/>
    </row>
    <row r="67" spans="2:10">
      <c r="B67" s="47"/>
      <c r="E67" s="59" t="s">
        <v>15</v>
      </c>
      <c r="F67" s="63"/>
      <c r="G67" s="53"/>
      <c r="H67" s="53"/>
      <c r="I67" s="53"/>
      <c r="J67" s="37"/>
    </row>
    <row r="68" spans="2:10">
      <c r="B68" s="45"/>
      <c r="E68" s="54"/>
      <c r="F68" s="64"/>
      <c r="G68" s="14" t="s">
        <v>13</v>
      </c>
      <c r="H68" s="297" t="s">
        <v>21</v>
      </c>
      <c r="I68" s="298"/>
      <c r="J68" s="37"/>
    </row>
    <row r="69" spans="2:10">
      <c r="B69" s="45"/>
      <c r="E69" s="48"/>
      <c r="F69" s="5" t="s">
        <v>15</v>
      </c>
      <c r="G69" s="55"/>
      <c r="H69" s="53"/>
      <c r="I69" s="53"/>
      <c r="J69" s="37"/>
    </row>
    <row r="70" spans="2:10">
      <c r="B70" s="46"/>
      <c r="C70" s="151"/>
      <c r="D70" s="151"/>
      <c r="E70" s="40"/>
      <c r="F70" s="72"/>
      <c r="G70" s="15" t="s">
        <v>15</v>
      </c>
      <c r="H70" s="299" t="s">
        <v>22</v>
      </c>
      <c r="I70" s="300"/>
      <c r="J70" s="41"/>
    </row>
    <row r="71" spans="2:10">
      <c r="B71" s="70" t="s">
        <v>547</v>
      </c>
      <c r="C71" s="71"/>
      <c r="D71" s="71"/>
      <c r="E71" s="71"/>
      <c r="F71" s="71"/>
      <c r="G71" s="33"/>
      <c r="H71" s="33"/>
      <c r="I71" s="33"/>
      <c r="J71" s="34"/>
    </row>
    <row r="72" spans="2:10">
      <c r="B72" s="66"/>
      <c r="C72" s="36"/>
      <c r="D72" s="36"/>
      <c r="E72" s="36"/>
      <c r="F72" s="36"/>
      <c r="G72" s="36"/>
      <c r="H72" s="36"/>
      <c r="I72" s="36"/>
      <c r="J72" s="37"/>
    </row>
    <row r="73" spans="2:10">
      <c r="B73" s="66"/>
      <c r="C73" s="36"/>
      <c r="D73" s="36"/>
      <c r="E73" s="36"/>
      <c r="F73" s="36"/>
      <c r="G73" s="36"/>
      <c r="H73" s="36"/>
      <c r="I73" s="36"/>
      <c r="J73" s="37"/>
    </row>
    <row r="74" spans="2:10">
      <c r="B74" s="66"/>
      <c r="C74" s="36"/>
      <c r="D74" s="36"/>
      <c r="E74" s="36"/>
      <c r="F74" s="36"/>
      <c r="G74" s="36"/>
      <c r="H74" s="36"/>
      <c r="I74" s="36"/>
      <c r="J74" s="37"/>
    </row>
    <row r="75" spans="2:10">
      <c r="B75" s="66"/>
      <c r="C75" s="36"/>
      <c r="D75" s="36"/>
      <c r="E75" s="36"/>
      <c r="F75" s="36"/>
      <c r="G75" s="36"/>
      <c r="H75" s="36"/>
      <c r="I75" s="36"/>
      <c r="J75" s="37"/>
    </row>
    <row r="76" spans="2:10">
      <c r="B76" s="66"/>
      <c r="C76" s="36"/>
      <c r="D76" s="36"/>
      <c r="E76" s="36"/>
      <c r="F76" s="36"/>
      <c r="G76" s="36"/>
      <c r="H76" s="36"/>
      <c r="I76" s="36"/>
      <c r="J76" s="37"/>
    </row>
    <row r="77" spans="2:10">
      <c r="B77" s="66"/>
      <c r="C77" s="36"/>
      <c r="D77" s="36"/>
      <c r="E77" s="36"/>
      <c r="F77" s="36"/>
      <c r="G77" s="36"/>
      <c r="H77" s="36"/>
      <c r="I77" s="36"/>
      <c r="J77" s="37"/>
    </row>
    <row r="78" spans="2:10">
      <c r="B78" s="66"/>
      <c r="C78" s="36"/>
      <c r="D78" s="36"/>
      <c r="E78" s="36"/>
      <c r="F78" s="36"/>
      <c r="G78" s="36"/>
      <c r="H78" s="36"/>
      <c r="I78" s="36"/>
      <c r="J78" s="37"/>
    </row>
    <row r="79" spans="2:10">
      <c r="B79" s="66"/>
      <c r="C79" s="36"/>
      <c r="D79" s="36"/>
      <c r="E79" s="36"/>
      <c r="F79" s="36"/>
      <c r="G79" s="36"/>
      <c r="H79" s="36"/>
      <c r="I79" s="36"/>
      <c r="J79" s="37"/>
    </row>
    <row r="80" spans="2:10">
      <c r="B80" s="66"/>
      <c r="C80" s="36"/>
      <c r="D80" s="36"/>
      <c r="E80" s="36"/>
      <c r="F80" s="36"/>
      <c r="G80" s="36"/>
      <c r="H80" s="36"/>
      <c r="I80" s="36"/>
      <c r="J80" s="37"/>
    </row>
    <row r="81" spans="2:10">
      <c r="B81" s="66"/>
      <c r="C81" s="36"/>
      <c r="D81" s="36"/>
      <c r="E81" s="36"/>
      <c r="F81" s="36"/>
      <c r="G81" s="36"/>
      <c r="H81" s="36"/>
      <c r="I81" s="36"/>
      <c r="J81" s="37"/>
    </row>
    <row r="82" spans="2:10">
      <c r="B82" s="66"/>
      <c r="C82" s="36"/>
      <c r="D82" s="36"/>
      <c r="E82" s="36"/>
      <c r="F82" s="36"/>
      <c r="G82" s="36"/>
      <c r="H82" s="36"/>
      <c r="I82" s="36"/>
      <c r="J82" s="37"/>
    </row>
    <row r="83" spans="2:10">
      <c r="B83" s="66"/>
      <c r="C83" s="36"/>
      <c r="D83" s="36"/>
      <c r="E83" s="36"/>
      <c r="F83" s="36"/>
      <c r="G83" s="36"/>
      <c r="H83" s="36"/>
      <c r="I83" s="36"/>
      <c r="J83" s="37"/>
    </row>
    <row r="84" spans="2:10">
      <c r="B84" s="66"/>
      <c r="C84" s="36"/>
      <c r="D84" s="36"/>
      <c r="E84" s="36"/>
      <c r="F84" s="36"/>
      <c r="G84" s="36"/>
      <c r="H84" s="36"/>
      <c r="I84" s="36"/>
      <c r="J84" s="37"/>
    </row>
    <row r="85" spans="2:10">
      <c r="B85" s="66"/>
      <c r="C85" s="36"/>
      <c r="D85" s="36"/>
      <c r="E85" s="36"/>
      <c r="F85" s="36"/>
      <c r="G85" s="36"/>
      <c r="H85" s="36"/>
      <c r="I85" s="36"/>
      <c r="J85" s="37"/>
    </row>
    <row r="86" spans="2:10">
      <c r="B86" s="67"/>
      <c r="C86" s="40"/>
      <c r="D86" s="40"/>
      <c r="E86" s="40"/>
      <c r="F86" s="40"/>
      <c r="G86" s="40"/>
      <c r="H86" s="40"/>
      <c r="I86" s="40"/>
      <c r="J86" s="41"/>
    </row>
    <row r="87" spans="2:10">
      <c r="B87" s="70" t="s">
        <v>548</v>
      </c>
      <c r="C87" s="71"/>
      <c r="D87" s="71"/>
      <c r="E87" s="71"/>
      <c r="F87" s="71"/>
      <c r="G87" s="33"/>
      <c r="H87" s="33"/>
      <c r="I87" s="33"/>
      <c r="J87" s="34"/>
    </row>
    <row r="88" spans="2:10">
      <c r="B88" s="66"/>
      <c r="C88" s="36"/>
      <c r="D88" s="36"/>
      <c r="E88" s="36"/>
      <c r="F88" s="36"/>
      <c r="G88" s="36"/>
      <c r="H88" s="36"/>
      <c r="I88" s="36"/>
      <c r="J88" s="37"/>
    </row>
    <row r="89" spans="2:10">
      <c r="B89" s="66"/>
      <c r="C89" s="36"/>
      <c r="D89" s="36"/>
      <c r="E89" s="36"/>
      <c r="F89" s="36"/>
      <c r="G89" s="36"/>
      <c r="H89" s="36"/>
      <c r="I89" s="36"/>
      <c r="J89" s="37"/>
    </row>
    <row r="90" spans="2:10">
      <c r="B90" s="66"/>
      <c r="C90" s="36"/>
      <c r="D90" s="36"/>
      <c r="E90" s="36"/>
      <c r="F90" s="36"/>
      <c r="G90" s="36"/>
      <c r="H90" s="36"/>
      <c r="I90" s="36"/>
      <c r="J90" s="37"/>
    </row>
    <row r="91" spans="2:10">
      <c r="B91" s="66"/>
      <c r="C91" s="36"/>
      <c r="D91" s="36"/>
      <c r="E91" s="36"/>
      <c r="F91" s="36"/>
      <c r="G91" s="36"/>
      <c r="H91" s="36"/>
      <c r="I91" s="36"/>
      <c r="J91" s="37"/>
    </row>
    <row r="92" spans="2:10">
      <c r="B92" s="66"/>
      <c r="C92" s="36"/>
      <c r="D92" s="36"/>
      <c r="E92" s="36"/>
      <c r="F92" s="36"/>
      <c r="G92" s="36"/>
      <c r="H92" s="36"/>
      <c r="I92" s="36"/>
      <c r="J92" s="37"/>
    </row>
    <row r="93" spans="2:10">
      <c r="B93" s="66"/>
      <c r="C93" s="36"/>
      <c r="D93" s="36"/>
      <c r="E93" s="36"/>
      <c r="F93" s="36"/>
      <c r="G93" s="36"/>
      <c r="H93" s="36"/>
      <c r="I93" s="36"/>
      <c r="J93" s="37"/>
    </row>
    <row r="94" spans="2:10">
      <c r="B94" s="66"/>
      <c r="C94" s="36"/>
      <c r="D94" s="36"/>
      <c r="E94" s="36"/>
      <c r="F94" s="36"/>
      <c r="G94" s="36"/>
      <c r="H94" s="36"/>
      <c r="I94" s="36"/>
      <c r="J94" s="37"/>
    </row>
    <row r="95" spans="2:10">
      <c r="B95" s="66"/>
      <c r="C95" s="36"/>
      <c r="D95" s="36"/>
      <c r="E95" s="36"/>
      <c r="F95" s="36"/>
      <c r="G95" s="36"/>
      <c r="H95" s="36"/>
      <c r="I95" s="36"/>
      <c r="J95" s="37"/>
    </row>
    <row r="96" spans="2:10">
      <c r="B96" s="66"/>
      <c r="C96" s="36"/>
      <c r="D96" s="36"/>
      <c r="E96" s="36"/>
      <c r="F96" s="36"/>
      <c r="G96" s="36"/>
      <c r="H96" s="36"/>
      <c r="I96" s="36"/>
      <c r="J96" s="37"/>
    </row>
    <row r="97" spans="2:10">
      <c r="B97" s="66"/>
      <c r="C97" s="36"/>
      <c r="D97" s="36"/>
      <c r="E97" s="36"/>
      <c r="F97" s="36"/>
      <c r="G97" s="36"/>
      <c r="H97" s="36"/>
      <c r="I97" s="36"/>
      <c r="J97" s="37"/>
    </row>
    <row r="98" spans="2:10">
      <c r="B98" s="66"/>
      <c r="C98" s="36"/>
      <c r="D98" s="36"/>
      <c r="E98" s="36"/>
      <c r="F98" s="36"/>
      <c r="G98" s="36"/>
      <c r="H98" s="36"/>
      <c r="I98" s="36"/>
      <c r="J98" s="37"/>
    </row>
    <row r="99" spans="2:10">
      <c r="B99" s="66"/>
      <c r="C99" s="36"/>
      <c r="D99" s="36"/>
      <c r="E99" s="36"/>
      <c r="F99" s="36"/>
      <c r="G99" s="36"/>
      <c r="H99" s="36"/>
      <c r="I99" s="36"/>
      <c r="J99" s="37"/>
    </row>
    <row r="100" spans="2:10">
      <c r="B100" s="66"/>
      <c r="C100" s="36"/>
      <c r="D100" s="36"/>
      <c r="E100" s="36"/>
      <c r="F100" s="36"/>
      <c r="G100" s="36"/>
      <c r="H100" s="36"/>
      <c r="I100" s="36"/>
      <c r="J100" s="37"/>
    </row>
    <row r="101" spans="2:10">
      <c r="B101" s="66"/>
      <c r="C101" s="36"/>
      <c r="D101" s="36"/>
      <c r="E101" s="36"/>
      <c r="F101" s="36"/>
      <c r="G101" s="36"/>
      <c r="H101" s="36"/>
      <c r="I101" s="36"/>
      <c r="J101" s="37"/>
    </row>
    <row r="102" spans="2:10">
      <c r="B102" s="66"/>
      <c r="C102" s="36"/>
      <c r="D102" s="36"/>
      <c r="E102" s="36"/>
      <c r="F102" s="36"/>
      <c r="G102" s="36"/>
      <c r="H102" s="36"/>
      <c r="I102" s="36"/>
      <c r="J102" s="37"/>
    </row>
    <row r="103" spans="2:10">
      <c r="B103" s="66"/>
      <c r="C103" s="36"/>
      <c r="D103" s="36"/>
      <c r="E103" s="36"/>
      <c r="F103" s="36"/>
      <c r="G103" s="36"/>
      <c r="H103" s="36"/>
      <c r="I103" s="36"/>
      <c r="J103" s="37"/>
    </row>
    <row r="104" spans="2:10">
      <c r="B104" s="66"/>
      <c r="C104" s="36"/>
      <c r="D104" s="36"/>
      <c r="E104" s="36"/>
      <c r="F104" s="36"/>
      <c r="G104" s="36"/>
      <c r="H104" s="36"/>
      <c r="I104" s="36"/>
      <c r="J104" s="37"/>
    </row>
    <row r="105" spans="2:10">
      <c r="B105" s="66"/>
      <c r="C105" s="36"/>
      <c r="D105" s="36"/>
      <c r="E105" s="36"/>
      <c r="F105" s="36"/>
      <c r="G105" s="36"/>
      <c r="H105" s="36"/>
      <c r="I105" s="36"/>
      <c r="J105" s="37"/>
    </row>
    <row r="106" spans="2:10">
      <c r="B106" s="66"/>
      <c r="C106" s="36"/>
      <c r="D106" s="36"/>
      <c r="E106" s="36"/>
      <c r="F106" s="36"/>
      <c r="G106" s="36"/>
      <c r="H106" s="36"/>
      <c r="I106" s="36"/>
      <c r="J106" s="37"/>
    </row>
    <row r="107" spans="2:10">
      <c r="B107" s="66"/>
      <c r="C107" s="36"/>
      <c r="D107" s="36"/>
      <c r="E107" s="36"/>
      <c r="F107" s="36"/>
      <c r="G107" s="36"/>
      <c r="H107" s="36"/>
      <c r="I107" s="36"/>
      <c r="J107" s="37"/>
    </row>
    <row r="108" spans="2:10">
      <c r="B108" s="66"/>
      <c r="C108" s="36"/>
      <c r="D108" s="36"/>
      <c r="E108" s="36"/>
      <c r="F108" s="36"/>
      <c r="G108" s="36"/>
      <c r="H108" s="36"/>
      <c r="I108" s="36"/>
      <c r="J108" s="37"/>
    </row>
    <row r="109" spans="2:10">
      <c r="B109" s="66"/>
      <c r="C109" s="36"/>
      <c r="D109" s="36"/>
      <c r="E109" s="36"/>
      <c r="F109" s="36"/>
      <c r="G109" s="36"/>
      <c r="H109" s="36"/>
      <c r="I109" s="36"/>
      <c r="J109" s="37"/>
    </row>
    <row r="110" spans="2:10">
      <c r="B110" s="66"/>
      <c r="C110" s="36"/>
      <c r="D110" s="36"/>
      <c r="E110" s="36"/>
      <c r="F110" s="36"/>
      <c r="G110" s="36"/>
      <c r="H110" s="36"/>
      <c r="I110" s="36"/>
      <c r="J110" s="37"/>
    </row>
    <row r="111" spans="2:10">
      <c r="B111" s="66"/>
      <c r="C111" s="36"/>
      <c r="D111" s="36"/>
      <c r="E111" s="36"/>
      <c r="F111" s="36"/>
      <c r="G111" s="36"/>
      <c r="H111" s="36"/>
      <c r="I111" s="36"/>
      <c r="J111" s="37"/>
    </row>
    <row r="112" spans="2:10">
      <c r="B112" s="66"/>
      <c r="C112" s="36"/>
      <c r="D112" s="36"/>
      <c r="E112" s="36"/>
      <c r="F112" s="36"/>
      <c r="G112" s="36"/>
      <c r="H112" s="36"/>
      <c r="I112" s="36"/>
      <c r="J112" s="37"/>
    </row>
    <row r="113" spans="2:10">
      <c r="B113" s="66"/>
      <c r="C113" s="36"/>
      <c r="D113" s="36"/>
      <c r="E113" s="36"/>
      <c r="F113" s="36"/>
      <c r="G113" s="36"/>
      <c r="H113" s="36"/>
      <c r="I113" s="36"/>
      <c r="J113" s="37"/>
    </row>
    <row r="114" spans="2:10">
      <c r="B114" s="66"/>
      <c r="C114" s="36"/>
      <c r="D114" s="36"/>
      <c r="E114" s="36"/>
      <c r="F114" s="36"/>
      <c r="G114" s="36"/>
      <c r="H114" s="36"/>
      <c r="I114" s="36"/>
      <c r="J114" s="37"/>
    </row>
    <row r="115" spans="2:10">
      <c r="B115" s="66"/>
      <c r="C115" s="36"/>
      <c r="D115" s="36"/>
      <c r="E115" s="36"/>
      <c r="F115" s="36"/>
      <c r="G115" s="36"/>
      <c r="H115" s="36"/>
      <c r="I115" s="36"/>
      <c r="J115" s="37"/>
    </row>
    <row r="116" spans="2:10">
      <c r="B116" s="66"/>
      <c r="C116" s="36"/>
      <c r="D116" s="36"/>
      <c r="E116" s="36"/>
      <c r="F116" s="36"/>
      <c r="G116" s="36"/>
      <c r="H116" s="36"/>
      <c r="I116" s="36"/>
      <c r="J116" s="37"/>
    </row>
    <row r="117" spans="2:10">
      <c r="B117" s="66"/>
      <c r="C117" s="36"/>
      <c r="D117" s="36"/>
      <c r="E117" s="36"/>
      <c r="F117" s="36"/>
      <c r="G117" s="36"/>
      <c r="H117" s="36"/>
      <c r="I117" s="36"/>
      <c r="J117" s="37"/>
    </row>
    <row r="118" spans="2:10" ht="45" customHeight="1">
      <c r="B118" s="73"/>
      <c r="C118" s="50"/>
      <c r="D118" s="50"/>
      <c r="E118" s="50"/>
      <c r="F118" s="50"/>
      <c r="G118" s="50"/>
      <c r="H118" s="50"/>
      <c r="I118" s="50"/>
      <c r="J118" s="68"/>
    </row>
    <row r="119" spans="2:10" ht="5.0999999999999996" customHeight="1">
      <c r="B119" s="146"/>
      <c r="C119" s="147"/>
      <c r="D119" s="147"/>
      <c r="E119" s="147"/>
      <c r="F119" s="147"/>
      <c r="G119" s="147"/>
      <c r="H119" s="147"/>
      <c r="I119" s="147"/>
      <c r="J119" s="148"/>
    </row>
    <row r="120" spans="2:10">
      <c r="B120" s="168" t="s">
        <v>551</v>
      </c>
      <c r="J120" s="6"/>
    </row>
    <row r="121" spans="2:10">
      <c r="B121" s="168"/>
      <c r="J121" s="6"/>
    </row>
    <row r="122" spans="2:10">
      <c r="B122" s="304" t="s">
        <v>549</v>
      </c>
      <c r="J122" s="6"/>
    </row>
    <row r="123" spans="2:10">
      <c r="B123" s="248"/>
      <c r="C123" s="53"/>
      <c r="D123" s="53"/>
      <c r="E123" s="53"/>
      <c r="F123" s="53"/>
      <c r="G123" s="53"/>
      <c r="H123" s="53"/>
      <c r="I123" s="53"/>
      <c r="J123" s="131"/>
    </row>
    <row r="124" spans="2:10">
      <c r="B124" s="10"/>
      <c r="C124" s="16" t="s">
        <v>23</v>
      </c>
      <c r="D124" s="17" cm="1">
        <f t="array" ref="D124:I124">_xlfn.SEQUENCE(,6)</f>
        <v>1</v>
      </c>
      <c r="E124" s="17">
        <v>2</v>
      </c>
      <c r="F124" s="17">
        <v>3</v>
      </c>
      <c r="G124" s="17">
        <v>4</v>
      </c>
      <c r="H124" s="17">
        <v>5</v>
      </c>
      <c r="I124" s="17">
        <v>6</v>
      </c>
      <c r="J124" s="69"/>
    </row>
    <row r="125" spans="2:10">
      <c r="B125" s="10"/>
      <c r="C125" s="17" cm="1">
        <f t="array" ref="C125:C130">_xlfn.SEQUENCE(6)</f>
        <v>1</v>
      </c>
      <c r="D125" s="74" t="str" cm="1">
        <f t="array" ref="D125:I130">"("&amp;_xlfn.ANCHORARRAY(C125)&amp;","&amp;_xlfn.ANCHORARRAY(D124)&amp;") = "&amp;_xlfn.ANCHORARRAY(C125)+_xlfn.ANCHORARRAY(D124)</f>
        <v>(1,1) = 2</v>
      </c>
      <c r="E125" s="74" t="str">
        <v>(1,2) = 3</v>
      </c>
      <c r="F125" s="74" t="str">
        <v>(1,3) = 4</v>
      </c>
      <c r="G125" s="74" t="str">
        <v>(1,4) = 5</v>
      </c>
      <c r="H125" s="74" t="str">
        <v>(1,5) = 6</v>
      </c>
      <c r="I125" s="74" t="str">
        <v>(1,6) = 7</v>
      </c>
      <c r="J125" s="37"/>
    </row>
    <row r="126" spans="2:10">
      <c r="B126" s="10"/>
      <c r="C126" s="17">
        <v>2</v>
      </c>
      <c r="D126" s="74" t="str">
        <v>(2,1) = 3</v>
      </c>
      <c r="E126" s="74" t="str">
        <v>(2,2) = 4</v>
      </c>
      <c r="F126" s="74" t="str">
        <v>(2,3) = 5</v>
      </c>
      <c r="G126" s="74" t="str">
        <v>(2,4) = 6</v>
      </c>
      <c r="H126" s="74" t="str">
        <v>(2,5) = 7</v>
      </c>
      <c r="I126" s="74" t="str">
        <v>(2,6) = 8</v>
      </c>
      <c r="J126" s="37"/>
    </row>
    <row r="127" spans="2:10">
      <c r="B127" s="10"/>
      <c r="C127" s="17">
        <v>3</v>
      </c>
      <c r="D127" s="74" t="str">
        <v>(3,1) = 4</v>
      </c>
      <c r="E127" s="74" t="str">
        <v>(3,2) = 5</v>
      </c>
      <c r="F127" s="74" t="str">
        <v>(3,3) = 6</v>
      </c>
      <c r="G127" s="74" t="str">
        <v>(3,4) = 7</v>
      </c>
      <c r="H127" s="74" t="str">
        <v>(3,5) = 8</v>
      </c>
      <c r="I127" s="74" t="str">
        <v>(3,6) = 9</v>
      </c>
      <c r="J127" s="37"/>
    </row>
    <row r="128" spans="2:10">
      <c r="B128" s="10"/>
      <c r="C128" s="17">
        <v>4</v>
      </c>
      <c r="D128" s="74" t="str">
        <v>(4,1) = 5</v>
      </c>
      <c r="E128" s="74" t="str">
        <v>(4,2) = 6</v>
      </c>
      <c r="F128" s="74" t="str">
        <v>(4,3) = 7</v>
      </c>
      <c r="G128" s="74" t="str">
        <v>(4,4) = 8</v>
      </c>
      <c r="H128" s="74" t="str">
        <v>(4,5) = 9</v>
      </c>
      <c r="I128" s="74" t="str">
        <v>(4,6) = 10</v>
      </c>
      <c r="J128" s="37"/>
    </row>
    <row r="129" spans="2:12">
      <c r="B129" s="10"/>
      <c r="C129" s="17">
        <v>5</v>
      </c>
      <c r="D129" s="74" t="str">
        <v>(5,1) = 6</v>
      </c>
      <c r="E129" s="74" t="str">
        <v>(5,2) = 7</v>
      </c>
      <c r="F129" s="74" t="str">
        <v>(5,3) = 8</v>
      </c>
      <c r="G129" s="74" t="str">
        <v>(5,4) = 9</v>
      </c>
      <c r="H129" s="74" t="str">
        <v>(5,5) = 10</v>
      </c>
      <c r="I129" s="74" t="str">
        <v>(5,6) = 11</v>
      </c>
      <c r="J129" s="37"/>
    </row>
    <row r="130" spans="2:12">
      <c r="B130" s="10"/>
      <c r="C130" s="17">
        <v>6</v>
      </c>
      <c r="D130" s="74" t="str">
        <v>(6,1) = 7</v>
      </c>
      <c r="E130" s="74" t="str">
        <v>(6,2) = 8</v>
      </c>
      <c r="F130" s="74" t="str">
        <v>(6,3) = 9</v>
      </c>
      <c r="G130" s="74" t="str">
        <v>(6,4) = 10</v>
      </c>
      <c r="H130" s="74" t="str">
        <v>(6,5) = 11</v>
      </c>
      <c r="I130" s="74" t="str">
        <v>(6,6) = 12</v>
      </c>
      <c r="J130" s="68"/>
    </row>
    <row r="131" spans="2:12">
      <c r="B131" s="175"/>
      <c r="C131" s="156"/>
      <c r="D131" s="156"/>
      <c r="E131" s="156"/>
      <c r="F131" s="156"/>
      <c r="G131" s="156"/>
      <c r="H131" s="156"/>
      <c r="I131" s="55"/>
      <c r="J131" s="131"/>
    </row>
    <row r="132" spans="2:12">
      <c r="B132" s="10"/>
      <c r="C132" s="2" t="str">
        <f ca="1">_xlfn.IFNA("Die 1 formula: "&amp;_xlfn.FORMULATEXT(C125),"")</f>
        <v>Die 1 formula: =SEQUENCE(6)</v>
      </c>
      <c r="J132" s="6"/>
    </row>
    <row r="133" spans="2:12">
      <c r="B133" s="10"/>
      <c r="C133" s="2" t="str">
        <f ca="1">_xlfn.IFNA("Die 2 formula: "&amp;_xlfn.FORMULATEXT(D124),"")</f>
        <v>Die 2 formula: =SEQUENCE(,6)</v>
      </c>
      <c r="D133" s="156"/>
      <c r="E133" s="156"/>
      <c r="F133" s="156"/>
      <c r="G133" s="156"/>
      <c r="H133" s="156"/>
      <c r="I133" s="55"/>
      <c r="J133" s="131"/>
    </row>
    <row r="134" spans="2:12">
      <c r="B134" s="10"/>
      <c r="C134" s="2" t="str">
        <f ca="1">_xlfn.IFNA("Inside formula: "&amp;_xlfn.FORMULATEXT(D125),"")</f>
        <v>Inside formula: ="("&amp;C125#&amp;","&amp;D124#&amp;") = "&amp;C125#+D124#</v>
      </c>
      <c r="D134" s="156"/>
      <c r="E134" s="156"/>
      <c r="F134" s="156"/>
      <c r="G134" s="156"/>
      <c r="H134" s="156"/>
      <c r="I134" s="55"/>
      <c r="J134" s="131"/>
    </row>
    <row r="135" spans="2:12">
      <c r="B135" s="149"/>
      <c r="C135" s="176"/>
      <c r="D135" s="176"/>
      <c r="E135" s="176"/>
      <c r="F135" s="176"/>
      <c r="G135" s="176"/>
      <c r="H135" s="176"/>
      <c r="I135" s="177"/>
      <c r="J135" s="136"/>
    </row>
    <row r="136" spans="2:12">
      <c r="B136" s="32" t="s">
        <v>24</v>
      </c>
      <c r="C136" s="33"/>
      <c r="D136" s="33"/>
      <c r="E136" s="33"/>
      <c r="F136" s="33"/>
      <c r="G136" s="33"/>
      <c r="H136" s="33"/>
      <c r="I136" s="33"/>
      <c r="J136" s="34"/>
    </row>
    <row r="137" spans="2:12" ht="15.6">
      <c r="B137" s="35" t="s">
        <v>432</v>
      </c>
      <c r="C137" s="36"/>
      <c r="D137" s="36"/>
      <c r="E137" s="36"/>
      <c r="F137" s="36"/>
      <c r="G137" s="36"/>
      <c r="H137" s="36"/>
      <c r="I137" s="36"/>
      <c r="J137" s="37"/>
    </row>
    <row r="138" spans="2:12">
      <c r="B138" s="38" t="s">
        <v>25</v>
      </c>
      <c r="C138" s="36"/>
      <c r="D138" s="36"/>
      <c r="E138" s="36"/>
      <c r="F138" s="36"/>
      <c r="G138" s="36"/>
      <c r="H138" s="36"/>
      <c r="I138" s="36"/>
      <c r="J138" s="37"/>
    </row>
    <row r="139" spans="2:12" ht="15.6">
      <c r="B139" s="38" t="s">
        <v>26</v>
      </c>
      <c r="C139" s="36"/>
      <c r="D139" s="36"/>
      <c r="E139" s="36"/>
      <c r="F139" s="36"/>
      <c r="G139" s="36"/>
      <c r="H139" s="36"/>
      <c r="I139" s="36"/>
      <c r="J139" s="37"/>
    </row>
    <row r="140" spans="2:12" ht="15.6">
      <c r="B140" s="38" t="s">
        <v>27</v>
      </c>
      <c r="C140" s="36"/>
      <c r="D140" s="36"/>
      <c r="E140" s="36"/>
      <c r="F140" s="36"/>
      <c r="G140" s="36"/>
      <c r="H140" s="36"/>
      <c r="I140" s="36"/>
      <c r="J140" s="6"/>
    </row>
    <row r="141" spans="2:12" ht="15.6">
      <c r="B141" s="38" t="s">
        <v>28</v>
      </c>
      <c r="C141" s="36"/>
      <c r="D141" s="36"/>
      <c r="E141" s="36"/>
      <c r="F141" s="36"/>
      <c r="G141" s="36"/>
      <c r="H141" s="36"/>
      <c r="I141" s="36"/>
      <c r="J141" s="37"/>
    </row>
    <row r="142" spans="2:12">
      <c r="B142" s="42" t="s">
        <v>0</v>
      </c>
      <c r="C142" s="36"/>
      <c r="D142" s="36"/>
      <c r="E142" s="36"/>
      <c r="F142" s="36"/>
      <c r="G142" s="36"/>
      <c r="H142" s="36"/>
      <c r="I142" s="36"/>
      <c r="J142" s="37"/>
    </row>
    <row r="143" spans="2:12" ht="15.6">
      <c r="B143" s="38" t="s">
        <v>583</v>
      </c>
      <c r="C143" s="36"/>
      <c r="D143" s="36"/>
      <c r="E143" s="36"/>
      <c r="F143" s="36"/>
      <c r="G143" s="36"/>
      <c r="H143" s="36"/>
      <c r="I143" s="36"/>
      <c r="J143" s="37"/>
      <c r="L143" t="s">
        <v>285</v>
      </c>
    </row>
    <row r="144" spans="2:12">
      <c r="B144" s="82"/>
      <c r="C144" s="83"/>
      <c r="D144" s="83"/>
      <c r="E144" s="83"/>
      <c r="F144" s="83"/>
      <c r="G144" s="83"/>
      <c r="H144" s="83"/>
      <c r="I144" s="83"/>
      <c r="J144" s="84"/>
    </row>
    <row r="145" spans="2:10" ht="30" customHeight="1">
      <c r="B145" s="399" t="s">
        <v>464</v>
      </c>
      <c r="C145" s="400"/>
      <c r="D145" s="400"/>
      <c r="E145" s="400"/>
      <c r="F145" s="400"/>
      <c r="G145" s="400"/>
      <c r="H145" s="400"/>
      <c r="I145" s="400"/>
      <c r="J145" s="401"/>
    </row>
    <row r="146" spans="2:10" ht="5.0999999999999996" customHeight="1">
      <c r="B146" s="38"/>
      <c r="C146" s="181"/>
      <c r="D146" s="181"/>
      <c r="E146" s="181"/>
      <c r="F146" s="185"/>
      <c r="G146" s="181"/>
      <c r="H146" s="181"/>
      <c r="I146" s="181"/>
      <c r="J146" s="182"/>
    </row>
    <row r="147" spans="2:10" ht="15" customHeight="1">
      <c r="B147" s="38" t="s">
        <v>348</v>
      </c>
      <c r="C147" s="183"/>
      <c r="D147" s="183"/>
      <c r="E147" s="183" t="s">
        <v>347</v>
      </c>
      <c r="F147" s="5">
        <v>3</v>
      </c>
      <c r="G147" s="183"/>
      <c r="H147" s="183"/>
      <c r="I147" s="183"/>
      <c r="J147" s="184"/>
    </row>
    <row r="148" spans="2:10" ht="15" customHeight="1">
      <c r="B148" s="153" t="str">
        <f>"Digits: "&amp;_xlfn.TEXTJOIN(", ",,_xlfn.SEQUENCE(,10))</f>
        <v>Digits: 1, 2, 3, 4, 5, 6, 7, 8, 9, 10</v>
      </c>
      <c r="C148" s="183"/>
      <c r="D148" s="183"/>
      <c r="E148" s="183" t="s">
        <v>341</v>
      </c>
      <c r="F148" s="5">
        <v>10</v>
      </c>
      <c r="G148" s="183"/>
      <c r="H148" s="183"/>
      <c r="I148" s="183"/>
      <c r="J148" s="184"/>
    </row>
    <row r="149" spans="2:10" ht="15" customHeight="1">
      <c r="B149" s="153" t="str">
        <f>"Digits: "&amp;_xlfn.TEXTJOIN(", ",,_xlfn.SEQUENCE(,10))</f>
        <v>Digits: 1, 2, 3, 4, 5, 6, 7, 8, 9, 10</v>
      </c>
      <c r="C149" s="183"/>
      <c r="D149" s="183"/>
      <c r="E149" s="183" t="s">
        <v>342</v>
      </c>
      <c r="F149" s="5">
        <v>10</v>
      </c>
      <c r="G149" s="183"/>
      <c r="H149" s="183"/>
      <c r="I149" s="183"/>
      <c r="J149" s="184"/>
    </row>
    <row r="150" spans="2:10" ht="15" customHeight="1">
      <c r="B150" s="153" t="str">
        <f>"Digits: "&amp;_xlfn.TEXTJOIN(", ",,_xlfn.SEQUENCE(,10))</f>
        <v>Digits: 1, 2, 3, 4, 5, 6, 7, 8, 9, 10</v>
      </c>
      <c r="C150" s="183"/>
      <c r="D150" s="183"/>
      <c r="E150" s="183" t="s">
        <v>343</v>
      </c>
      <c r="F150" s="5">
        <v>10</v>
      </c>
      <c r="G150" s="183"/>
      <c r="H150" s="183"/>
      <c r="I150" s="183"/>
      <c r="J150" s="184"/>
    </row>
    <row r="151" spans="2:10" ht="15" customHeight="1">
      <c r="B151" s="153"/>
      <c r="C151" s="186" t="s">
        <v>344</v>
      </c>
      <c r="E151" s="183"/>
      <c r="F151" s="18">
        <f>F148*F149*F150</f>
        <v>1000</v>
      </c>
      <c r="G151" s="49" t="str">
        <f>_xlfn.IFNA(" "&amp;F148&amp;"*"&amp;F149&amp;"*"&amp;F150&amp;" or "&amp;F148&amp;"^"&amp;F147,"")</f>
        <v xml:space="preserve"> 10*10*10 or 10^3</v>
      </c>
      <c r="H151" s="183"/>
      <c r="I151" s="183"/>
      <c r="J151" s="184"/>
    </row>
    <row r="152" spans="2:10" ht="15" customHeight="1">
      <c r="B152" s="153"/>
      <c r="C152" s="183"/>
      <c r="D152" s="183"/>
      <c r="E152" s="183"/>
      <c r="G152" s="183"/>
      <c r="H152" s="183"/>
      <c r="I152" s="183"/>
      <c r="J152" s="184"/>
    </row>
    <row r="153" spans="2:10" ht="30" customHeight="1">
      <c r="B153" s="396" t="s">
        <v>350</v>
      </c>
      <c r="C153" s="397"/>
      <c r="D153" s="397"/>
      <c r="E153" s="397"/>
      <c r="F153" s="397"/>
      <c r="G153" s="397"/>
      <c r="H153" s="397"/>
      <c r="I153" s="397"/>
      <c r="J153" s="398"/>
    </row>
    <row r="154" spans="2:10" ht="5.0999999999999996" customHeight="1">
      <c r="B154" s="111"/>
      <c r="C154" s="112"/>
      <c r="D154" s="112"/>
      <c r="E154" s="112"/>
      <c r="F154" s="152"/>
      <c r="G154" s="112"/>
      <c r="H154" s="112"/>
      <c r="I154" s="112"/>
      <c r="J154" s="113"/>
    </row>
    <row r="155" spans="2:10" ht="15" customHeight="1">
      <c r="B155" s="38" t="s">
        <v>349</v>
      </c>
      <c r="C155" s="183"/>
      <c r="D155" s="183"/>
      <c r="E155" s="183" t="s">
        <v>347</v>
      </c>
      <c r="F155" s="5">
        <v>3</v>
      </c>
      <c r="G155" s="183"/>
      <c r="H155" s="183"/>
      <c r="I155" s="183"/>
      <c r="J155" s="184"/>
    </row>
    <row r="156" spans="2:10" ht="15" customHeight="1">
      <c r="B156" s="153" t="s">
        <v>345</v>
      </c>
      <c r="C156" s="183"/>
      <c r="D156" s="183"/>
      <c r="E156" s="183" t="s">
        <v>341</v>
      </c>
      <c r="F156" s="5">
        <v>2</v>
      </c>
      <c r="G156" s="183"/>
      <c r="H156" s="183"/>
      <c r="I156" s="183"/>
      <c r="J156" s="184"/>
    </row>
    <row r="157" spans="2:10" ht="15" customHeight="1">
      <c r="B157" s="153" t="s">
        <v>346</v>
      </c>
      <c r="C157" s="183"/>
      <c r="D157" s="183"/>
      <c r="E157" s="183" t="s">
        <v>342</v>
      </c>
      <c r="F157" s="5">
        <v>4</v>
      </c>
      <c r="G157" s="183"/>
      <c r="H157" s="183"/>
      <c r="I157" s="183"/>
      <c r="J157" s="184"/>
    </row>
    <row r="158" spans="2:10" ht="15" customHeight="1">
      <c r="B158" s="153"/>
      <c r="C158" s="183"/>
      <c r="D158" s="183"/>
      <c r="E158" s="183" t="s">
        <v>343</v>
      </c>
      <c r="F158" s="5">
        <v>3</v>
      </c>
      <c r="G158" s="183"/>
      <c r="H158" s="183"/>
      <c r="I158" s="183"/>
      <c r="J158" s="184"/>
    </row>
    <row r="159" spans="2:10" ht="15" customHeight="1">
      <c r="B159" s="153"/>
      <c r="C159" s="186" t="s">
        <v>344</v>
      </c>
      <c r="E159" s="183"/>
      <c r="F159" s="18">
        <f>F156*F157*F158</f>
        <v>24</v>
      </c>
      <c r="G159" s="49" t="str">
        <f>_xlfn.IFNA(" "&amp;F156&amp;"*"&amp;F157&amp;"*"&amp;F158,"")</f>
        <v xml:space="preserve"> 2*4*3</v>
      </c>
      <c r="H159" s="183"/>
      <c r="I159" s="183"/>
      <c r="J159" s="184"/>
    </row>
    <row r="160" spans="2:10" ht="15" customHeight="1">
      <c r="B160" s="153"/>
      <c r="C160" s="186"/>
      <c r="E160" s="183"/>
      <c r="G160" s="187"/>
      <c r="H160" s="183"/>
      <c r="I160" s="183"/>
      <c r="J160" s="184"/>
    </row>
    <row r="161" spans="2:10" ht="30" customHeight="1">
      <c r="B161" s="111"/>
      <c r="C161" s="112"/>
      <c r="D161" s="112"/>
      <c r="E161" s="112"/>
      <c r="F161" s="112"/>
      <c r="G161" s="112"/>
      <c r="H161" s="112"/>
      <c r="I161" s="112"/>
      <c r="J161" s="113"/>
    </row>
    <row r="162" spans="2:10" ht="30" customHeight="1">
      <c r="B162" s="402" t="s">
        <v>465</v>
      </c>
      <c r="C162" s="403"/>
      <c r="D162" s="403"/>
      <c r="E162" s="403"/>
      <c r="F162" s="403"/>
      <c r="G162" s="403"/>
      <c r="H162" s="403"/>
      <c r="I162" s="403"/>
      <c r="J162" s="404"/>
    </row>
    <row r="163" spans="2:10" ht="5.0999999999999996" customHeight="1">
      <c r="B163" s="188"/>
      <c r="C163" s="189"/>
      <c r="D163" s="189"/>
      <c r="E163" s="189"/>
      <c r="F163" s="189"/>
      <c r="G163" s="189"/>
      <c r="H163" s="189"/>
      <c r="I163" s="189"/>
      <c r="J163" s="190"/>
    </row>
    <row r="164" spans="2:10" ht="15" customHeight="1">
      <c r="B164" s="154" t="s">
        <v>296</v>
      </c>
      <c r="C164" s="152"/>
      <c r="D164" s="152"/>
      <c r="E164" s="152"/>
      <c r="F164" s="152"/>
      <c r="G164" s="152"/>
      <c r="H164" s="152"/>
      <c r="I164" s="112"/>
      <c r="J164" s="113"/>
    </row>
    <row r="165" spans="2:10" ht="15" customHeight="1">
      <c r="B165" s="35" t="s">
        <v>466</v>
      </c>
      <c r="E165" s="156"/>
      <c r="F165" s="156"/>
      <c r="G165" s="156"/>
      <c r="H165" s="156"/>
      <c r="I165" s="112"/>
      <c r="J165" s="113"/>
    </row>
    <row r="166" spans="2:10" ht="5.0999999999999996" customHeight="1">
      <c r="B166" s="168"/>
      <c r="E166" s="156"/>
      <c r="F166" s="156"/>
      <c r="G166" s="156"/>
      <c r="H166" s="156"/>
      <c r="I166" s="112"/>
      <c r="J166" s="113"/>
    </row>
    <row r="167" spans="2:10" ht="15" customHeight="1">
      <c r="B167" s="10"/>
      <c r="C167" s="26" t="s">
        <v>286</v>
      </c>
      <c r="D167" s="27"/>
      <c r="E167" s="26" t="s">
        <v>155</v>
      </c>
      <c r="F167" s="27"/>
      <c r="I167" s="112"/>
      <c r="J167" s="113"/>
    </row>
    <row r="168" spans="2:10" ht="15" customHeight="1">
      <c r="B168" s="10"/>
      <c r="C168" s="157" t="s">
        <v>293</v>
      </c>
      <c r="D168" s="158"/>
      <c r="E168" s="157" t="s">
        <v>294</v>
      </c>
      <c r="F168" s="158"/>
      <c r="G168" t="s">
        <v>297</v>
      </c>
      <c r="I168" s="112"/>
      <c r="J168" s="113"/>
    </row>
    <row r="169" spans="2:10" ht="15" customHeight="1">
      <c r="B169" s="10"/>
      <c r="C169" s="159" t="s">
        <v>287</v>
      </c>
      <c r="D169" s="160"/>
      <c r="E169" s="405" t="s">
        <v>287</v>
      </c>
      <c r="F169" s="406"/>
      <c r="G169" s="2" t="s">
        <v>298</v>
      </c>
      <c r="I169" s="112"/>
      <c r="J169" s="113"/>
    </row>
    <row r="170" spans="2:10" ht="15" customHeight="1">
      <c r="B170" s="10"/>
      <c r="C170" s="159" t="s">
        <v>288</v>
      </c>
      <c r="D170" s="160"/>
      <c r="E170" s="407"/>
      <c r="F170" s="408"/>
      <c r="I170" s="112"/>
      <c r="J170" s="113"/>
    </row>
    <row r="171" spans="2:10" ht="15" customHeight="1">
      <c r="B171" s="10"/>
      <c r="C171" s="159" t="s">
        <v>289</v>
      </c>
      <c r="D171" s="160"/>
      <c r="E171" s="407"/>
      <c r="F171" s="408"/>
      <c r="I171" s="112"/>
      <c r="J171" s="113"/>
    </row>
    <row r="172" spans="2:10" ht="15" customHeight="1">
      <c r="B172" s="10"/>
      <c r="C172" s="159" t="s">
        <v>290</v>
      </c>
      <c r="D172" s="160"/>
      <c r="E172" s="407"/>
      <c r="F172" s="408"/>
      <c r="I172" s="112"/>
      <c r="J172" s="113"/>
    </row>
    <row r="173" spans="2:10" ht="15" customHeight="1">
      <c r="B173" s="10"/>
      <c r="C173" s="159" t="s">
        <v>291</v>
      </c>
      <c r="D173" s="160"/>
      <c r="E173" s="407"/>
      <c r="F173" s="408"/>
      <c r="I173" s="112"/>
      <c r="J173" s="113"/>
    </row>
    <row r="174" spans="2:10" ht="15" customHeight="1">
      <c r="B174" s="10"/>
      <c r="C174" s="159" t="s">
        <v>292</v>
      </c>
      <c r="D174" s="160"/>
      <c r="E174" s="409"/>
      <c r="F174" s="410"/>
      <c r="I174" s="112"/>
      <c r="J174" s="113"/>
    </row>
    <row r="175" spans="2:10" ht="15" customHeight="1">
      <c r="B175" s="175" t="s">
        <v>61</v>
      </c>
      <c r="C175" s="1">
        <f>COUNTA(C169:C174)</f>
        <v>6</v>
      </c>
      <c r="D175" s="1"/>
      <c r="E175" s="1">
        <f>COUNTA(E169:E174)</f>
        <v>1</v>
      </c>
      <c r="F175" s="1"/>
      <c r="I175" s="112"/>
      <c r="J175" s="113"/>
    </row>
    <row r="176" spans="2:10" ht="15" customHeight="1">
      <c r="B176" s="111"/>
      <c r="I176" s="112"/>
      <c r="J176" s="113"/>
    </row>
    <row r="177" spans="2:10" ht="5.0999999999999996" customHeight="1">
      <c r="B177" s="85"/>
      <c r="C177" s="86"/>
      <c r="D177" s="155"/>
      <c r="E177" s="155"/>
      <c r="F177" s="155"/>
      <c r="G177" s="155"/>
      <c r="H177" s="155"/>
      <c r="I177" s="86"/>
      <c r="J177" s="87"/>
    </row>
    <row r="178" spans="2:10">
      <c r="B178" s="32" t="s">
        <v>29</v>
      </c>
      <c r="C178" s="33"/>
      <c r="D178" s="33"/>
      <c r="E178" s="33"/>
      <c r="F178" s="33"/>
      <c r="G178" s="33"/>
      <c r="H178" s="33"/>
      <c r="I178" s="33"/>
      <c r="J178" s="34"/>
    </row>
    <row r="179" spans="2:10" ht="45" customHeight="1">
      <c r="B179" s="387" t="s">
        <v>467</v>
      </c>
      <c r="C179" s="388"/>
      <c r="D179" s="388"/>
      <c r="E179" s="388"/>
      <c r="F179" s="388"/>
      <c r="G179" s="388"/>
      <c r="H179" s="388"/>
      <c r="I179" s="388"/>
      <c r="J179" s="389"/>
    </row>
    <row r="180" spans="2:10">
      <c r="B180" s="66"/>
      <c r="C180" s="36"/>
      <c r="D180" s="36"/>
      <c r="E180" s="36"/>
      <c r="F180" s="36"/>
      <c r="G180" s="36"/>
      <c r="H180" s="36"/>
      <c r="I180" s="36"/>
      <c r="J180" s="37"/>
    </row>
    <row r="181" spans="2:10">
      <c r="B181" s="66"/>
      <c r="C181" s="36"/>
      <c r="D181" s="36"/>
      <c r="E181" s="36"/>
      <c r="F181" s="36"/>
      <c r="G181" s="36"/>
      <c r="H181" s="36"/>
      <c r="I181" s="36"/>
      <c r="J181" s="37"/>
    </row>
    <row r="182" spans="2:10">
      <c r="B182" s="66"/>
      <c r="C182" s="36"/>
      <c r="D182" s="36"/>
      <c r="E182" s="36"/>
      <c r="F182" s="36"/>
      <c r="G182" s="50"/>
      <c r="H182" s="36"/>
      <c r="I182" s="36"/>
      <c r="J182" s="37"/>
    </row>
    <row r="183" spans="2:10">
      <c r="B183" s="75" t="s">
        <v>31</v>
      </c>
      <c r="C183" s="36"/>
      <c r="D183" s="36"/>
      <c r="E183" s="36"/>
      <c r="F183" s="48"/>
      <c r="G183" s="5">
        <v>7</v>
      </c>
      <c r="H183" s="49" t="s">
        <v>299</v>
      </c>
      <c r="I183" s="36"/>
      <c r="J183" s="37"/>
    </row>
    <row r="184" spans="2:10">
      <c r="B184" s="75" t="s">
        <v>39</v>
      </c>
      <c r="C184" s="36"/>
      <c r="D184" s="36"/>
      <c r="E184" s="36"/>
      <c r="F184" s="48"/>
      <c r="G184" s="5">
        <v>3</v>
      </c>
      <c r="H184" s="49" t="s">
        <v>295</v>
      </c>
      <c r="I184" s="36"/>
      <c r="J184" s="37"/>
    </row>
    <row r="185" spans="2:10">
      <c r="B185" s="35" t="s">
        <v>43</v>
      </c>
      <c r="C185" s="36"/>
      <c r="D185" s="36"/>
      <c r="E185" s="36"/>
      <c r="F185" s="48"/>
      <c r="G185" s="18">
        <f>COMBIN(G183,G184)</f>
        <v>35</v>
      </c>
      <c r="H185" s="49" t="s">
        <v>44</v>
      </c>
      <c r="I185" s="36"/>
      <c r="J185" s="37"/>
    </row>
    <row r="186" spans="2:10">
      <c r="B186" s="75"/>
      <c r="C186" s="36"/>
      <c r="D186" s="36"/>
      <c r="E186" s="36"/>
      <c r="F186" s="36"/>
      <c r="G186" s="36" t="str">
        <f>_xlfn.IFNA("=COMBIN("&amp;G183&amp;","&amp;G184&amp;")","")</f>
        <v>=COMBIN(7,3)</v>
      </c>
      <c r="H186" s="36"/>
      <c r="I186" s="36"/>
      <c r="J186" s="37"/>
    </row>
    <row r="187" spans="2:10">
      <c r="B187" s="38" t="s">
        <v>138</v>
      </c>
      <c r="C187" s="36"/>
      <c r="D187" s="36"/>
      <c r="E187" s="36"/>
      <c r="F187" s="36"/>
      <c r="G187" s="36"/>
      <c r="H187" s="36"/>
      <c r="I187" s="36"/>
      <c r="J187" s="37"/>
    </row>
    <row r="188" spans="2:10">
      <c r="B188" s="42" t="s">
        <v>0</v>
      </c>
      <c r="C188" s="36"/>
      <c r="D188" s="36"/>
      <c r="E188" s="36"/>
      <c r="F188" s="36"/>
      <c r="G188" s="36"/>
      <c r="H188" s="36"/>
      <c r="I188" s="36"/>
      <c r="J188" s="37"/>
    </row>
    <row r="189" spans="2:10" ht="30" customHeight="1">
      <c r="B189" s="399" t="s">
        <v>139</v>
      </c>
      <c r="C189" s="400"/>
      <c r="D189" s="400"/>
      <c r="E189" s="400"/>
      <c r="F189" s="400"/>
      <c r="G189" s="400"/>
      <c r="H189" s="400"/>
      <c r="I189" s="400"/>
      <c r="J189" s="401"/>
    </row>
    <row r="190" spans="2:10" ht="5.0999999999999996" customHeight="1">
      <c r="B190" s="82"/>
      <c r="C190" s="83"/>
      <c r="D190" s="83"/>
      <c r="E190" s="83"/>
      <c r="F190" s="83"/>
      <c r="G190" s="83"/>
      <c r="H190" s="83"/>
      <c r="I190" s="83"/>
      <c r="J190" s="84"/>
    </row>
    <row r="191" spans="2:10" ht="45" customHeight="1">
      <c r="B191" s="396" t="s">
        <v>148</v>
      </c>
      <c r="C191" s="397"/>
      <c r="D191" s="397"/>
      <c r="E191" s="397"/>
      <c r="F191" s="397"/>
      <c r="G191" s="397"/>
      <c r="H191" s="397"/>
      <c r="I191" s="397"/>
      <c r="J191" s="398"/>
    </row>
    <row r="192" spans="2:10" ht="5.0999999999999996" customHeight="1">
      <c r="B192" s="85"/>
      <c r="C192" s="86"/>
      <c r="D192" s="86"/>
      <c r="E192" s="86"/>
      <c r="F192" s="86"/>
      <c r="G192" s="86"/>
      <c r="H192" s="86"/>
      <c r="I192" s="86"/>
      <c r="J192" s="87"/>
    </row>
    <row r="193" spans="2:13">
      <c r="B193" s="32" t="s">
        <v>49</v>
      </c>
      <c r="C193" s="33"/>
      <c r="D193" s="33"/>
      <c r="E193" s="33"/>
      <c r="F193" s="33"/>
      <c r="G193" s="33"/>
      <c r="H193" s="33"/>
      <c r="I193" s="33"/>
      <c r="J193" s="34"/>
    </row>
    <row r="194" spans="2:13" ht="45" customHeight="1">
      <c r="B194" s="387" t="s">
        <v>468</v>
      </c>
      <c r="C194" s="388"/>
      <c r="D194" s="388"/>
      <c r="E194" s="388"/>
      <c r="F194" s="388"/>
      <c r="G194" s="388"/>
      <c r="H194" s="388"/>
      <c r="I194" s="388"/>
      <c r="J194" s="389"/>
    </row>
    <row r="195" spans="2:13">
      <c r="B195" s="66"/>
      <c r="C195" s="36"/>
      <c r="D195" s="36"/>
      <c r="E195" s="36"/>
      <c r="F195" s="36"/>
      <c r="G195" s="36"/>
      <c r="H195" s="36"/>
      <c r="I195" s="36"/>
      <c r="J195" s="37"/>
      <c r="M195" t="s">
        <v>249</v>
      </c>
    </row>
    <row r="196" spans="2:13">
      <c r="B196" s="66"/>
      <c r="C196" s="36"/>
      <c r="D196" s="36"/>
      <c r="E196" s="36"/>
      <c r="F196" s="36"/>
      <c r="G196" s="36"/>
      <c r="H196" s="36"/>
      <c r="I196" s="36"/>
      <c r="J196" s="37"/>
      <c r="M196" s="123" t="s">
        <v>248</v>
      </c>
    </row>
    <row r="197" spans="2:13">
      <c r="B197" s="66"/>
      <c r="C197" s="36"/>
      <c r="D197" s="36"/>
      <c r="E197" s="36"/>
      <c r="F197" s="36"/>
      <c r="G197" s="50"/>
      <c r="H197" s="36"/>
      <c r="I197" s="36"/>
      <c r="J197" s="37"/>
    </row>
    <row r="198" spans="2:13">
      <c r="B198" s="75" t="s">
        <v>31</v>
      </c>
      <c r="C198" s="36"/>
      <c r="D198" s="36"/>
      <c r="E198" s="36"/>
      <c r="F198" s="48"/>
      <c r="G198" s="5">
        <v>5</v>
      </c>
      <c r="H198" s="49" t="s">
        <v>299</v>
      </c>
      <c r="I198" s="36"/>
      <c r="J198" s="37"/>
    </row>
    <row r="199" spans="2:13">
      <c r="B199" s="75" t="s">
        <v>39</v>
      </c>
      <c r="C199" s="36"/>
      <c r="D199" s="36"/>
      <c r="E199" s="36"/>
      <c r="F199" s="48"/>
      <c r="G199" s="5">
        <v>5</v>
      </c>
      <c r="H199" s="49" t="s">
        <v>295</v>
      </c>
      <c r="I199" s="36"/>
      <c r="J199" s="37"/>
    </row>
    <row r="200" spans="2:13">
      <c r="B200" s="35" t="s">
        <v>50</v>
      </c>
      <c r="C200" s="36"/>
      <c r="D200" s="36"/>
      <c r="E200" s="36"/>
      <c r="F200" s="48"/>
      <c r="G200" s="18">
        <f>PERMUT(G198,G199)</f>
        <v>120</v>
      </c>
      <c r="H200" s="49" t="s">
        <v>51</v>
      </c>
      <c r="I200" s="36"/>
      <c r="J200" s="37"/>
    </row>
    <row r="201" spans="2:13">
      <c r="B201" s="35"/>
      <c r="C201" s="36"/>
      <c r="D201" s="36"/>
      <c r="E201" s="36"/>
      <c r="F201" s="36"/>
      <c r="G201" s="36" t="str">
        <f>_xlfn.IFNA("=PERMUT("&amp;G198&amp;","&amp;G199&amp;")","")</f>
        <v>=PERMUT(5,5)</v>
      </c>
      <c r="H201" s="36"/>
      <c r="I201" s="36"/>
      <c r="J201" s="37"/>
    </row>
    <row r="202" spans="2:13">
      <c r="B202" s="42" t="s">
        <v>0</v>
      </c>
      <c r="C202" s="36"/>
      <c r="D202" s="36"/>
      <c r="E202" s="36"/>
      <c r="F202" s="36"/>
      <c r="G202" s="36"/>
      <c r="H202" s="36"/>
      <c r="I202" s="36"/>
      <c r="J202" s="37"/>
    </row>
    <row r="203" spans="2:13" ht="30" customHeight="1">
      <c r="B203" s="399" t="s">
        <v>247</v>
      </c>
      <c r="C203" s="400"/>
      <c r="D203" s="400"/>
      <c r="E203" s="400"/>
      <c r="F203" s="400"/>
      <c r="G203" s="400"/>
      <c r="H203" s="400"/>
      <c r="I203" s="400"/>
      <c r="J203" s="401"/>
    </row>
    <row r="204" spans="2:13" ht="30" customHeight="1">
      <c r="B204" s="399" t="s">
        <v>250</v>
      </c>
      <c r="C204" s="400"/>
      <c r="D204" s="400"/>
      <c r="E204" s="400"/>
      <c r="F204" s="400"/>
      <c r="G204" s="400"/>
      <c r="H204" s="400"/>
      <c r="I204" s="400"/>
      <c r="J204" s="401"/>
    </row>
    <row r="205" spans="2:13" ht="30" customHeight="1">
      <c r="B205" s="232"/>
      <c r="C205" s="233"/>
      <c r="D205" s="233"/>
      <c r="E205" s="233"/>
      <c r="F205" s="233"/>
      <c r="G205" s="233"/>
      <c r="H205" s="233"/>
      <c r="I205" s="233"/>
      <c r="J205" s="234"/>
    </row>
    <row r="206" spans="2:13" ht="30" customHeight="1">
      <c r="B206" s="399" t="str">
        <f t="shared" ref="B206" si="0">M195&amp;"   "&amp;M196</f>
        <v>Good site for other types of combinations and permutations, and for a description of why these formulas are valid:   https://www.mathsisfun.com/combinatorics/combinations-permutations.html</v>
      </c>
      <c r="C206" s="400"/>
      <c r="D206" s="400"/>
      <c r="E206" s="400"/>
      <c r="F206" s="400"/>
      <c r="G206" s="400"/>
      <c r="H206" s="400"/>
      <c r="I206" s="400"/>
      <c r="J206" s="401"/>
    </row>
    <row r="207" spans="2:13">
      <c r="B207" s="39"/>
      <c r="C207" s="40"/>
      <c r="D207" s="40"/>
      <c r="E207" s="40"/>
      <c r="F207" s="40"/>
      <c r="G207" s="40"/>
      <c r="H207" s="40"/>
      <c r="I207" s="40"/>
      <c r="J207" s="41"/>
    </row>
    <row r="208" spans="2:13">
      <c r="B208" s="32" t="s">
        <v>52</v>
      </c>
      <c r="C208" s="33"/>
      <c r="D208" s="33"/>
      <c r="E208" s="33"/>
      <c r="F208" s="33"/>
      <c r="G208" s="33"/>
      <c r="H208" s="33"/>
      <c r="I208" s="33"/>
      <c r="J208" s="34"/>
    </row>
    <row r="209" spans="1:10" ht="15" customHeight="1">
      <c r="A209" s="21"/>
      <c r="B209" s="79" t="s">
        <v>140</v>
      </c>
      <c r="C209" s="80"/>
      <c r="D209" s="80"/>
      <c r="E209" s="80"/>
      <c r="F209" s="80"/>
      <c r="G209" s="80"/>
      <c r="H209" s="80"/>
      <c r="I209" s="80"/>
      <c r="J209" s="81"/>
    </row>
    <row r="210" spans="1:10" ht="15.6">
      <c r="B210" s="43" t="s">
        <v>141</v>
      </c>
      <c r="C210" s="36"/>
      <c r="D210" s="36"/>
      <c r="E210" s="36"/>
      <c r="F210" s="36"/>
      <c r="G210" s="36"/>
      <c r="H210" s="36"/>
      <c r="I210" s="36"/>
      <c r="J210" s="37"/>
    </row>
    <row r="211" spans="1:10" ht="5.0999999999999996" customHeight="1">
      <c r="B211" s="82"/>
      <c r="C211" s="83"/>
      <c r="D211" s="83"/>
      <c r="E211" s="83"/>
      <c r="F211" s="83"/>
      <c r="G211" s="83"/>
      <c r="H211" s="83"/>
      <c r="I211" s="83"/>
      <c r="J211" s="84"/>
    </row>
    <row r="212" spans="1:10">
      <c r="B212" s="387" t="s">
        <v>53</v>
      </c>
      <c r="C212" s="388"/>
      <c r="D212" s="388"/>
      <c r="E212" s="388"/>
      <c r="F212" s="388"/>
      <c r="G212" s="388"/>
      <c r="H212" s="388"/>
      <c r="I212" s="388"/>
      <c r="J212" s="389"/>
    </row>
    <row r="213" spans="1:10" ht="15.6">
      <c r="B213" s="43" t="s">
        <v>142</v>
      </c>
      <c r="C213" s="36"/>
      <c r="D213" s="36"/>
      <c r="E213" s="36"/>
      <c r="F213" s="36"/>
      <c r="G213" s="36"/>
      <c r="H213" s="36"/>
      <c r="I213" s="36"/>
      <c r="J213" s="37"/>
    </row>
    <row r="214" spans="1:10" ht="5.0999999999999996" customHeight="1">
      <c r="B214" s="88"/>
      <c r="C214" s="89"/>
      <c r="D214" s="89"/>
      <c r="E214" s="89"/>
      <c r="F214" s="89"/>
      <c r="G214" s="89"/>
      <c r="H214" s="89"/>
      <c r="I214" s="89"/>
      <c r="J214" s="90"/>
    </row>
    <row r="215" spans="1:10">
      <c r="A215" s="21"/>
      <c r="B215" s="32" t="s">
        <v>54</v>
      </c>
      <c r="C215" s="33"/>
      <c r="D215" s="33"/>
      <c r="E215" s="33"/>
      <c r="F215" s="33"/>
      <c r="G215" s="33"/>
      <c r="H215" s="33"/>
      <c r="I215" s="33"/>
      <c r="J215" s="34"/>
    </row>
    <row r="216" spans="1:10">
      <c r="B216" s="35" t="s">
        <v>143</v>
      </c>
      <c r="C216" s="36"/>
      <c r="D216" s="36"/>
      <c r="E216" s="36"/>
      <c r="F216" s="36"/>
      <c r="G216" s="36"/>
      <c r="H216" s="36"/>
      <c r="I216" s="36"/>
      <c r="J216" s="37"/>
    </row>
    <row r="217" spans="1:10">
      <c r="B217" s="42" t="s">
        <v>0</v>
      </c>
      <c r="C217" s="36"/>
      <c r="D217" s="36"/>
      <c r="E217" s="36"/>
      <c r="F217" s="36"/>
      <c r="G217" s="36"/>
      <c r="H217" s="36"/>
      <c r="I217" s="36"/>
      <c r="J217" s="37"/>
    </row>
    <row r="218" spans="1:10">
      <c r="B218" s="38" t="s">
        <v>145</v>
      </c>
      <c r="C218" s="36"/>
      <c r="D218" s="36"/>
      <c r="E218" s="36"/>
      <c r="F218" s="36"/>
      <c r="G218" s="36"/>
      <c r="H218" s="36"/>
      <c r="I218" s="36"/>
      <c r="J218" s="37"/>
    </row>
    <row r="219" spans="1:10" ht="5.0999999999999996" customHeight="1">
      <c r="B219" s="82"/>
      <c r="C219" s="83"/>
      <c r="D219" s="83"/>
      <c r="E219" s="83"/>
      <c r="F219" s="83"/>
      <c r="G219" s="83"/>
      <c r="H219" s="83"/>
      <c r="I219" s="83"/>
      <c r="J219" s="84"/>
    </row>
    <row r="220" spans="1:10" ht="30" customHeight="1">
      <c r="B220" s="399" t="s">
        <v>147</v>
      </c>
      <c r="C220" s="400"/>
      <c r="D220" s="400"/>
      <c r="E220" s="400"/>
      <c r="F220" s="400"/>
      <c r="G220" s="400"/>
      <c r="H220" s="400"/>
      <c r="I220" s="400"/>
      <c r="J220" s="401"/>
    </row>
    <row r="221" spans="1:10" ht="5.0999999999999996" customHeight="1">
      <c r="B221" s="82"/>
      <c r="C221" s="83"/>
      <c r="D221" s="83"/>
      <c r="E221" s="83"/>
      <c r="F221" s="83"/>
      <c r="G221" s="83"/>
      <c r="H221" s="83"/>
      <c r="I221" s="83"/>
      <c r="J221" s="84"/>
    </row>
    <row r="222" spans="1:10" ht="30" customHeight="1">
      <c r="B222" s="399" t="s">
        <v>146</v>
      </c>
      <c r="C222" s="400"/>
      <c r="D222" s="400"/>
      <c r="E222" s="400"/>
      <c r="F222" s="400"/>
      <c r="G222" s="400"/>
      <c r="H222" s="400"/>
      <c r="I222" s="400"/>
      <c r="J222" s="401"/>
    </row>
    <row r="223" spans="1:10" ht="5.0999999999999996" customHeight="1">
      <c r="B223" s="82"/>
      <c r="C223" s="83"/>
      <c r="D223" s="83"/>
      <c r="E223" s="83"/>
      <c r="F223" s="83"/>
      <c r="G223" s="83"/>
      <c r="H223" s="83"/>
      <c r="I223" s="83"/>
      <c r="J223" s="84"/>
    </row>
    <row r="224" spans="1:10">
      <c r="B224" s="91" t="s">
        <v>144</v>
      </c>
      <c r="C224" s="40"/>
      <c r="D224" s="40"/>
      <c r="E224" s="40"/>
      <c r="F224" s="40"/>
      <c r="G224" s="40"/>
      <c r="H224" s="40"/>
      <c r="I224" s="40"/>
      <c r="J224" s="41"/>
    </row>
    <row r="225" spans="2:10">
      <c r="B225" s="32" t="s">
        <v>55</v>
      </c>
      <c r="C225" s="33"/>
      <c r="D225" s="33"/>
      <c r="E225" s="33"/>
      <c r="F225" s="33"/>
      <c r="G225" s="33"/>
      <c r="H225" s="33"/>
      <c r="I225" s="33"/>
      <c r="J225" s="34"/>
    </row>
    <row r="226" spans="2:10" ht="30" customHeight="1">
      <c r="B226" s="387" t="s">
        <v>56</v>
      </c>
      <c r="C226" s="388"/>
      <c r="D226" s="388"/>
      <c r="E226" s="388"/>
      <c r="F226" s="388"/>
      <c r="G226" s="388"/>
      <c r="H226" s="388"/>
      <c r="I226" s="388"/>
      <c r="J226" s="389"/>
    </row>
    <row r="227" spans="2:10" ht="15" customHeight="1">
      <c r="B227" s="114"/>
      <c r="C227" s="115"/>
      <c r="D227" s="115"/>
      <c r="E227" s="115"/>
      <c r="F227" s="115"/>
      <c r="G227" s="115"/>
      <c r="H227" s="115"/>
      <c r="I227" s="115"/>
      <c r="J227" s="116"/>
    </row>
    <row r="228" spans="2:10">
      <c r="B228" s="42" t="s">
        <v>0</v>
      </c>
      <c r="C228" s="36"/>
      <c r="D228" s="36"/>
      <c r="E228" s="36"/>
      <c r="F228" s="36"/>
      <c r="G228" s="36"/>
      <c r="H228" s="36"/>
      <c r="I228" s="36"/>
      <c r="J228" s="37"/>
    </row>
    <row r="229" spans="2:10" ht="30" customHeight="1">
      <c r="B229" s="399" t="s">
        <v>472</v>
      </c>
      <c r="C229" s="400"/>
      <c r="D229" s="400"/>
      <c r="E229" s="400"/>
      <c r="F229" s="400"/>
      <c r="G229" s="400"/>
      <c r="H229" s="400"/>
      <c r="I229" s="400"/>
      <c r="J229" s="401"/>
    </row>
    <row r="230" spans="2:10" ht="15" customHeight="1">
      <c r="B230" s="251" t="s">
        <v>469</v>
      </c>
      <c r="C230" s="233"/>
      <c r="D230" s="233"/>
      <c r="E230" s="233"/>
      <c r="F230" s="233"/>
      <c r="G230" s="233"/>
      <c r="H230" s="233"/>
      <c r="I230" s="233"/>
      <c r="J230" s="234"/>
    </row>
    <row r="231" spans="2:10" ht="15" customHeight="1">
      <c r="B231" s="251" t="s">
        <v>470</v>
      </c>
      <c r="C231" s="233"/>
      <c r="D231" s="233"/>
      <c r="E231" s="233"/>
      <c r="F231" s="233"/>
      <c r="G231" s="233"/>
      <c r="H231" s="233"/>
      <c r="I231" s="233"/>
      <c r="J231" s="234"/>
    </row>
    <row r="232" spans="2:10" ht="5.0999999999999996" customHeight="1">
      <c r="B232" s="66"/>
      <c r="C232" s="36"/>
      <c r="D232" s="36"/>
      <c r="E232" s="36"/>
      <c r="F232" s="36"/>
      <c r="G232" s="36"/>
      <c r="H232" s="36"/>
      <c r="I232" s="36"/>
      <c r="J232" s="37"/>
    </row>
    <row r="233" spans="2:10">
      <c r="B233" s="75" t="s">
        <v>149</v>
      </c>
      <c r="C233" s="36"/>
      <c r="D233" s="36"/>
      <c r="E233" s="36"/>
      <c r="F233" s="36"/>
      <c r="G233" s="36"/>
      <c r="H233" s="36"/>
      <c r="I233" s="36"/>
      <c r="J233" s="37"/>
    </row>
    <row r="234" spans="2:10" ht="5.0999999999999996" customHeight="1">
      <c r="B234" s="96"/>
      <c r="C234" s="50"/>
      <c r="D234" s="50"/>
      <c r="E234" s="50"/>
      <c r="F234" s="50"/>
      <c r="G234" s="50"/>
      <c r="H234" s="50"/>
      <c r="I234" s="50"/>
      <c r="J234" s="37"/>
    </row>
    <row r="235" spans="2:10">
      <c r="B235" s="66"/>
      <c r="C235" s="16" t="s">
        <v>23</v>
      </c>
      <c r="D235" s="17" cm="1">
        <f t="array" ref="D235:I235">_xlfn.SEQUENCE(,6)</f>
        <v>1</v>
      </c>
      <c r="E235" s="17">
        <v>2</v>
      </c>
      <c r="F235" s="17">
        <v>3</v>
      </c>
      <c r="G235" s="17">
        <v>4</v>
      </c>
      <c r="H235" s="17">
        <v>5</v>
      </c>
      <c r="I235" s="17">
        <v>6</v>
      </c>
      <c r="J235" s="37"/>
    </row>
    <row r="236" spans="2:10">
      <c r="B236" s="97"/>
      <c r="C236" s="17" cm="1">
        <f t="array" ref="C236:C241">_xlfn.SEQUENCE(6)</f>
        <v>1</v>
      </c>
      <c r="D236" s="18" t="str" cm="1">
        <f t="array" ref="D236:I241">"("&amp;_xlfn.ANCHORARRAY(C236)&amp;","&amp;_xlfn.ANCHORARRAY(D235)&amp;") = "&amp;_xlfn.ANCHORARRAY(C236)+_xlfn.ANCHORARRAY(D235)</f>
        <v>(1,1) = 2</v>
      </c>
      <c r="E236" s="18" t="str">
        <v>(1,2) = 3</v>
      </c>
      <c r="F236" s="18" t="str">
        <v>(1,3) = 4</v>
      </c>
      <c r="G236" s="18" t="str">
        <v>(1,4) = 5</v>
      </c>
      <c r="H236" s="18" t="str">
        <v>(1,5) = 6</v>
      </c>
      <c r="I236" s="57" t="str">
        <v>(1,6) = 7</v>
      </c>
      <c r="J236" s="37"/>
    </row>
    <row r="237" spans="2:10">
      <c r="B237" s="97"/>
      <c r="C237" s="17">
        <v>2</v>
      </c>
      <c r="D237" s="18" t="str">
        <v>(2,1) = 3</v>
      </c>
      <c r="E237" s="18" t="str">
        <v>(2,2) = 4</v>
      </c>
      <c r="F237" s="18" t="str">
        <v>(2,3) = 5</v>
      </c>
      <c r="G237" s="18" t="str">
        <v>(2,4) = 6</v>
      </c>
      <c r="H237" s="57" t="str">
        <v>(2,5) = 7</v>
      </c>
      <c r="I237" s="18" t="str">
        <v>(2,6) = 8</v>
      </c>
      <c r="J237" s="37"/>
    </row>
    <row r="238" spans="2:10">
      <c r="B238" s="97"/>
      <c r="C238" s="17">
        <v>3</v>
      </c>
      <c r="D238" s="18" t="str">
        <v>(3,1) = 4</v>
      </c>
      <c r="E238" s="18" t="str">
        <v>(3,2) = 5</v>
      </c>
      <c r="F238" s="18" t="str">
        <v>(3,3) = 6</v>
      </c>
      <c r="G238" s="57" t="str">
        <v>(3,4) = 7</v>
      </c>
      <c r="H238" s="18" t="str">
        <v>(3,5) = 8</v>
      </c>
      <c r="I238" s="18" t="str">
        <v>(3,6) = 9</v>
      </c>
      <c r="J238" s="37"/>
    </row>
    <row r="239" spans="2:10">
      <c r="B239" s="97"/>
      <c r="C239" s="17">
        <v>4</v>
      </c>
      <c r="D239" s="18" t="str">
        <v>(4,1) = 5</v>
      </c>
      <c r="E239" s="18" t="str">
        <v>(4,2) = 6</v>
      </c>
      <c r="F239" s="57" t="str">
        <v>(4,3) = 7</v>
      </c>
      <c r="G239" s="18" t="str">
        <v>(4,4) = 8</v>
      </c>
      <c r="H239" s="18" t="str">
        <v>(4,5) = 9</v>
      </c>
      <c r="I239" s="18" t="str">
        <v>(4,6) = 10</v>
      </c>
      <c r="J239" s="37"/>
    </row>
    <row r="240" spans="2:10">
      <c r="B240" s="97"/>
      <c r="C240" s="17">
        <v>5</v>
      </c>
      <c r="D240" s="18" t="str">
        <v>(5,1) = 6</v>
      </c>
      <c r="E240" s="57" t="str">
        <v>(5,2) = 7</v>
      </c>
      <c r="F240" s="18" t="str">
        <v>(5,3) = 8</v>
      </c>
      <c r="G240" s="18" t="str">
        <v>(5,4) = 9</v>
      </c>
      <c r="H240" s="18" t="str">
        <v>(5,5) = 10</v>
      </c>
      <c r="I240" s="18" t="str">
        <v>(5,6) = 11</v>
      </c>
      <c r="J240" s="37"/>
    </row>
    <row r="241" spans="2:10">
      <c r="B241" s="97"/>
      <c r="C241" s="17">
        <v>6</v>
      </c>
      <c r="D241" s="57" t="str">
        <v>(6,1) = 7</v>
      </c>
      <c r="E241" s="18" t="str">
        <v>(6,2) = 8</v>
      </c>
      <c r="F241" s="18" t="str">
        <v>(6,3) = 9</v>
      </c>
      <c r="G241" s="18" t="str">
        <v>(6,4) = 10</v>
      </c>
      <c r="H241" s="18" t="str">
        <v>(6,5) = 11</v>
      </c>
      <c r="I241" s="18" t="str">
        <v>(6,6) = 12</v>
      </c>
      <c r="J241" s="37"/>
    </row>
    <row r="242" spans="2:10" ht="5.0999999999999996" customHeight="1">
      <c r="B242" s="96"/>
      <c r="C242" s="50"/>
      <c r="D242" s="50"/>
      <c r="E242" s="50"/>
      <c r="F242" s="50"/>
      <c r="G242" s="50"/>
      <c r="H242" s="50"/>
      <c r="I242" s="50"/>
      <c r="J242" s="37"/>
    </row>
    <row r="243" spans="2:10">
      <c r="B243" s="75" t="s">
        <v>150</v>
      </c>
      <c r="C243" s="36"/>
      <c r="D243" s="36"/>
      <c r="E243" s="36"/>
      <c r="F243" s="36"/>
      <c r="G243" s="36"/>
      <c r="H243" s="36"/>
      <c r="I243" s="36"/>
      <c r="J243" s="37"/>
    </row>
    <row r="244" spans="2:10" ht="5.0999999999999996" customHeight="1">
      <c r="B244" s="96"/>
      <c r="C244" s="50"/>
      <c r="D244" s="50"/>
      <c r="E244" s="50"/>
      <c r="F244" s="50"/>
      <c r="G244" s="50"/>
      <c r="H244" s="50"/>
      <c r="I244" s="50"/>
      <c r="J244" s="37"/>
    </row>
    <row r="245" spans="2:10">
      <c r="B245" s="66"/>
      <c r="C245" s="16" t="s">
        <v>23</v>
      </c>
      <c r="D245" s="17" cm="1">
        <f t="array" ref="D245:I245">_xlfn.SEQUENCE(,6)</f>
        <v>1</v>
      </c>
      <c r="E245" s="17">
        <v>2</v>
      </c>
      <c r="F245" s="17">
        <v>3</v>
      </c>
      <c r="G245" s="17">
        <v>4</v>
      </c>
      <c r="H245" s="17">
        <v>5</v>
      </c>
      <c r="I245" s="17">
        <v>6</v>
      </c>
      <c r="J245" s="37"/>
    </row>
    <row r="246" spans="2:10">
      <c r="B246" s="97"/>
      <c r="C246" s="17" cm="1">
        <f t="array" ref="C246:C251">_xlfn.SEQUENCE(6)</f>
        <v>1</v>
      </c>
      <c r="D246" s="18" t="str" cm="1">
        <f t="array" ref="D246:I251">_xlfn.SEQUENCE(6,6,1,0)&amp;"/"&amp;6^2</f>
        <v>1/36</v>
      </c>
      <c r="E246" s="18" t="str">
        <v>1/36</v>
      </c>
      <c r="F246" s="18" t="str">
        <v>1/36</v>
      </c>
      <c r="G246" s="18" t="str">
        <v>1/36</v>
      </c>
      <c r="H246" s="18" t="str">
        <v>1/36</v>
      </c>
      <c r="I246" s="57" t="str">
        <v>1/36</v>
      </c>
      <c r="J246" s="37"/>
    </row>
    <row r="247" spans="2:10">
      <c r="B247" s="97"/>
      <c r="C247" s="17">
        <v>2</v>
      </c>
      <c r="D247" s="18" t="str">
        <v>1/36</v>
      </c>
      <c r="E247" s="18" t="str">
        <v>1/36</v>
      </c>
      <c r="F247" s="18" t="str">
        <v>1/36</v>
      </c>
      <c r="G247" s="18" t="str">
        <v>1/36</v>
      </c>
      <c r="H247" s="57" t="str">
        <v>1/36</v>
      </c>
      <c r="I247" s="18" t="str">
        <v>1/36</v>
      </c>
      <c r="J247" s="37"/>
    </row>
    <row r="248" spans="2:10">
      <c r="B248" s="97"/>
      <c r="C248" s="17">
        <v>3</v>
      </c>
      <c r="D248" s="18" t="str">
        <v>1/36</v>
      </c>
      <c r="E248" s="18" t="str">
        <v>1/36</v>
      </c>
      <c r="F248" s="18" t="str">
        <v>1/36</v>
      </c>
      <c r="G248" s="57" t="str">
        <v>1/36</v>
      </c>
      <c r="H248" s="18" t="str">
        <v>1/36</v>
      </c>
      <c r="I248" s="18" t="str">
        <v>1/36</v>
      </c>
      <c r="J248" s="37"/>
    </row>
    <row r="249" spans="2:10">
      <c r="B249" s="97"/>
      <c r="C249" s="17">
        <v>4</v>
      </c>
      <c r="D249" s="18" t="str">
        <v>1/36</v>
      </c>
      <c r="E249" s="18" t="str">
        <v>1/36</v>
      </c>
      <c r="F249" s="57" t="str">
        <v>1/36</v>
      </c>
      <c r="G249" s="18" t="str">
        <v>1/36</v>
      </c>
      <c r="H249" s="18" t="str">
        <v>1/36</v>
      </c>
      <c r="I249" s="18" t="str">
        <v>1/36</v>
      </c>
      <c r="J249" s="37"/>
    </row>
    <row r="250" spans="2:10">
      <c r="B250" s="97"/>
      <c r="C250" s="17">
        <v>5</v>
      </c>
      <c r="D250" s="18" t="str">
        <v>1/36</v>
      </c>
      <c r="E250" s="57" t="str">
        <v>1/36</v>
      </c>
      <c r="F250" s="18" t="str">
        <v>1/36</v>
      </c>
      <c r="G250" s="18" t="str">
        <v>1/36</v>
      </c>
      <c r="H250" s="18" t="str">
        <v>1/36</v>
      </c>
      <c r="I250" s="18" t="str">
        <v>1/36</v>
      </c>
      <c r="J250" s="37"/>
    </row>
    <row r="251" spans="2:10" ht="15" thickBot="1">
      <c r="B251" s="97"/>
      <c r="C251" s="17">
        <v>6</v>
      </c>
      <c r="D251" s="57" t="str">
        <v>1/36</v>
      </c>
      <c r="E251" s="18" t="str">
        <v>1/36</v>
      </c>
      <c r="F251" s="18" t="str">
        <v>1/36</v>
      </c>
      <c r="G251" s="18" t="str">
        <v>1/36</v>
      </c>
      <c r="H251" s="18" t="str">
        <v>1/36</v>
      </c>
      <c r="I251" s="18" t="str">
        <v>1/36</v>
      </c>
      <c r="J251" s="37"/>
    </row>
    <row r="252" spans="2:10" ht="15" thickBot="1">
      <c r="B252" s="96"/>
      <c r="C252" s="50"/>
      <c r="D252" s="50"/>
      <c r="E252" s="50"/>
      <c r="F252" s="50"/>
      <c r="G252" s="50"/>
      <c r="H252" s="1" t="s">
        <v>61</v>
      </c>
      <c r="I252" s="25">
        <f>36/36</f>
        <v>1</v>
      </c>
      <c r="J252" s="37"/>
    </row>
    <row r="253" spans="2:10" ht="15" thickTop="1">
      <c r="B253" s="75" t="s">
        <v>235</v>
      </c>
      <c r="C253" s="50"/>
      <c r="D253" s="50"/>
      <c r="E253" s="50"/>
      <c r="F253" s="50"/>
      <c r="G253" s="50"/>
      <c r="H253" s="44"/>
      <c r="I253" s="119"/>
      <c r="J253" s="37"/>
    </row>
    <row r="254" spans="2:10">
      <c r="B254" s="75" t="s">
        <v>236</v>
      </c>
      <c r="C254" s="50"/>
      <c r="D254" s="50"/>
      <c r="E254" s="50"/>
      <c r="F254" s="50"/>
      <c r="G254" s="50"/>
      <c r="H254" s="44"/>
      <c r="I254" s="1"/>
      <c r="J254" s="37"/>
    </row>
    <row r="255" spans="2:10" ht="5.0999999999999996" customHeight="1">
      <c r="B255" s="120"/>
      <c r="C255" s="40"/>
      <c r="D255" s="40"/>
      <c r="E255" s="40"/>
      <c r="F255" s="40"/>
      <c r="G255" s="40"/>
      <c r="H255" s="40"/>
      <c r="I255" s="40"/>
      <c r="J255" s="41"/>
    </row>
    <row r="256" spans="2:10" ht="15" customHeight="1">
      <c r="B256" s="121" t="s">
        <v>471</v>
      </c>
      <c r="C256" s="33"/>
      <c r="D256" s="33"/>
      <c r="E256" s="33"/>
      <c r="F256" s="33"/>
      <c r="G256" s="33"/>
      <c r="H256" s="33"/>
      <c r="I256" s="33"/>
      <c r="J256" s="34"/>
    </row>
    <row r="257" spans="2:10" ht="15" customHeight="1">
      <c r="B257" s="251" t="str">
        <f>"Sample points = "&amp;_xlfn.TEXTJOIN(", ",,F267:F269)</f>
        <v>Sample points = (H, T, T), (T, H, T), (T, T, H)</v>
      </c>
      <c r="C257" s="233"/>
      <c r="D257" s="233"/>
      <c r="E257" s="233"/>
      <c r="F257" s="233"/>
      <c r="G257" s="233"/>
      <c r="H257" s="233"/>
      <c r="I257" s="233"/>
      <c r="J257" s="234"/>
    </row>
    <row r="258" spans="2:10" ht="15" customHeight="1">
      <c r="B258" s="251" t="s">
        <v>473</v>
      </c>
      <c r="C258" s="233"/>
      <c r="D258" s="233"/>
      <c r="E258" s="233"/>
      <c r="F258" s="233"/>
      <c r="G258" s="233"/>
      <c r="H258" s="233"/>
      <c r="I258" s="233"/>
      <c r="J258" s="234"/>
    </row>
    <row r="259" spans="2:10" ht="5.0999999999999996" customHeight="1">
      <c r="B259" s="38"/>
      <c r="C259" s="36"/>
      <c r="D259" s="36"/>
      <c r="E259" s="36"/>
      <c r="F259" s="36"/>
      <c r="G259" s="36"/>
      <c r="H259" s="36"/>
      <c r="I259" s="36"/>
      <c r="J259" s="37"/>
    </row>
    <row r="260" spans="2:10">
      <c r="B260" s="75" t="s">
        <v>162</v>
      </c>
      <c r="C260" s="36"/>
      <c r="D260" s="36"/>
      <c r="E260" s="48"/>
      <c r="F260" s="36"/>
      <c r="G260" s="36"/>
      <c r="H260" s="36"/>
      <c r="I260" s="36"/>
      <c r="J260" s="37"/>
    </row>
    <row r="261" spans="2:10" ht="5.0999999999999996" customHeight="1">
      <c r="B261" s="66"/>
      <c r="C261" s="36"/>
      <c r="D261" s="36"/>
      <c r="E261" s="48"/>
      <c r="F261" s="36"/>
      <c r="G261" s="36"/>
      <c r="H261" s="36"/>
      <c r="I261" s="36"/>
      <c r="J261" s="37"/>
    </row>
    <row r="262" spans="2:10" ht="15" customHeight="1">
      <c r="B262" s="66"/>
      <c r="C262" s="22" t="s">
        <v>10</v>
      </c>
      <c r="D262" s="22" t="s">
        <v>11</v>
      </c>
      <c r="E262" s="22" t="s">
        <v>12</v>
      </c>
      <c r="F262" s="22" t="s">
        <v>4</v>
      </c>
      <c r="G262" s="22" t="s">
        <v>57</v>
      </c>
      <c r="H262" s="36"/>
      <c r="I262" s="36"/>
      <c r="J262" s="37"/>
    </row>
    <row r="263" spans="2:10" ht="15" customHeight="1">
      <c r="B263" s="66"/>
      <c r="C263" s="5" t="s">
        <v>59</v>
      </c>
      <c r="D263" s="5" t="s">
        <v>59</v>
      </c>
      <c r="E263" s="5" t="s">
        <v>59</v>
      </c>
      <c r="F263" s="18" t="str" cm="1">
        <f t="array" ref="F263:F270">"("&amp;C263:C270&amp;", "&amp;D263:D270&amp;", "&amp;E263:E270&amp;")"</f>
        <v>(H, H, H)</v>
      </c>
      <c r="G263" s="18" t="str" cm="1">
        <f t="array" ref="G263:G270">_xlfn.SEQUENCE(8,,1,0)&amp;"/"&amp;8</f>
        <v>1/8</v>
      </c>
      <c r="H263" s="36"/>
      <c r="I263" s="36"/>
      <c r="J263" s="37"/>
    </row>
    <row r="264" spans="2:10" ht="15" customHeight="1">
      <c r="B264" s="66"/>
      <c r="C264" s="5" t="s">
        <v>59</v>
      </c>
      <c r="D264" s="5" t="s">
        <v>59</v>
      </c>
      <c r="E264" s="5" t="s">
        <v>60</v>
      </c>
      <c r="F264" s="18" t="str">
        <v>(H, H, T)</v>
      </c>
      <c r="G264" s="18" t="str">
        <v>1/8</v>
      </c>
      <c r="H264" s="36"/>
      <c r="I264" s="36"/>
      <c r="J264" s="37"/>
    </row>
    <row r="265" spans="2:10" ht="15" customHeight="1">
      <c r="B265" s="66"/>
      <c r="C265" s="5" t="s">
        <v>59</v>
      </c>
      <c r="D265" s="5" t="s">
        <v>60</v>
      </c>
      <c r="E265" s="5" t="s">
        <v>59</v>
      </c>
      <c r="F265" s="18" t="str">
        <v>(H, T, H)</v>
      </c>
      <c r="G265" s="18" t="str">
        <v>1/8</v>
      </c>
      <c r="H265" s="36"/>
      <c r="I265" s="36"/>
      <c r="J265" s="37"/>
    </row>
    <row r="266" spans="2:10" ht="15" customHeight="1">
      <c r="B266" s="66"/>
      <c r="C266" s="5" t="s">
        <v>60</v>
      </c>
      <c r="D266" s="5" t="s">
        <v>59</v>
      </c>
      <c r="E266" s="5" t="s">
        <v>59</v>
      </c>
      <c r="F266" s="18" t="str">
        <v>(T, H, H)</v>
      </c>
      <c r="G266" s="18" t="str">
        <v>1/8</v>
      </c>
      <c r="H266" s="36"/>
      <c r="I266" s="36"/>
      <c r="J266" s="37"/>
    </row>
    <row r="267" spans="2:10">
      <c r="B267" s="66"/>
      <c r="C267" s="5" t="s">
        <v>59</v>
      </c>
      <c r="D267" s="5" t="s">
        <v>60</v>
      </c>
      <c r="E267" s="5" t="s">
        <v>60</v>
      </c>
      <c r="F267" s="57" t="str">
        <v>(H, T, T)</v>
      </c>
      <c r="G267" s="57" t="str">
        <v>1/8</v>
      </c>
      <c r="H267" s="36"/>
      <c r="I267" s="36"/>
      <c r="J267" s="37"/>
    </row>
    <row r="268" spans="2:10">
      <c r="B268" s="66"/>
      <c r="C268" s="5" t="s">
        <v>60</v>
      </c>
      <c r="D268" s="5" t="s">
        <v>59</v>
      </c>
      <c r="E268" s="5" t="s">
        <v>60</v>
      </c>
      <c r="F268" s="57" t="str">
        <v>(T, H, T)</v>
      </c>
      <c r="G268" s="57" t="str">
        <v>1/8</v>
      </c>
      <c r="H268" s="36"/>
      <c r="I268" s="36"/>
      <c r="J268" s="37"/>
    </row>
    <row r="269" spans="2:10">
      <c r="B269" s="66"/>
      <c r="C269" s="5" t="s">
        <v>60</v>
      </c>
      <c r="D269" s="5" t="s">
        <v>60</v>
      </c>
      <c r="E269" s="5" t="s">
        <v>59</v>
      </c>
      <c r="F269" s="57" t="str">
        <v>(T, T, H)</v>
      </c>
      <c r="G269" s="57" t="str">
        <v>1/8</v>
      </c>
      <c r="H269" s="36"/>
      <c r="I269" s="36"/>
      <c r="J269" s="37"/>
    </row>
    <row r="270" spans="2:10" ht="15" thickBot="1">
      <c r="B270" s="66"/>
      <c r="C270" s="5" t="s">
        <v>60</v>
      </c>
      <c r="D270" s="5" t="s">
        <v>60</v>
      </c>
      <c r="E270" s="5" t="s">
        <v>60</v>
      </c>
      <c r="F270" s="18" t="str">
        <v>(T, T, T)</v>
      </c>
      <c r="G270" s="23" t="str">
        <v>1/8</v>
      </c>
      <c r="H270" s="36"/>
      <c r="I270" s="36"/>
      <c r="J270" s="37"/>
    </row>
    <row r="271" spans="2:10" ht="15" thickBot="1">
      <c r="B271" s="66"/>
      <c r="F271" s="1" t="s">
        <v>61</v>
      </c>
      <c r="G271" s="25">
        <f>8/8</f>
        <v>1</v>
      </c>
      <c r="H271" s="36"/>
      <c r="I271" s="36"/>
      <c r="J271" s="37"/>
    </row>
    <row r="272" spans="2:10" ht="5.0999999999999996" customHeight="1" thickTop="1">
      <c r="B272" s="66"/>
      <c r="C272" s="36"/>
      <c r="D272" s="36"/>
      <c r="E272" s="36"/>
      <c r="F272" s="36"/>
      <c r="G272" s="36"/>
      <c r="H272" s="36"/>
      <c r="I272" s="36"/>
      <c r="J272" s="37"/>
    </row>
    <row r="273" spans="2:10">
      <c r="B273" s="75" t="s">
        <v>237</v>
      </c>
      <c r="C273" s="36"/>
      <c r="D273" s="36"/>
      <c r="E273" s="36"/>
      <c r="F273" s="36"/>
      <c r="G273" s="36"/>
      <c r="H273" s="36"/>
      <c r="I273" s="36"/>
      <c r="J273" s="37"/>
    </row>
    <row r="274" spans="2:10">
      <c r="B274" s="75" t="s">
        <v>238</v>
      </c>
      <c r="C274" s="36"/>
      <c r="D274" s="36"/>
      <c r="E274" s="36"/>
      <c r="F274" s="36"/>
      <c r="G274" s="36"/>
      <c r="H274" s="36"/>
      <c r="I274" s="36"/>
      <c r="J274" s="37"/>
    </row>
    <row r="275" spans="2:10">
      <c r="B275" s="66"/>
      <c r="C275" s="36"/>
      <c r="D275" s="36"/>
      <c r="E275" s="36"/>
      <c r="F275" s="36"/>
      <c r="G275" s="36"/>
      <c r="H275" s="36"/>
      <c r="I275" s="36"/>
      <c r="J275" s="37"/>
    </row>
    <row r="276" spans="2:10">
      <c r="B276" s="38" t="s">
        <v>251</v>
      </c>
      <c r="C276" s="36"/>
      <c r="D276" s="36"/>
      <c r="E276" s="36"/>
      <c r="F276" s="36"/>
      <c r="G276" s="36"/>
      <c r="H276" s="36"/>
      <c r="I276" s="36"/>
      <c r="J276" s="37"/>
    </row>
    <row r="277" spans="2:10" ht="15" customHeight="1">
      <c r="B277" s="251" t="s">
        <v>474</v>
      </c>
      <c r="C277" s="233"/>
      <c r="D277" s="233"/>
      <c r="E277" s="233"/>
      <c r="F277" s="233"/>
      <c r="G277" s="233"/>
      <c r="H277" s="233"/>
      <c r="I277" s="233"/>
      <c r="J277" s="234"/>
    </row>
    <row r="278" spans="2:10" ht="15" customHeight="1">
      <c r="B278" s="251" t="str">
        <f>"Probability = P(Rooms Used&gt;=2) = "&amp;ROUND(I285,2)&amp;" + "&amp;ROUND(I286,2)&amp;" = "&amp;ROUND(I287,2)&amp;" = "&amp;ROUND(SUM(I285:I287),2)&amp;", or, ("&amp;H285&amp;" + "&amp;H286&amp;" + "&amp;H287&amp;")/"&amp;H288&amp;" = "&amp;SUM(H285:H287)&amp;"/"&amp;H288&amp;" = "&amp;ROUND(SUM(H285:H287)/H288,2)</f>
        <v>Probability = P(Rooms Used&gt;=2) = 0.43 + 0.27 = 0.08 = 0.78, or, (45 + 28 + 8)/104 = 81/104 = 0.78</v>
      </c>
      <c r="C278" s="233"/>
      <c r="D278" s="233"/>
      <c r="E278" s="233"/>
      <c r="F278" s="233"/>
      <c r="G278" s="233"/>
      <c r="H278" s="233"/>
      <c r="I278" s="233"/>
      <c r="J278" s="234"/>
    </row>
    <row r="279" spans="2:10" ht="5.0999999999999996" customHeight="1">
      <c r="B279" s="66"/>
      <c r="C279" s="36"/>
      <c r="D279" s="36"/>
      <c r="E279" s="36"/>
      <c r="F279" s="36"/>
      <c r="G279" s="36"/>
      <c r="H279" s="36"/>
      <c r="I279" s="36"/>
      <c r="J279" s="37"/>
    </row>
    <row r="280" spans="2:10">
      <c r="B280" s="75" t="s">
        <v>164</v>
      </c>
      <c r="C280" s="36"/>
      <c r="D280" s="36"/>
      <c r="E280" s="36"/>
      <c r="F280" s="36"/>
      <c r="G280" s="36"/>
      <c r="H280" s="36"/>
      <c r="I280" s="36"/>
      <c r="J280" s="37"/>
    </row>
    <row r="281" spans="2:10" ht="5.0999999999999996" customHeight="1">
      <c r="B281" s="66"/>
      <c r="C281" s="36"/>
      <c r="D281" s="36"/>
      <c r="E281" s="48"/>
      <c r="F281" s="50"/>
      <c r="G281" s="36"/>
      <c r="H281" s="36"/>
      <c r="I281" s="36"/>
      <c r="J281" s="37"/>
    </row>
    <row r="282" spans="2:10" ht="43.2">
      <c r="B282" s="66"/>
      <c r="C282" s="36"/>
      <c r="D282" s="36"/>
      <c r="E282" s="48"/>
      <c r="F282" s="101"/>
      <c r="G282" s="98" t="s">
        <v>219</v>
      </c>
      <c r="H282" s="22" t="s">
        <v>98</v>
      </c>
      <c r="I282" s="22" t="s">
        <v>218</v>
      </c>
      <c r="J282" s="37"/>
    </row>
    <row r="283" spans="2:10">
      <c r="B283" s="66"/>
      <c r="C283" s="36"/>
      <c r="D283" s="36"/>
      <c r="E283" s="48"/>
      <c r="F283" s="101"/>
      <c r="G283" s="99">
        <v>0</v>
      </c>
      <c r="H283" s="5">
        <v>2</v>
      </c>
      <c r="I283" s="95">
        <v>1.9230769230769232E-2</v>
      </c>
      <c r="J283" s="37"/>
    </row>
    <row r="284" spans="2:10">
      <c r="B284" s="103"/>
      <c r="C284" s="36"/>
      <c r="D284" s="36"/>
      <c r="E284" s="48"/>
      <c r="F284" s="101"/>
      <c r="G284" s="99">
        <v>1</v>
      </c>
      <c r="H284" s="5">
        <v>21</v>
      </c>
      <c r="I284" s="95">
        <v>0.20192307692307693</v>
      </c>
      <c r="J284" s="37"/>
    </row>
    <row r="285" spans="2:10">
      <c r="B285" s="66"/>
      <c r="C285" s="36"/>
      <c r="D285" s="36"/>
      <c r="E285" s="48"/>
      <c r="F285" s="102" t="str" cm="1">
        <f t="array" ref="F285:F287">H285:H287&amp;" sample points @ 1/"&amp;H288&amp;" probability each "&amp;_xlfn.UNICHAR(10142)</f>
        <v>45 sample points @ 1/104 probability each ➞</v>
      </c>
      <c r="G285" s="252">
        <v>2</v>
      </c>
      <c r="H285" s="57">
        <v>45</v>
      </c>
      <c r="I285" s="253">
        <v>0.43269230769230771</v>
      </c>
      <c r="J285" s="37"/>
    </row>
    <row r="286" spans="2:10">
      <c r="B286" s="66"/>
      <c r="C286" s="36"/>
      <c r="D286" s="36"/>
      <c r="E286" s="48"/>
      <c r="F286" s="102" t="str">
        <v>28 sample points @ 1/104 probability each ➞</v>
      </c>
      <c r="G286" s="252">
        <v>3</v>
      </c>
      <c r="H286" s="57">
        <v>28</v>
      </c>
      <c r="I286" s="253">
        <v>0.26923076923076922</v>
      </c>
      <c r="J286" s="37"/>
    </row>
    <row r="287" spans="2:10">
      <c r="B287" s="66"/>
      <c r="C287" s="36"/>
      <c r="D287" s="36"/>
      <c r="E287" s="48"/>
      <c r="F287" s="102" t="str">
        <v>8 sample points @ 1/104 probability each ➞</v>
      </c>
      <c r="G287" s="252">
        <v>4</v>
      </c>
      <c r="H287" s="57">
        <v>8</v>
      </c>
      <c r="I287" s="253">
        <v>7.6923076923076927E-2</v>
      </c>
      <c r="J287" s="37"/>
    </row>
    <row r="288" spans="2:10">
      <c r="B288" s="66"/>
      <c r="C288" s="36"/>
      <c r="D288" s="36"/>
      <c r="E288" s="48"/>
      <c r="F288" s="101"/>
      <c r="G288" s="100" t="s">
        <v>61</v>
      </c>
      <c r="H288" s="16">
        <v>104</v>
      </c>
      <c r="I288" s="24">
        <v>1</v>
      </c>
      <c r="J288" s="37"/>
    </row>
    <row r="289" spans="2:10" ht="20.25" customHeight="1">
      <c r="B289" s="75" t="s">
        <v>239</v>
      </c>
      <c r="C289" s="36"/>
      <c r="D289" s="36"/>
      <c r="E289" s="36"/>
      <c r="F289" s="36"/>
      <c r="G289" s="36"/>
      <c r="H289" s="36"/>
      <c r="I289" s="36"/>
      <c r="J289" s="37"/>
    </row>
    <row r="290" spans="2:10">
      <c r="B290" s="75" t="str" cm="1">
        <f t="array" ref="B290">"Probability Requirement #2 is met: sum of all probability equals 1: "&amp;_xlfn.TEXTJOIN("+",,TEXT(I283:I287,"0%"))&amp;" = "&amp;I288</f>
        <v>Probability Requirement #2 is met: sum of all probability equals 1: 2%+20%+43%+27%+8% = 1</v>
      </c>
      <c r="C290" s="36"/>
      <c r="D290" s="36"/>
      <c r="E290" s="36"/>
      <c r="F290" s="36"/>
      <c r="G290" s="36"/>
      <c r="H290" s="36"/>
      <c r="I290" s="36"/>
      <c r="J290" s="37"/>
    </row>
    <row r="291" spans="2:10" ht="5.0999999999999996" customHeight="1">
      <c r="B291" s="67"/>
      <c r="C291" s="40"/>
      <c r="D291" s="40"/>
      <c r="E291" s="40"/>
      <c r="F291" s="40"/>
      <c r="G291" s="40"/>
      <c r="H291" s="40"/>
      <c r="I291" s="40"/>
      <c r="J291" s="41"/>
    </row>
    <row r="292" spans="2:10" ht="5.0999999999999996" customHeight="1">
      <c r="B292" s="106"/>
      <c r="C292" s="33"/>
      <c r="D292" s="33"/>
      <c r="E292" s="33"/>
      <c r="F292" s="33"/>
      <c r="G292" s="33"/>
      <c r="H292" s="33"/>
      <c r="I292" s="33"/>
      <c r="J292" s="34"/>
    </row>
    <row r="293" spans="2:10">
      <c r="B293" s="103" t="s">
        <v>62</v>
      </c>
      <c r="C293" s="36"/>
      <c r="D293" s="36"/>
      <c r="E293" s="36"/>
      <c r="F293" s="36"/>
      <c r="G293" s="19" t="s">
        <v>66</v>
      </c>
      <c r="H293" s="19" t="s">
        <v>65</v>
      </c>
      <c r="I293" s="19" t="s">
        <v>67</v>
      </c>
      <c r="J293" s="37"/>
    </row>
    <row r="294" spans="2:10">
      <c r="B294" s="35" t="s">
        <v>223</v>
      </c>
      <c r="C294" s="36"/>
      <c r="D294" s="36"/>
      <c r="E294" s="36"/>
      <c r="F294" s="36"/>
      <c r="G294" s="5" t="s">
        <v>41</v>
      </c>
      <c r="H294" s="5" t="s">
        <v>68</v>
      </c>
      <c r="I294" s="5" t="s">
        <v>69</v>
      </c>
      <c r="J294" s="37"/>
    </row>
    <row r="295" spans="2:10">
      <c r="B295" s="35" t="s">
        <v>224</v>
      </c>
      <c r="C295" s="36"/>
      <c r="D295" s="36"/>
      <c r="E295" s="36"/>
      <c r="F295" s="36"/>
      <c r="G295" s="5" t="s">
        <v>42</v>
      </c>
      <c r="H295" s="5" t="s">
        <v>70</v>
      </c>
      <c r="I295" s="5" t="s">
        <v>71</v>
      </c>
      <c r="J295" s="37"/>
    </row>
    <row r="296" spans="2:10">
      <c r="B296" s="35" t="s">
        <v>63</v>
      </c>
      <c r="C296" s="36"/>
      <c r="D296" s="36"/>
      <c r="E296" s="36"/>
      <c r="F296" s="36"/>
      <c r="G296" s="5" t="s">
        <v>73</v>
      </c>
      <c r="H296" s="5" t="s">
        <v>70</v>
      </c>
      <c r="I296" s="5" t="s">
        <v>68</v>
      </c>
      <c r="J296" s="37"/>
    </row>
    <row r="297" spans="2:10">
      <c r="B297" s="35" t="s">
        <v>64</v>
      </c>
      <c r="C297" s="36"/>
      <c r="D297" s="36"/>
      <c r="E297" s="36"/>
      <c r="F297" s="36"/>
      <c r="G297" s="5" t="s">
        <v>46</v>
      </c>
      <c r="H297" s="5" t="s">
        <v>68</v>
      </c>
      <c r="I297" s="5" t="s">
        <v>69</v>
      </c>
      <c r="J297" s="37"/>
    </row>
    <row r="298" spans="2:10">
      <c r="B298" s="35"/>
      <c r="C298" s="36"/>
      <c r="D298" s="36"/>
      <c r="E298" s="36"/>
      <c r="F298" s="36"/>
      <c r="G298" s="5" t="s">
        <v>47</v>
      </c>
      <c r="H298" s="5" t="s">
        <v>70</v>
      </c>
      <c r="I298" s="5" t="s">
        <v>68</v>
      </c>
      <c r="J298" s="37"/>
    </row>
    <row r="299" spans="2:10">
      <c r="B299" s="66" t="s">
        <v>252</v>
      </c>
      <c r="C299" s="36"/>
      <c r="D299" s="36"/>
      <c r="E299" s="48"/>
      <c r="F299" s="36"/>
      <c r="G299" s="5" t="s">
        <v>74</v>
      </c>
      <c r="H299" s="5" t="s">
        <v>75</v>
      </c>
      <c r="I299" s="5" t="s">
        <v>68</v>
      </c>
      <c r="J299" s="37"/>
    </row>
    <row r="300" spans="2:10">
      <c r="B300" s="66"/>
      <c r="C300" s="36"/>
      <c r="D300" s="36"/>
      <c r="E300" s="48"/>
      <c r="F300" s="36"/>
      <c r="G300" s="5" t="s">
        <v>77</v>
      </c>
      <c r="H300" s="5" t="s">
        <v>68</v>
      </c>
      <c r="I300" s="5" t="s">
        <v>68</v>
      </c>
      <c r="J300" s="37"/>
    </row>
    <row r="301" spans="2:10">
      <c r="B301" s="66"/>
      <c r="C301" s="36"/>
      <c r="D301" s="36"/>
      <c r="E301" s="48"/>
      <c r="F301" s="36"/>
      <c r="G301" s="5" t="s">
        <v>48</v>
      </c>
      <c r="H301" s="5" t="s">
        <v>68</v>
      </c>
      <c r="I301" s="5" t="s">
        <v>69</v>
      </c>
      <c r="J301" s="37"/>
    </row>
    <row r="302" spans="2:10">
      <c r="B302" s="66"/>
      <c r="C302" s="36"/>
      <c r="D302" s="36"/>
      <c r="E302" s="48"/>
      <c r="F302" s="36"/>
      <c r="G302" s="5" t="s">
        <v>79</v>
      </c>
      <c r="H302" s="5" t="s">
        <v>80</v>
      </c>
      <c r="I302" s="5" t="s">
        <v>71</v>
      </c>
      <c r="J302" s="37"/>
    </row>
    <row r="303" spans="2:10">
      <c r="B303" s="66"/>
      <c r="C303" s="36"/>
      <c r="D303" s="36"/>
      <c r="E303" s="48"/>
      <c r="F303" s="36"/>
      <c r="G303" s="5" t="s">
        <v>40</v>
      </c>
      <c r="H303" s="5" t="s">
        <v>81</v>
      </c>
      <c r="I303" s="5" t="s">
        <v>82</v>
      </c>
      <c r="J303" s="37"/>
    </row>
    <row r="304" spans="2:10">
      <c r="B304" s="66"/>
      <c r="C304" s="36"/>
      <c r="D304" s="36"/>
      <c r="E304" s="48"/>
      <c r="F304" s="36"/>
      <c r="G304" s="107" t="s">
        <v>83</v>
      </c>
      <c r="H304" s="108"/>
      <c r="I304" s="18">
        <f>ROWS(G294:I303)</f>
        <v>10</v>
      </c>
      <c r="J304" s="37"/>
    </row>
    <row r="305" spans="2:10">
      <c r="B305" s="66"/>
      <c r="C305" s="36"/>
      <c r="D305" s="36"/>
      <c r="E305" s="48"/>
      <c r="F305" s="36"/>
      <c r="G305" s="36"/>
      <c r="H305" s="36"/>
      <c r="I305" s="36"/>
      <c r="J305" s="37"/>
    </row>
    <row r="306" spans="2:10">
      <c r="B306" s="66" t="s">
        <v>230</v>
      </c>
      <c r="C306" s="36"/>
      <c r="D306" s="36"/>
      <c r="E306" s="48"/>
      <c r="F306" s="36" t="s">
        <v>231</v>
      </c>
      <c r="G306" s="36"/>
      <c r="H306" s="36"/>
      <c r="I306" s="36"/>
      <c r="J306" s="37"/>
    </row>
    <row r="307" spans="2:10">
      <c r="B307" s="66"/>
      <c r="C307" s="36"/>
      <c r="D307" s="36"/>
      <c r="E307" s="48"/>
      <c r="F307" s="36"/>
      <c r="G307" s="36"/>
      <c r="H307" s="36"/>
      <c r="I307" s="36"/>
      <c r="J307" s="37"/>
    </row>
    <row r="308" spans="2:10">
      <c r="B308" s="66"/>
      <c r="C308" s="36"/>
      <c r="D308" s="36"/>
      <c r="E308" s="48"/>
      <c r="F308" s="36"/>
      <c r="G308" s="36"/>
      <c r="H308" s="36"/>
      <c r="I308" s="36"/>
      <c r="J308" s="37"/>
    </row>
    <row r="309" spans="2:10">
      <c r="B309" s="66"/>
      <c r="C309" s="36"/>
      <c r="D309" s="36"/>
      <c r="E309" s="48"/>
      <c r="F309" s="36"/>
      <c r="G309" s="36"/>
      <c r="H309" s="36"/>
      <c r="I309" s="36"/>
      <c r="J309" s="37"/>
    </row>
    <row r="310" spans="2:10">
      <c r="B310" s="66"/>
      <c r="C310" s="36"/>
      <c r="D310" s="36"/>
      <c r="E310" s="48"/>
      <c r="F310" s="36"/>
      <c r="G310" s="36"/>
      <c r="H310" s="36"/>
      <c r="I310" s="36"/>
      <c r="J310" s="37"/>
    </row>
    <row r="311" spans="2:10">
      <c r="B311" s="66"/>
      <c r="C311" s="36"/>
      <c r="D311" s="36"/>
      <c r="E311" s="48"/>
      <c r="F311" s="36"/>
      <c r="G311" s="36"/>
      <c r="H311" s="36"/>
      <c r="I311" s="36"/>
      <c r="J311" s="37"/>
    </row>
    <row r="312" spans="2:10">
      <c r="B312" s="66"/>
      <c r="C312" s="36"/>
      <c r="D312" s="36"/>
      <c r="E312" s="48"/>
      <c r="F312" s="36"/>
      <c r="G312" s="36"/>
      <c r="H312" s="36"/>
      <c r="I312" s="36"/>
      <c r="J312" s="37"/>
    </row>
    <row r="313" spans="2:10">
      <c r="B313" s="66"/>
      <c r="C313" s="36"/>
      <c r="D313" s="36"/>
      <c r="E313" s="48"/>
      <c r="F313" s="50"/>
      <c r="G313" s="36"/>
      <c r="H313" s="36"/>
      <c r="I313" s="36"/>
      <c r="J313" s="37"/>
    </row>
    <row r="314" spans="2:10">
      <c r="B314" s="66" t="s">
        <v>232</v>
      </c>
      <c r="C314" s="36"/>
      <c r="D314" s="36"/>
      <c r="E314" s="48"/>
      <c r="F314" s="122" t="s">
        <v>76</v>
      </c>
      <c r="G314" s="36"/>
      <c r="H314" s="36"/>
      <c r="I314" s="36"/>
      <c r="J314" s="37"/>
    </row>
    <row r="315" spans="2:10">
      <c r="B315" s="66"/>
      <c r="C315" s="36"/>
      <c r="D315" s="36"/>
      <c r="E315" s="48"/>
      <c r="F315" s="36" t="s">
        <v>270</v>
      </c>
      <c r="G315" s="36"/>
      <c r="H315" s="36"/>
      <c r="I315" s="36"/>
      <c r="J315" s="37"/>
    </row>
    <row r="316" spans="2:10">
      <c r="B316" s="66"/>
      <c r="C316" s="36"/>
      <c r="D316" s="36"/>
      <c r="E316" s="48"/>
      <c r="F316" s="36" t="s">
        <v>271</v>
      </c>
      <c r="G316" s="36"/>
      <c r="H316" s="36"/>
      <c r="I316" s="36"/>
      <c r="J316" s="37"/>
    </row>
    <row r="317" spans="2:10">
      <c r="B317" s="66"/>
      <c r="C317" s="36"/>
      <c r="D317" s="36"/>
      <c r="E317" s="48"/>
      <c r="F317" s="52"/>
      <c r="G317" s="36"/>
      <c r="H317" s="36"/>
      <c r="I317" s="36"/>
      <c r="J317" s="37"/>
    </row>
    <row r="318" spans="2:10">
      <c r="B318" s="66"/>
      <c r="C318" s="36"/>
      <c r="D318" s="36"/>
      <c r="E318" s="48"/>
      <c r="F318" s="122" t="s">
        <v>228</v>
      </c>
      <c r="G318" s="36"/>
      <c r="H318" s="36"/>
      <c r="I318" s="36"/>
      <c r="J318" s="37"/>
    </row>
    <row r="319" spans="2:10">
      <c r="B319" s="66"/>
      <c r="C319" s="36"/>
      <c r="D319" s="36"/>
      <c r="E319" s="48"/>
      <c r="F319" s="36" t="s">
        <v>242</v>
      </c>
      <c r="G319" s="36"/>
      <c r="H319" s="36"/>
      <c r="I319" s="36"/>
      <c r="J319" s="37"/>
    </row>
    <row r="320" spans="2:10">
      <c r="B320" s="66"/>
      <c r="C320" s="36"/>
      <c r="D320" s="36"/>
      <c r="E320" s="48"/>
      <c r="F320" s="36" t="s">
        <v>229</v>
      </c>
      <c r="G320" s="36"/>
      <c r="H320" s="36"/>
      <c r="I320" s="36"/>
      <c r="J320" s="37"/>
    </row>
    <row r="321" spans="2:10">
      <c r="B321" s="66"/>
      <c r="C321" s="36"/>
      <c r="D321" s="36"/>
      <c r="E321" s="36"/>
      <c r="F321" s="36" t="s">
        <v>262</v>
      </c>
      <c r="G321" s="36"/>
      <c r="H321" s="36"/>
      <c r="I321" s="36"/>
      <c r="J321" s="37"/>
    </row>
    <row r="322" spans="2:10">
      <c r="B322" s="66" t="s">
        <v>233</v>
      </c>
      <c r="C322" s="36"/>
      <c r="D322" s="36"/>
      <c r="E322" s="36"/>
      <c r="F322" s="36" t="s">
        <v>263</v>
      </c>
      <c r="G322" s="36"/>
      <c r="H322" s="36"/>
      <c r="I322" s="36"/>
      <c r="J322" s="37"/>
    </row>
    <row r="323" spans="2:10">
      <c r="B323" s="66"/>
      <c r="C323" s="36"/>
      <c r="D323" s="36"/>
      <c r="E323" s="36"/>
      <c r="G323" s="36"/>
      <c r="H323" s="36"/>
      <c r="I323" s="36"/>
      <c r="J323" s="37"/>
    </row>
    <row r="324" spans="2:10">
      <c r="B324" s="66"/>
      <c r="C324" s="36"/>
      <c r="D324" s="36"/>
      <c r="E324" s="36"/>
      <c r="F324" s="122" t="s">
        <v>88</v>
      </c>
      <c r="G324" s="36"/>
      <c r="H324" s="36"/>
      <c r="I324" s="36"/>
      <c r="J324" s="37"/>
    </row>
    <row r="325" spans="2:10">
      <c r="B325" s="66"/>
      <c r="C325" s="36"/>
      <c r="D325" s="36"/>
      <c r="E325" s="36"/>
      <c r="F325" s="36" t="s">
        <v>240</v>
      </c>
      <c r="G325" s="36"/>
      <c r="H325" s="36"/>
      <c r="I325" s="36"/>
      <c r="J325" s="37"/>
    </row>
    <row r="326" spans="2:10">
      <c r="B326" s="66"/>
      <c r="C326" s="36"/>
      <c r="D326" s="36"/>
      <c r="E326" s="36"/>
      <c r="F326" s="36" t="s">
        <v>241</v>
      </c>
      <c r="G326" s="36"/>
      <c r="H326" s="36"/>
      <c r="I326" s="36"/>
      <c r="J326" s="37"/>
    </row>
    <row r="327" spans="2:10">
      <c r="B327" s="66"/>
      <c r="C327" s="36"/>
      <c r="D327" s="36"/>
      <c r="E327" s="36"/>
      <c r="F327" s="36" t="s">
        <v>300</v>
      </c>
      <c r="G327" s="36"/>
      <c r="H327" s="36"/>
      <c r="I327" s="36"/>
      <c r="J327" s="37"/>
    </row>
    <row r="328" spans="2:10">
      <c r="B328" s="66"/>
      <c r="C328" s="36"/>
      <c r="D328" s="36"/>
      <c r="E328" s="36"/>
      <c r="F328" s="36" t="s">
        <v>301</v>
      </c>
      <c r="G328" s="36"/>
      <c r="H328" s="36"/>
      <c r="I328" s="36"/>
      <c r="J328" s="37"/>
    </row>
    <row r="329" spans="2:10">
      <c r="B329" s="73"/>
      <c r="C329" s="50" t="s">
        <v>127</v>
      </c>
      <c r="D329" s="50"/>
      <c r="E329" s="51"/>
      <c r="F329" s="36"/>
      <c r="G329" s="50"/>
      <c r="H329" s="50"/>
      <c r="I329" s="50"/>
      <c r="J329" s="68"/>
    </row>
    <row r="330" spans="2:10">
      <c r="B330" s="66" t="s">
        <v>234</v>
      </c>
      <c r="C330" s="36"/>
      <c r="D330" s="36"/>
      <c r="E330" s="36"/>
      <c r="F330" s="122" t="s">
        <v>89</v>
      </c>
      <c r="G330" s="36"/>
      <c r="H330" s="36"/>
      <c r="I330" s="36"/>
      <c r="J330" s="37"/>
    </row>
    <row r="331" spans="2:10">
      <c r="B331" s="66"/>
      <c r="C331" s="36"/>
      <c r="D331" s="36"/>
      <c r="E331" s="36"/>
      <c r="F331" s="36" t="s">
        <v>264</v>
      </c>
      <c r="G331" s="36"/>
      <c r="H331" s="36"/>
      <c r="I331" s="36"/>
      <c r="J331" s="37"/>
    </row>
    <row r="332" spans="2:10">
      <c r="B332" s="66"/>
      <c r="C332" s="36"/>
      <c r="D332" s="36"/>
      <c r="E332" s="36"/>
      <c r="F332" s="36" t="s">
        <v>265</v>
      </c>
      <c r="G332" s="36"/>
      <c r="H332" s="36"/>
      <c r="I332" s="36"/>
      <c r="J332" s="37"/>
    </row>
    <row r="333" spans="2:10">
      <c r="B333" s="66"/>
      <c r="C333" s="36"/>
      <c r="D333" s="36"/>
      <c r="E333" s="36"/>
      <c r="F333" s="50" t="s">
        <v>266</v>
      </c>
      <c r="G333" s="50"/>
      <c r="H333" s="50"/>
      <c r="I333" s="50"/>
      <c r="J333" s="68"/>
    </row>
    <row r="334" spans="2:10">
      <c r="B334" s="66"/>
      <c r="C334" s="36"/>
      <c r="D334" s="36"/>
      <c r="E334" s="36"/>
      <c r="F334" s="50" t="s">
        <v>302</v>
      </c>
      <c r="G334" s="50"/>
      <c r="H334" s="50"/>
      <c r="I334" s="50"/>
      <c r="J334" s="68"/>
    </row>
    <row r="335" spans="2:10">
      <c r="B335" s="66"/>
      <c r="C335" s="36"/>
      <c r="D335" s="36"/>
      <c r="E335" s="36"/>
      <c r="F335" s="50"/>
      <c r="G335" s="50"/>
      <c r="H335" s="50"/>
      <c r="I335" s="50"/>
      <c r="J335" s="68"/>
    </row>
    <row r="336" spans="2:10">
      <c r="B336" s="66"/>
      <c r="C336" s="36"/>
      <c r="D336" s="36"/>
      <c r="E336" s="36"/>
      <c r="F336" s="50"/>
      <c r="G336" s="50"/>
      <c r="H336" s="50"/>
      <c r="I336" s="50"/>
      <c r="J336" s="68"/>
    </row>
    <row r="337" spans="2:10">
      <c r="B337" s="73"/>
      <c r="C337" s="50" t="s">
        <v>127</v>
      </c>
      <c r="D337" s="50"/>
      <c r="E337" s="51"/>
      <c r="F337" s="50"/>
      <c r="G337" s="50"/>
      <c r="H337" s="50"/>
      <c r="I337" s="50"/>
      <c r="J337" s="68"/>
    </row>
    <row r="338" spans="2:10" ht="5.0999999999999996" customHeight="1">
      <c r="B338" s="67"/>
      <c r="C338" s="40"/>
      <c r="D338" s="40"/>
      <c r="E338" s="126"/>
      <c r="F338" s="40"/>
      <c r="G338" s="40"/>
      <c r="H338" s="40"/>
      <c r="I338" s="40"/>
      <c r="J338" s="41"/>
    </row>
    <row r="339" spans="2:10" ht="5.0999999999999996" customHeight="1">
      <c r="B339" s="106"/>
      <c r="C339" s="33"/>
      <c r="D339" s="33"/>
      <c r="E339" s="134"/>
      <c r="F339" s="33"/>
      <c r="G339" s="33"/>
      <c r="H339" s="33"/>
      <c r="I339" s="134"/>
      <c r="J339" s="34"/>
    </row>
    <row r="340" spans="2:10">
      <c r="B340" s="103" t="s">
        <v>253</v>
      </c>
      <c r="C340" s="36"/>
      <c r="D340" s="36"/>
      <c r="E340" s="48"/>
      <c r="F340" s="52"/>
      <c r="G340" s="19" t="s">
        <v>66</v>
      </c>
      <c r="H340" s="19" t="s">
        <v>272</v>
      </c>
      <c r="I340" s="19" t="s">
        <v>273</v>
      </c>
      <c r="J340" s="37"/>
    </row>
    <row r="341" spans="2:10">
      <c r="B341" s="66"/>
      <c r="C341" s="36"/>
      <c r="D341" s="36"/>
      <c r="E341" s="48"/>
      <c r="F341" s="52"/>
      <c r="G341" s="5" t="s">
        <v>41</v>
      </c>
      <c r="H341" s="5" t="s">
        <v>68</v>
      </c>
      <c r="I341" s="5" t="s">
        <v>69</v>
      </c>
      <c r="J341" s="37"/>
    </row>
    <row r="342" spans="2:10">
      <c r="B342" s="66" t="s">
        <v>252</v>
      </c>
      <c r="C342" s="36"/>
      <c r="D342" s="36"/>
      <c r="E342" s="48"/>
      <c r="F342" s="52"/>
      <c r="G342" s="5" t="s">
        <v>42</v>
      </c>
      <c r="H342" s="5" t="s">
        <v>70</v>
      </c>
      <c r="I342" s="5" t="s">
        <v>71</v>
      </c>
      <c r="J342" s="37"/>
    </row>
    <row r="343" spans="2:10">
      <c r="B343" s="66"/>
      <c r="C343" s="36"/>
      <c r="D343" s="36"/>
      <c r="E343" s="48"/>
      <c r="F343" s="52"/>
      <c r="G343" s="5" t="s">
        <v>73</v>
      </c>
      <c r="H343" s="5" t="s">
        <v>70</v>
      </c>
      <c r="I343" s="5" t="s">
        <v>68</v>
      </c>
      <c r="J343" s="37"/>
    </row>
    <row r="344" spans="2:10">
      <c r="B344" s="66"/>
      <c r="C344" s="36"/>
      <c r="D344" s="36"/>
      <c r="E344" s="48"/>
      <c r="F344" s="52"/>
      <c r="G344" s="5" t="s">
        <v>46</v>
      </c>
      <c r="H344" s="5" t="s">
        <v>68</v>
      </c>
      <c r="I344" s="5" t="s">
        <v>69</v>
      </c>
      <c r="J344" s="37"/>
    </row>
    <row r="345" spans="2:10">
      <c r="B345" s="66"/>
      <c r="C345" s="36"/>
      <c r="D345" s="36"/>
      <c r="E345" s="48"/>
      <c r="F345" s="52"/>
      <c r="G345" s="5" t="s">
        <v>47</v>
      </c>
      <c r="H345" s="5" t="s">
        <v>70</v>
      </c>
      <c r="I345" s="5" t="s">
        <v>68</v>
      </c>
      <c r="J345" s="37"/>
    </row>
    <row r="346" spans="2:10">
      <c r="B346" s="66"/>
      <c r="C346" s="36"/>
      <c r="D346" s="36"/>
      <c r="E346" s="48"/>
      <c r="F346" s="52"/>
      <c r="G346" s="5" t="s">
        <v>74</v>
      </c>
      <c r="H346" s="5" t="s">
        <v>75</v>
      </c>
      <c r="I346" s="5" t="s">
        <v>68</v>
      </c>
      <c r="J346" s="37"/>
    </row>
    <row r="347" spans="2:10">
      <c r="B347" s="66"/>
      <c r="C347" s="36"/>
      <c r="D347" s="36"/>
      <c r="E347" s="48"/>
      <c r="F347" s="52"/>
      <c r="G347" s="5" t="s">
        <v>77</v>
      </c>
      <c r="H347" s="5" t="s">
        <v>68</v>
      </c>
      <c r="I347" s="5" t="s">
        <v>68</v>
      </c>
      <c r="J347" s="37"/>
    </row>
    <row r="348" spans="2:10">
      <c r="B348" s="66"/>
      <c r="C348" s="36"/>
      <c r="D348" s="36"/>
      <c r="E348" s="48"/>
      <c r="F348" s="36"/>
      <c r="G348" s="5" t="s">
        <v>48</v>
      </c>
      <c r="H348" s="5" t="s">
        <v>68</v>
      </c>
      <c r="I348" s="5" t="s">
        <v>69</v>
      </c>
      <c r="J348" s="37"/>
    </row>
    <row r="349" spans="2:10">
      <c r="B349" s="66" t="s">
        <v>230</v>
      </c>
      <c r="C349" s="36"/>
      <c r="D349" s="36"/>
      <c r="E349" s="48"/>
      <c r="F349" s="36"/>
      <c r="G349" s="5" t="s">
        <v>79</v>
      </c>
      <c r="H349" s="5" t="s">
        <v>80</v>
      </c>
      <c r="I349" s="5" t="s">
        <v>71</v>
      </c>
      <c r="J349" s="37"/>
    </row>
    <row r="350" spans="2:10">
      <c r="B350" s="66"/>
      <c r="C350" s="36"/>
      <c r="D350" s="36"/>
      <c r="E350" s="48"/>
      <c r="F350" s="36"/>
      <c r="G350" s="5" t="s">
        <v>40</v>
      </c>
      <c r="H350" s="5" t="s">
        <v>81</v>
      </c>
      <c r="I350" s="5" t="s">
        <v>82</v>
      </c>
      <c r="J350" s="37"/>
    </row>
    <row r="351" spans="2:10">
      <c r="B351" s="66"/>
      <c r="C351" s="36"/>
      <c r="D351" s="36"/>
      <c r="E351" s="48"/>
      <c r="F351" s="36"/>
      <c r="G351" s="107" t="s">
        <v>83</v>
      </c>
      <c r="H351" s="108"/>
      <c r="I351" s="18">
        <f>ROWS(G341:I350)</f>
        <v>10</v>
      </c>
      <c r="J351" s="37"/>
    </row>
    <row r="352" spans="2:10">
      <c r="B352" s="66"/>
      <c r="C352" s="36"/>
      <c r="D352" s="36"/>
      <c r="E352" s="48"/>
      <c r="F352" s="36"/>
      <c r="G352" s="36"/>
      <c r="H352" s="36"/>
      <c r="I352" s="36"/>
      <c r="J352" s="37"/>
    </row>
    <row r="353" spans="2:14">
      <c r="B353" s="66"/>
      <c r="C353" s="36"/>
      <c r="D353" s="36"/>
      <c r="E353" s="48"/>
      <c r="F353" s="50" t="s">
        <v>360</v>
      </c>
      <c r="G353" s="50"/>
      <c r="H353" s="36"/>
      <c r="I353" s="36"/>
      <c r="J353" s="37"/>
    </row>
    <row r="354" spans="2:14">
      <c r="B354" s="66"/>
      <c r="C354" s="36"/>
      <c r="D354" s="36"/>
      <c r="E354" s="48"/>
      <c r="F354" s="15" t="s">
        <v>225</v>
      </c>
      <c r="G354" s="5" t="s">
        <v>68</v>
      </c>
      <c r="H354" s="49"/>
      <c r="I354" s="36"/>
      <c r="J354" s="37"/>
    </row>
    <row r="355" spans="2:14">
      <c r="B355" s="66"/>
      <c r="C355" s="36"/>
      <c r="D355" s="36"/>
      <c r="E355" s="48"/>
      <c r="F355" s="19" t="s">
        <v>72</v>
      </c>
      <c r="G355" s="18">
        <f>COUNTIFS(HairColor,G354)</f>
        <v>4</v>
      </c>
      <c r="H355" s="130" t="str">
        <f ca="1">_xlfn.IFNA(_xlfn.FORMULATEXT(G355),"")</f>
        <v>=COUNTIFS(HairColor,G354)</v>
      </c>
      <c r="I355" s="36"/>
      <c r="J355" s="37"/>
    </row>
    <row r="356" spans="2:14">
      <c r="B356" s="66"/>
      <c r="C356" s="36"/>
      <c r="D356" s="36"/>
      <c r="E356" s="48"/>
      <c r="G356" s="36"/>
      <c r="H356" s="36"/>
      <c r="I356" s="36"/>
      <c r="J356" s="37"/>
    </row>
    <row r="357" spans="2:14">
      <c r="B357" s="66" t="s">
        <v>231</v>
      </c>
      <c r="C357" s="36"/>
      <c r="D357" s="36"/>
      <c r="E357" s="36"/>
      <c r="F357" s="19" t="s">
        <v>226</v>
      </c>
      <c r="G357" s="18">
        <f>G355/I351</f>
        <v>0.4</v>
      </c>
      <c r="H357" s="36"/>
      <c r="I357" s="36"/>
      <c r="J357" s="37"/>
    </row>
    <row r="358" spans="2:14">
      <c r="B358" s="66"/>
      <c r="C358" s="36"/>
      <c r="D358" s="36"/>
      <c r="E358" s="36"/>
      <c r="F358" s="36" t="s">
        <v>359</v>
      </c>
      <c r="G358" s="36"/>
      <c r="H358" s="36"/>
      <c r="I358" s="36"/>
      <c r="J358" s="37"/>
    </row>
    <row r="359" spans="2:14">
      <c r="B359" s="66"/>
      <c r="C359" s="36"/>
      <c r="D359" s="36"/>
      <c r="E359" s="36"/>
      <c r="F359" s="15" t="s">
        <v>225</v>
      </c>
      <c r="G359" s="5" t="s">
        <v>68</v>
      </c>
      <c r="H359" s="49"/>
      <c r="I359" s="36"/>
      <c r="J359" s="37"/>
    </row>
    <row r="360" spans="2:14">
      <c r="B360" s="66"/>
      <c r="C360" s="36"/>
      <c r="D360" s="36"/>
      <c r="E360" s="36"/>
      <c r="F360" s="19" t="s">
        <v>72</v>
      </c>
      <c r="G360" s="18">
        <f>COUNTIFS(HairColor,"&lt;&gt;"&amp;G359)</f>
        <v>6</v>
      </c>
      <c r="H360" s="130" t="str">
        <f ca="1">_xlfn.IFNA(_xlfn.FORMULATEXT(G360),"")</f>
        <v>=COUNTIFS(HairColor,"&lt;&gt;"&amp;G359)</v>
      </c>
      <c r="I360" s="36"/>
      <c r="J360" s="37"/>
    </row>
    <row r="361" spans="2:14">
      <c r="B361" s="66"/>
      <c r="C361" s="36"/>
      <c r="D361" s="36"/>
      <c r="E361" s="36"/>
      <c r="G361" s="53"/>
      <c r="H361" s="36"/>
      <c r="I361" s="36"/>
      <c r="J361" s="37"/>
    </row>
    <row r="362" spans="2:14">
      <c r="B362" s="66"/>
      <c r="C362" s="36"/>
      <c r="D362" s="36"/>
      <c r="E362" s="36"/>
      <c r="F362" s="19" t="s">
        <v>226</v>
      </c>
      <c r="G362" s="18">
        <f>G360/I351</f>
        <v>0.6</v>
      </c>
      <c r="H362" s="36"/>
      <c r="I362" s="36"/>
      <c r="J362" s="37"/>
    </row>
    <row r="363" spans="2:14">
      <c r="B363" s="66"/>
      <c r="C363" s="36"/>
      <c r="D363" s="36"/>
      <c r="E363" s="36"/>
      <c r="F363" s="110" t="s">
        <v>227</v>
      </c>
      <c r="G363" s="36"/>
      <c r="H363" s="36"/>
      <c r="I363" s="36"/>
      <c r="J363" s="37"/>
    </row>
    <row r="364" spans="2:14">
      <c r="B364" s="66"/>
      <c r="C364" s="36"/>
      <c r="D364" s="36"/>
      <c r="E364" s="36"/>
      <c r="F364" s="19" t="s">
        <v>226</v>
      </c>
      <c r="G364" s="18">
        <f>1-G357</f>
        <v>0.6</v>
      </c>
      <c r="H364" s="130" t="str">
        <f>_xlfn.IFNA(" 1-"&amp;G357,"")</f>
        <v xml:space="preserve"> 1-0.4</v>
      </c>
      <c r="I364" s="36"/>
      <c r="J364" s="37"/>
    </row>
    <row r="365" spans="2:14">
      <c r="B365" s="66" t="s">
        <v>232</v>
      </c>
      <c r="C365" s="36"/>
      <c r="D365" s="36"/>
      <c r="E365" s="36"/>
      <c r="G365" s="36"/>
      <c r="H365" s="49"/>
      <c r="I365" s="36"/>
      <c r="J365" s="37"/>
    </row>
    <row r="366" spans="2:14">
      <c r="B366" s="66"/>
      <c r="C366" s="36"/>
      <c r="D366" s="36"/>
      <c r="E366" s="48"/>
      <c r="F366" s="128" t="s">
        <v>284</v>
      </c>
      <c r="G366" s="36"/>
      <c r="H366" s="36"/>
      <c r="I366" s="36"/>
      <c r="J366" s="37"/>
    </row>
    <row r="367" spans="2:14">
      <c r="B367" s="66"/>
      <c r="C367" s="36"/>
      <c r="D367" s="36"/>
      <c r="E367" s="48"/>
      <c r="F367" s="52" t="s">
        <v>255</v>
      </c>
      <c r="G367" s="36"/>
      <c r="H367" s="36"/>
      <c r="I367" s="36"/>
      <c r="J367" s="37"/>
    </row>
    <row r="368" spans="2:14">
      <c r="B368" s="66"/>
      <c r="C368" s="36"/>
      <c r="D368" s="36"/>
      <c r="E368" s="48"/>
      <c r="F368" s="15" t="s">
        <v>225</v>
      </c>
      <c r="G368" s="5" t="s">
        <v>68</v>
      </c>
      <c r="H368" s="49"/>
      <c r="I368" s="36"/>
      <c r="J368" s="37"/>
      <c r="L368" s="19" t="s">
        <v>66</v>
      </c>
      <c r="M368" s="19" t="s">
        <v>65</v>
      </c>
      <c r="N368" s="19" t="s">
        <v>67</v>
      </c>
    </row>
    <row r="369" spans="2:14">
      <c r="B369" s="66"/>
      <c r="C369" s="36"/>
      <c r="D369" s="36"/>
      <c r="E369" s="48"/>
      <c r="F369" s="15" t="s">
        <v>225</v>
      </c>
      <c r="G369" s="5" t="s">
        <v>70</v>
      </c>
      <c r="H369" s="49"/>
      <c r="I369" s="36"/>
      <c r="J369" s="37"/>
      <c r="L369" s="5" t="s">
        <v>41</v>
      </c>
      <c r="M369" s="5" t="s">
        <v>68</v>
      </c>
      <c r="N369" s="5" t="s">
        <v>69</v>
      </c>
    </row>
    <row r="370" spans="2:14">
      <c r="B370" s="66"/>
      <c r="C370" s="36"/>
      <c r="D370" s="36"/>
      <c r="E370" s="48"/>
      <c r="F370" s="19" t="s">
        <v>72</v>
      </c>
      <c r="G370" s="18" cm="1">
        <f t="array" ref="G370">ROWS(_xlfn._xlws.FILTER(HairColor,(HairColor=G368)+(HairColor=G369)))</f>
        <v>7</v>
      </c>
      <c r="H370" s="49"/>
      <c r="I370" s="36"/>
      <c r="J370" s="37"/>
      <c r="L370" s="5" t="s">
        <v>42</v>
      </c>
      <c r="M370" s="5" t="s">
        <v>70</v>
      </c>
      <c r="N370" s="5" t="s">
        <v>71</v>
      </c>
    </row>
    <row r="371" spans="2:14">
      <c r="B371" s="66"/>
      <c r="C371" s="36"/>
      <c r="D371" s="36"/>
      <c r="E371" s="48"/>
      <c r="F371" s="130" t="str">
        <f ca="1">_xlfn.IFNA(_xlfn.FORMULATEXT(G370),"")</f>
        <v>=ROWS(FILTER(HairColor,(HairColor=G368)+(HairColor=G369)))</v>
      </c>
      <c r="G371" s="52"/>
      <c r="H371" s="36"/>
      <c r="I371" s="52"/>
      <c r="J371" s="37"/>
      <c r="L371" s="5" t="s">
        <v>73</v>
      </c>
      <c r="M371" s="5" t="s">
        <v>70</v>
      </c>
      <c r="N371" s="5" t="s">
        <v>68</v>
      </c>
    </row>
    <row r="372" spans="2:14">
      <c r="B372" s="66"/>
      <c r="C372" s="36"/>
      <c r="D372" s="36"/>
      <c r="E372" s="48"/>
      <c r="F372" s="19" t="s">
        <v>72</v>
      </c>
      <c r="G372" s="18">
        <f>COUNTIFS(HairColor,G368)+COUNTIFS(HairColor,G369)</f>
        <v>7</v>
      </c>
      <c r="H372" s="49"/>
      <c r="I372" s="52"/>
      <c r="J372" s="37"/>
      <c r="L372" s="5" t="s">
        <v>46</v>
      </c>
      <c r="M372" s="5" t="s">
        <v>68</v>
      </c>
      <c r="N372" s="5" t="s">
        <v>69</v>
      </c>
    </row>
    <row r="373" spans="2:14" ht="15" customHeight="1">
      <c r="B373" s="66" t="s">
        <v>233</v>
      </c>
      <c r="C373" s="36"/>
      <c r="D373" s="36"/>
      <c r="E373" s="48"/>
      <c r="F373" s="130" t="str">
        <f ca="1">_xlfn.IFNA(_xlfn.FORMULATEXT(G372),"")</f>
        <v>=COUNTIFS(HairColor,G368)+COUNTIFS(HairColor,G369)</v>
      </c>
      <c r="G373" s="52"/>
      <c r="H373" s="36"/>
      <c r="I373" s="52"/>
      <c r="J373" s="37"/>
      <c r="L373" s="5" t="s">
        <v>47</v>
      </c>
      <c r="M373" s="5" t="s">
        <v>70</v>
      </c>
      <c r="N373" s="5" t="s">
        <v>68</v>
      </c>
    </row>
    <row r="374" spans="2:14">
      <c r="B374" s="66"/>
      <c r="C374" s="36"/>
      <c r="D374" s="36"/>
      <c r="E374" s="48"/>
      <c r="F374" s="52"/>
      <c r="G374" s="36"/>
      <c r="H374" s="36"/>
      <c r="I374" s="36"/>
      <c r="J374" s="37"/>
      <c r="L374" s="5" t="s">
        <v>74</v>
      </c>
      <c r="M374" s="5" t="s">
        <v>75</v>
      </c>
      <c r="N374" s="5" t="s">
        <v>68</v>
      </c>
    </row>
    <row r="375" spans="2:14">
      <c r="B375" s="66"/>
      <c r="C375" s="36"/>
      <c r="D375" s="36"/>
      <c r="E375" s="48"/>
      <c r="F375" s="128" t="s">
        <v>269</v>
      </c>
      <c r="J375" s="37"/>
      <c r="L375" s="5" t="s">
        <v>77</v>
      </c>
      <c r="M375" s="5" t="s">
        <v>68</v>
      </c>
      <c r="N375" s="5" t="s">
        <v>68</v>
      </c>
    </row>
    <row r="376" spans="2:14">
      <c r="B376" s="66"/>
      <c r="C376" s="36"/>
      <c r="D376" s="36"/>
      <c r="E376" s="48"/>
      <c r="F376" s="52" t="s">
        <v>259</v>
      </c>
      <c r="G376" s="36"/>
      <c r="H376" s="36"/>
      <c r="I376" s="129" t="s">
        <v>258</v>
      </c>
      <c r="J376" s="37"/>
      <c r="L376" s="5" t="s">
        <v>48</v>
      </c>
      <c r="M376" s="5" t="s">
        <v>68</v>
      </c>
      <c r="N376" s="5" t="s">
        <v>69</v>
      </c>
    </row>
    <row r="377" spans="2:14">
      <c r="B377" s="66"/>
      <c r="C377" s="36"/>
      <c r="D377" s="36"/>
      <c r="E377" s="48"/>
      <c r="F377" s="15" t="s">
        <v>225</v>
      </c>
      <c r="G377" s="5" t="s">
        <v>68</v>
      </c>
      <c r="H377" s="49" t="s">
        <v>260</v>
      </c>
      <c r="I377" s="36"/>
      <c r="J377" s="37"/>
      <c r="L377" s="5" t="s">
        <v>79</v>
      </c>
      <c r="M377" s="5" t="s">
        <v>80</v>
      </c>
      <c r="N377" s="5" t="s">
        <v>71</v>
      </c>
    </row>
    <row r="378" spans="2:14">
      <c r="B378" s="66"/>
      <c r="C378" s="36"/>
      <c r="D378" s="36"/>
      <c r="E378" s="48"/>
      <c r="F378" s="15" t="s">
        <v>225</v>
      </c>
      <c r="G378" s="5" t="s">
        <v>69</v>
      </c>
      <c r="H378" s="49" t="s">
        <v>261</v>
      </c>
      <c r="I378" s="36"/>
      <c r="J378" s="37"/>
      <c r="L378" s="5" t="s">
        <v>40</v>
      </c>
      <c r="M378" s="5" t="s">
        <v>81</v>
      </c>
      <c r="N378" s="5" t="s">
        <v>82</v>
      </c>
    </row>
    <row r="379" spans="2:14">
      <c r="B379" s="66"/>
      <c r="C379" s="36"/>
      <c r="D379" s="36"/>
      <c r="E379" s="48"/>
      <c r="F379" s="19" t="s">
        <v>72</v>
      </c>
      <c r="G379" s="18" cm="1">
        <f t="array" ref="G379">ROWS(_xlfn._xlws.FILTER(H341:I350,(HairColor=G377)+(EyeColor=G378)))</f>
        <v>4</v>
      </c>
      <c r="H379" s="49"/>
      <c r="I379" s="36"/>
      <c r="J379" s="37"/>
      <c r="L379" s="107" t="s">
        <v>83</v>
      </c>
      <c r="M379" s="108"/>
      <c r="N379" s="18">
        <f>ROWS(L369:N378)</f>
        <v>10</v>
      </c>
    </row>
    <row r="380" spans="2:14" ht="15" customHeight="1">
      <c r="B380" s="66"/>
      <c r="C380" s="36"/>
      <c r="D380" s="36"/>
      <c r="E380" s="48"/>
      <c r="F380" s="130" t="str">
        <f ca="1">_xlfn.IFNA(_xlfn.FORMULATEXT(G379),"")</f>
        <v>=ROWS(FILTER(H341:I350,(HairColor=G377)+(EyeColor=G378)))</v>
      </c>
      <c r="G380" s="52"/>
      <c r="H380" s="36"/>
      <c r="I380" s="36"/>
      <c r="J380" s="37"/>
    </row>
    <row r="381" spans="2:14">
      <c r="B381" s="66" t="s">
        <v>234</v>
      </c>
      <c r="C381" s="36"/>
      <c r="D381" s="36"/>
      <c r="E381" s="117"/>
      <c r="F381" s="19" t="s">
        <v>72</v>
      </c>
      <c r="G381" s="18">
        <f>COUNTIFS(HairColor,G377)+COUNTIFS(EyeColor,G378)-COUNTIFS(HairColor,G377,EyeColor,G378)</f>
        <v>4</v>
      </c>
      <c r="H381" s="49"/>
      <c r="I381" s="52"/>
      <c r="J381" s="37"/>
    </row>
    <row r="382" spans="2:14" ht="15" customHeight="1">
      <c r="B382" s="66"/>
      <c r="C382" s="36"/>
      <c r="D382" s="36"/>
      <c r="E382" s="36"/>
      <c r="F382" s="411" t="str">
        <f ca="1">_xlfn.IFNA(_xlfn.FORMULATEXT(G381),"")</f>
        <v>=COUNTIFS(HairColor,G377)+COUNTIFS(EyeColor,G378)-COUNTIFS(HairColor,G377,EyeColor,G378)</v>
      </c>
      <c r="G382" s="412"/>
      <c r="H382" s="412"/>
      <c r="I382" s="412"/>
      <c r="J382" s="413"/>
    </row>
    <row r="383" spans="2:14">
      <c r="B383" s="66"/>
      <c r="C383" s="36"/>
      <c r="D383" s="36"/>
      <c r="E383" s="118" t="str">
        <f ca="1">_xlfn.IFNA(_xlfn.FORMULATEXT(G384),"")</f>
        <v/>
      </c>
      <c r="F383" s="414"/>
      <c r="G383" s="415"/>
      <c r="H383" s="415"/>
      <c r="I383" s="415"/>
      <c r="J383" s="416"/>
    </row>
    <row r="384" spans="2:14">
      <c r="B384" s="66"/>
      <c r="C384" s="36"/>
      <c r="D384" s="36"/>
      <c r="E384" s="36"/>
      <c r="F384" s="52" t="s">
        <v>268</v>
      </c>
      <c r="G384" s="52"/>
      <c r="H384" s="52"/>
      <c r="I384" s="52"/>
      <c r="J384" s="37"/>
    </row>
    <row r="385" spans="2:10">
      <c r="B385" s="66"/>
      <c r="C385" s="36"/>
      <c r="D385" s="36"/>
      <c r="E385" s="36"/>
      <c r="F385" s="15" t="s">
        <v>225</v>
      </c>
      <c r="G385" s="5" t="s">
        <v>68</v>
      </c>
      <c r="H385" s="49" t="s">
        <v>260</v>
      </c>
      <c r="I385" s="52"/>
      <c r="J385" s="37"/>
    </row>
    <row r="386" spans="2:10">
      <c r="B386" s="66"/>
      <c r="C386" s="36"/>
      <c r="D386" s="36"/>
      <c r="E386" s="36"/>
      <c r="F386" s="15" t="s">
        <v>225</v>
      </c>
      <c r="G386" s="5" t="s">
        <v>69</v>
      </c>
      <c r="H386" s="49" t="s">
        <v>261</v>
      </c>
      <c r="I386" s="52"/>
      <c r="J386" s="37"/>
    </row>
    <row r="387" spans="2:10">
      <c r="B387" s="66"/>
      <c r="C387" s="36"/>
      <c r="D387" s="36"/>
      <c r="E387" s="36"/>
      <c r="F387" s="19" t="s">
        <v>72</v>
      </c>
      <c r="G387" s="18">
        <f>COUNTIFS(HairColor,G385,EyeColor,G386)</f>
        <v>3</v>
      </c>
      <c r="H387" s="49"/>
      <c r="I387" s="36"/>
      <c r="J387" s="37"/>
    </row>
    <row r="388" spans="2:10">
      <c r="B388" s="66"/>
      <c r="C388" s="36"/>
      <c r="D388" s="36"/>
      <c r="E388" s="48"/>
      <c r="F388" s="130" t="str">
        <f ca="1">_xlfn.IFNA(_xlfn.FORMULATEXT(G387),"")</f>
        <v>=COUNTIFS(HairColor,G385,EyeColor,G386)</v>
      </c>
      <c r="G388" s="52"/>
      <c r="H388" s="36"/>
      <c r="I388" s="36"/>
      <c r="J388" s="37"/>
    </row>
    <row r="389" spans="2:10" ht="3" customHeight="1">
      <c r="B389" s="67"/>
      <c r="C389" s="40"/>
      <c r="D389" s="40"/>
      <c r="E389" s="40"/>
      <c r="F389" s="135"/>
      <c r="G389" s="40"/>
      <c r="H389" s="40"/>
      <c r="I389" s="40"/>
      <c r="J389" s="41"/>
    </row>
    <row r="390" spans="2:10" ht="5.0999999999999996" customHeight="1">
      <c r="B390" s="32"/>
      <c r="C390" s="33"/>
      <c r="D390" s="33"/>
      <c r="E390" s="134"/>
      <c r="F390" s="33"/>
      <c r="G390" s="33"/>
      <c r="H390" s="33"/>
      <c r="I390" s="33"/>
      <c r="J390" s="34"/>
    </row>
    <row r="391" spans="2:10">
      <c r="B391" s="78" t="s">
        <v>274</v>
      </c>
      <c r="C391" s="52"/>
      <c r="D391" s="52"/>
      <c r="E391" s="54"/>
      <c r="F391" s="52"/>
      <c r="G391" s="19" t="s">
        <v>66</v>
      </c>
      <c r="H391" s="19" t="s">
        <v>272</v>
      </c>
      <c r="I391" s="19" t="s">
        <v>273</v>
      </c>
      <c r="J391" s="69"/>
    </row>
    <row r="392" spans="2:10">
      <c r="B392" s="132" t="s">
        <v>281</v>
      </c>
      <c r="C392" s="52"/>
      <c r="D392" s="52"/>
      <c r="E392" s="54"/>
      <c r="F392" s="52"/>
      <c r="G392" s="5" t="s">
        <v>41</v>
      </c>
      <c r="H392" s="5" t="s">
        <v>68</v>
      </c>
      <c r="I392" s="5" t="s">
        <v>69</v>
      </c>
      <c r="J392" s="69"/>
    </row>
    <row r="393" spans="2:10">
      <c r="B393" s="35" t="s">
        <v>275</v>
      </c>
      <c r="C393" s="36"/>
      <c r="D393" s="36"/>
      <c r="E393" s="36"/>
      <c r="F393" s="52"/>
      <c r="G393" s="5" t="s">
        <v>42</v>
      </c>
      <c r="H393" s="5" t="s">
        <v>70</v>
      </c>
      <c r="I393" s="5" t="s">
        <v>71</v>
      </c>
      <c r="J393" s="69"/>
    </row>
    <row r="394" spans="2:10">
      <c r="B394" s="38"/>
      <c r="C394" s="36"/>
      <c r="D394" s="36"/>
      <c r="E394" s="36"/>
      <c r="F394" s="52"/>
      <c r="G394" s="5" t="s">
        <v>73</v>
      </c>
      <c r="H394" s="5" t="s">
        <v>70</v>
      </c>
      <c r="I394" s="5" t="s">
        <v>68</v>
      </c>
      <c r="J394" s="69"/>
    </row>
    <row r="395" spans="2:10">
      <c r="B395" s="38" t="s">
        <v>283</v>
      </c>
      <c r="C395" s="36"/>
      <c r="D395" s="36"/>
      <c r="E395" s="36"/>
      <c r="F395" s="52"/>
      <c r="G395" s="5" t="s">
        <v>46</v>
      </c>
      <c r="H395" s="5" t="s">
        <v>68</v>
      </c>
      <c r="I395" s="5" t="s">
        <v>69</v>
      </c>
      <c r="J395" s="69"/>
    </row>
    <row r="396" spans="2:10">
      <c r="B396" s="75" t="s">
        <v>282</v>
      </c>
      <c r="C396" s="36"/>
      <c r="D396" s="36"/>
      <c r="E396" s="48"/>
      <c r="F396" s="52"/>
      <c r="G396" s="5" t="s">
        <v>47</v>
      </c>
      <c r="H396" s="5" t="s">
        <v>70</v>
      </c>
      <c r="I396" s="5" t="s">
        <v>68</v>
      </c>
      <c r="J396" s="69"/>
    </row>
    <row r="397" spans="2:10">
      <c r="B397" s="75" t="s">
        <v>278</v>
      </c>
      <c r="C397" s="36"/>
      <c r="D397" s="36"/>
      <c r="E397" s="48"/>
      <c r="F397" s="52"/>
      <c r="G397" s="5" t="s">
        <v>74</v>
      </c>
      <c r="H397" s="5" t="s">
        <v>75</v>
      </c>
      <c r="I397" s="5" t="s">
        <v>68</v>
      </c>
      <c r="J397" s="69"/>
    </row>
    <row r="398" spans="2:10">
      <c r="B398" s="75" t="s">
        <v>277</v>
      </c>
      <c r="C398" s="36"/>
      <c r="D398" s="36"/>
      <c r="E398" s="48"/>
      <c r="F398" s="52"/>
      <c r="G398" s="5" t="s">
        <v>77</v>
      </c>
      <c r="H398" s="5" t="s">
        <v>68</v>
      </c>
      <c r="I398" s="5" t="s">
        <v>68</v>
      </c>
      <c r="J398" s="69"/>
    </row>
    <row r="399" spans="2:10">
      <c r="B399" s="138" t="s">
        <v>280</v>
      </c>
      <c r="C399" s="36"/>
      <c r="D399" s="36"/>
      <c r="E399" s="48"/>
      <c r="F399" s="52"/>
      <c r="G399" s="5" t="s">
        <v>48</v>
      </c>
      <c r="H399" s="5" t="s">
        <v>68</v>
      </c>
      <c r="I399" s="5" t="s">
        <v>69</v>
      </c>
      <c r="J399" s="69"/>
    </row>
    <row r="400" spans="2:10">
      <c r="B400" s="138" t="s">
        <v>279</v>
      </c>
      <c r="C400" s="36"/>
      <c r="D400" s="36"/>
      <c r="E400" s="36"/>
      <c r="F400" s="52"/>
      <c r="G400" s="5" t="s">
        <v>79</v>
      </c>
      <c r="H400" s="5" t="s">
        <v>80</v>
      </c>
      <c r="I400" s="5" t="s">
        <v>71</v>
      </c>
      <c r="J400" s="69"/>
    </row>
    <row r="401" spans="2:10">
      <c r="B401" s="66"/>
      <c r="C401" s="36"/>
      <c r="D401" s="36"/>
      <c r="E401" s="36"/>
      <c r="F401" s="52"/>
      <c r="G401" s="5" t="s">
        <v>40</v>
      </c>
      <c r="H401" s="5" t="s">
        <v>81</v>
      </c>
      <c r="I401" s="5" t="s">
        <v>82</v>
      </c>
      <c r="J401" s="69"/>
    </row>
    <row r="402" spans="2:10">
      <c r="B402" s="66"/>
      <c r="C402" s="36"/>
      <c r="D402" s="36"/>
      <c r="E402" s="36"/>
      <c r="F402" s="52"/>
      <c r="G402" s="107" t="s">
        <v>83</v>
      </c>
      <c r="H402" s="108"/>
      <c r="I402" s="18">
        <f>ROWS(G392:I401)</f>
        <v>10</v>
      </c>
      <c r="J402" s="69"/>
    </row>
    <row r="403" spans="2:10">
      <c r="B403" s="66" t="s">
        <v>230</v>
      </c>
      <c r="C403" s="36"/>
      <c r="D403" s="36"/>
      <c r="E403" s="48"/>
      <c r="F403" s="52"/>
      <c r="G403" s="52"/>
      <c r="H403" s="52"/>
      <c r="I403" s="54"/>
      <c r="J403" s="69"/>
    </row>
    <row r="404" spans="2:10">
      <c r="B404" s="66"/>
      <c r="C404" s="36"/>
      <c r="D404" s="36"/>
      <c r="E404" s="48"/>
      <c r="F404" s="109" t="s">
        <v>267</v>
      </c>
      <c r="G404" s="52"/>
      <c r="H404" s="50"/>
      <c r="I404" s="50"/>
      <c r="J404" s="37"/>
    </row>
    <row r="405" spans="2:10">
      <c r="B405" s="66"/>
      <c r="C405" s="36"/>
      <c r="D405" s="36"/>
      <c r="E405" s="48"/>
      <c r="F405" s="15" t="s">
        <v>225</v>
      </c>
      <c r="G405" s="5" t="s">
        <v>68</v>
      </c>
      <c r="H405" s="141" t="s">
        <v>276</v>
      </c>
      <c r="I405" s="142"/>
      <c r="J405" s="139"/>
    </row>
    <row r="406" spans="2:10">
      <c r="B406" s="66"/>
      <c r="C406" s="36"/>
      <c r="D406" s="36"/>
      <c r="E406" s="48"/>
      <c r="F406" s="52"/>
      <c r="G406" s="52"/>
      <c r="H406" s="54"/>
      <c r="I406" s="18" t="str" cm="1">
        <f t="array" ref="I406:I409">_xlfn._xlws.FILTER(HairColor,HairColor=G405)</f>
        <v>Brown</v>
      </c>
      <c r="J406" s="125"/>
    </row>
    <row r="407" spans="2:10">
      <c r="B407" s="66"/>
      <c r="C407" s="36"/>
      <c r="D407" s="36"/>
      <c r="E407" s="48"/>
      <c r="F407" s="52" t="str">
        <f ca="1">_xlfn.IFNA(_xlfn.FORMULATEXT(I406),"")</f>
        <v>=FILTER(HairColor,HairColor=G405)</v>
      </c>
      <c r="G407" s="52"/>
      <c r="H407" s="54"/>
      <c r="I407" s="18" t="str">
        <v>Brown</v>
      </c>
      <c r="J407" s="125"/>
    </row>
    <row r="408" spans="2:10">
      <c r="B408" s="66"/>
      <c r="C408" s="36"/>
      <c r="D408" s="36"/>
      <c r="E408" s="48"/>
      <c r="F408" s="52"/>
      <c r="G408" s="52"/>
      <c r="H408" s="54"/>
      <c r="I408" s="18" t="str">
        <v>Brown</v>
      </c>
      <c r="J408" s="125"/>
    </row>
    <row r="409" spans="2:10">
      <c r="B409" s="66"/>
      <c r="C409" s="36"/>
      <c r="D409" s="36"/>
      <c r="E409" s="36"/>
      <c r="F409" s="52"/>
      <c r="G409" s="52"/>
      <c r="H409" s="54"/>
      <c r="I409" s="18" t="str">
        <v>Brown</v>
      </c>
      <c r="J409" s="125"/>
    </row>
    <row r="410" spans="2:10">
      <c r="B410" s="66"/>
      <c r="C410" s="36"/>
      <c r="D410" s="36"/>
      <c r="E410" s="36"/>
      <c r="F410" s="36"/>
      <c r="G410" s="52"/>
      <c r="H410" s="52"/>
      <c r="I410" s="54"/>
      <c r="J410" s="69"/>
    </row>
    <row r="411" spans="2:10">
      <c r="B411" s="66" t="s">
        <v>232</v>
      </c>
      <c r="C411" s="36"/>
      <c r="D411" s="36"/>
      <c r="E411" s="36"/>
      <c r="F411" s="128" t="s">
        <v>284</v>
      </c>
      <c r="G411" s="52"/>
      <c r="H411" s="52"/>
      <c r="I411" s="54"/>
      <c r="J411" s="69"/>
    </row>
    <row r="412" spans="2:10">
      <c r="B412" s="66"/>
      <c r="C412" s="36"/>
      <c r="D412" s="36"/>
      <c r="E412" s="48"/>
      <c r="F412" s="52" t="s">
        <v>255</v>
      </c>
      <c r="G412" s="52"/>
      <c r="H412" s="52"/>
      <c r="I412" s="54"/>
      <c r="J412" s="69"/>
    </row>
    <row r="413" spans="2:10">
      <c r="B413" s="66"/>
      <c r="C413" s="36"/>
      <c r="D413" s="36"/>
      <c r="E413" s="48"/>
      <c r="F413" s="15" t="s">
        <v>225</v>
      </c>
      <c r="G413" s="5" t="s">
        <v>68</v>
      </c>
      <c r="H413" s="141" t="s">
        <v>276</v>
      </c>
      <c r="I413" s="142"/>
      <c r="J413" s="69"/>
    </row>
    <row r="414" spans="2:10">
      <c r="B414" s="66"/>
      <c r="C414" s="36"/>
      <c r="D414" s="36"/>
      <c r="E414" s="48"/>
      <c r="F414" s="15" t="s">
        <v>225</v>
      </c>
      <c r="G414" s="5" t="s">
        <v>70</v>
      </c>
      <c r="H414" s="54"/>
      <c r="I414" s="18" t="str" cm="1">
        <f t="array" ref="I414:I420">_xlfn._xlws.FILTER(HairColor,(HairColor=G413)+(HairColor=G414))</f>
        <v>Brown</v>
      </c>
      <c r="J414" s="69"/>
    </row>
    <row r="415" spans="2:10">
      <c r="B415" s="66"/>
      <c r="C415" s="36"/>
      <c r="D415" s="36"/>
      <c r="E415" s="48"/>
      <c r="F415" s="145"/>
      <c r="G415" s="36"/>
      <c r="H415" s="36"/>
      <c r="I415" s="18" t="str">
        <v>Black</v>
      </c>
      <c r="J415" s="69"/>
    </row>
    <row r="416" spans="2:10">
      <c r="B416" s="66"/>
      <c r="C416" s="36"/>
      <c r="D416" s="36"/>
      <c r="E416" s="48"/>
      <c r="F416" s="411" t="str">
        <f ca="1">_xlfn.IFNA(_xlfn.FORMULATEXT(I414),"")</f>
        <v>=FILTER(HairColor,(HairColor=G413)+(HairColor=G414))</v>
      </c>
      <c r="G416" s="412"/>
      <c r="H416" s="413"/>
      <c r="I416" s="18" t="str">
        <v>Black</v>
      </c>
      <c r="J416" s="69"/>
    </row>
    <row r="417" spans="2:10">
      <c r="B417" s="66"/>
      <c r="C417" s="36"/>
      <c r="D417" s="36"/>
      <c r="E417" s="48"/>
      <c r="F417" s="414"/>
      <c r="G417" s="415"/>
      <c r="H417" s="416"/>
      <c r="I417" s="18" t="str">
        <v>Brown</v>
      </c>
      <c r="J417" s="69"/>
    </row>
    <row r="418" spans="2:10">
      <c r="B418" s="66"/>
      <c r="C418" s="36"/>
      <c r="D418" s="36"/>
      <c r="E418" s="48"/>
      <c r="F418" s="36"/>
      <c r="G418" s="52"/>
      <c r="H418" s="52"/>
      <c r="I418" s="18" t="str">
        <v>Black</v>
      </c>
      <c r="J418" s="69"/>
    </row>
    <row r="419" spans="2:10">
      <c r="B419" s="66" t="s">
        <v>233</v>
      </c>
      <c r="C419" s="36"/>
      <c r="D419" s="36"/>
      <c r="E419" s="48"/>
      <c r="F419" s="36"/>
      <c r="G419" s="52"/>
      <c r="H419" s="52"/>
      <c r="I419" s="18" t="str">
        <v>Brown</v>
      </c>
      <c r="J419" s="69"/>
    </row>
    <row r="420" spans="2:10">
      <c r="B420" s="66"/>
      <c r="C420" s="36"/>
      <c r="D420" s="36"/>
      <c r="E420" s="48"/>
      <c r="F420" s="53"/>
      <c r="G420" s="53"/>
      <c r="H420" s="53"/>
      <c r="I420" s="18" t="str">
        <v>Brown</v>
      </c>
      <c r="J420" s="69"/>
    </row>
    <row r="421" spans="2:10">
      <c r="B421" s="66"/>
      <c r="C421" s="36"/>
      <c r="D421" s="36"/>
      <c r="E421" s="48"/>
      <c r="F421" s="36"/>
      <c r="G421" s="36"/>
      <c r="H421" s="36"/>
      <c r="I421" s="52"/>
      <c r="J421" s="139"/>
    </row>
    <row r="422" spans="2:10">
      <c r="B422" s="66"/>
      <c r="C422" s="36"/>
      <c r="D422" s="36"/>
      <c r="E422" s="48"/>
      <c r="F422" s="128" t="s">
        <v>269</v>
      </c>
      <c r="H422" s="52"/>
      <c r="I422" s="54"/>
      <c r="J422" s="69"/>
    </row>
    <row r="423" spans="2:10">
      <c r="B423" s="66"/>
      <c r="C423" s="36"/>
      <c r="D423" s="36"/>
      <c r="E423" s="48"/>
      <c r="F423" s="52"/>
      <c r="G423" s="36"/>
      <c r="H423" s="52"/>
      <c r="I423" s="129" t="s">
        <v>258</v>
      </c>
      <c r="J423" s="37"/>
    </row>
    <row r="424" spans="2:10">
      <c r="B424" s="66"/>
      <c r="C424" s="36"/>
      <c r="D424" s="36"/>
      <c r="E424" s="48"/>
      <c r="F424" s="52" t="s">
        <v>259</v>
      </c>
      <c r="G424" s="52"/>
      <c r="H424" s="52"/>
      <c r="I424" s="54"/>
      <c r="J424" s="69"/>
    </row>
    <row r="425" spans="2:10">
      <c r="B425" s="66"/>
      <c r="C425" s="36"/>
      <c r="D425" s="36"/>
      <c r="E425" s="48"/>
      <c r="F425" s="15" t="s">
        <v>225</v>
      </c>
      <c r="G425" s="5" t="s">
        <v>68</v>
      </c>
      <c r="H425" s="49" t="s">
        <v>260</v>
      </c>
      <c r="I425" s="141" t="s">
        <v>276</v>
      </c>
      <c r="J425" s="142"/>
    </row>
    <row r="426" spans="2:10">
      <c r="B426" s="66"/>
      <c r="C426" s="36"/>
      <c r="D426" s="36"/>
      <c r="E426" s="48"/>
      <c r="F426" s="15" t="s">
        <v>225</v>
      </c>
      <c r="G426" s="5" t="s">
        <v>69</v>
      </c>
      <c r="H426" s="49" t="s">
        <v>261</v>
      </c>
      <c r="I426" s="18" t="str" cm="1">
        <f t="array" ref="I426:J429">_xlfn._xlws.FILTER(H392:I401,(HairColor=G425)+(EyeColor=G426))</f>
        <v>Brown</v>
      </c>
      <c r="J426" s="18" t="str">
        <v>Hazel</v>
      </c>
    </row>
    <row r="427" spans="2:10">
      <c r="B427" s="66"/>
      <c r="C427" s="36"/>
      <c r="D427" s="36"/>
      <c r="E427" s="143"/>
      <c r="F427" s="145"/>
      <c r="G427" s="36"/>
      <c r="H427" s="36"/>
      <c r="I427" s="18" t="str">
        <v>Brown</v>
      </c>
      <c r="J427" s="18" t="str">
        <v>Hazel</v>
      </c>
    </row>
    <row r="428" spans="2:10">
      <c r="B428" s="66"/>
      <c r="C428" s="36"/>
      <c r="D428" s="36"/>
      <c r="E428" s="48"/>
      <c r="F428" s="422" t="str">
        <f ca="1">_xlfn.IFNA(_xlfn.FORMULATEXT(I426),"")</f>
        <v>=FILTER(H392:I401,(HairColor=G425)+(EyeColor=G426))</v>
      </c>
      <c r="G428" s="423"/>
      <c r="H428" s="424"/>
      <c r="I428" s="18" t="str">
        <v>Brown</v>
      </c>
      <c r="J428" s="18" t="str">
        <v>Brown</v>
      </c>
    </row>
    <row r="429" spans="2:10">
      <c r="B429" s="66"/>
      <c r="C429" s="36"/>
      <c r="D429" s="36"/>
      <c r="E429" s="48"/>
      <c r="F429" s="414"/>
      <c r="G429" s="415"/>
      <c r="H429" s="416"/>
      <c r="I429" s="18" t="str">
        <v>Brown</v>
      </c>
      <c r="J429" s="18" t="str">
        <v>Hazel</v>
      </c>
    </row>
    <row r="430" spans="2:10">
      <c r="B430" s="66"/>
      <c r="C430" s="36"/>
      <c r="D430" s="36"/>
      <c r="E430" s="54"/>
      <c r="F430" s="52"/>
      <c r="G430" s="52"/>
      <c r="H430" s="52"/>
      <c r="I430" s="54"/>
      <c r="J430" s="69"/>
    </row>
    <row r="431" spans="2:10">
      <c r="B431" s="66"/>
      <c r="C431" s="36"/>
      <c r="D431" s="36"/>
      <c r="E431" s="54"/>
      <c r="F431" s="52" t="s">
        <v>268</v>
      </c>
      <c r="G431" s="52"/>
      <c r="H431" s="52"/>
      <c r="I431" s="52"/>
      <c r="J431" s="37"/>
    </row>
    <row r="432" spans="2:10">
      <c r="B432" s="66" t="s">
        <v>234</v>
      </c>
      <c r="C432" s="36"/>
      <c r="D432" s="36"/>
      <c r="E432" s="143"/>
      <c r="F432" s="15" t="s">
        <v>225</v>
      </c>
      <c r="G432" s="5" t="s">
        <v>68</v>
      </c>
      <c r="H432" s="49" t="s">
        <v>260</v>
      </c>
      <c r="I432" s="141" t="s">
        <v>276</v>
      </c>
      <c r="J432" s="142"/>
    </row>
    <row r="433" spans="2:10">
      <c r="B433" s="66"/>
      <c r="C433" s="36"/>
      <c r="D433" s="36"/>
      <c r="E433" s="48"/>
      <c r="F433" s="15" t="s">
        <v>225</v>
      </c>
      <c r="G433" s="5" t="s">
        <v>69</v>
      </c>
      <c r="H433" s="49" t="s">
        <v>261</v>
      </c>
      <c r="I433" s="18" t="str" cm="1">
        <f t="array" ref="I433:J435">_xlfn._xlws.FILTER(H392:I401,(HairColor=G432)*(EyeColor=G433))</f>
        <v>Brown</v>
      </c>
      <c r="J433" s="18" t="str">
        <v>Hazel</v>
      </c>
    </row>
    <row r="434" spans="2:10">
      <c r="B434" s="66"/>
      <c r="C434" s="36"/>
      <c r="D434" s="36"/>
      <c r="E434" s="144" t="str">
        <f ca="1">_xlfn.IFNA(_xlfn.FORMULATEXT(G436),"")</f>
        <v/>
      </c>
      <c r="F434" s="52"/>
      <c r="G434" s="52"/>
      <c r="H434" s="52"/>
      <c r="I434" s="18" t="str">
        <v>Brown</v>
      </c>
      <c r="J434" s="18" t="str">
        <v>Hazel</v>
      </c>
    </row>
    <row r="435" spans="2:10">
      <c r="B435" s="66"/>
      <c r="C435" s="36"/>
      <c r="D435" s="36"/>
      <c r="E435" s="48"/>
      <c r="F435" s="422" t="str">
        <f ca="1">_xlfn.IFNA(_xlfn.FORMULATEXT(I433),"")</f>
        <v>=FILTER(H392:I401,(HairColor=G432)*(EyeColor=G433))</v>
      </c>
      <c r="G435" s="423"/>
      <c r="H435" s="425"/>
      <c r="I435" s="18" t="str">
        <v>Brown</v>
      </c>
      <c r="J435" s="18" t="str">
        <v>Hazel</v>
      </c>
    </row>
    <row r="436" spans="2:10">
      <c r="B436" s="66"/>
      <c r="C436" s="36"/>
      <c r="D436" s="36"/>
      <c r="E436" s="48"/>
      <c r="F436" s="414"/>
      <c r="G436" s="415"/>
      <c r="H436" s="426"/>
      <c r="I436" s="137"/>
      <c r="J436" s="69"/>
    </row>
    <row r="437" spans="2:10">
      <c r="B437" s="66"/>
      <c r="C437" s="36"/>
      <c r="D437" s="36"/>
      <c r="E437" s="54"/>
      <c r="F437" s="52"/>
      <c r="G437" s="52"/>
      <c r="H437" s="52"/>
      <c r="I437" s="54"/>
      <c r="J437" s="69"/>
    </row>
    <row r="438" spans="2:10">
      <c r="B438" s="66"/>
      <c r="C438" s="36"/>
      <c r="D438" s="36"/>
      <c r="E438" s="54"/>
      <c r="F438" s="52"/>
      <c r="G438" s="52"/>
      <c r="H438" s="52"/>
      <c r="I438" s="54"/>
      <c r="J438" s="69"/>
    </row>
    <row r="439" spans="2:10" ht="5.0999999999999996" customHeight="1">
      <c r="B439" s="67"/>
      <c r="C439" s="135"/>
      <c r="D439" s="135"/>
      <c r="E439" s="72"/>
      <c r="F439" s="135"/>
      <c r="G439" s="135"/>
      <c r="H439" s="135"/>
      <c r="I439" s="72"/>
      <c r="J439" s="136"/>
    </row>
    <row r="440" spans="2:10" ht="5.0999999999999996" customHeight="1">
      <c r="B440" s="146"/>
      <c r="C440" s="71"/>
      <c r="D440" s="71"/>
      <c r="E440" s="339"/>
      <c r="F440" s="71"/>
      <c r="G440" s="71"/>
      <c r="H440" s="71"/>
      <c r="I440" s="339"/>
      <c r="J440" s="243"/>
    </row>
    <row r="441" spans="2:10" ht="15" customHeight="1">
      <c r="B441" s="175" t="s">
        <v>830</v>
      </c>
      <c r="J441" s="6"/>
    </row>
    <row r="442" spans="2:10" ht="135" customHeight="1">
      <c r="B442" s="375" t="s">
        <v>833</v>
      </c>
      <c r="C442" s="376"/>
      <c r="D442" s="376"/>
      <c r="E442" s="376"/>
      <c r="F442" s="376"/>
      <c r="G442" s="376"/>
      <c r="H442" s="376"/>
      <c r="I442" s="376"/>
      <c r="J442" s="377"/>
    </row>
    <row r="443" spans="2:10" ht="15" customHeight="1">
      <c r="B443" s="338" t="s">
        <v>831</v>
      </c>
      <c r="C443" s="147"/>
      <c r="D443" s="147"/>
      <c r="E443" s="147"/>
      <c r="F443" s="147"/>
      <c r="G443" s="147"/>
      <c r="H443" s="147"/>
      <c r="I443" s="147"/>
      <c r="J443" s="148"/>
    </row>
    <row r="444" spans="2:10" ht="255" customHeight="1">
      <c r="B444" s="378" t="s">
        <v>832</v>
      </c>
      <c r="C444" s="379"/>
      <c r="D444" s="379"/>
      <c r="E444" s="379"/>
      <c r="F444" s="379"/>
      <c r="G444" s="379"/>
      <c r="H444" s="379"/>
      <c r="I444" s="379"/>
      <c r="J444" s="380"/>
    </row>
    <row r="445" spans="2:10" ht="15" customHeight="1">
      <c r="B445" s="338" t="s">
        <v>829</v>
      </c>
      <c r="C445" s="147"/>
      <c r="D445" s="147"/>
      <c r="E445" s="147"/>
      <c r="F445" s="147"/>
      <c r="G445" s="147"/>
      <c r="H445" s="147"/>
      <c r="I445" s="147"/>
      <c r="J445" s="148"/>
    </row>
    <row r="446" spans="2:10" ht="75" customHeight="1">
      <c r="B446" s="381" t="s">
        <v>834</v>
      </c>
      <c r="C446" s="382"/>
      <c r="D446" s="382"/>
      <c r="E446" s="382"/>
      <c r="F446" s="382"/>
      <c r="G446" s="382"/>
      <c r="H446" s="382"/>
      <c r="I446" s="382"/>
      <c r="J446" s="383"/>
    </row>
    <row r="447" spans="2:10" ht="15" customHeight="1">
      <c r="B447" s="149"/>
      <c r="C447" s="135"/>
      <c r="D447" s="135"/>
      <c r="E447" s="72"/>
      <c r="F447" s="135"/>
      <c r="G447" s="135"/>
      <c r="H447" s="135"/>
      <c r="I447" s="72"/>
      <c r="J447" s="136"/>
    </row>
    <row r="448" spans="2:10">
      <c r="B448" s="146" t="s">
        <v>444</v>
      </c>
      <c r="C448" s="33"/>
      <c r="D448" s="33"/>
      <c r="E448" s="134"/>
      <c r="F448" s="33"/>
      <c r="G448" s="33"/>
      <c r="H448" s="33"/>
      <c r="I448" s="134"/>
      <c r="J448" s="34"/>
    </row>
    <row r="449" spans="2:10">
      <c r="B449" s="127" t="s">
        <v>76</v>
      </c>
      <c r="C449" s="36"/>
      <c r="D449" s="36"/>
      <c r="E449" s="48"/>
      <c r="F449" s="52"/>
      <c r="G449" s="52"/>
      <c r="H449" s="52"/>
      <c r="I449" s="54"/>
      <c r="J449" s="69"/>
    </row>
    <row r="450" spans="2:10">
      <c r="B450" s="35" t="s">
        <v>78</v>
      </c>
      <c r="C450" s="36"/>
      <c r="D450" s="36"/>
      <c r="E450" s="36"/>
      <c r="F450" s="36"/>
      <c r="G450" s="36"/>
      <c r="H450" s="36"/>
      <c r="I450" s="36"/>
      <c r="J450" s="37"/>
    </row>
    <row r="451" spans="2:10">
      <c r="B451" s="35" t="s">
        <v>254</v>
      </c>
      <c r="C451" s="36"/>
      <c r="D451" s="36"/>
      <c r="E451" s="36"/>
      <c r="F451" s="36"/>
      <c r="G451" s="36"/>
      <c r="H451" s="36"/>
      <c r="I451" s="36"/>
      <c r="J451" s="37"/>
    </row>
    <row r="452" spans="2:10" ht="16.2">
      <c r="B452" s="35" t="s">
        <v>475</v>
      </c>
      <c r="C452" s="36"/>
      <c r="D452" s="36"/>
      <c r="E452" s="36"/>
      <c r="F452" s="36"/>
      <c r="G452" s="36"/>
      <c r="H452" s="36"/>
      <c r="I452" s="36"/>
      <c r="J452" s="37"/>
    </row>
    <row r="453" spans="2:10">
      <c r="B453" s="127" t="s">
        <v>84</v>
      </c>
      <c r="C453" s="36"/>
      <c r="D453" s="36"/>
      <c r="E453" s="36"/>
      <c r="F453" s="36"/>
      <c r="G453" s="36"/>
      <c r="H453" s="36"/>
      <c r="I453" s="36"/>
      <c r="J453" s="37"/>
    </row>
    <row r="454" spans="2:10">
      <c r="B454" s="35" t="s">
        <v>246</v>
      </c>
      <c r="C454" s="76"/>
      <c r="D454" s="76"/>
      <c r="E454" s="76"/>
      <c r="F454" s="76"/>
      <c r="G454" s="76"/>
      <c r="H454" s="76"/>
      <c r="I454" s="76"/>
      <c r="J454" s="77"/>
    </row>
    <row r="455" spans="2:10" ht="30" customHeight="1">
      <c r="B455" s="387" t="s">
        <v>85</v>
      </c>
      <c r="C455" s="388"/>
      <c r="D455" s="388"/>
      <c r="E455" s="388"/>
      <c r="F455" s="388"/>
      <c r="G455" s="388"/>
      <c r="H455" s="388"/>
      <c r="I455" s="388"/>
      <c r="J455" s="389"/>
    </row>
    <row r="456" spans="2:10" ht="30" customHeight="1">
      <c r="B456" s="387" t="s">
        <v>86</v>
      </c>
      <c r="C456" s="388"/>
      <c r="D456" s="388"/>
      <c r="E456" s="388"/>
      <c r="F456" s="388"/>
      <c r="G456" s="388"/>
      <c r="H456" s="388"/>
      <c r="I456" s="388"/>
      <c r="J456" s="389"/>
    </row>
    <row r="457" spans="2:10" ht="30" customHeight="1">
      <c r="B457" s="387" t="s">
        <v>243</v>
      </c>
      <c r="C457" s="388"/>
      <c r="D457" s="388"/>
      <c r="E457" s="388"/>
      <c r="F457" s="388"/>
      <c r="G457" s="388"/>
      <c r="H457" s="388"/>
      <c r="I457" s="388"/>
      <c r="J457" s="389"/>
    </row>
    <row r="458" spans="2:10">
      <c r="B458" s="35" t="s">
        <v>87</v>
      </c>
      <c r="C458" s="76"/>
      <c r="D458" s="76"/>
      <c r="E458" s="76"/>
      <c r="F458" s="76"/>
      <c r="G458" s="76"/>
      <c r="H458" s="76"/>
      <c r="I458" s="76"/>
      <c r="J458" s="77"/>
    </row>
    <row r="459" spans="2:10">
      <c r="B459" s="127" t="s">
        <v>88</v>
      </c>
      <c r="C459" s="36"/>
      <c r="D459" s="36"/>
      <c r="E459" s="36"/>
      <c r="F459" s="36"/>
      <c r="G459" s="36"/>
      <c r="H459" s="36"/>
      <c r="I459" s="36"/>
      <c r="J459" s="37"/>
    </row>
    <row r="460" spans="2:10">
      <c r="B460" s="35" t="s">
        <v>244</v>
      </c>
      <c r="C460" s="36"/>
      <c r="D460" s="36"/>
      <c r="E460" s="36"/>
      <c r="F460" s="36"/>
      <c r="G460" s="36"/>
      <c r="H460" s="36"/>
      <c r="I460" s="36"/>
      <c r="J460" s="37"/>
    </row>
    <row r="461" spans="2:10">
      <c r="B461" s="35" t="s">
        <v>404</v>
      </c>
      <c r="C461" s="36"/>
      <c r="D461" s="36"/>
      <c r="E461" s="36"/>
      <c r="F461" s="36"/>
      <c r="G461" s="36"/>
      <c r="H461" s="36"/>
      <c r="I461" s="36"/>
      <c r="J461" s="37"/>
    </row>
    <row r="462" spans="2:10">
      <c r="B462" s="35" t="s">
        <v>405</v>
      </c>
      <c r="C462" s="36"/>
      <c r="D462" s="36"/>
      <c r="E462" s="36"/>
      <c r="F462" s="36"/>
      <c r="G462" s="36"/>
      <c r="H462" s="36"/>
      <c r="I462" s="36"/>
      <c r="J462" s="37"/>
    </row>
    <row r="463" spans="2:10">
      <c r="B463" s="127" t="s">
        <v>89</v>
      </c>
      <c r="C463" s="36"/>
      <c r="D463" s="36"/>
      <c r="E463" s="36"/>
      <c r="F463" s="36"/>
      <c r="G463" s="36"/>
      <c r="H463" s="36"/>
      <c r="I463" s="36"/>
      <c r="J463" s="37"/>
    </row>
    <row r="464" spans="2:10">
      <c r="B464" s="35" t="s">
        <v>245</v>
      </c>
      <c r="C464" s="36"/>
      <c r="D464" s="36"/>
      <c r="E464" s="36"/>
      <c r="F464" s="36"/>
      <c r="G464" s="36"/>
      <c r="H464" s="36"/>
      <c r="I464" s="36"/>
      <c r="J464" s="37"/>
    </row>
    <row r="465" spans="2:10">
      <c r="B465" s="35" t="s">
        <v>406</v>
      </c>
      <c r="C465" s="36"/>
      <c r="D465" s="36"/>
      <c r="E465" s="36"/>
      <c r="F465" s="36"/>
      <c r="G465" s="36"/>
      <c r="H465" s="36"/>
      <c r="I465" s="36"/>
      <c r="J465" s="37"/>
    </row>
    <row r="466" spans="2:10">
      <c r="B466" s="35" t="s">
        <v>407</v>
      </c>
      <c r="C466" s="36"/>
      <c r="D466" s="36"/>
      <c r="E466" s="36"/>
      <c r="F466" s="36"/>
      <c r="G466" s="36"/>
      <c r="H466" s="36"/>
      <c r="I466" s="36"/>
      <c r="J466" s="37"/>
    </row>
    <row r="467" spans="2:10">
      <c r="B467" s="127" t="s">
        <v>90</v>
      </c>
      <c r="C467" s="36"/>
      <c r="D467" s="36"/>
      <c r="E467" s="36"/>
      <c r="F467" s="36"/>
      <c r="G467" s="36"/>
      <c r="H467" s="36"/>
      <c r="I467" s="36"/>
      <c r="J467" s="37"/>
    </row>
    <row r="468" spans="2:10" ht="30" customHeight="1">
      <c r="B468" s="387" t="s">
        <v>91</v>
      </c>
      <c r="C468" s="388"/>
      <c r="D468" s="388"/>
      <c r="E468" s="388"/>
      <c r="F468" s="388"/>
      <c r="G468" s="388"/>
      <c r="H468" s="388"/>
      <c r="I468" s="388"/>
      <c r="J468" s="389"/>
    </row>
    <row r="469" spans="2:10" ht="15" customHeight="1">
      <c r="B469" s="79" t="s">
        <v>92</v>
      </c>
      <c r="C469" s="124"/>
      <c r="D469" s="124"/>
      <c r="E469" s="124"/>
      <c r="F469" s="124"/>
      <c r="G469" s="124"/>
      <c r="H469" s="124"/>
      <c r="I469" s="124"/>
      <c r="J469" s="125"/>
    </row>
    <row r="470" spans="2:10" ht="15" customHeight="1">
      <c r="B470" s="79" t="s">
        <v>256</v>
      </c>
      <c r="C470" s="124"/>
      <c r="D470" s="124"/>
      <c r="E470" s="124"/>
      <c r="F470" s="124"/>
      <c r="G470" s="124"/>
      <c r="H470" s="124"/>
      <c r="I470" s="124"/>
      <c r="J470" s="125"/>
    </row>
    <row r="471" spans="2:10" ht="30" customHeight="1">
      <c r="B471" s="387" t="s">
        <v>93</v>
      </c>
      <c r="C471" s="388"/>
      <c r="D471" s="388"/>
      <c r="E471" s="388"/>
      <c r="F471" s="388"/>
      <c r="G471" s="388"/>
      <c r="H471" s="388"/>
      <c r="I471" s="388"/>
      <c r="J471" s="389"/>
    </row>
    <row r="472" spans="2:10" ht="30" customHeight="1">
      <c r="B472" s="387" t="s">
        <v>94</v>
      </c>
      <c r="C472" s="388"/>
      <c r="D472" s="388"/>
      <c r="E472" s="388"/>
      <c r="F472" s="388"/>
      <c r="G472" s="388"/>
      <c r="H472" s="388"/>
      <c r="I472" s="388"/>
      <c r="J472" s="389"/>
    </row>
    <row r="473" spans="2:10">
      <c r="B473" s="127" t="s">
        <v>95</v>
      </c>
      <c r="C473" s="36"/>
      <c r="D473" s="36"/>
      <c r="E473" s="36"/>
      <c r="F473" s="36"/>
      <c r="G473" s="36"/>
      <c r="H473" s="36"/>
      <c r="I473" s="36"/>
      <c r="J473" s="37"/>
    </row>
    <row r="474" spans="2:10" ht="30" customHeight="1">
      <c r="B474" s="387" t="s">
        <v>96</v>
      </c>
      <c r="C474" s="388"/>
      <c r="D474" s="388"/>
      <c r="E474" s="388"/>
      <c r="F474" s="388"/>
      <c r="G474" s="388"/>
      <c r="H474" s="388"/>
      <c r="I474" s="388"/>
      <c r="J474" s="389"/>
    </row>
    <row r="475" spans="2:10">
      <c r="B475" s="35" t="s">
        <v>97</v>
      </c>
      <c r="C475" s="36"/>
      <c r="D475" s="36"/>
      <c r="E475" s="36"/>
      <c r="F475" s="36"/>
      <c r="G475" s="36"/>
      <c r="H475" s="36"/>
      <c r="I475" s="36"/>
      <c r="J475" s="37"/>
    </row>
    <row r="476" spans="2:10">
      <c r="B476" s="79" t="s">
        <v>257</v>
      </c>
      <c r="C476" s="124"/>
      <c r="D476" s="124"/>
      <c r="E476" s="124"/>
      <c r="F476" s="124"/>
      <c r="G476" s="124"/>
      <c r="H476" s="124"/>
      <c r="I476" s="124"/>
      <c r="J476" s="125"/>
    </row>
    <row r="477" spans="2:10">
      <c r="B477" s="127" t="s">
        <v>391</v>
      </c>
      <c r="C477" s="36"/>
      <c r="D477" s="36"/>
      <c r="E477" s="36"/>
      <c r="F477" s="36"/>
      <c r="G477" s="36"/>
      <c r="H477" s="36"/>
      <c r="I477" s="36"/>
      <c r="J477" s="37"/>
    </row>
    <row r="478" spans="2:10">
      <c r="B478" s="35" t="s">
        <v>383</v>
      </c>
      <c r="C478" s="36"/>
      <c r="D478" s="36"/>
      <c r="E478" s="36"/>
      <c r="F478" s="36"/>
      <c r="G478" s="50"/>
      <c r="H478" s="36"/>
      <c r="I478" s="36"/>
      <c r="J478" s="37"/>
    </row>
    <row r="479" spans="2:10">
      <c r="B479" s="38" t="s">
        <v>386</v>
      </c>
      <c r="C479" s="76"/>
      <c r="D479" s="76"/>
      <c r="E479" s="76"/>
      <c r="F479" s="213"/>
      <c r="G479" s="215" t="s">
        <v>370</v>
      </c>
      <c r="H479" s="133"/>
      <c r="I479" s="76"/>
      <c r="J479" s="77"/>
    </row>
    <row r="480" spans="2:10">
      <c r="B480" s="212" t="s">
        <v>387</v>
      </c>
      <c r="C480" s="80"/>
      <c r="D480" s="80"/>
      <c r="E480" s="80"/>
      <c r="F480" s="80"/>
      <c r="G480" s="214" t="s">
        <v>392</v>
      </c>
      <c r="H480" s="80"/>
      <c r="I480" s="80"/>
      <c r="J480" s="81"/>
    </row>
    <row r="481" spans="2:10" ht="15" customHeight="1">
      <c r="B481" s="211" t="s">
        <v>388</v>
      </c>
      <c r="C481" s="124"/>
      <c r="D481" s="124"/>
      <c r="E481" s="124"/>
      <c r="F481" s="124"/>
      <c r="H481" s="124"/>
      <c r="I481" s="124"/>
      <c r="J481" s="125"/>
    </row>
    <row r="482" spans="2:10" ht="15" customHeight="1">
      <c r="B482" s="212" t="s">
        <v>389</v>
      </c>
      <c r="C482" s="80"/>
      <c r="D482" s="80"/>
      <c r="E482" s="80"/>
      <c r="F482" s="80"/>
      <c r="G482" s="124" t="s">
        <v>393</v>
      </c>
      <c r="H482" s="80"/>
      <c r="I482" s="80"/>
      <c r="J482" s="81"/>
    </row>
    <row r="483" spans="2:10">
      <c r="B483" s="205"/>
      <c r="C483" s="151"/>
      <c r="D483" s="151"/>
      <c r="E483" s="151"/>
      <c r="F483" s="151"/>
      <c r="G483" s="151"/>
      <c r="H483" s="151"/>
      <c r="I483" s="151"/>
      <c r="J483" s="150"/>
    </row>
    <row r="484" spans="2:10">
      <c r="B484" s="340"/>
      <c r="C484" s="147"/>
      <c r="D484" s="147"/>
      <c r="E484" s="147"/>
      <c r="F484" s="147"/>
      <c r="G484" s="147"/>
      <c r="H484" s="147"/>
      <c r="I484" s="147"/>
      <c r="J484" s="148"/>
    </row>
    <row r="485" spans="2:10">
      <c r="B485" s="168"/>
      <c r="J485" s="6"/>
    </row>
    <row r="486" spans="2:10">
      <c r="B486" s="168"/>
      <c r="J486" s="6"/>
    </row>
    <row r="487" spans="2:10">
      <c r="B487" s="168"/>
      <c r="J487" s="6"/>
    </row>
    <row r="488" spans="2:10">
      <c r="B488" s="168"/>
      <c r="J488" s="6"/>
    </row>
    <row r="489" spans="2:10">
      <c r="B489" s="168"/>
      <c r="J489" s="6"/>
    </row>
    <row r="490" spans="2:10">
      <c r="B490" s="168"/>
      <c r="J490" s="6"/>
    </row>
    <row r="491" spans="2:10">
      <c r="B491" s="168"/>
      <c r="J491" s="6"/>
    </row>
    <row r="492" spans="2:10">
      <c r="B492" s="168"/>
      <c r="J492" s="6"/>
    </row>
    <row r="493" spans="2:10">
      <c r="B493" s="168"/>
      <c r="J493" s="6"/>
    </row>
    <row r="494" spans="2:10">
      <c r="B494" s="168"/>
      <c r="J494" s="6"/>
    </row>
    <row r="495" spans="2:10">
      <c r="B495" s="168"/>
      <c r="J495" s="6"/>
    </row>
    <row r="496" spans="2:10">
      <c r="B496" s="168"/>
      <c r="J496" s="6"/>
    </row>
    <row r="497" spans="2:10">
      <c r="B497" s="168"/>
      <c r="J497" s="6"/>
    </row>
    <row r="498" spans="2:10">
      <c r="B498" s="168"/>
      <c r="J498" s="6"/>
    </row>
    <row r="499" spans="2:10">
      <c r="B499" s="168"/>
      <c r="J499" s="6"/>
    </row>
    <row r="500" spans="2:10">
      <c r="B500" s="168"/>
      <c r="J500" s="6"/>
    </row>
    <row r="501" spans="2:10">
      <c r="B501" s="168"/>
      <c r="J501" s="6"/>
    </row>
    <row r="502" spans="2:10">
      <c r="B502" s="168"/>
      <c r="J502" s="6"/>
    </row>
    <row r="503" spans="2:10">
      <c r="B503" s="168"/>
      <c r="J503" s="6"/>
    </row>
    <row r="504" spans="2:10">
      <c r="B504" s="168"/>
      <c r="J504" s="6"/>
    </row>
    <row r="505" spans="2:10">
      <c r="B505" s="168"/>
      <c r="J505" s="6"/>
    </row>
    <row r="506" spans="2:10">
      <c r="B506" s="168"/>
      <c r="J506" s="6"/>
    </row>
    <row r="507" spans="2:10">
      <c r="B507" s="168"/>
      <c r="J507" s="6"/>
    </row>
    <row r="508" spans="2:10">
      <c r="B508" s="168"/>
      <c r="J508" s="6"/>
    </row>
    <row r="509" spans="2:10">
      <c r="B509" s="168"/>
      <c r="J509" s="6"/>
    </row>
    <row r="510" spans="2:10">
      <c r="B510" s="168"/>
      <c r="J510" s="6"/>
    </row>
    <row r="511" spans="2:10">
      <c r="B511" s="168"/>
      <c r="J511" s="6"/>
    </row>
    <row r="512" spans="2:10">
      <c r="B512" s="168"/>
      <c r="J512" s="6"/>
    </row>
    <row r="513" spans="2:10">
      <c r="B513" s="168"/>
      <c r="J513" s="6"/>
    </row>
    <row r="514" spans="2:10">
      <c r="B514" s="168"/>
      <c r="J514" s="6"/>
    </row>
    <row r="515" spans="2:10">
      <c r="B515" s="168"/>
      <c r="J515" s="6"/>
    </row>
    <row r="516" spans="2:10">
      <c r="B516" s="168"/>
      <c r="J516" s="6"/>
    </row>
    <row r="517" spans="2:10">
      <c r="B517" s="168"/>
      <c r="J517" s="6"/>
    </row>
    <row r="518" spans="2:10">
      <c r="B518" s="168"/>
      <c r="J518" s="6"/>
    </row>
    <row r="519" spans="2:10">
      <c r="B519" s="168"/>
      <c r="J519" s="6"/>
    </row>
    <row r="520" spans="2:10">
      <c r="B520" s="205"/>
      <c r="C520" s="151"/>
      <c r="D520" s="151"/>
      <c r="E520" s="151"/>
      <c r="F520" s="151"/>
      <c r="G520" s="151"/>
      <c r="H520" s="151"/>
      <c r="I520" s="151"/>
      <c r="J520" s="150"/>
    </row>
    <row r="521" spans="2:10">
      <c r="B521" s="106"/>
      <c r="C521" s="33"/>
      <c r="D521" s="33"/>
      <c r="E521" s="33"/>
      <c r="F521" s="33"/>
      <c r="G521" s="33"/>
      <c r="H521" s="33"/>
      <c r="I521" s="33"/>
      <c r="J521" s="34"/>
    </row>
    <row r="522" spans="2:10">
      <c r="B522" s="66"/>
      <c r="C522" s="36"/>
      <c r="D522" s="36"/>
      <c r="E522" s="36"/>
      <c r="F522" s="36"/>
      <c r="G522" s="36"/>
      <c r="H522" s="36"/>
      <c r="I522" s="36"/>
      <c r="J522" s="37"/>
    </row>
    <row r="523" spans="2:10">
      <c r="B523" s="66"/>
      <c r="C523" s="36"/>
      <c r="D523" s="36"/>
      <c r="E523" s="36"/>
      <c r="F523" s="36"/>
      <c r="G523" s="36"/>
      <c r="H523" s="36"/>
      <c r="I523" s="36"/>
      <c r="J523" s="37"/>
    </row>
    <row r="524" spans="2:10">
      <c r="B524" s="66"/>
      <c r="C524" s="36"/>
      <c r="D524" s="36"/>
      <c r="E524" s="36"/>
      <c r="F524" s="36"/>
      <c r="G524" s="36"/>
      <c r="H524" s="36"/>
      <c r="I524" s="36"/>
      <c r="J524" s="37"/>
    </row>
    <row r="525" spans="2:10">
      <c r="B525" s="66"/>
      <c r="C525" s="36"/>
      <c r="D525" s="36"/>
      <c r="E525" s="36"/>
      <c r="F525" s="36"/>
      <c r="G525" s="36"/>
      <c r="H525" s="36"/>
      <c r="I525" s="36"/>
      <c r="J525" s="37"/>
    </row>
    <row r="526" spans="2:10">
      <c r="B526" s="66"/>
      <c r="C526" s="36"/>
      <c r="D526" s="36"/>
      <c r="E526" s="36"/>
      <c r="F526" s="36"/>
      <c r="G526" s="36"/>
      <c r="H526" s="36"/>
      <c r="I526" s="36"/>
      <c r="J526" s="37"/>
    </row>
    <row r="527" spans="2:10">
      <c r="B527" s="66"/>
      <c r="C527" s="36"/>
      <c r="D527" s="36"/>
      <c r="E527" s="36"/>
      <c r="F527" s="36"/>
      <c r="G527" s="36"/>
      <c r="H527" s="36"/>
      <c r="I527" s="36"/>
      <c r="J527" s="37"/>
    </row>
    <row r="528" spans="2:10">
      <c r="B528" s="66"/>
      <c r="C528" s="36"/>
      <c r="D528" s="36"/>
      <c r="E528" s="36"/>
      <c r="F528" s="36"/>
      <c r="G528" s="36"/>
      <c r="H528" s="36"/>
      <c r="I528" s="36"/>
      <c r="J528" s="37"/>
    </row>
    <row r="529" spans="2:10">
      <c r="B529" s="66"/>
      <c r="C529" s="36"/>
      <c r="D529" s="36"/>
      <c r="E529" s="36"/>
      <c r="F529" s="36"/>
      <c r="G529" s="36"/>
      <c r="H529" s="36"/>
      <c r="I529" s="36"/>
      <c r="J529" s="37"/>
    </row>
    <row r="530" spans="2:10">
      <c r="B530" s="66"/>
      <c r="C530" s="36"/>
      <c r="D530" s="36"/>
      <c r="E530" s="36"/>
      <c r="F530" s="36"/>
      <c r="G530" s="36"/>
      <c r="H530" s="36"/>
      <c r="I530" s="36"/>
      <c r="J530" s="37"/>
    </row>
    <row r="531" spans="2:10">
      <c r="B531" s="66"/>
      <c r="C531" s="36"/>
      <c r="D531" s="36"/>
      <c r="E531" s="36"/>
      <c r="F531" s="36"/>
      <c r="G531" s="36"/>
      <c r="H531" s="36"/>
      <c r="I531" s="36"/>
      <c r="J531" s="37"/>
    </row>
    <row r="532" spans="2:10">
      <c r="B532" s="66"/>
      <c r="C532" s="36"/>
      <c r="D532" s="36"/>
      <c r="E532" s="36"/>
      <c r="F532" s="36"/>
      <c r="G532" s="36"/>
      <c r="H532" s="36"/>
      <c r="I532" s="36"/>
      <c r="J532" s="37"/>
    </row>
    <row r="533" spans="2:10">
      <c r="B533" s="66"/>
      <c r="C533" s="36"/>
      <c r="D533" s="36"/>
      <c r="E533" s="36"/>
      <c r="F533" s="36"/>
      <c r="G533" s="36"/>
      <c r="H533" s="36"/>
      <c r="I533" s="36"/>
      <c r="J533" s="37"/>
    </row>
    <row r="534" spans="2:10">
      <c r="B534" s="66"/>
      <c r="C534" s="36"/>
      <c r="D534" s="36"/>
      <c r="E534" s="36"/>
      <c r="F534" s="36"/>
      <c r="G534" s="36"/>
      <c r="H534" s="36"/>
      <c r="I534" s="36"/>
      <c r="J534" s="37"/>
    </row>
    <row r="535" spans="2:10">
      <c r="B535" s="66"/>
      <c r="C535" s="36"/>
      <c r="D535" s="36"/>
      <c r="E535" s="36"/>
      <c r="F535" s="36"/>
      <c r="G535" s="36"/>
      <c r="H535" s="36"/>
      <c r="I535" s="36"/>
      <c r="J535" s="37"/>
    </row>
    <row r="536" spans="2:10">
      <c r="B536" s="66"/>
      <c r="C536" s="36"/>
      <c r="D536" s="36"/>
      <c r="E536" s="36"/>
      <c r="F536" s="36"/>
      <c r="G536" s="36"/>
      <c r="H536" s="36"/>
      <c r="I536" s="36"/>
      <c r="J536" s="37"/>
    </row>
    <row r="537" spans="2:10">
      <c r="B537" s="66"/>
      <c r="C537" s="36"/>
      <c r="D537" s="36"/>
      <c r="E537" s="36"/>
      <c r="F537" s="36"/>
      <c r="G537" s="36"/>
      <c r="H537" s="36"/>
      <c r="I537" s="36"/>
      <c r="J537" s="37"/>
    </row>
    <row r="538" spans="2:10">
      <c r="B538" s="66"/>
      <c r="C538" s="36"/>
      <c r="D538" s="36"/>
      <c r="E538" s="36"/>
      <c r="F538" s="36"/>
      <c r="G538" s="36"/>
      <c r="H538" s="36"/>
      <c r="I538" s="36"/>
      <c r="J538" s="37"/>
    </row>
    <row r="539" spans="2:10">
      <c r="B539" s="66"/>
      <c r="C539" s="36"/>
      <c r="D539" s="36"/>
      <c r="E539" s="36"/>
      <c r="F539" s="36"/>
      <c r="G539" s="36"/>
      <c r="H539" s="36"/>
      <c r="I539" s="36"/>
      <c r="J539" s="37"/>
    </row>
    <row r="540" spans="2:10">
      <c r="B540" s="66"/>
      <c r="C540" s="36"/>
      <c r="D540" s="36"/>
      <c r="E540" s="36"/>
      <c r="F540" s="36"/>
      <c r="G540" s="36"/>
      <c r="H540" s="36"/>
      <c r="I540" s="36"/>
      <c r="J540" s="37"/>
    </row>
    <row r="541" spans="2:10">
      <c r="B541" s="66"/>
      <c r="C541" s="36"/>
      <c r="D541" s="36"/>
      <c r="E541" s="36"/>
      <c r="F541" s="36"/>
      <c r="G541" s="36"/>
      <c r="H541" s="36"/>
      <c r="I541" s="36"/>
      <c r="J541" s="37"/>
    </row>
    <row r="542" spans="2:10">
      <c r="B542" s="66"/>
      <c r="C542" s="36"/>
      <c r="D542" s="36"/>
      <c r="E542" s="36"/>
      <c r="F542" s="36"/>
      <c r="G542" s="36"/>
      <c r="H542" s="36"/>
      <c r="I542" s="36"/>
      <c r="J542" s="37"/>
    </row>
    <row r="543" spans="2:10">
      <c r="B543" s="66"/>
      <c r="C543" s="36"/>
      <c r="D543" s="36"/>
      <c r="E543" s="36"/>
      <c r="F543" s="36"/>
      <c r="G543" s="36"/>
      <c r="H543" s="36"/>
      <c r="I543" s="36"/>
      <c r="J543" s="37"/>
    </row>
    <row r="544" spans="2:10">
      <c r="B544" s="66"/>
      <c r="C544" s="36"/>
      <c r="D544" s="36"/>
      <c r="E544" s="36"/>
      <c r="F544" s="36"/>
      <c r="G544" s="36"/>
      <c r="H544" s="36"/>
      <c r="I544" s="36"/>
      <c r="J544" s="37"/>
    </row>
    <row r="545" spans="2:10">
      <c r="B545" s="66"/>
      <c r="C545" s="36"/>
      <c r="D545" s="36"/>
      <c r="E545" s="36"/>
      <c r="F545" s="36"/>
      <c r="G545" s="36"/>
      <c r="H545" s="36"/>
      <c r="I545" s="36"/>
      <c r="J545" s="37"/>
    </row>
    <row r="546" spans="2:10">
      <c r="B546" s="66"/>
      <c r="C546" s="36"/>
      <c r="D546" s="36"/>
      <c r="E546" s="36"/>
      <c r="F546" s="36"/>
      <c r="G546" s="36"/>
      <c r="H546" s="36"/>
      <c r="I546" s="36"/>
      <c r="J546" s="37"/>
    </row>
    <row r="547" spans="2:10">
      <c r="B547" s="66"/>
      <c r="C547" s="36"/>
      <c r="D547" s="36"/>
      <c r="E547" s="36"/>
      <c r="F547" s="36"/>
      <c r="G547" s="36"/>
      <c r="H547" s="36"/>
      <c r="I547" s="36"/>
      <c r="J547" s="37"/>
    </row>
    <row r="548" spans="2:10">
      <c r="B548" s="66"/>
      <c r="C548" s="36"/>
      <c r="D548" s="36"/>
      <c r="E548" s="36"/>
      <c r="F548" s="36"/>
      <c r="G548" s="36"/>
      <c r="H548" s="36"/>
      <c r="I548" s="36"/>
      <c r="J548" s="37"/>
    </row>
    <row r="549" spans="2:10">
      <c r="B549" s="66"/>
      <c r="C549" s="36"/>
      <c r="D549" s="36"/>
      <c r="E549" s="36"/>
      <c r="F549" s="36"/>
      <c r="G549" s="36"/>
      <c r="H549" s="36"/>
      <c r="I549" s="36"/>
      <c r="J549" s="37"/>
    </row>
    <row r="550" spans="2:10">
      <c r="B550" s="66"/>
      <c r="C550" s="36"/>
      <c r="D550" s="36"/>
      <c r="E550" s="36"/>
      <c r="F550" s="36"/>
      <c r="G550" s="36"/>
      <c r="H550" s="36"/>
      <c r="I550" s="36"/>
      <c r="J550" s="37"/>
    </row>
    <row r="551" spans="2:10">
      <c r="B551" s="66"/>
      <c r="C551" s="36"/>
      <c r="D551" s="36"/>
      <c r="E551" s="36"/>
      <c r="F551" s="36"/>
      <c r="G551" s="36"/>
      <c r="H551" s="36"/>
      <c r="I551" s="36"/>
      <c r="J551" s="37"/>
    </row>
    <row r="552" spans="2:10">
      <c r="B552" s="66"/>
      <c r="C552" s="36"/>
      <c r="D552" s="36"/>
      <c r="E552" s="36"/>
      <c r="F552" s="36"/>
      <c r="G552" s="36"/>
      <c r="H552" s="36"/>
      <c r="I552" s="36"/>
      <c r="J552" s="37"/>
    </row>
    <row r="553" spans="2:10">
      <c r="B553" s="66"/>
      <c r="C553" s="36"/>
      <c r="D553" s="36"/>
      <c r="E553" s="36"/>
      <c r="F553" s="36"/>
      <c r="G553" s="36"/>
      <c r="H553" s="36"/>
      <c r="I553" s="36"/>
      <c r="J553" s="37"/>
    </row>
    <row r="554" spans="2:10">
      <c r="B554" s="66"/>
      <c r="C554" s="36"/>
      <c r="D554" s="36"/>
      <c r="E554" s="36"/>
      <c r="F554" s="36"/>
      <c r="G554" s="36"/>
      <c r="H554" s="36"/>
      <c r="I554" s="36"/>
      <c r="J554" s="37"/>
    </row>
    <row r="555" spans="2:10">
      <c r="B555" s="66"/>
      <c r="C555" s="36"/>
      <c r="D555" s="36"/>
      <c r="E555" s="36"/>
      <c r="F555" s="36"/>
      <c r="G555" s="36"/>
      <c r="H555" s="36"/>
      <c r="I555" s="36"/>
      <c r="J555" s="37"/>
    </row>
    <row r="556" spans="2:10">
      <c r="B556" s="66"/>
      <c r="C556" s="36"/>
      <c r="D556" s="36"/>
      <c r="E556" s="36"/>
      <c r="F556" s="36"/>
      <c r="G556" s="36"/>
      <c r="H556" s="36"/>
      <c r="I556" s="36"/>
      <c r="J556" s="37"/>
    </row>
    <row r="557" spans="2:10">
      <c r="B557" s="67"/>
      <c r="C557" s="40"/>
      <c r="D557" s="40"/>
      <c r="E557" s="40"/>
      <c r="F557" s="40"/>
      <c r="G557" s="40"/>
      <c r="H557" s="40"/>
      <c r="I557" s="40"/>
      <c r="J557" s="41"/>
    </row>
    <row r="558" spans="2:10">
      <c r="B558" s="166" t="s">
        <v>303</v>
      </c>
      <c r="C558" s="33"/>
      <c r="D558" s="33"/>
      <c r="E558" s="33"/>
      <c r="F558" s="33"/>
      <c r="G558" s="134"/>
      <c r="H558" s="147"/>
      <c r="I558" s="147"/>
      <c r="J558" s="148"/>
    </row>
    <row r="559" spans="2:10">
      <c r="B559" s="35" t="s">
        <v>305</v>
      </c>
      <c r="C559" s="36"/>
      <c r="D559" s="36"/>
      <c r="E559" s="36"/>
      <c r="F559" s="36"/>
      <c r="G559" s="48"/>
      <c r="J559" s="6"/>
    </row>
    <row r="560" spans="2:10" ht="15" customHeight="1">
      <c r="B560" s="35" t="s">
        <v>304</v>
      </c>
      <c r="C560" s="36"/>
      <c r="D560" s="36"/>
      <c r="E560" s="36"/>
      <c r="F560" s="36"/>
      <c r="G560" s="36"/>
      <c r="J560" s="6"/>
    </row>
    <row r="561" spans="2:10">
      <c r="B561" s="10"/>
      <c r="I561" s="156" t="s">
        <v>320</v>
      </c>
      <c r="J561" s="167" t="s">
        <v>321</v>
      </c>
    </row>
    <row r="562" spans="2:10">
      <c r="B562" s="194" t="s">
        <v>316</v>
      </c>
      <c r="H562" s="162"/>
      <c r="I562" s="162" t="s">
        <v>314</v>
      </c>
      <c r="J562" s="162" t="s">
        <v>313</v>
      </c>
    </row>
    <row r="563" spans="2:10">
      <c r="B563" s="169" t="s">
        <v>306</v>
      </c>
      <c r="H563" s="163" t="s">
        <v>309</v>
      </c>
      <c r="I563" s="163" t="s">
        <v>312</v>
      </c>
      <c r="J563" s="163" t="s">
        <v>315</v>
      </c>
    </row>
    <row r="564" spans="2:10">
      <c r="B564" s="169" t="s">
        <v>307</v>
      </c>
      <c r="H564" s="161">
        <v>1</v>
      </c>
      <c r="I564" s="5" t="s">
        <v>310</v>
      </c>
      <c r="J564" s="5" t="s">
        <v>310</v>
      </c>
    </row>
    <row r="565" spans="2:10">
      <c r="B565" s="169" t="s">
        <v>308</v>
      </c>
      <c r="H565" s="5">
        <v>2</v>
      </c>
      <c r="I565" s="5" t="s">
        <v>311</v>
      </c>
      <c r="J565" s="5" t="s">
        <v>310</v>
      </c>
    </row>
    <row r="566" spans="2:10">
      <c r="B566" s="169" t="s">
        <v>322</v>
      </c>
      <c r="H566" s="5">
        <v>3</v>
      </c>
      <c r="I566" s="5" t="s">
        <v>311</v>
      </c>
      <c r="J566" s="5" t="s">
        <v>310</v>
      </c>
    </row>
    <row r="567" spans="2:10">
      <c r="B567" s="10"/>
      <c r="H567" s="5">
        <v>4</v>
      </c>
      <c r="I567" s="5" t="s">
        <v>311</v>
      </c>
      <c r="J567" s="5" t="s">
        <v>311</v>
      </c>
    </row>
    <row r="568" spans="2:10">
      <c r="B568" s="168" t="s">
        <v>325</v>
      </c>
      <c r="H568" s="5">
        <v>5</v>
      </c>
      <c r="I568" s="5" t="s">
        <v>310</v>
      </c>
      <c r="J568" s="5" t="s">
        <v>310</v>
      </c>
    </row>
    <row r="569" spans="2:10">
      <c r="B569" s="191" t="s">
        <v>328</v>
      </c>
      <c r="H569" s="5">
        <v>6</v>
      </c>
      <c r="I569" s="5" t="s">
        <v>310</v>
      </c>
      <c r="J569" s="5" t="s">
        <v>310</v>
      </c>
    </row>
    <row r="570" spans="2:10">
      <c r="B570" s="191" t="s">
        <v>327</v>
      </c>
      <c r="H570" s="5">
        <v>7</v>
      </c>
      <c r="I570" s="5" t="s">
        <v>311</v>
      </c>
      <c r="J570" s="5" t="s">
        <v>311</v>
      </c>
    </row>
    <row r="571" spans="2:10">
      <c r="B571" s="10"/>
      <c r="C571" s="15" t="s">
        <v>225</v>
      </c>
      <c r="D571" s="5" t="s">
        <v>310</v>
      </c>
      <c r="E571" t="s">
        <v>318</v>
      </c>
      <c r="H571" s="5">
        <v>8</v>
      </c>
      <c r="I571" s="5" t="s">
        <v>310</v>
      </c>
      <c r="J571" s="5" t="s">
        <v>311</v>
      </c>
    </row>
    <row r="572" spans="2:10">
      <c r="B572" s="10"/>
      <c r="C572" s="165" t="s">
        <v>72</v>
      </c>
      <c r="D572" s="18">
        <f>COUNTIFS(SN,D571)</f>
        <v>5</v>
      </c>
      <c r="E572" t="str">
        <f ca="1">_xlfn.IFNA(_xlfn.FORMULATEXT(D572),"")</f>
        <v>=COUNTIFS(SN,D571)</v>
      </c>
      <c r="H572" s="5">
        <v>9</v>
      </c>
      <c r="I572" s="5" t="s">
        <v>311</v>
      </c>
      <c r="J572" s="5" t="s">
        <v>310</v>
      </c>
    </row>
    <row r="573" spans="2:10">
      <c r="B573" s="10"/>
      <c r="C573" s="15" t="s">
        <v>225</v>
      </c>
      <c r="D573" s="5" t="s">
        <v>310</v>
      </c>
      <c r="E573" t="s">
        <v>323</v>
      </c>
      <c r="H573" s="5">
        <v>10</v>
      </c>
      <c r="I573" s="5" t="s">
        <v>310</v>
      </c>
      <c r="J573" s="5" t="s">
        <v>310</v>
      </c>
    </row>
    <row r="574" spans="2:10">
      <c r="B574" s="10"/>
      <c r="C574" s="165" t="s">
        <v>72</v>
      </c>
      <c r="D574" s="18">
        <f>COUNTIFS(PPM,D573)</f>
        <v>7</v>
      </c>
      <c r="E574" t="str">
        <f ca="1">_xlfn.IFNA(_xlfn.FORMULATEXT(D574),"")</f>
        <v>=COUNTIFS(PPM,D573)</v>
      </c>
      <c r="H574" s="140" t="s">
        <v>317</v>
      </c>
      <c r="I574" s="164"/>
      <c r="J574" s="18">
        <f>ROWS(PPM)</f>
        <v>10</v>
      </c>
    </row>
    <row r="575" spans="2:10">
      <c r="B575" s="10"/>
      <c r="C575" s="15" t="s">
        <v>225</v>
      </c>
      <c r="D575" s="5" t="s">
        <v>310</v>
      </c>
      <c r="E575" t="s">
        <v>332</v>
      </c>
      <c r="J575" s="6"/>
    </row>
    <row r="576" spans="2:10">
      <c r="B576" s="10"/>
      <c r="C576" s="165" t="s">
        <v>72</v>
      </c>
      <c r="D576" s="18">
        <f>COUNTIFS(SN,D575,PPM,D575)</f>
        <v>4</v>
      </c>
      <c r="E576" t="str">
        <f ca="1">_xlfn.IFNA(_xlfn.FORMULATEXT(D576),"")</f>
        <v>=COUNTIFS(SN,D575,PPM,D575)</v>
      </c>
      <c r="J576" s="6"/>
    </row>
    <row r="577" spans="2:10">
      <c r="B577" s="26" t="s">
        <v>324</v>
      </c>
      <c r="C577" s="27"/>
      <c r="D577" s="18">
        <f>(D572+D574-D576)/J574</f>
        <v>0.8</v>
      </c>
      <c r="E577" t="str">
        <f>_xlfn.IFNA(" ("&amp;D572&amp;"+"&amp;D574&amp;"-"&amp;D576&amp;")/"&amp;J574,"")</f>
        <v xml:space="preserve"> (5+7-4)/10</v>
      </c>
      <c r="J577" s="6"/>
    </row>
    <row r="578" spans="2:10">
      <c r="B578" s="26" t="s">
        <v>324</v>
      </c>
      <c r="C578" s="27"/>
      <c r="D578" s="18" cm="1">
        <f t="array" ref="D578">ROWS(_xlfn._xlws.FILTER(I564:J573,(SN=D575)+(PPM=D575)))/J574</f>
        <v>0.8</v>
      </c>
      <c r="E578" t="str">
        <f ca="1">_xlfn.IFNA(_xlfn.FORMULATEXT(D578),"")</f>
        <v>=ROWS(FILTER(I564:J573,(SN=D575)+(PPM=D575)))/J574</v>
      </c>
      <c r="J578" s="6"/>
    </row>
    <row r="579" spans="2:10">
      <c r="B579" s="10"/>
      <c r="J579" s="6"/>
    </row>
    <row r="580" spans="2:10">
      <c r="B580" s="168" t="s">
        <v>326</v>
      </c>
      <c r="I580" s="20" t="s">
        <v>101</v>
      </c>
      <c r="J580" s="20" t="s">
        <v>98</v>
      </c>
    </row>
    <row r="581" spans="2:10">
      <c r="B581" s="191" t="s">
        <v>329</v>
      </c>
      <c r="I581" s="5" t="s">
        <v>103</v>
      </c>
      <c r="J581" s="5">
        <v>100</v>
      </c>
    </row>
    <row r="582" spans="2:10">
      <c r="B582" s="191" t="s">
        <v>330</v>
      </c>
      <c r="I582" s="5" t="s">
        <v>104</v>
      </c>
      <c r="J582" s="5">
        <v>794</v>
      </c>
    </row>
    <row r="583" spans="2:10">
      <c r="B583" s="26" t="s">
        <v>100</v>
      </c>
      <c r="C583" s="27"/>
      <c r="D583" s="18">
        <f>(J581+J582)/J585</f>
        <v>0.89400000000000002</v>
      </c>
      <c r="E583" t="str">
        <f>_xlfn.IFNA(" ("&amp;J581&amp;"+"&amp;J582&amp;")/"&amp;J585,"")</f>
        <v xml:space="preserve"> (100+794)/1000</v>
      </c>
      <c r="I583" s="5" t="s">
        <v>105</v>
      </c>
      <c r="J583" s="5">
        <v>81</v>
      </c>
    </row>
    <row r="584" spans="2:10">
      <c r="B584" s="26" t="s">
        <v>331</v>
      </c>
      <c r="C584" s="27"/>
      <c r="D584" s="18">
        <f>J584/J585</f>
        <v>2.5000000000000001E-2</v>
      </c>
      <c r="E584" t="str">
        <f>_xlfn.IFNA(" "&amp;J584&amp;"/"&amp;J585,"")</f>
        <v xml:space="preserve"> 25/1000</v>
      </c>
      <c r="I584" s="5" t="s">
        <v>106</v>
      </c>
      <c r="J584" s="5">
        <v>25</v>
      </c>
    </row>
    <row r="585" spans="2:10">
      <c r="B585" s="26" t="s">
        <v>102</v>
      </c>
      <c r="C585" s="27"/>
      <c r="D585" s="18">
        <f>1-D584</f>
        <v>0.97499999999999998</v>
      </c>
      <c r="E585" t="str">
        <f>_xlfn.IFNA(" 1-"&amp;D584,"")</f>
        <v xml:space="preserve"> 1-0.025</v>
      </c>
      <c r="I585" s="16" t="s">
        <v>99</v>
      </c>
      <c r="J585" s="16">
        <v>1000</v>
      </c>
    </row>
    <row r="586" spans="2:10">
      <c r="B586" s="10"/>
      <c r="J586" s="6"/>
    </row>
    <row r="587" spans="2:10">
      <c r="B587" s="168" t="s">
        <v>336</v>
      </c>
      <c r="J587" s="6"/>
    </row>
    <row r="588" spans="2:10">
      <c r="B588" s="191" t="s">
        <v>328</v>
      </c>
      <c r="J588" s="6"/>
    </row>
    <row r="589" spans="2:10">
      <c r="B589" s="191" t="s">
        <v>327</v>
      </c>
      <c r="G589" s="5" t="s">
        <v>98</v>
      </c>
      <c r="H589" s="171" t="s">
        <v>334</v>
      </c>
      <c r="I589" s="172"/>
      <c r="J589" s="6"/>
    </row>
    <row r="590" spans="2:10">
      <c r="B590" s="168"/>
      <c r="G590" s="170" t="s">
        <v>333</v>
      </c>
      <c r="H590" s="174" t="str" cm="1">
        <f t="array" ref="H590:I590">TRANSPOSE(_xlfn._xlws.SORT(_xlfn.UNIQUE(J564:J573)))</f>
        <v>No</v>
      </c>
      <c r="I590" s="174" t="str">
        <v>Yes</v>
      </c>
      <c r="J590" s="16" t="s">
        <v>335</v>
      </c>
    </row>
    <row r="591" spans="2:10">
      <c r="B591" s="26" t="s">
        <v>324</v>
      </c>
      <c r="C591" s="27"/>
      <c r="D591" s="18">
        <f>(J592+I593-I592)/J593</f>
        <v>0.8</v>
      </c>
      <c r="G591" s="173" t="str" cm="1">
        <f t="array" ref="G591:G592">_xlfn._xlws.SORT(_xlfn.UNIQUE(I564:I573))</f>
        <v>No</v>
      </c>
      <c r="H591" s="5" cm="1">
        <f t="array" ref="H591:I592">COUNTIFS(I564:I573,G591:G592,J564:J573,H590:I590)</f>
        <v>2</v>
      </c>
      <c r="I591" s="5">
        <v>3</v>
      </c>
      <c r="J591" s="16">
        <f>SUM(H591:I591)</f>
        <v>5</v>
      </c>
    </row>
    <row r="592" spans="2:10">
      <c r="B592" s="10"/>
      <c r="D592" t="str">
        <f>_xlfn.IFNA(" ("&amp;J592&amp;"+"&amp;I593&amp;"-"&amp;I592&amp;")/"&amp;J593,"")</f>
        <v xml:space="preserve"> (5+7-4)/10</v>
      </c>
      <c r="G592" s="173" t="str">
        <v>Yes</v>
      </c>
      <c r="H592" s="5">
        <v>1</v>
      </c>
      <c r="I592" s="5">
        <v>4</v>
      </c>
      <c r="J592" s="16">
        <f>SUM(H592:I592)</f>
        <v>5</v>
      </c>
    </row>
    <row r="593" spans="2:10">
      <c r="B593" s="10"/>
      <c r="G593" s="16" t="s">
        <v>335</v>
      </c>
      <c r="H593" s="16">
        <f>SUM(H591:H592)</f>
        <v>3</v>
      </c>
      <c r="I593" s="16">
        <f>SUM(I591:I592)</f>
        <v>7</v>
      </c>
      <c r="J593" s="16">
        <f>SUM(H593:I593)</f>
        <v>10</v>
      </c>
    </row>
    <row r="594" spans="2:10">
      <c r="B594" s="168" t="s">
        <v>322</v>
      </c>
      <c r="J594" s="6"/>
    </row>
    <row r="595" spans="2:10">
      <c r="B595" s="191" t="s">
        <v>328</v>
      </c>
      <c r="J595" s="6"/>
    </row>
    <row r="596" spans="2:10">
      <c r="B596" s="191" t="s">
        <v>327</v>
      </c>
      <c r="J596" s="6"/>
    </row>
    <row r="597" spans="2:10">
      <c r="B597" s="26" t="s">
        <v>319</v>
      </c>
      <c r="C597" s="27"/>
      <c r="D597" s="5">
        <v>0.5</v>
      </c>
      <c r="J597" s="6"/>
    </row>
    <row r="598" spans="2:10">
      <c r="B598" s="26" t="s">
        <v>337</v>
      </c>
      <c r="C598" s="27"/>
      <c r="D598" s="5">
        <v>0.7</v>
      </c>
      <c r="J598" s="6"/>
    </row>
    <row r="599" spans="2:10">
      <c r="B599" s="26" t="s">
        <v>338</v>
      </c>
      <c r="C599" s="27"/>
      <c r="D599" s="5">
        <v>0.4</v>
      </c>
      <c r="J599" s="6"/>
    </row>
    <row r="600" spans="2:10">
      <c r="B600" s="26" t="s">
        <v>324</v>
      </c>
      <c r="C600" s="26"/>
      <c r="D600" s="27"/>
      <c r="E600" s="18">
        <f>D597+D598-D599</f>
        <v>0.79999999999999993</v>
      </c>
      <c r="F600" t="str">
        <f>_xlfn.IFNA(" "&amp;D597&amp;"+"&amp;D598&amp;"-"&amp;D599,"")</f>
        <v xml:space="preserve"> 0.5+0.7-0.4</v>
      </c>
      <c r="J600" s="6"/>
    </row>
    <row r="601" spans="2:10">
      <c r="B601" s="10" t="s">
        <v>339</v>
      </c>
      <c r="J601" s="6"/>
    </row>
    <row r="602" spans="2:10" ht="5.0999999999999996" customHeight="1">
      <c r="B602" s="149"/>
      <c r="C602" s="151"/>
      <c r="D602" s="151"/>
      <c r="E602" s="151"/>
      <c r="F602" s="151"/>
      <c r="G602" s="151"/>
      <c r="H602" s="151"/>
      <c r="I602" s="151"/>
      <c r="J602" s="150"/>
    </row>
    <row r="603" spans="2:10" ht="3.9" customHeight="1">
      <c r="B603" s="146"/>
      <c r="C603" s="147"/>
      <c r="D603" s="147"/>
      <c r="E603" s="147"/>
      <c r="F603" s="147"/>
      <c r="G603" s="147"/>
      <c r="H603" s="147"/>
      <c r="I603" s="147"/>
      <c r="J603" s="148"/>
    </row>
    <row r="604" spans="2:10">
      <c r="B604" s="175" t="s">
        <v>107</v>
      </c>
      <c r="J604" s="6"/>
    </row>
    <row r="605" spans="2:10">
      <c r="B605" s="168" t="s">
        <v>108</v>
      </c>
      <c r="J605" s="6"/>
    </row>
    <row r="606" spans="2:10">
      <c r="B606" s="168" t="s">
        <v>109</v>
      </c>
      <c r="J606" s="6"/>
    </row>
    <row r="607" spans="2:10">
      <c r="B607" s="168" t="s">
        <v>402</v>
      </c>
      <c r="J607" s="6"/>
    </row>
    <row r="608" spans="2:10">
      <c r="B608" s="168" t="s">
        <v>351</v>
      </c>
      <c r="J608" s="6"/>
    </row>
    <row r="609" spans="2:10">
      <c r="B609" s="194" t="s">
        <v>0</v>
      </c>
      <c r="J609" s="6"/>
    </row>
    <row r="610" spans="2:10" ht="15" customHeight="1">
      <c r="B610" s="169" t="s">
        <v>356</v>
      </c>
      <c r="C610" s="192"/>
      <c r="D610" s="192"/>
      <c r="E610" s="192"/>
      <c r="F610" s="192"/>
      <c r="G610" s="192"/>
      <c r="H610" s="192"/>
      <c r="I610" s="192"/>
      <c r="J610" s="193"/>
    </row>
    <row r="611" spans="2:10">
      <c r="B611" s="169" t="s">
        <v>361</v>
      </c>
      <c r="J611" s="6"/>
    </row>
    <row r="612" spans="2:10">
      <c r="B612" s="191" t="s">
        <v>353</v>
      </c>
      <c r="J612" s="6"/>
    </row>
    <row r="613" spans="2:10">
      <c r="B613" s="191" t="s">
        <v>362</v>
      </c>
      <c r="J613" s="6"/>
    </row>
    <row r="614" spans="2:10" ht="15.6">
      <c r="B614" s="198" t="s">
        <v>352</v>
      </c>
      <c r="J614" s="6"/>
    </row>
    <row r="615" spans="2:10" ht="5.0999999999999996" customHeight="1">
      <c r="B615" s="198"/>
      <c r="J615" s="6"/>
    </row>
    <row r="616" spans="2:10" ht="15" customHeight="1">
      <c r="B616" s="169" t="s">
        <v>357</v>
      </c>
      <c r="C616" s="192"/>
      <c r="D616" s="192"/>
      <c r="E616" s="192"/>
      <c r="F616" s="192"/>
      <c r="G616" s="192"/>
      <c r="H616" s="192"/>
      <c r="I616" s="192"/>
      <c r="J616" s="193"/>
    </row>
    <row r="617" spans="2:10" ht="30" customHeight="1">
      <c r="B617" s="384" t="s">
        <v>845</v>
      </c>
      <c r="C617" s="385"/>
      <c r="D617" s="385"/>
      <c r="E617" s="385"/>
      <c r="F617" s="385"/>
      <c r="G617" s="385"/>
      <c r="H617" s="385"/>
      <c r="I617" s="385"/>
      <c r="J617" s="386"/>
    </row>
    <row r="618" spans="2:10">
      <c r="B618" s="191" t="s">
        <v>354</v>
      </c>
      <c r="J618" s="6"/>
    </row>
    <row r="619" spans="2:10">
      <c r="B619" s="191" t="s">
        <v>363</v>
      </c>
      <c r="J619" s="6"/>
    </row>
    <row r="620" spans="2:10" ht="15.6">
      <c r="B620" s="198" t="s">
        <v>355</v>
      </c>
      <c r="J620" s="6"/>
    </row>
    <row r="621" spans="2:10">
      <c r="B621" s="198" t="s">
        <v>403</v>
      </c>
      <c r="J621" s="6"/>
    </row>
    <row r="622" spans="2:10" ht="5.0999999999999996" customHeight="1">
      <c r="B622" s="169"/>
      <c r="J622" s="6"/>
    </row>
    <row r="623" spans="2:10">
      <c r="B623" s="169" t="s">
        <v>358</v>
      </c>
      <c r="J623" s="6"/>
    </row>
    <row r="624" spans="2:10" ht="60" customHeight="1">
      <c r="B624" s="384" t="s">
        <v>364</v>
      </c>
      <c r="C624" s="385"/>
      <c r="D624" s="385"/>
      <c r="E624" s="385"/>
      <c r="F624" s="385"/>
      <c r="G624" s="385"/>
      <c r="H624" s="385"/>
      <c r="I624" s="385"/>
      <c r="J624" s="386"/>
    </row>
    <row r="625" spans="2:10">
      <c r="B625" s="10"/>
      <c r="F625" s="5" t="s">
        <v>98</v>
      </c>
      <c r="G625" s="171" t="s">
        <v>111</v>
      </c>
      <c r="H625" s="172"/>
      <c r="J625" s="6"/>
    </row>
    <row r="626" spans="2:10">
      <c r="B626" s="10"/>
      <c r="F626" s="170" t="s">
        <v>112</v>
      </c>
      <c r="G626" s="195" t="s">
        <v>366</v>
      </c>
      <c r="H626" s="195" t="s">
        <v>367</v>
      </c>
      <c r="I626" s="196" t="s">
        <v>61</v>
      </c>
      <c r="J626" s="6"/>
    </row>
    <row r="627" spans="2:10">
      <c r="B627" s="10"/>
      <c r="D627" s="209" t="s">
        <v>377</v>
      </c>
      <c r="F627" s="197" t="s">
        <v>368</v>
      </c>
      <c r="G627" s="5">
        <v>16</v>
      </c>
      <c r="H627" s="5">
        <v>46</v>
      </c>
      <c r="I627" s="16">
        <v>62</v>
      </c>
      <c r="J627" s="6"/>
    </row>
    <row r="628" spans="2:10">
      <c r="B628" s="10"/>
      <c r="D628" s="210" t="s">
        <v>378</v>
      </c>
      <c r="F628" s="197" t="s">
        <v>369</v>
      </c>
      <c r="G628" s="5">
        <v>22</v>
      </c>
      <c r="H628" s="5">
        <v>116</v>
      </c>
      <c r="I628" s="16">
        <v>138</v>
      </c>
      <c r="J628" s="6"/>
    </row>
    <row r="629" spans="2:10">
      <c r="B629" s="10"/>
      <c r="F629" s="16" t="s">
        <v>61</v>
      </c>
      <c r="G629" s="16">
        <v>38</v>
      </c>
      <c r="H629" s="16">
        <v>162</v>
      </c>
      <c r="I629" s="16">
        <v>200</v>
      </c>
      <c r="J629" s="6"/>
    </row>
    <row r="630" spans="2:10" ht="5.0999999999999996" customHeight="1">
      <c r="B630" s="10"/>
      <c r="J630" s="6"/>
    </row>
    <row r="631" spans="2:10" ht="45" customHeight="1">
      <c r="B631" s="384" t="s">
        <v>365</v>
      </c>
      <c r="C631" s="385"/>
      <c r="D631" s="385"/>
      <c r="E631" s="385"/>
      <c r="F631" s="385"/>
      <c r="G631" s="385"/>
      <c r="H631" s="385"/>
      <c r="I631" s="385"/>
      <c r="J631" s="386"/>
    </row>
    <row r="632" spans="2:10" ht="5.0999999999999996" customHeight="1">
      <c r="B632" s="199"/>
      <c r="C632" s="200"/>
      <c r="D632" s="200"/>
      <c r="E632" s="200"/>
      <c r="G632" s="200"/>
      <c r="H632" s="200"/>
      <c r="I632" s="200"/>
      <c r="J632" s="201"/>
    </row>
    <row r="633" spans="2:10">
      <c r="B633" s="26" t="s">
        <v>412</v>
      </c>
      <c r="C633" s="29"/>
      <c r="D633" s="27"/>
      <c r="E633" s="18">
        <f>H629/I629</f>
        <v>0.81</v>
      </c>
      <c r="F633" t="str">
        <f>_xlfn.IFNA(" "&amp;H629&amp;"/"&amp;$I$629,"")</f>
        <v xml:space="preserve"> 162/200</v>
      </c>
      <c r="G633" s="3"/>
      <c r="H633" t="s">
        <v>373</v>
      </c>
      <c r="J633" s="6"/>
    </row>
    <row r="634" spans="2:10">
      <c r="B634" s="26" t="s">
        <v>413</v>
      </c>
      <c r="C634" s="29"/>
      <c r="D634" s="27"/>
      <c r="E634" s="18">
        <f>H628/I629</f>
        <v>0.57999999999999996</v>
      </c>
      <c r="F634" t="str">
        <f>_xlfn.IFNA(" "&amp;H628&amp;"/"&amp;$I$629,"")</f>
        <v xml:space="preserve"> 116/200</v>
      </c>
      <c r="H634" t="s">
        <v>373</v>
      </c>
      <c r="J634" s="6"/>
    </row>
    <row r="635" spans="2:10">
      <c r="B635" s="26" t="s">
        <v>414</v>
      </c>
      <c r="C635" s="29"/>
      <c r="D635" s="27"/>
      <c r="E635" s="18">
        <f>H628/H629</f>
        <v>0.71604938271604934</v>
      </c>
      <c r="F635" t="str">
        <f>_xlfn.IFNA(" "&amp;H628&amp;"/"&amp;H629,"")</f>
        <v xml:space="preserve"> 116/162</v>
      </c>
      <c r="G635" s="202"/>
      <c r="H635" s="202" t="s">
        <v>374</v>
      </c>
      <c r="J635" s="6"/>
    </row>
    <row r="636" spans="2:10">
      <c r="B636" s="26" t="s">
        <v>379</v>
      </c>
      <c r="C636" s="29"/>
      <c r="D636" s="27"/>
      <c r="E636" s="18">
        <f>H628/I628</f>
        <v>0.84057971014492749</v>
      </c>
      <c r="F636" t="str">
        <f>_xlfn.IFNA(" "&amp;H628&amp;"/"&amp;I628,"")</f>
        <v xml:space="preserve"> 116/138</v>
      </c>
      <c r="G636" s="202"/>
      <c r="H636" s="202" t="s">
        <v>374</v>
      </c>
      <c r="J636" s="6"/>
    </row>
    <row r="637" spans="2:10" ht="3.9" customHeight="1">
      <c r="B637" s="10"/>
      <c r="J637" s="6"/>
    </row>
    <row r="638" spans="2:10">
      <c r="B638" s="175" t="s">
        <v>114</v>
      </c>
      <c r="J638" s="6"/>
    </row>
    <row r="639" spans="2:10">
      <c r="B639" s="168" t="s">
        <v>433</v>
      </c>
      <c r="J639" s="6"/>
    </row>
    <row r="640" spans="2:10">
      <c r="B640" s="168" t="s">
        <v>434</v>
      </c>
      <c r="J640" s="6"/>
    </row>
    <row r="641" spans="2:10">
      <c r="B641" s="206" t="s">
        <v>370</v>
      </c>
      <c r="J641" s="6"/>
    </row>
    <row r="642" spans="2:10">
      <c r="B642" s="169" t="s">
        <v>371</v>
      </c>
      <c r="F642" s="157" t="s">
        <v>376</v>
      </c>
      <c r="G642" s="208"/>
      <c r="H642" s="158"/>
      <c r="J642" s="203" t="s">
        <v>110</v>
      </c>
    </row>
    <row r="643" spans="2:10">
      <c r="B643" s="169" t="s">
        <v>846</v>
      </c>
      <c r="F643" s="5" t="s">
        <v>375</v>
      </c>
      <c r="G643" s="171" t="s">
        <v>111</v>
      </c>
      <c r="H643" s="172"/>
      <c r="J643" s="6"/>
    </row>
    <row r="644" spans="2:10">
      <c r="B644" s="10"/>
      <c r="F644" s="170" t="s">
        <v>112</v>
      </c>
      <c r="G644" s="195" t="s">
        <v>366</v>
      </c>
      <c r="H644" s="195" t="s">
        <v>367</v>
      </c>
      <c r="I644" s="196" t="s">
        <v>61</v>
      </c>
      <c r="J644" s="6"/>
    </row>
    <row r="645" spans="2:10">
      <c r="B645" s="207" t="s">
        <v>372</v>
      </c>
      <c r="C645" s="27"/>
      <c r="D645" s="18">
        <f>H646/H647</f>
        <v>0.71604938271604923</v>
      </c>
      <c r="F645" s="197" t="s">
        <v>368</v>
      </c>
      <c r="G645" s="5" cm="1">
        <f t="array" ref="G645:I647">G627:I629/I629</f>
        <v>0.08</v>
      </c>
      <c r="H645" s="5">
        <v>0.23</v>
      </c>
      <c r="I645" s="16">
        <v>0.31</v>
      </c>
      <c r="J645" s="6"/>
    </row>
    <row r="646" spans="2:10">
      <c r="B646" s="10"/>
      <c r="D646" t="str">
        <f>_xlfn.IFNA(" "&amp;H646&amp;"/"&amp;H647,"")</f>
        <v xml:space="preserve"> 0.58/0.81</v>
      </c>
      <c r="F646" s="197" t="s">
        <v>369</v>
      </c>
      <c r="G646" s="5">
        <v>0.11</v>
      </c>
      <c r="H646" s="5">
        <v>0.57999999999999996</v>
      </c>
      <c r="I646" s="16">
        <v>0.69</v>
      </c>
      <c r="J646" s="6"/>
    </row>
    <row r="647" spans="2:10">
      <c r="B647" s="207" t="s">
        <v>379</v>
      </c>
      <c r="C647" s="27"/>
      <c r="D647" s="18">
        <f>H646/I646</f>
        <v>0.84057971014492749</v>
      </c>
      <c r="F647" s="16" t="s">
        <v>61</v>
      </c>
      <c r="G647" s="16">
        <v>0.19</v>
      </c>
      <c r="H647" s="16">
        <v>0.81</v>
      </c>
      <c r="I647" s="16">
        <v>1</v>
      </c>
      <c r="J647" s="6"/>
    </row>
    <row r="648" spans="2:10">
      <c r="B648" s="10"/>
      <c r="D648" t="str">
        <f>_xlfn.IFNA(" "&amp;H646&amp;"/"&amp;I646,"")</f>
        <v xml:space="preserve"> 0.58/0.69</v>
      </c>
      <c r="J648" s="6"/>
    </row>
    <row r="649" spans="2:10">
      <c r="B649" s="10"/>
      <c r="J649" s="204" t="s">
        <v>113</v>
      </c>
    </row>
    <row r="650" spans="2:10" ht="3.9" customHeight="1">
      <c r="B650" s="205"/>
      <c r="C650" s="151"/>
      <c r="D650" s="151"/>
      <c r="E650" s="151"/>
      <c r="F650" s="151"/>
      <c r="G650" s="151"/>
      <c r="H650" s="151"/>
      <c r="I650" s="151"/>
      <c r="J650" s="150"/>
    </row>
    <row r="651" spans="2:10" ht="5.0999999999999996" customHeight="1">
      <c r="B651" s="146"/>
      <c r="C651" s="147"/>
      <c r="D651" s="147"/>
      <c r="E651" s="147"/>
      <c r="F651" s="147"/>
      <c r="G651" s="147"/>
      <c r="H651" s="147"/>
      <c r="I651" s="147"/>
      <c r="J651" s="148"/>
    </row>
    <row r="652" spans="2:10" ht="15" customHeight="1">
      <c r="B652" s="175" t="s">
        <v>415</v>
      </c>
      <c r="J652" s="6"/>
    </row>
    <row r="653" spans="2:10" ht="45" customHeight="1">
      <c r="B653" s="393" t="s">
        <v>416</v>
      </c>
      <c r="C653" s="394"/>
      <c r="D653" s="394"/>
      <c r="E653" s="394"/>
      <c r="F653" s="394"/>
      <c r="G653" s="394"/>
      <c r="H653" s="394"/>
      <c r="I653" s="394"/>
      <c r="J653" s="395"/>
    </row>
    <row r="654" spans="2:10">
      <c r="B654" s="188"/>
      <c r="C654" s="189"/>
      <c r="D654" s="189"/>
      <c r="E654" s="189"/>
      <c r="F654" s="189"/>
      <c r="G654" s="189"/>
      <c r="H654" s="189"/>
      <c r="I654" s="189"/>
      <c r="J654" s="190"/>
    </row>
    <row r="655" spans="2:10">
      <c r="B655" s="188"/>
      <c r="C655" s="157" t="s">
        <v>376</v>
      </c>
      <c r="D655" s="208"/>
      <c r="E655" s="158"/>
      <c r="G655" s="220" t="s">
        <v>430</v>
      </c>
      <c r="H655" s="221"/>
      <c r="I655" s="222"/>
      <c r="J655" s="6"/>
    </row>
    <row r="656" spans="2:10">
      <c r="B656" s="188"/>
      <c r="C656" s="5" t="s">
        <v>375</v>
      </c>
      <c r="D656" s="171" t="s">
        <v>111</v>
      </c>
      <c r="E656" s="172"/>
      <c r="J656" s="6"/>
    </row>
    <row r="657" spans="2:10">
      <c r="B657" s="188"/>
      <c r="C657" s="170" t="s">
        <v>112</v>
      </c>
      <c r="D657" s="195" t="s">
        <v>366</v>
      </c>
      <c r="E657" s="195" t="s">
        <v>367</v>
      </c>
      <c r="F657" s="196" t="s">
        <v>61</v>
      </c>
      <c r="J657" s="6"/>
    </row>
    <row r="658" spans="2:10">
      <c r="B658" s="188"/>
      <c r="C658" s="197" t="s">
        <v>368</v>
      </c>
      <c r="D658" s="5" cm="1">
        <f t="array" ref="D658:F660">G627:I629/I629</f>
        <v>0.08</v>
      </c>
      <c r="E658" s="5">
        <v>0.23</v>
      </c>
      <c r="F658" s="16">
        <v>0.31</v>
      </c>
      <c r="J658" s="6"/>
    </row>
    <row r="659" spans="2:10">
      <c r="B659" s="188"/>
      <c r="C659" s="197" t="s">
        <v>369</v>
      </c>
      <c r="D659" s="5">
        <v>0.11</v>
      </c>
      <c r="E659" s="5">
        <v>0.57999999999999996</v>
      </c>
      <c r="F659" s="16">
        <v>0.69</v>
      </c>
      <c r="J659" s="6"/>
    </row>
    <row r="660" spans="2:10">
      <c r="B660" s="188"/>
      <c r="C660" s="16" t="s">
        <v>61</v>
      </c>
      <c r="D660" s="16">
        <v>0.19</v>
      </c>
      <c r="E660" s="16">
        <v>0.81</v>
      </c>
      <c r="F660" s="16">
        <v>1</v>
      </c>
      <c r="J660" s="6"/>
    </row>
    <row r="661" spans="2:10">
      <c r="B661" s="188"/>
      <c r="J661" s="6"/>
    </row>
    <row r="662" spans="2:10">
      <c r="B662" s="188"/>
      <c r="G662" s="223" t="s">
        <v>431</v>
      </c>
      <c r="H662" s="224"/>
      <c r="I662" s="225"/>
      <c r="J662" s="6"/>
    </row>
    <row r="663" spans="2:10">
      <c r="B663" s="194" t="s">
        <v>0</v>
      </c>
      <c r="C663" s="189"/>
      <c r="D663" s="189"/>
      <c r="E663" s="189"/>
      <c r="F663" s="189"/>
      <c r="G663" s="189"/>
      <c r="H663" s="189"/>
      <c r="I663" s="189"/>
      <c r="J663" s="190"/>
    </row>
    <row r="664" spans="2:10">
      <c r="B664" s="168" t="s">
        <v>423</v>
      </c>
      <c r="C664" s="189"/>
      <c r="D664" s="189"/>
      <c r="E664" s="189"/>
      <c r="F664" s="189"/>
      <c r="G664" s="189"/>
      <c r="H664" s="189"/>
      <c r="I664" s="189"/>
      <c r="J664" s="190"/>
    </row>
    <row r="665" spans="2:10" ht="5.0999999999999996" customHeight="1">
      <c r="B665" s="168"/>
      <c r="C665" s="189"/>
      <c r="D665" s="189"/>
      <c r="E665" s="189"/>
      <c r="F665" s="189"/>
      <c r="G665" s="189"/>
      <c r="H665" s="189"/>
      <c r="I665" s="189"/>
      <c r="J665" s="190"/>
    </row>
    <row r="666" spans="2:10" ht="30" customHeight="1">
      <c r="B666" s="384" t="s">
        <v>417</v>
      </c>
      <c r="C666" s="385"/>
      <c r="D666" s="385"/>
      <c r="E666" s="385"/>
      <c r="F666" s="385"/>
      <c r="G666" s="385"/>
      <c r="H666" s="385"/>
      <c r="I666" s="385"/>
      <c r="J666" s="386"/>
    </row>
    <row r="667" spans="2:10" ht="5.0999999999999996" customHeight="1">
      <c r="B667" s="10"/>
      <c r="J667" s="6"/>
    </row>
    <row r="668" spans="2:10" ht="15" customHeight="1">
      <c r="B668" s="10"/>
      <c r="C668" s="1" t="s">
        <v>418</v>
      </c>
      <c r="F668" s="1" t="s">
        <v>419</v>
      </c>
      <c r="J668" s="6"/>
    </row>
    <row r="669" spans="2:10" ht="15" customHeight="1">
      <c r="B669" s="10"/>
      <c r="J669" s="6"/>
    </row>
    <row r="670" spans="2:10" ht="15" customHeight="1">
      <c r="B670" s="10"/>
      <c r="C670" s="19" t="s">
        <v>112</v>
      </c>
      <c r="D670" s="19" t="s">
        <v>111</v>
      </c>
      <c r="F670" s="104" t="s">
        <v>420</v>
      </c>
      <c r="G670" s="104" t="s">
        <v>422</v>
      </c>
      <c r="J670" s="6"/>
    </row>
    <row r="671" spans="2:10" ht="15" customHeight="1">
      <c r="B671" s="10"/>
      <c r="C671" s="5" t="s">
        <v>369</v>
      </c>
      <c r="D671" s="5" t="s">
        <v>367</v>
      </c>
      <c r="F671" s="104" t="s">
        <v>421</v>
      </c>
      <c r="G671" t="s">
        <v>366</v>
      </c>
      <c r="H671" t="s">
        <v>367</v>
      </c>
      <c r="I671" t="s">
        <v>99</v>
      </c>
      <c r="J671" s="6"/>
    </row>
    <row r="672" spans="2:10" ht="15" customHeight="1">
      <c r="B672" s="10"/>
      <c r="C672" s="5" t="s">
        <v>368</v>
      </c>
      <c r="D672" s="5" t="s">
        <v>367</v>
      </c>
      <c r="F672" t="s">
        <v>368</v>
      </c>
      <c r="G672">
        <v>0.08</v>
      </c>
      <c r="H672">
        <v>0.23</v>
      </c>
      <c r="I672">
        <v>0.31</v>
      </c>
      <c r="J672" s="6"/>
    </row>
    <row r="673" spans="2:10" ht="15" customHeight="1">
      <c r="B673" s="10"/>
      <c r="C673" s="5" t="s">
        <v>368</v>
      </c>
      <c r="D673" s="5" t="s">
        <v>366</v>
      </c>
      <c r="F673" t="s">
        <v>369</v>
      </c>
      <c r="G673">
        <v>0.11</v>
      </c>
      <c r="H673">
        <v>0.57999999999999996</v>
      </c>
      <c r="I673">
        <v>0.69</v>
      </c>
      <c r="J673" s="6"/>
    </row>
    <row r="674" spans="2:10" ht="15" customHeight="1">
      <c r="B674" s="10"/>
      <c r="C674" s="5" t="s">
        <v>369</v>
      </c>
      <c r="D674" s="5" t="s">
        <v>366</v>
      </c>
      <c r="F674" t="s">
        <v>99</v>
      </c>
      <c r="G674">
        <v>0.19</v>
      </c>
      <c r="H674">
        <v>0.81</v>
      </c>
      <c r="I674">
        <v>1</v>
      </c>
      <c r="J674" s="6"/>
    </row>
    <row r="675" spans="2:10" ht="15" customHeight="1">
      <c r="B675" s="10"/>
      <c r="C675" s="5" t="s">
        <v>369</v>
      </c>
      <c r="D675" s="5" t="s">
        <v>367</v>
      </c>
      <c r="J675" s="6"/>
    </row>
    <row r="676" spans="2:10" ht="15" hidden="1" customHeight="1">
      <c r="B676" s="10"/>
      <c r="C676" s="5" t="s">
        <v>369</v>
      </c>
      <c r="D676" s="5" t="s">
        <v>367</v>
      </c>
      <c r="J676" s="6"/>
    </row>
    <row r="677" spans="2:10" ht="15" hidden="1" customHeight="1">
      <c r="B677" s="10"/>
      <c r="C677" s="5" t="s">
        <v>368</v>
      </c>
      <c r="D677" s="5" t="s">
        <v>366</v>
      </c>
      <c r="J677" s="6"/>
    </row>
    <row r="678" spans="2:10" ht="15" hidden="1" customHeight="1">
      <c r="B678" s="10"/>
      <c r="C678" s="5" t="s">
        <v>368</v>
      </c>
      <c r="D678" s="5" t="s">
        <v>366</v>
      </c>
      <c r="J678" s="6"/>
    </row>
    <row r="679" spans="2:10" ht="15" hidden="1" customHeight="1">
      <c r="B679" s="10"/>
      <c r="C679" s="5" t="s">
        <v>369</v>
      </c>
      <c r="D679" s="5" t="s">
        <v>367</v>
      </c>
      <c r="J679" s="6"/>
    </row>
    <row r="680" spans="2:10" ht="15" hidden="1" customHeight="1">
      <c r="B680" s="10"/>
      <c r="C680" s="5" t="s">
        <v>369</v>
      </c>
      <c r="D680" s="5" t="s">
        <v>367</v>
      </c>
      <c r="J680" s="6"/>
    </row>
    <row r="681" spans="2:10" ht="15" hidden="1" customHeight="1">
      <c r="B681" s="10"/>
      <c r="C681" s="5" t="s">
        <v>369</v>
      </c>
      <c r="D681" s="5" t="s">
        <v>367</v>
      </c>
      <c r="J681" s="6"/>
    </row>
    <row r="682" spans="2:10" ht="15" hidden="1" customHeight="1">
      <c r="B682" s="10"/>
      <c r="C682" s="5" t="s">
        <v>369</v>
      </c>
      <c r="D682" s="5" t="s">
        <v>367</v>
      </c>
      <c r="J682" s="6"/>
    </row>
    <row r="683" spans="2:10" ht="15" hidden="1" customHeight="1">
      <c r="B683" s="10"/>
      <c r="C683" s="5" t="s">
        <v>368</v>
      </c>
      <c r="D683" s="5" t="s">
        <v>366</v>
      </c>
      <c r="J683" s="6"/>
    </row>
    <row r="684" spans="2:10" ht="15" hidden="1" customHeight="1">
      <c r="B684" s="10"/>
      <c r="C684" s="5" t="s">
        <v>369</v>
      </c>
      <c r="D684" s="5" t="s">
        <v>367</v>
      </c>
      <c r="J684" s="6"/>
    </row>
    <row r="685" spans="2:10" ht="15" hidden="1" customHeight="1">
      <c r="B685" s="10"/>
      <c r="C685" s="5" t="s">
        <v>369</v>
      </c>
      <c r="D685" s="5" t="s">
        <v>367</v>
      </c>
      <c r="J685" s="6"/>
    </row>
    <row r="686" spans="2:10" ht="15" hidden="1" customHeight="1">
      <c r="B686" s="10"/>
      <c r="C686" s="5" t="s">
        <v>368</v>
      </c>
      <c r="D686" s="5" t="s">
        <v>367</v>
      </c>
      <c r="J686" s="6"/>
    </row>
    <row r="687" spans="2:10" ht="15" hidden="1" customHeight="1">
      <c r="B687" s="10"/>
      <c r="C687" s="5" t="s">
        <v>369</v>
      </c>
      <c r="D687" s="5" t="s">
        <v>366</v>
      </c>
      <c r="J687" s="6"/>
    </row>
    <row r="688" spans="2:10" ht="15" hidden="1" customHeight="1">
      <c r="B688" s="10"/>
      <c r="C688" s="5" t="s">
        <v>368</v>
      </c>
      <c r="D688" s="5" t="s">
        <v>367</v>
      </c>
      <c r="J688" s="6"/>
    </row>
    <row r="689" spans="2:10" ht="15" hidden="1" customHeight="1">
      <c r="B689" s="10"/>
      <c r="C689" s="5" t="s">
        <v>368</v>
      </c>
      <c r="D689" s="5" t="s">
        <v>367</v>
      </c>
      <c r="J689" s="6"/>
    </row>
    <row r="690" spans="2:10" ht="15" hidden="1" customHeight="1">
      <c r="B690" s="10"/>
      <c r="C690" s="5" t="s">
        <v>369</v>
      </c>
      <c r="D690" s="5" t="s">
        <v>367</v>
      </c>
      <c r="J690" s="6"/>
    </row>
    <row r="691" spans="2:10" ht="15" hidden="1" customHeight="1">
      <c r="B691" s="10"/>
      <c r="C691" s="5" t="s">
        <v>368</v>
      </c>
      <c r="D691" s="5" t="s">
        <v>367</v>
      </c>
      <c r="J691" s="6"/>
    </row>
    <row r="692" spans="2:10" ht="15" hidden="1" customHeight="1">
      <c r="B692" s="10"/>
      <c r="C692" s="5" t="s">
        <v>368</v>
      </c>
      <c r="D692" s="5" t="s">
        <v>367</v>
      </c>
      <c r="J692" s="6"/>
    </row>
    <row r="693" spans="2:10" ht="15" hidden="1" customHeight="1">
      <c r="B693" s="10"/>
      <c r="C693" s="5" t="s">
        <v>369</v>
      </c>
      <c r="D693" s="5" t="s">
        <v>367</v>
      </c>
      <c r="J693" s="6"/>
    </row>
    <row r="694" spans="2:10" ht="15" hidden="1" customHeight="1">
      <c r="B694" s="10"/>
      <c r="C694" s="5" t="s">
        <v>369</v>
      </c>
      <c r="D694" s="5" t="s">
        <v>367</v>
      </c>
      <c r="J694" s="6"/>
    </row>
    <row r="695" spans="2:10" ht="15" hidden="1" customHeight="1">
      <c r="B695" s="10"/>
      <c r="C695" s="5" t="s">
        <v>368</v>
      </c>
      <c r="D695" s="5" t="s">
        <v>367</v>
      </c>
      <c r="J695" s="6"/>
    </row>
    <row r="696" spans="2:10" ht="15" hidden="1" customHeight="1">
      <c r="B696" s="10"/>
      <c r="C696" s="5" t="s">
        <v>369</v>
      </c>
      <c r="D696" s="5" t="s">
        <v>367</v>
      </c>
      <c r="J696" s="6"/>
    </row>
    <row r="697" spans="2:10" ht="15" hidden="1" customHeight="1">
      <c r="B697" s="10"/>
      <c r="C697" s="5" t="s">
        <v>369</v>
      </c>
      <c r="D697" s="5" t="s">
        <v>367</v>
      </c>
      <c r="J697" s="6"/>
    </row>
    <row r="698" spans="2:10" ht="15" hidden="1" customHeight="1">
      <c r="B698" s="10"/>
      <c r="C698" s="5" t="s">
        <v>369</v>
      </c>
      <c r="D698" s="5" t="s">
        <v>367</v>
      </c>
      <c r="J698" s="6"/>
    </row>
    <row r="699" spans="2:10" ht="15" hidden="1" customHeight="1">
      <c r="B699" s="10"/>
      <c r="C699" s="5" t="s">
        <v>368</v>
      </c>
      <c r="D699" s="5" t="s">
        <v>366</v>
      </c>
      <c r="J699" s="6"/>
    </row>
    <row r="700" spans="2:10" ht="15" hidden="1" customHeight="1">
      <c r="B700" s="10"/>
      <c r="C700" s="5" t="s">
        <v>368</v>
      </c>
      <c r="D700" s="5" t="s">
        <v>367</v>
      </c>
      <c r="J700" s="6"/>
    </row>
    <row r="701" spans="2:10" ht="15" hidden="1" customHeight="1">
      <c r="B701" s="10"/>
      <c r="C701" s="5" t="s">
        <v>369</v>
      </c>
      <c r="D701" s="5" t="s">
        <v>366</v>
      </c>
      <c r="J701" s="6"/>
    </row>
    <row r="702" spans="2:10" ht="15" hidden="1" customHeight="1">
      <c r="B702" s="10"/>
      <c r="C702" s="5" t="s">
        <v>369</v>
      </c>
      <c r="D702" s="5" t="s">
        <v>366</v>
      </c>
      <c r="J702" s="6"/>
    </row>
    <row r="703" spans="2:10" ht="15" hidden="1" customHeight="1">
      <c r="B703" s="10"/>
      <c r="C703" s="5" t="s">
        <v>369</v>
      </c>
      <c r="D703" s="5" t="s">
        <v>367</v>
      </c>
      <c r="J703" s="6"/>
    </row>
    <row r="704" spans="2:10" ht="15" hidden="1" customHeight="1">
      <c r="B704" s="10"/>
      <c r="C704" s="5" t="s">
        <v>369</v>
      </c>
      <c r="D704" s="5" t="s">
        <v>367</v>
      </c>
      <c r="J704" s="6"/>
    </row>
    <row r="705" spans="2:10" ht="15" hidden="1" customHeight="1">
      <c r="B705" s="10"/>
      <c r="C705" s="5" t="s">
        <v>369</v>
      </c>
      <c r="D705" s="5" t="s">
        <v>367</v>
      </c>
      <c r="J705" s="6"/>
    </row>
    <row r="706" spans="2:10" ht="15" hidden="1" customHeight="1">
      <c r="B706" s="10"/>
      <c r="C706" s="5" t="s">
        <v>369</v>
      </c>
      <c r="D706" s="5" t="s">
        <v>366</v>
      </c>
      <c r="J706" s="6"/>
    </row>
    <row r="707" spans="2:10" ht="15" hidden="1" customHeight="1">
      <c r="B707" s="10"/>
      <c r="C707" s="5" t="s">
        <v>369</v>
      </c>
      <c r="D707" s="5" t="s">
        <v>367</v>
      </c>
      <c r="J707" s="6"/>
    </row>
    <row r="708" spans="2:10" ht="15" hidden="1" customHeight="1">
      <c r="B708" s="10"/>
      <c r="C708" s="5" t="s">
        <v>369</v>
      </c>
      <c r="D708" s="5" t="s">
        <v>367</v>
      </c>
      <c r="J708" s="6"/>
    </row>
    <row r="709" spans="2:10" ht="15" hidden="1" customHeight="1">
      <c r="B709" s="10"/>
      <c r="C709" s="5" t="s">
        <v>369</v>
      </c>
      <c r="D709" s="5" t="s">
        <v>366</v>
      </c>
      <c r="J709" s="6"/>
    </row>
    <row r="710" spans="2:10" ht="15" hidden="1" customHeight="1">
      <c r="B710" s="10"/>
      <c r="C710" s="5" t="s">
        <v>369</v>
      </c>
      <c r="D710" s="5" t="s">
        <v>367</v>
      </c>
      <c r="J710" s="6"/>
    </row>
    <row r="711" spans="2:10" ht="15" hidden="1" customHeight="1">
      <c r="B711" s="10"/>
      <c r="C711" s="5" t="s">
        <v>369</v>
      </c>
      <c r="D711" s="5" t="s">
        <v>367</v>
      </c>
      <c r="J711" s="6"/>
    </row>
    <row r="712" spans="2:10" ht="15" hidden="1" customHeight="1">
      <c r="B712" s="10"/>
      <c r="C712" s="5" t="s">
        <v>369</v>
      </c>
      <c r="D712" s="5" t="s">
        <v>367</v>
      </c>
      <c r="J712" s="6"/>
    </row>
    <row r="713" spans="2:10" ht="15" hidden="1" customHeight="1">
      <c r="B713" s="10"/>
      <c r="C713" s="5" t="s">
        <v>369</v>
      </c>
      <c r="D713" s="5" t="s">
        <v>367</v>
      </c>
      <c r="J713" s="6"/>
    </row>
    <row r="714" spans="2:10" ht="15" hidden="1" customHeight="1">
      <c r="B714" s="10"/>
      <c r="C714" s="5" t="s">
        <v>368</v>
      </c>
      <c r="D714" s="5" t="s">
        <v>367</v>
      </c>
      <c r="J714" s="6"/>
    </row>
    <row r="715" spans="2:10" ht="15" hidden="1" customHeight="1">
      <c r="B715" s="10"/>
      <c r="C715" s="5" t="s">
        <v>369</v>
      </c>
      <c r="D715" s="5" t="s">
        <v>367</v>
      </c>
      <c r="J715" s="6"/>
    </row>
    <row r="716" spans="2:10" ht="15" hidden="1" customHeight="1">
      <c r="B716" s="10"/>
      <c r="C716" s="5" t="s">
        <v>369</v>
      </c>
      <c r="D716" s="5" t="s">
        <v>367</v>
      </c>
      <c r="J716" s="6"/>
    </row>
    <row r="717" spans="2:10" ht="15" hidden="1" customHeight="1">
      <c r="B717" s="10"/>
      <c r="C717" s="5" t="s">
        <v>368</v>
      </c>
      <c r="D717" s="5" t="s">
        <v>367</v>
      </c>
      <c r="J717" s="6"/>
    </row>
    <row r="718" spans="2:10" ht="15" hidden="1" customHeight="1">
      <c r="B718" s="10"/>
      <c r="C718" s="5" t="s">
        <v>369</v>
      </c>
      <c r="D718" s="5" t="s">
        <v>367</v>
      </c>
      <c r="J718" s="6"/>
    </row>
    <row r="719" spans="2:10" ht="15" hidden="1" customHeight="1">
      <c r="B719" s="10"/>
      <c r="C719" s="5" t="s">
        <v>369</v>
      </c>
      <c r="D719" s="5" t="s">
        <v>367</v>
      </c>
      <c r="J719" s="6"/>
    </row>
    <row r="720" spans="2:10" ht="15" hidden="1" customHeight="1">
      <c r="B720" s="10"/>
      <c r="C720" s="5" t="s">
        <v>369</v>
      </c>
      <c r="D720" s="5" t="s">
        <v>367</v>
      </c>
      <c r="J720" s="6"/>
    </row>
    <row r="721" spans="2:10" ht="15" hidden="1" customHeight="1">
      <c r="B721" s="10"/>
      <c r="C721" s="5" t="s">
        <v>369</v>
      </c>
      <c r="D721" s="5" t="s">
        <v>366</v>
      </c>
      <c r="J721" s="6"/>
    </row>
    <row r="722" spans="2:10" ht="15" hidden="1" customHeight="1">
      <c r="B722" s="10"/>
      <c r="C722" s="5" t="s">
        <v>369</v>
      </c>
      <c r="D722" s="5" t="s">
        <v>366</v>
      </c>
      <c r="J722" s="6"/>
    </row>
    <row r="723" spans="2:10" ht="15" hidden="1" customHeight="1">
      <c r="B723" s="10"/>
      <c r="C723" s="5" t="s">
        <v>368</v>
      </c>
      <c r="D723" s="5" t="s">
        <v>367</v>
      </c>
      <c r="J723" s="6"/>
    </row>
    <row r="724" spans="2:10" ht="15" hidden="1" customHeight="1">
      <c r="B724" s="10"/>
      <c r="C724" s="5" t="s">
        <v>368</v>
      </c>
      <c r="D724" s="5" t="s">
        <v>367</v>
      </c>
      <c r="J724" s="6"/>
    </row>
    <row r="725" spans="2:10" ht="15" hidden="1" customHeight="1">
      <c r="B725" s="10"/>
      <c r="C725" s="5" t="s">
        <v>368</v>
      </c>
      <c r="D725" s="5" t="s">
        <v>366</v>
      </c>
      <c r="J725" s="6"/>
    </row>
    <row r="726" spans="2:10" ht="15" hidden="1" customHeight="1">
      <c r="B726" s="10"/>
      <c r="C726" s="5" t="s">
        <v>368</v>
      </c>
      <c r="D726" s="5" t="s">
        <v>367</v>
      </c>
      <c r="J726" s="6"/>
    </row>
    <row r="727" spans="2:10" ht="15" hidden="1" customHeight="1">
      <c r="B727" s="10"/>
      <c r="C727" s="5" t="s">
        <v>368</v>
      </c>
      <c r="D727" s="5" t="s">
        <v>367</v>
      </c>
      <c r="J727" s="6"/>
    </row>
    <row r="728" spans="2:10" ht="15" hidden="1" customHeight="1">
      <c r="B728" s="10"/>
      <c r="C728" s="5" t="s">
        <v>368</v>
      </c>
      <c r="D728" s="5" t="s">
        <v>367</v>
      </c>
      <c r="J728" s="6"/>
    </row>
    <row r="729" spans="2:10" ht="15" hidden="1" customHeight="1">
      <c r="B729" s="10"/>
      <c r="C729" s="5" t="s">
        <v>368</v>
      </c>
      <c r="D729" s="5" t="s">
        <v>367</v>
      </c>
      <c r="J729" s="6"/>
    </row>
    <row r="730" spans="2:10" ht="15" hidden="1" customHeight="1">
      <c r="B730" s="10"/>
      <c r="C730" s="5" t="s">
        <v>369</v>
      </c>
      <c r="D730" s="5" t="s">
        <v>367</v>
      </c>
      <c r="J730" s="6"/>
    </row>
    <row r="731" spans="2:10" ht="15" hidden="1" customHeight="1">
      <c r="B731" s="10"/>
      <c r="C731" s="5" t="s">
        <v>369</v>
      </c>
      <c r="D731" s="5" t="s">
        <v>367</v>
      </c>
      <c r="J731" s="6"/>
    </row>
    <row r="732" spans="2:10" ht="15" hidden="1" customHeight="1">
      <c r="B732" s="10"/>
      <c r="C732" s="5" t="s">
        <v>369</v>
      </c>
      <c r="D732" s="5" t="s">
        <v>367</v>
      </c>
      <c r="J732" s="6"/>
    </row>
    <row r="733" spans="2:10" ht="15" hidden="1" customHeight="1">
      <c r="B733" s="10"/>
      <c r="C733" s="5" t="s">
        <v>369</v>
      </c>
      <c r="D733" s="5" t="s">
        <v>367</v>
      </c>
      <c r="J733" s="6"/>
    </row>
    <row r="734" spans="2:10" ht="15" hidden="1" customHeight="1">
      <c r="B734" s="10"/>
      <c r="C734" s="5" t="s">
        <v>369</v>
      </c>
      <c r="D734" s="5" t="s">
        <v>367</v>
      </c>
      <c r="J734" s="6"/>
    </row>
    <row r="735" spans="2:10" ht="15" hidden="1" customHeight="1">
      <c r="B735" s="10"/>
      <c r="C735" s="5" t="s">
        <v>368</v>
      </c>
      <c r="D735" s="5" t="s">
        <v>367</v>
      </c>
      <c r="J735" s="6"/>
    </row>
    <row r="736" spans="2:10" ht="15" hidden="1" customHeight="1">
      <c r="B736" s="10"/>
      <c r="C736" s="5" t="s">
        <v>369</v>
      </c>
      <c r="D736" s="5" t="s">
        <v>367</v>
      </c>
      <c r="J736" s="6"/>
    </row>
    <row r="737" spans="2:10" ht="15" hidden="1" customHeight="1">
      <c r="B737" s="10"/>
      <c r="C737" s="5" t="s">
        <v>369</v>
      </c>
      <c r="D737" s="5" t="s">
        <v>367</v>
      </c>
      <c r="J737" s="6"/>
    </row>
    <row r="738" spans="2:10" ht="15" hidden="1" customHeight="1">
      <c r="B738" s="10"/>
      <c r="C738" s="5" t="s">
        <v>369</v>
      </c>
      <c r="D738" s="5" t="s">
        <v>367</v>
      </c>
      <c r="J738" s="6"/>
    </row>
    <row r="739" spans="2:10" ht="15" hidden="1" customHeight="1">
      <c r="B739" s="10"/>
      <c r="C739" s="5" t="s">
        <v>368</v>
      </c>
      <c r="D739" s="5" t="s">
        <v>366</v>
      </c>
      <c r="J739" s="6"/>
    </row>
    <row r="740" spans="2:10" ht="15" hidden="1" customHeight="1">
      <c r="B740" s="10"/>
      <c r="C740" s="5" t="s">
        <v>369</v>
      </c>
      <c r="D740" s="5" t="s">
        <v>367</v>
      </c>
      <c r="J740" s="6"/>
    </row>
    <row r="741" spans="2:10" ht="15" hidden="1" customHeight="1">
      <c r="B741" s="10"/>
      <c r="C741" s="5" t="s">
        <v>369</v>
      </c>
      <c r="D741" s="5" t="s">
        <v>367</v>
      </c>
      <c r="J741" s="6"/>
    </row>
    <row r="742" spans="2:10" ht="15" hidden="1" customHeight="1">
      <c r="B742" s="10"/>
      <c r="C742" s="5" t="s">
        <v>369</v>
      </c>
      <c r="D742" s="5" t="s">
        <v>367</v>
      </c>
      <c r="J742" s="6"/>
    </row>
    <row r="743" spans="2:10" ht="15" hidden="1" customHeight="1">
      <c r="B743" s="10"/>
      <c r="C743" s="5" t="s">
        <v>369</v>
      </c>
      <c r="D743" s="5" t="s">
        <v>367</v>
      </c>
      <c r="J743" s="6"/>
    </row>
    <row r="744" spans="2:10" ht="15" hidden="1" customHeight="1">
      <c r="B744" s="10"/>
      <c r="C744" s="5" t="s">
        <v>369</v>
      </c>
      <c r="D744" s="5" t="s">
        <v>367</v>
      </c>
      <c r="J744" s="6"/>
    </row>
    <row r="745" spans="2:10" ht="15" hidden="1" customHeight="1">
      <c r="B745" s="10"/>
      <c r="C745" s="5" t="s">
        <v>369</v>
      </c>
      <c r="D745" s="5" t="s">
        <v>367</v>
      </c>
      <c r="J745" s="6"/>
    </row>
    <row r="746" spans="2:10" ht="15" hidden="1" customHeight="1">
      <c r="B746" s="10"/>
      <c r="C746" s="5" t="s">
        <v>369</v>
      </c>
      <c r="D746" s="5" t="s">
        <v>367</v>
      </c>
      <c r="J746" s="6"/>
    </row>
    <row r="747" spans="2:10" ht="15" hidden="1" customHeight="1">
      <c r="B747" s="10"/>
      <c r="C747" s="5" t="s">
        <v>369</v>
      </c>
      <c r="D747" s="5" t="s">
        <v>366</v>
      </c>
      <c r="J747" s="6"/>
    </row>
    <row r="748" spans="2:10" ht="15" hidden="1" customHeight="1">
      <c r="B748" s="10"/>
      <c r="C748" s="5" t="s">
        <v>369</v>
      </c>
      <c r="D748" s="5" t="s">
        <v>367</v>
      </c>
      <c r="J748" s="6"/>
    </row>
    <row r="749" spans="2:10" ht="15" hidden="1" customHeight="1">
      <c r="B749" s="10"/>
      <c r="C749" s="5" t="s">
        <v>368</v>
      </c>
      <c r="D749" s="5" t="s">
        <v>367</v>
      </c>
      <c r="J749" s="6"/>
    </row>
    <row r="750" spans="2:10" ht="15" hidden="1" customHeight="1">
      <c r="B750" s="10"/>
      <c r="C750" s="5" t="s">
        <v>369</v>
      </c>
      <c r="D750" s="5" t="s">
        <v>366</v>
      </c>
      <c r="J750" s="6"/>
    </row>
    <row r="751" spans="2:10" ht="15" hidden="1" customHeight="1">
      <c r="B751" s="10"/>
      <c r="C751" s="5" t="s">
        <v>369</v>
      </c>
      <c r="D751" s="5" t="s">
        <v>367</v>
      </c>
      <c r="J751" s="6"/>
    </row>
    <row r="752" spans="2:10" ht="15" hidden="1" customHeight="1">
      <c r="B752" s="10"/>
      <c r="C752" s="5" t="s">
        <v>369</v>
      </c>
      <c r="D752" s="5" t="s">
        <v>367</v>
      </c>
      <c r="J752" s="6"/>
    </row>
    <row r="753" spans="2:10" ht="15" hidden="1" customHeight="1">
      <c r="B753" s="10"/>
      <c r="C753" s="5" t="s">
        <v>369</v>
      </c>
      <c r="D753" s="5" t="s">
        <v>367</v>
      </c>
      <c r="J753" s="6"/>
    </row>
    <row r="754" spans="2:10" ht="15" hidden="1" customHeight="1">
      <c r="B754" s="10"/>
      <c r="C754" s="5" t="s">
        <v>369</v>
      </c>
      <c r="D754" s="5" t="s">
        <v>367</v>
      </c>
      <c r="J754" s="6"/>
    </row>
    <row r="755" spans="2:10" ht="15" hidden="1" customHeight="1">
      <c r="B755" s="10"/>
      <c r="C755" s="5" t="s">
        <v>369</v>
      </c>
      <c r="D755" s="5" t="s">
        <v>367</v>
      </c>
      <c r="J755" s="6"/>
    </row>
    <row r="756" spans="2:10" ht="15" hidden="1" customHeight="1">
      <c r="B756" s="10"/>
      <c r="C756" s="5" t="s">
        <v>368</v>
      </c>
      <c r="D756" s="5" t="s">
        <v>367</v>
      </c>
      <c r="J756" s="6"/>
    </row>
    <row r="757" spans="2:10" ht="15" hidden="1" customHeight="1">
      <c r="B757" s="10"/>
      <c r="C757" s="5" t="s">
        <v>368</v>
      </c>
      <c r="D757" s="5" t="s">
        <v>367</v>
      </c>
      <c r="J757" s="6"/>
    </row>
    <row r="758" spans="2:10" ht="15" hidden="1" customHeight="1">
      <c r="B758" s="10"/>
      <c r="C758" s="5" t="s">
        <v>369</v>
      </c>
      <c r="D758" s="5" t="s">
        <v>367</v>
      </c>
      <c r="J758" s="6"/>
    </row>
    <row r="759" spans="2:10" ht="15" hidden="1" customHeight="1">
      <c r="B759" s="10"/>
      <c r="C759" s="5" t="s">
        <v>369</v>
      </c>
      <c r="D759" s="5" t="s">
        <v>367</v>
      </c>
      <c r="J759" s="6"/>
    </row>
    <row r="760" spans="2:10" ht="15" hidden="1" customHeight="1">
      <c r="B760" s="10"/>
      <c r="C760" s="5" t="s">
        <v>369</v>
      </c>
      <c r="D760" s="5" t="s">
        <v>367</v>
      </c>
      <c r="J760" s="6"/>
    </row>
    <row r="761" spans="2:10" ht="15" hidden="1" customHeight="1">
      <c r="B761" s="10"/>
      <c r="C761" s="5" t="s">
        <v>369</v>
      </c>
      <c r="D761" s="5" t="s">
        <v>367</v>
      </c>
      <c r="J761" s="6"/>
    </row>
    <row r="762" spans="2:10" ht="15" hidden="1" customHeight="1">
      <c r="B762" s="10"/>
      <c r="C762" s="5" t="s">
        <v>369</v>
      </c>
      <c r="D762" s="5" t="s">
        <v>367</v>
      </c>
      <c r="J762" s="6"/>
    </row>
    <row r="763" spans="2:10" ht="15" hidden="1" customHeight="1">
      <c r="B763" s="10"/>
      <c r="C763" s="5" t="s">
        <v>369</v>
      </c>
      <c r="D763" s="5" t="s">
        <v>366</v>
      </c>
      <c r="J763" s="6"/>
    </row>
    <row r="764" spans="2:10" ht="15" hidden="1" customHeight="1">
      <c r="B764" s="10"/>
      <c r="C764" s="5" t="s">
        <v>368</v>
      </c>
      <c r="D764" s="5" t="s">
        <v>367</v>
      </c>
      <c r="J764" s="6"/>
    </row>
    <row r="765" spans="2:10" ht="15" hidden="1" customHeight="1">
      <c r="B765" s="10"/>
      <c r="C765" s="5" t="s">
        <v>369</v>
      </c>
      <c r="D765" s="5" t="s">
        <v>367</v>
      </c>
      <c r="J765" s="6"/>
    </row>
    <row r="766" spans="2:10" ht="15" hidden="1" customHeight="1">
      <c r="B766" s="10"/>
      <c r="C766" s="5" t="s">
        <v>368</v>
      </c>
      <c r="D766" s="5" t="s">
        <v>366</v>
      </c>
      <c r="J766" s="6"/>
    </row>
    <row r="767" spans="2:10" ht="15" hidden="1" customHeight="1">
      <c r="B767" s="10"/>
      <c r="C767" s="5" t="s">
        <v>368</v>
      </c>
      <c r="D767" s="5" t="s">
        <v>367</v>
      </c>
      <c r="J767" s="6"/>
    </row>
    <row r="768" spans="2:10" ht="15" hidden="1" customHeight="1">
      <c r="B768" s="10"/>
      <c r="C768" s="5" t="s">
        <v>369</v>
      </c>
      <c r="D768" s="5" t="s">
        <v>367</v>
      </c>
      <c r="J768" s="6"/>
    </row>
    <row r="769" spans="2:10" ht="15" hidden="1" customHeight="1">
      <c r="B769" s="10"/>
      <c r="C769" s="5" t="s">
        <v>368</v>
      </c>
      <c r="D769" s="5" t="s">
        <v>367</v>
      </c>
      <c r="J769" s="6"/>
    </row>
    <row r="770" spans="2:10" ht="15" hidden="1" customHeight="1">
      <c r="B770" s="10"/>
      <c r="C770" s="5" t="s">
        <v>369</v>
      </c>
      <c r="D770" s="5" t="s">
        <v>367</v>
      </c>
      <c r="J770" s="6"/>
    </row>
    <row r="771" spans="2:10" ht="15" hidden="1" customHeight="1">
      <c r="B771" s="10"/>
      <c r="C771" s="5" t="s">
        <v>369</v>
      </c>
      <c r="D771" s="5" t="s">
        <v>367</v>
      </c>
      <c r="J771" s="6"/>
    </row>
    <row r="772" spans="2:10" ht="15" hidden="1" customHeight="1">
      <c r="B772" s="10"/>
      <c r="C772" s="5" t="s">
        <v>368</v>
      </c>
      <c r="D772" s="5" t="s">
        <v>367</v>
      </c>
      <c r="J772" s="6"/>
    </row>
    <row r="773" spans="2:10" ht="15" hidden="1" customHeight="1">
      <c r="B773" s="10"/>
      <c r="C773" s="5" t="s">
        <v>368</v>
      </c>
      <c r="D773" s="5" t="s">
        <v>366</v>
      </c>
      <c r="J773" s="6"/>
    </row>
    <row r="774" spans="2:10" ht="15" hidden="1" customHeight="1">
      <c r="B774" s="10"/>
      <c r="C774" s="5" t="s">
        <v>369</v>
      </c>
      <c r="D774" s="5" t="s">
        <v>367</v>
      </c>
      <c r="J774" s="6"/>
    </row>
    <row r="775" spans="2:10" ht="15" hidden="1" customHeight="1">
      <c r="B775" s="10"/>
      <c r="C775" s="5" t="s">
        <v>369</v>
      </c>
      <c r="D775" s="5" t="s">
        <v>367</v>
      </c>
      <c r="J775" s="6"/>
    </row>
    <row r="776" spans="2:10" ht="15" hidden="1" customHeight="1">
      <c r="B776" s="10"/>
      <c r="C776" s="5" t="s">
        <v>368</v>
      </c>
      <c r="D776" s="5" t="s">
        <v>366</v>
      </c>
      <c r="J776" s="6"/>
    </row>
    <row r="777" spans="2:10" ht="15" hidden="1" customHeight="1">
      <c r="B777" s="10"/>
      <c r="C777" s="5" t="s">
        <v>368</v>
      </c>
      <c r="D777" s="5" t="s">
        <v>366</v>
      </c>
      <c r="J777" s="6"/>
    </row>
    <row r="778" spans="2:10" ht="15" hidden="1" customHeight="1">
      <c r="B778" s="10"/>
      <c r="C778" s="5" t="s">
        <v>369</v>
      </c>
      <c r="D778" s="5" t="s">
        <v>366</v>
      </c>
      <c r="J778" s="6"/>
    </row>
    <row r="779" spans="2:10" ht="15" hidden="1" customHeight="1">
      <c r="B779" s="10"/>
      <c r="C779" s="5" t="s">
        <v>369</v>
      </c>
      <c r="D779" s="5" t="s">
        <v>367</v>
      </c>
      <c r="J779" s="6"/>
    </row>
    <row r="780" spans="2:10" ht="15" hidden="1" customHeight="1">
      <c r="B780" s="10"/>
      <c r="C780" s="5" t="s">
        <v>369</v>
      </c>
      <c r="D780" s="5" t="s">
        <v>367</v>
      </c>
      <c r="J780" s="6"/>
    </row>
    <row r="781" spans="2:10" ht="15" hidden="1" customHeight="1">
      <c r="B781" s="10"/>
      <c r="C781" s="5" t="s">
        <v>369</v>
      </c>
      <c r="D781" s="5" t="s">
        <v>367</v>
      </c>
      <c r="J781" s="6"/>
    </row>
    <row r="782" spans="2:10" ht="15" hidden="1" customHeight="1">
      <c r="B782" s="10"/>
      <c r="C782" s="5" t="s">
        <v>369</v>
      </c>
      <c r="D782" s="5" t="s">
        <v>367</v>
      </c>
      <c r="J782" s="6"/>
    </row>
    <row r="783" spans="2:10" ht="15" hidden="1" customHeight="1">
      <c r="B783" s="10"/>
      <c r="C783" s="5" t="s">
        <v>368</v>
      </c>
      <c r="D783" s="5" t="s">
        <v>366</v>
      </c>
      <c r="J783" s="6"/>
    </row>
    <row r="784" spans="2:10" ht="15" hidden="1" customHeight="1">
      <c r="B784" s="10"/>
      <c r="C784" s="5" t="s">
        <v>369</v>
      </c>
      <c r="D784" s="5" t="s">
        <v>367</v>
      </c>
      <c r="J784" s="6"/>
    </row>
    <row r="785" spans="2:10" ht="15" hidden="1" customHeight="1">
      <c r="B785" s="10"/>
      <c r="C785" s="5" t="s">
        <v>369</v>
      </c>
      <c r="D785" s="5" t="s">
        <v>367</v>
      </c>
      <c r="J785" s="6"/>
    </row>
    <row r="786" spans="2:10" ht="15" hidden="1" customHeight="1">
      <c r="B786" s="10"/>
      <c r="C786" s="5" t="s">
        <v>368</v>
      </c>
      <c r="D786" s="5" t="s">
        <v>367</v>
      </c>
      <c r="J786" s="6"/>
    </row>
    <row r="787" spans="2:10" ht="15" hidden="1" customHeight="1">
      <c r="B787" s="10"/>
      <c r="C787" s="5" t="s">
        <v>369</v>
      </c>
      <c r="D787" s="5" t="s">
        <v>366</v>
      </c>
      <c r="J787" s="6"/>
    </row>
    <row r="788" spans="2:10" ht="15" hidden="1" customHeight="1">
      <c r="B788" s="10"/>
      <c r="C788" s="5" t="s">
        <v>368</v>
      </c>
      <c r="D788" s="5" t="s">
        <v>367</v>
      </c>
      <c r="J788" s="6"/>
    </row>
    <row r="789" spans="2:10" ht="15" hidden="1" customHeight="1">
      <c r="B789" s="10"/>
      <c r="C789" s="5" t="s">
        <v>368</v>
      </c>
      <c r="D789" s="5" t="s">
        <v>367</v>
      </c>
      <c r="J789" s="6"/>
    </row>
    <row r="790" spans="2:10" ht="15" hidden="1" customHeight="1">
      <c r="B790" s="10"/>
      <c r="C790" s="5" t="s">
        <v>369</v>
      </c>
      <c r="D790" s="5" t="s">
        <v>367</v>
      </c>
      <c r="J790" s="6"/>
    </row>
    <row r="791" spans="2:10" ht="15" hidden="1" customHeight="1">
      <c r="B791" s="10"/>
      <c r="C791" s="5" t="s">
        <v>368</v>
      </c>
      <c r="D791" s="5" t="s">
        <v>367</v>
      </c>
      <c r="J791" s="6"/>
    </row>
    <row r="792" spans="2:10" ht="15" hidden="1" customHeight="1">
      <c r="B792" s="10"/>
      <c r="C792" s="5" t="s">
        <v>368</v>
      </c>
      <c r="D792" s="5" t="s">
        <v>367</v>
      </c>
      <c r="J792" s="6"/>
    </row>
    <row r="793" spans="2:10" ht="15" hidden="1" customHeight="1">
      <c r="B793" s="10"/>
      <c r="C793" s="5" t="s">
        <v>369</v>
      </c>
      <c r="D793" s="5" t="s">
        <v>367</v>
      </c>
      <c r="J793" s="6"/>
    </row>
    <row r="794" spans="2:10" ht="15" hidden="1" customHeight="1">
      <c r="B794" s="10"/>
      <c r="C794" s="5" t="s">
        <v>369</v>
      </c>
      <c r="D794" s="5" t="s">
        <v>367</v>
      </c>
      <c r="J794" s="6"/>
    </row>
    <row r="795" spans="2:10" ht="15" hidden="1" customHeight="1">
      <c r="B795" s="10"/>
      <c r="C795" s="5" t="s">
        <v>368</v>
      </c>
      <c r="D795" s="5" t="s">
        <v>367</v>
      </c>
      <c r="J795" s="6"/>
    </row>
    <row r="796" spans="2:10" ht="15" hidden="1" customHeight="1">
      <c r="B796" s="10"/>
      <c r="C796" s="5" t="s">
        <v>369</v>
      </c>
      <c r="D796" s="5" t="s">
        <v>367</v>
      </c>
      <c r="J796" s="6"/>
    </row>
    <row r="797" spans="2:10" ht="15" hidden="1" customHeight="1">
      <c r="B797" s="10"/>
      <c r="C797" s="5" t="s">
        <v>369</v>
      </c>
      <c r="D797" s="5" t="s">
        <v>367</v>
      </c>
      <c r="J797" s="6"/>
    </row>
    <row r="798" spans="2:10" ht="15" hidden="1" customHeight="1">
      <c r="B798" s="10"/>
      <c r="C798" s="5" t="s">
        <v>369</v>
      </c>
      <c r="D798" s="5" t="s">
        <v>367</v>
      </c>
      <c r="J798" s="6"/>
    </row>
    <row r="799" spans="2:10" ht="15" hidden="1" customHeight="1">
      <c r="B799" s="10"/>
      <c r="C799" s="5" t="s">
        <v>368</v>
      </c>
      <c r="D799" s="5" t="s">
        <v>366</v>
      </c>
      <c r="J799" s="6"/>
    </row>
    <row r="800" spans="2:10" ht="15" hidden="1" customHeight="1">
      <c r="B800" s="10"/>
      <c r="C800" s="5" t="s">
        <v>368</v>
      </c>
      <c r="D800" s="5" t="s">
        <v>367</v>
      </c>
      <c r="J800" s="6"/>
    </row>
    <row r="801" spans="2:10" ht="15" hidden="1" customHeight="1">
      <c r="B801" s="10"/>
      <c r="C801" s="5" t="s">
        <v>369</v>
      </c>
      <c r="D801" s="5" t="s">
        <v>366</v>
      </c>
      <c r="J801" s="6"/>
    </row>
    <row r="802" spans="2:10" ht="15" hidden="1" customHeight="1">
      <c r="B802" s="10"/>
      <c r="C802" s="5" t="s">
        <v>369</v>
      </c>
      <c r="D802" s="5" t="s">
        <v>366</v>
      </c>
      <c r="J802" s="6"/>
    </row>
    <row r="803" spans="2:10" ht="15" hidden="1" customHeight="1">
      <c r="B803" s="10"/>
      <c r="C803" s="5" t="s">
        <v>369</v>
      </c>
      <c r="D803" s="5" t="s">
        <v>367</v>
      </c>
      <c r="J803" s="6"/>
    </row>
    <row r="804" spans="2:10" ht="15" hidden="1" customHeight="1">
      <c r="B804" s="10"/>
      <c r="C804" s="5" t="s">
        <v>369</v>
      </c>
      <c r="D804" s="5" t="s">
        <v>367</v>
      </c>
      <c r="J804" s="6"/>
    </row>
    <row r="805" spans="2:10" ht="15" hidden="1" customHeight="1">
      <c r="B805" s="10"/>
      <c r="C805" s="5" t="s">
        <v>369</v>
      </c>
      <c r="D805" s="5" t="s">
        <v>367</v>
      </c>
      <c r="J805" s="6"/>
    </row>
    <row r="806" spans="2:10" ht="15" hidden="1" customHeight="1">
      <c r="B806" s="10"/>
      <c r="C806" s="5" t="s">
        <v>369</v>
      </c>
      <c r="D806" s="5" t="s">
        <v>366</v>
      </c>
      <c r="J806" s="6"/>
    </row>
    <row r="807" spans="2:10" ht="15" hidden="1" customHeight="1">
      <c r="B807" s="10"/>
      <c r="C807" s="5" t="s">
        <v>369</v>
      </c>
      <c r="D807" s="5" t="s">
        <v>367</v>
      </c>
      <c r="J807" s="6"/>
    </row>
    <row r="808" spans="2:10" ht="15" hidden="1" customHeight="1">
      <c r="B808" s="10"/>
      <c r="C808" s="5" t="s">
        <v>369</v>
      </c>
      <c r="D808" s="5" t="s">
        <v>367</v>
      </c>
      <c r="J808" s="6"/>
    </row>
    <row r="809" spans="2:10" ht="15" hidden="1" customHeight="1">
      <c r="B809" s="10"/>
      <c r="C809" s="5" t="s">
        <v>369</v>
      </c>
      <c r="D809" s="5" t="s">
        <v>366</v>
      </c>
      <c r="J809" s="6"/>
    </row>
    <row r="810" spans="2:10" ht="15" hidden="1" customHeight="1">
      <c r="B810" s="10"/>
      <c r="C810" s="5" t="s">
        <v>369</v>
      </c>
      <c r="D810" s="5" t="s">
        <v>367</v>
      </c>
      <c r="J810" s="6"/>
    </row>
    <row r="811" spans="2:10" ht="15" hidden="1" customHeight="1">
      <c r="B811" s="10"/>
      <c r="C811" s="5" t="s">
        <v>369</v>
      </c>
      <c r="D811" s="5" t="s">
        <v>367</v>
      </c>
      <c r="J811" s="6"/>
    </row>
    <row r="812" spans="2:10" ht="15" hidden="1" customHeight="1">
      <c r="B812" s="10"/>
      <c r="C812" s="5" t="s">
        <v>369</v>
      </c>
      <c r="D812" s="5" t="s">
        <v>367</v>
      </c>
      <c r="J812" s="6"/>
    </row>
    <row r="813" spans="2:10" ht="15" hidden="1" customHeight="1">
      <c r="B813" s="10"/>
      <c r="C813" s="5" t="s">
        <v>369</v>
      </c>
      <c r="D813" s="5" t="s">
        <v>367</v>
      </c>
      <c r="J813" s="6"/>
    </row>
    <row r="814" spans="2:10" ht="15" hidden="1" customHeight="1">
      <c r="B814" s="10"/>
      <c r="C814" s="5" t="s">
        <v>368</v>
      </c>
      <c r="D814" s="5" t="s">
        <v>367</v>
      </c>
      <c r="J814" s="6"/>
    </row>
    <row r="815" spans="2:10" ht="15" hidden="1" customHeight="1">
      <c r="B815" s="10"/>
      <c r="C815" s="5" t="s">
        <v>369</v>
      </c>
      <c r="D815" s="5" t="s">
        <v>367</v>
      </c>
      <c r="J815" s="6"/>
    </row>
    <row r="816" spans="2:10" ht="15" hidden="1" customHeight="1">
      <c r="B816" s="10"/>
      <c r="C816" s="5" t="s">
        <v>369</v>
      </c>
      <c r="D816" s="5" t="s">
        <v>367</v>
      </c>
      <c r="J816" s="6"/>
    </row>
    <row r="817" spans="2:10" ht="15" hidden="1" customHeight="1">
      <c r="B817" s="10"/>
      <c r="C817" s="5" t="s">
        <v>368</v>
      </c>
      <c r="D817" s="5" t="s">
        <v>367</v>
      </c>
      <c r="J817" s="6"/>
    </row>
    <row r="818" spans="2:10" ht="15" hidden="1" customHeight="1">
      <c r="B818" s="10"/>
      <c r="C818" s="5" t="s">
        <v>369</v>
      </c>
      <c r="D818" s="5" t="s">
        <v>367</v>
      </c>
      <c r="J818" s="6"/>
    </row>
    <row r="819" spans="2:10" ht="15" hidden="1" customHeight="1">
      <c r="B819" s="10"/>
      <c r="C819" s="5" t="s">
        <v>369</v>
      </c>
      <c r="D819" s="5" t="s">
        <v>367</v>
      </c>
      <c r="J819" s="6"/>
    </row>
    <row r="820" spans="2:10" ht="15" hidden="1" customHeight="1">
      <c r="B820" s="10"/>
      <c r="C820" s="5" t="s">
        <v>369</v>
      </c>
      <c r="D820" s="5" t="s">
        <v>367</v>
      </c>
      <c r="J820" s="6"/>
    </row>
    <row r="821" spans="2:10" ht="15" hidden="1" customHeight="1">
      <c r="B821" s="10"/>
      <c r="C821" s="5" t="s">
        <v>369</v>
      </c>
      <c r="D821" s="5" t="s">
        <v>366</v>
      </c>
      <c r="J821" s="6"/>
    </row>
    <row r="822" spans="2:10" ht="15" hidden="1" customHeight="1">
      <c r="B822" s="10"/>
      <c r="C822" s="5" t="s">
        <v>369</v>
      </c>
      <c r="D822" s="5" t="s">
        <v>366</v>
      </c>
      <c r="J822" s="6"/>
    </row>
    <row r="823" spans="2:10" ht="15" hidden="1" customHeight="1">
      <c r="B823" s="10"/>
      <c r="C823" s="5" t="s">
        <v>368</v>
      </c>
      <c r="D823" s="5" t="s">
        <v>367</v>
      </c>
      <c r="J823" s="6"/>
    </row>
    <row r="824" spans="2:10" ht="15" hidden="1" customHeight="1">
      <c r="B824" s="10"/>
      <c r="C824" s="5" t="s">
        <v>368</v>
      </c>
      <c r="D824" s="5" t="s">
        <v>367</v>
      </c>
      <c r="J824" s="6"/>
    </row>
    <row r="825" spans="2:10" ht="15" hidden="1" customHeight="1">
      <c r="B825" s="10"/>
      <c r="C825" s="5" t="s">
        <v>368</v>
      </c>
      <c r="D825" s="5" t="s">
        <v>366</v>
      </c>
      <c r="J825" s="6"/>
    </row>
    <row r="826" spans="2:10" ht="15" hidden="1" customHeight="1">
      <c r="B826" s="10"/>
      <c r="C826" s="5" t="s">
        <v>368</v>
      </c>
      <c r="D826" s="5" t="s">
        <v>367</v>
      </c>
      <c r="J826" s="6"/>
    </row>
    <row r="827" spans="2:10" ht="15" hidden="1" customHeight="1">
      <c r="B827" s="10"/>
      <c r="C827" s="5" t="s">
        <v>368</v>
      </c>
      <c r="D827" s="5" t="s">
        <v>367</v>
      </c>
      <c r="J827" s="6"/>
    </row>
    <row r="828" spans="2:10" ht="15" hidden="1" customHeight="1">
      <c r="B828" s="10"/>
      <c r="C828" s="5" t="s">
        <v>368</v>
      </c>
      <c r="D828" s="5" t="s">
        <v>367</v>
      </c>
      <c r="J828" s="6"/>
    </row>
    <row r="829" spans="2:10" ht="15" hidden="1" customHeight="1">
      <c r="B829" s="10"/>
      <c r="C829" s="5" t="s">
        <v>368</v>
      </c>
      <c r="D829" s="5" t="s">
        <v>367</v>
      </c>
      <c r="J829" s="6"/>
    </row>
    <row r="830" spans="2:10" ht="15" hidden="1" customHeight="1">
      <c r="B830" s="10"/>
      <c r="C830" s="5" t="s">
        <v>369</v>
      </c>
      <c r="D830" s="5" t="s">
        <v>367</v>
      </c>
      <c r="J830" s="6"/>
    </row>
    <row r="831" spans="2:10" ht="15" hidden="1" customHeight="1">
      <c r="B831" s="10"/>
      <c r="C831" s="5" t="s">
        <v>369</v>
      </c>
      <c r="D831" s="5" t="s">
        <v>367</v>
      </c>
      <c r="J831" s="6"/>
    </row>
    <row r="832" spans="2:10" ht="15" hidden="1" customHeight="1">
      <c r="B832" s="10"/>
      <c r="C832" s="5" t="s">
        <v>369</v>
      </c>
      <c r="D832" s="5" t="s">
        <v>367</v>
      </c>
      <c r="J832" s="6"/>
    </row>
    <row r="833" spans="2:10" ht="15" hidden="1" customHeight="1">
      <c r="B833" s="10"/>
      <c r="C833" s="5" t="s">
        <v>369</v>
      </c>
      <c r="D833" s="5" t="s">
        <v>367</v>
      </c>
      <c r="J833" s="6"/>
    </row>
    <row r="834" spans="2:10" ht="15" hidden="1" customHeight="1">
      <c r="B834" s="10"/>
      <c r="C834" s="5" t="s">
        <v>369</v>
      </c>
      <c r="D834" s="5" t="s">
        <v>367</v>
      </c>
      <c r="J834" s="6"/>
    </row>
    <row r="835" spans="2:10" ht="15" hidden="1" customHeight="1">
      <c r="B835" s="10"/>
      <c r="C835" s="5" t="s">
        <v>368</v>
      </c>
      <c r="D835" s="5" t="s">
        <v>367</v>
      </c>
      <c r="J835" s="6"/>
    </row>
    <row r="836" spans="2:10" ht="15" hidden="1" customHeight="1">
      <c r="B836" s="10"/>
      <c r="C836" s="5" t="s">
        <v>369</v>
      </c>
      <c r="D836" s="5" t="s">
        <v>367</v>
      </c>
      <c r="J836" s="6"/>
    </row>
    <row r="837" spans="2:10" ht="15" hidden="1" customHeight="1">
      <c r="B837" s="10"/>
      <c r="C837" s="5" t="s">
        <v>369</v>
      </c>
      <c r="D837" s="5" t="s">
        <v>367</v>
      </c>
      <c r="J837" s="6"/>
    </row>
    <row r="838" spans="2:10" ht="15" hidden="1" customHeight="1">
      <c r="B838" s="10"/>
      <c r="C838" s="5" t="s">
        <v>369</v>
      </c>
      <c r="D838" s="5" t="s">
        <v>367</v>
      </c>
      <c r="J838" s="6"/>
    </row>
    <row r="839" spans="2:10" ht="15" hidden="1" customHeight="1">
      <c r="B839" s="10"/>
      <c r="C839" s="5" t="s">
        <v>368</v>
      </c>
      <c r="D839" s="5" t="s">
        <v>366</v>
      </c>
      <c r="J839" s="6"/>
    </row>
    <row r="840" spans="2:10" ht="15" hidden="1" customHeight="1">
      <c r="B840" s="10"/>
      <c r="C840" s="5" t="s">
        <v>369</v>
      </c>
      <c r="D840" s="5" t="s">
        <v>367</v>
      </c>
      <c r="J840" s="6"/>
    </row>
    <row r="841" spans="2:10" ht="15" hidden="1" customHeight="1">
      <c r="B841" s="10"/>
      <c r="C841" s="5" t="s">
        <v>369</v>
      </c>
      <c r="D841" s="5" t="s">
        <v>367</v>
      </c>
      <c r="J841" s="6"/>
    </row>
    <row r="842" spans="2:10" ht="15" hidden="1" customHeight="1">
      <c r="B842" s="10"/>
      <c r="C842" s="5" t="s">
        <v>369</v>
      </c>
      <c r="D842" s="5" t="s">
        <v>367</v>
      </c>
      <c r="J842" s="6"/>
    </row>
    <row r="843" spans="2:10" ht="15" hidden="1" customHeight="1">
      <c r="B843" s="10"/>
      <c r="C843" s="5" t="s">
        <v>369</v>
      </c>
      <c r="D843" s="5" t="s">
        <v>367</v>
      </c>
      <c r="J843" s="6"/>
    </row>
    <row r="844" spans="2:10" ht="15" hidden="1" customHeight="1">
      <c r="B844" s="10"/>
      <c r="C844" s="5" t="s">
        <v>369</v>
      </c>
      <c r="D844" s="5" t="s">
        <v>367</v>
      </c>
      <c r="J844" s="6"/>
    </row>
    <row r="845" spans="2:10" ht="15" hidden="1" customHeight="1">
      <c r="B845" s="10"/>
      <c r="C845" s="5" t="s">
        <v>369</v>
      </c>
      <c r="D845" s="5" t="s">
        <v>367</v>
      </c>
      <c r="J845" s="6"/>
    </row>
    <row r="846" spans="2:10" ht="15" hidden="1" customHeight="1">
      <c r="B846" s="10"/>
      <c r="C846" s="5" t="s">
        <v>369</v>
      </c>
      <c r="D846" s="5" t="s">
        <v>367</v>
      </c>
      <c r="J846" s="6"/>
    </row>
    <row r="847" spans="2:10" ht="15" hidden="1" customHeight="1">
      <c r="B847" s="10"/>
      <c r="C847" s="5" t="s">
        <v>369</v>
      </c>
      <c r="D847" s="5" t="s">
        <v>366</v>
      </c>
      <c r="J847" s="6"/>
    </row>
    <row r="848" spans="2:10" ht="15" hidden="1" customHeight="1">
      <c r="B848" s="10"/>
      <c r="C848" s="5" t="s">
        <v>369</v>
      </c>
      <c r="D848" s="5" t="s">
        <v>367</v>
      </c>
      <c r="J848" s="6"/>
    </row>
    <row r="849" spans="2:10" ht="15" hidden="1" customHeight="1">
      <c r="B849" s="10"/>
      <c r="C849" s="5" t="s">
        <v>368</v>
      </c>
      <c r="D849" s="5" t="s">
        <v>367</v>
      </c>
      <c r="J849" s="6"/>
    </row>
    <row r="850" spans="2:10" ht="15" hidden="1" customHeight="1">
      <c r="B850" s="10"/>
      <c r="C850" s="5" t="s">
        <v>369</v>
      </c>
      <c r="D850" s="5" t="s">
        <v>366</v>
      </c>
      <c r="J850" s="6"/>
    </row>
    <row r="851" spans="2:10" ht="15" hidden="1" customHeight="1">
      <c r="B851" s="10"/>
      <c r="C851" s="5" t="s">
        <v>369</v>
      </c>
      <c r="D851" s="5" t="s">
        <v>367</v>
      </c>
      <c r="J851" s="6"/>
    </row>
    <row r="852" spans="2:10" ht="15" hidden="1" customHeight="1">
      <c r="B852" s="10"/>
      <c r="C852" s="5" t="s">
        <v>369</v>
      </c>
      <c r="D852" s="5" t="s">
        <v>367</v>
      </c>
      <c r="J852" s="6"/>
    </row>
    <row r="853" spans="2:10" ht="15" hidden="1" customHeight="1">
      <c r="B853" s="10"/>
      <c r="C853" s="5" t="s">
        <v>369</v>
      </c>
      <c r="D853" s="5" t="s">
        <v>367</v>
      </c>
      <c r="J853" s="6"/>
    </row>
    <row r="854" spans="2:10" ht="15" hidden="1" customHeight="1">
      <c r="B854" s="10"/>
      <c r="C854" s="5" t="s">
        <v>369</v>
      </c>
      <c r="D854" s="5" t="s">
        <v>367</v>
      </c>
      <c r="J854" s="6"/>
    </row>
    <row r="855" spans="2:10" ht="15" hidden="1" customHeight="1">
      <c r="B855" s="10"/>
      <c r="C855" s="5" t="s">
        <v>369</v>
      </c>
      <c r="D855" s="5" t="s">
        <v>367</v>
      </c>
      <c r="J855" s="6"/>
    </row>
    <row r="856" spans="2:10" ht="15" hidden="1" customHeight="1">
      <c r="B856" s="10"/>
      <c r="C856" s="5" t="s">
        <v>368</v>
      </c>
      <c r="D856" s="5" t="s">
        <v>367</v>
      </c>
      <c r="J856" s="6"/>
    </row>
    <row r="857" spans="2:10" ht="15" hidden="1" customHeight="1">
      <c r="B857" s="10"/>
      <c r="C857" s="5" t="s">
        <v>368</v>
      </c>
      <c r="D857" s="5" t="s">
        <v>367</v>
      </c>
      <c r="J857" s="6"/>
    </row>
    <row r="858" spans="2:10" ht="15" hidden="1" customHeight="1">
      <c r="B858" s="10"/>
      <c r="C858" s="5" t="s">
        <v>369</v>
      </c>
      <c r="D858" s="5" t="s">
        <v>367</v>
      </c>
      <c r="J858" s="6"/>
    </row>
    <row r="859" spans="2:10" ht="15" hidden="1" customHeight="1">
      <c r="B859" s="10"/>
      <c r="C859" s="5" t="s">
        <v>369</v>
      </c>
      <c r="D859" s="5" t="s">
        <v>367</v>
      </c>
      <c r="J859" s="6"/>
    </row>
    <row r="860" spans="2:10" ht="15" hidden="1" customHeight="1">
      <c r="B860" s="10"/>
      <c r="C860" s="5" t="s">
        <v>369</v>
      </c>
      <c r="D860" s="5" t="s">
        <v>367</v>
      </c>
      <c r="J860" s="6"/>
    </row>
    <row r="861" spans="2:10" ht="15" hidden="1" customHeight="1">
      <c r="B861" s="10"/>
      <c r="C861" s="5" t="s">
        <v>369</v>
      </c>
      <c r="D861" s="5" t="s">
        <v>367</v>
      </c>
      <c r="J861" s="6"/>
    </row>
    <row r="862" spans="2:10" ht="15" hidden="1" customHeight="1">
      <c r="B862" s="10"/>
      <c r="C862" s="5" t="s">
        <v>369</v>
      </c>
      <c r="D862" s="5" t="s">
        <v>367</v>
      </c>
      <c r="J862" s="6"/>
    </row>
    <row r="863" spans="2:10" ht="15" hidden="1" customHeight="1">
      <c r="B863" s="10"/>
      <c r="C863" s="5" t="s">
        <v>369</v>
      </c>
      <c r="D863" s="5" t="s">
        <v>366</v>
      </c>
      <c r="J863" s="6"/>
    </row>
    <row r="864" spans="2:10" ht="15" hidden="1" customHeight="1">
      <c r="B864" s="10"/>
      <c r="C864" s="5" t="s">
        <v>368</v>
      </c>
      <c r="D864" s="5" t="s">
        <v>367</v>
      </c>
      <c r="J864" s="6"/>
    </row>
    <row r="865" spans="2:10" ht="15" hidden="1" customHeight="1">
      <c r="B865" s="10"/>
      <c r="C865" s="5" t="s">
        <v>369</v>
      </c>
      <c r="D865" s="5" t="s">
        <v>367</v>
      </c>
      <c r="J865" s="6"/>
    </row>
    <row r="866" spans="2:10" ht="15" hidden="1" customHeight="1">
      <c r="B866" s="10"/>
      <c r="C866" s="5" t="s">
        <v>368</v>
      </c>
      <c r="D866" s="5" t="s">
        <v>366</v>
      </c>
      <c r="J866" s="6"/>
    </row>
    <row r="867" spans="2:10" ht="15" hidden="1" customHeight="1">
      <c r="B867" s="10"/>
      <c r="C867" s="5" t="s">
        <v>368</v>
      </c>
      <c r="D867" s="5" t="s">
        <v>367</v>
      </c>
      <c r="J867" s="6"/>
    </row>
    <row r="868" spans="2:10" ht="15" hidden="1" customHeight="1">
      <c r="B868" s="10"/>
      <c r="C868" s="5" t="s">
        <v>369</v>
      </c>
      <c r="D868" s="5" t="s">
        <v>367</v>
      </c>
      <c r="J868" s="6"/>
    </row>
    <row r="869" spans="2:10" ht="15" hidden="1" customHeight="1">
      <c r="B869" s="10"/>
      <c r="C869" s="5" t="s">
        <v>368</v>
      </c>
      <c r="D869" s="5" t="s">
        <v>367</v>
      </c>
      <c r="J869" s="6"/>
    </row>
    <row r="870" spans="2:10" ht="15" customHeight="1">
      <c r="B870" s="10"/>
      <c r="C870" s="5" t="s">
        <v>369</v>
      </c>
      <c r="D870" s="5" t="s">
        <v>367</v>
      </c>
      <c r="J870" s="6"/>
    </row>
    <row r="871" spans="2:10" ht="15" customHeight="1">
      <c r="B871" s="10"/>
      <c r="J871" s="6"/>
    </row>
    <row r="872" spans="2:10" ht="30" customHeight="1">
      <c r="B872" s="393" t="s">
        <v>424</v>
      </c>
      <c r="C872" s="394"/>
      <c r="D872" s="394"/>
      <c r="E872" s="394"/>
      <c r="F872" s="394"/>
      <c r="G872" s="394"/>
      <c r="H872" s="394"/>
      <c r="I872" s="394"/>
      <c r="J872" s="395"/>
    </row>
    <row r="873" spans="2:10" ht="15" customHeight="1">
      <c r="B873" s="10"/>
      <c r="E873" s="218" t="s">
        <v>425</v>
      </c>
      <c r="F873" s="5" t="s">
        <v>98</v>
      </c>
      <c r="G873" s="171" t="s">
        <v>111</v>
      </c>
      <c r="H873" s="172"/>
      <c r="J873" s="6"/>
    </row>
    <row r="874" spans="2:10" ht="15" customHeight="1">
      <c r="B874" s="10"/>
      <c r="F874" s="170" t="s">
        <v>112</v>
      </c>
      <c r="G874" s="195" t="s">
        <v>366</v>
      </c>
      <c r="H874" s="195" t="s">
        <v>367</v>
      </c>
      <c r="I874" s="196" t="s">
        <v>61</v>
      </c>
      <c r="J874" s="6"/>
    </row>
    <row r="875" spans="2:10" ht="15" customHeight="1">
      <c r="B875" s="10"/>
      <c r="D875" s="209" t="s">
        <v>377</v>
      </c>
      <c r="F875" s="197" t="s">
        <v>368</v>
      </c>
      <c r="G875" s="5">
        <v>16</v>
      </c>
      <c r="H875" s="5">
        <v>46</v>
      </c>
      <c r="I875" s="16">
        <v>62</v>
      </c>
      <c r="J875" s="6"/>
    </row>
    <row r="876" spans="2:10" ht="15" customHeight="1">
      <c r="B876" s="10"/>
      <c r="D876" s="210" t="s">
        <v>378</v>
      </c>
      <c r="F876" s="197" t="s">
        <v>369</v>
      </c>
      <c r="G876" s="5">
        <v>22</v>
      </c>
      <c r="H876" s="5">
        <v>116</v>
      </c>
      <c r="I876" s="16">
        <v>138</v>
      </c>
      <c r="J876" s="6"/>
    </row>
    <row r="877" spans="2:10" ht="15" customHeight="1">
      <c r="B877" s="10"/>
      <c r="F877" s="16" t="s">
        <v>61</v>
      </c>
      <c r="G877" s="16">
        <v>38</v>
      </c>
      <c r="H877" s="16">
        <v>162</v>
      </c>
      <c r="I877" s="16">
        <v>200</v>
      </c>
      <c r="J877" s="6"/>
    </row>
    <row r="878" spans="2:10" ht="15" customHeight="1">
      <c r="B878" s="219" t="s">
        <v>429</v>
      </c>
      <c r="J878" s="6"/>
    </row>
    <row r="879" spans="2:10" ht="15" customHeight="1">
      <c r="B879" s="169" t="s">
        <v>426</v>
      </c>
      <c r="F879" s="5" t="s">
        <v>98</v>
      </c>
      <c r="G879" s="171" t="s">
        <v>111</v>
      </c>
      <c r="H879" s="172"/>
      <c r="J879" s="6"/>
    </row>
    <row r="880" spans="2:10" ht="15" customHeight="1">
      <c r="B880" s="169" t="s">
        <v>427</v>
      </c>
      <c r="F880" s="170" t="s">
        <v>112</v>
      </c>
      <c r="G880" s="195" t="s">
        <v>366</v>
      </c>
      <c r="H880" s="195" t="s">
        <v>367</v>
      </c>
      <c r="I880" s="196" t="s">
        <v>61</v>
      </c>
      <c r="J880" s="6"/>
    </row>
    <row r="881" spans="2:24" ht="15" customHeight="1">
      <c r="B881" s="169" t="s">
        <v>428</v>
      </c>
      <c r="F881" s="197" t="s">
        <v>368</v>
      </c>
      <c r="G881" s="5" cm="1">
        <f t="array" ref="G881:I883">G875:I877/I877</f>
        <v>0.08</v>
      </c>
      <c r="H881" s="5">
        <v>0.23</v>
      </c>
      <c r="I881" s="16">
        <v>0.31</v>
      </c>
      <c r="J881" s="6"/>
    </row>
    <row r="882" spans="2:24" ht="15" customHeight="1">
      <c r="B882" s="10"/>
      <c r="F882" s="197" t="s">
        <v>369</v>
      </c>
      <c r="G882" s="5">
        <v>0.11</v>
      </c>
      <c r="H882" s="5">
        <v>0.57999999999999996</v>
      </c>
      <c r="I882" s="16">
        <v>0.69</v>
      </c>
      <c r="J882" s="6"/>
    </row>
    <row r="883" spans="2:24" ht="15" customHeight="1">
      <c r="B883" s="10"/>
      <c r="F883" s="16" t="s">
        <v>61</v>
      </c>
      <c r="G883" s="16">
        <v>0.19</v>
      </c>
      <c r="H883" s="16">
        <v>0.81</v>
      </c>
      <c r="I883" s="16">
        <v>1</v>
      </c>
      <c r="J883" s="6"/>
    </row>
    <row r="884" spans="2:24" ht="15" customHeight="1">
      <c r="B884" s="10"/>
      <c r="J884" s="6"/>
    </row>
    <row r="885" spans="2:24" ht="15" customHeight="1">
      <c r="B885" s="10"/>
      <c r="E885" t="str">
        <f ca="1">_xlfn.IFNA("Joint Probability Table Formula: "&amp;_xlfn.FORMULATEXT(G881),"")</f>
        <v>Joint Probability Table Formula: =G875:I877/I877</v>
      </c>
      <c r="J885" s="6"/>
    </row>
    <row r="886" spans="2:24" ht="5.0999999999999996" customHeight="1">
      <c r="B886" s="149"/>
      <c r="C886" s="151"/>
      <c r="D886" s="151"/>
      <c r="E886" s="151"/>
      <c r="F886" s="151"/>
      <c r="G886" s="151"/>
      <c r="H886" s="151"/>
      <c r="I886" s="151"/>
      <c r="J886" s="150"/>
    </row>
    <row r="887" spans="2:24" ht="5.0999999999999996" customHeight="1">
      <c r="B887" s="146"/>
      <c r="C887" s="147"/>
      <c r="D887" s="147"/>
      <c r="E887" s="147"/>
      <c r="F887" s="147"/>
      <c r="G887" s="147"/>
      <c r="H887" s="147"/>
      <c r="I887" s="147"/>
      <c r="J887" s="148"/>
    </row>
    <row r="888" spans="2:24" ht="15" customHeight="1">
      <c r="B888" s="175" t="s">
        <v>117</v>
      </c>
      <c r="J888" s="6"/>
    </row>
    <row r="889" spans="2:24" s="2" customFormat="1" ht="15" customHeight="1">
      <c r="B889" s="393" t="s">
        <v>384</v>
      </c>
      <c r="C889" s="394"/>
      <c r="D889" s="394"/>
      <c r="E889" s="394"/>
      <c r="F889" s="394"/>
      <c r="G889" s="394"/>
      <c r="H889" s="394"/>
      <c r="I889" s="394"/>
      <c r="J889" s="395"/>
      <c r="M889"/>
      <c r="N889"/>
      <c r="O889"/>
      <c r="P889"/>
      <c r="Q889"/>
      <c r="R889"/>
      <c r="S889"/>
      <c r="T889"/>
      <c r="U889"/>
      <c r="V889"/>
      <c r="W889"/>
      <c r="X889"/>
    </row>
    <row r="890" spans="2:24" s="2" customFormat="1" ht="5.0999999999999996" customHeight="1">
      <c r="B890" s="188"/>
      <c r="C890" s="189"/>
      <c r="D890" s="189"/>
      <c r="E890" s="189"/>
      <c r="F890" s="189"/>
      <c r="G890" s="189"/>
      <c r="H890" s="189"/>
      <c r="I890" s="189"/>
      <c r="J890" s="190"/>
      <c r="M890"/>
      <c r="N890"/>
      <c r="O890"/>
      <c r="P890"/>
      <c r="Q890"/>
      <c r="R890"/>
      <c r="S890"/>
      <c r="T890"/>
      <c r="U890"/>
      <c r="V890"/>
      <c r="W890"/>
      <c r="X890"/>
    </row>
    <row r="891" spans="2:24" ht="15" customHeight="1">
      <c r="B891" s="194" t="s">
        <v>441</v>
      </c>
      <c r="J891" s="6"/>
    </row>
    <row r="892" spans="2:24" ht="15" customHeight="1">
      <c r="B892" s="169" t="s">
        <v>397</v>
      </c>
      <c r="J892" s="6"/>
    </row>
    <row r="893" spans="2:24" ht="5.0999999999999996" customHeight="1">
      <c r="B893" s="169"/>
      <c r="J893" s="6"/>
    </row>
    <row r="894" spans="2:24" ht="30" customHeight="1">
      <c r="B894" s="430" t="s">
        <v>398</v>
      </c>
      <c r="C894" s="431"/>
      <c r="D894" s="431"/>
      <c r="E894" s="431"/>
      <c r="F894" s="431"/>
      <c r="G894" s="431"/>
      <c r="H894" s="431"/>
      <c r="I894" s="431"/>
      <c r="J894" s="432"/>
    </row>
    <row r="895" spans="2:24" ht="5.0999999999999996" customHeight="1">
      <c r="B895" s="227"/>
      <c r="C895" s="228"/>
      <c r="D895" s="228"/>
      <c r="E895" s="228"/>
      <c r="F895" s="228"/>
      <c r="G895" s="228"/>
      <c r="H895" s="228"/>
      <c r="I895" s="228"/>
      <c r="J895" s="229"/>
    </row>
    <row r="896" spans="2:24" ht="15" customHeight="1">
      <c r="B896" s="175" t="s">
        <v>118</v>
      </c>
      <c r="J896" s="6"/>
    </row>
    <row r="897" spans="2:10" ht="15" customHeight="1">
      <c r="B897" s="168" t="s">
        <v>435</v>
      </c>
      <c r="J897" s="6"/>
    </row>
    <row r="898" spans="2:10" ht="15" customHeight="1">
      <c r="B898" s="168" t="s">
        <v>436</v>
      </c>
      <c r="J898" s="6"/>
    </row>
    <row r="899" spans="2:10" ht="15" customHeight="1">
      <c r="B899" s="168" t="s">
        <v>396</v>
      </c>
      <c r="J899" s="6"/>
    </row>
    <row r="900" spans="2:10" ht="15" customHeight="1">
      <c r="B900" s="194" t="s">
        <v>442</v>
      </c>
      <c r="J900" s="6"/>
    </row>
    <row r="901" spans="2:10" ht="5.0999999999999996" customHeight="1">
      <c r="B901" s="194"/>
      <c r="J901" s="6"/>
    </row>
    <row r="902" spans="2:10" ht="15" customHeight="1">
      <c r="B902" s="169" t="s">
        <v>864</v>
      </c>
      <c r="J902" s="6"/>
    </row>
    <row r="903" spans="2:10" ht="5.0999999999999996" customHeight="1">
      <c r="B903" s="169"/>
      <c r="J903" s="6"/>
    </row>
    <row r="904" spans="2:10" ht="30" customHeight="1">
      <c r="B904" s="430" t="s">
        <v>866</v>
      </c>
      <c r="C904" s="431"/>
      <c r="D904" s="431"/>
      <c r="E904" s="431"/>
      <c r="F904" s="431"/>
      <c r="G904" s="431"/>
      <c r="H904" s="431"/>
      <c r="I904" s="431"/>
      <c r="J904" s="432"/>
    </row>
    <row r="905" spans="2:10" ht="5.0999999999999996" customHeight="1">
      <c r="B905" s="227"/>
      <c r="C905" s="228"/>
      <c r="D905" s="228"/>
      <c r="E905" s="228"/>
      <c r="F905" s="228"/>
      <c r="G905" s="228"/>
      <c r="H905" s="228"/>
      <c r="I905" s="228"/>
      <c r="J905" s="229"/>
    </row>
    <row r="906" spans="2:10" ht="15" customHeight="1">
      <c r="B906" s="127" t="s">
        <v>390</v>
      </c>
      <c r="J906" s="6"/>
    </row>
    <row r="907" spans="2:10" ht="30" customHeight="1">
      <c r="B907" s="387" t="s">
        <v>382</v>
      </c>
      <c r="C907" s="388"/>
      <c r="D907" s="388"/>
      <c r="E907" s="388"/>
      <c r="F907" s="388"/>
      <c r="G907" s="388"/>
      <c r="H907" s="388"/>
      <c r="I907" s="388"/>
      <c r="J907" s="389"/>
    </row>
    <row r="908" spans="2:10" ht="15" customHeight="1">
      <c r="B908" s="169" t="s">
        <v>400</v>
      </c>
      <c r="F908" s="215" t="s">
        <v>370</v>
      </c>
      <c r="J908" s="6"/>
    </row>
    <row r="909" spans="2:10" ht="15" customHeight="1">
      <c r="B909" s="216" t="s">
        <v>115</v>
      </c>
      <c r="F909" s="214" t="s">
        <v>380</v>
      </c>
      <c r="J909" s="6"/>
    </row>
    <row r="910" spans="2:10" ht="15" customHeight="1">
      <c r="B910" s="216" t="s">
        <v>116</v>
      </c>
      <c r="F910" t="s">
        <v>381</v>
      </c>
      <c r="J910" s="6"/>
    </row>
    <row r="911" spans="2:10" ht="15" customHeight="1">
      <c r="B911" s="169" t="s">
        <v>401</v>
      </c>
      <c r="J911" s="6"/>
    </row>
    <row r="912" spans="2:10" ht="15" customHeight="1">
      <c r="B912" s="216" t="s">
        <v>394</v>
      </c>
      <c r="F912" t="s">
        <v>385</v>
      </c>
      <c r="J912" s="6"/>
    </row>
    <row r="913" spans="2:10" ht="5.0999999999999996" customHeight="1">
      <c r="B913" s="216"/>
      <c r="J913" s="6"/>
    </row>
    <row r="914" spans="2:10" ht="15" customHeight="1">
      <c r="B914" s="194" t="s">
        <v>438</v>
      </c>
      <c r="J914" s="6"/>
    </row>
    <row r="915" spans="2:10" ht="5.0999999999999996" customHeight="1">
      <c r="B915" s="194"/>
      <c r="J915" s="6"/>
    </row>
    <row r="916" spans="2:10" ht="15" customHeight="1">
      <c r="B916" s="169" t="s">
        <v>891</v>
      </c>
      <c r="J916" s="6"/>
    </row>
    <row r="917" spans="2:10" ht="5.0999999999999996" customHeight="1">
      <c r="B917" s="168"/>
      <c r="J917" s="6"/>
    </row>
    <row r="918" spans="2:10" ht="15" customHeight="1">
      <c r="B918" s="10"/>
      <c r="C918" s="217" t="s">
        <v>892</v>
      </c>
      <c r="D918" s="29"/>
      <c r="E918" s="29"/>
      <c r="F918" s="29"/>
      <c r="G918" s="27"/>
      <c r="H918" s="5">
        <v>52</v>
      </c>
      <c r="J918" s="6"/>
    </row>
    <row r="919" spans="2:10" ht="15" customHeight="1">
      <c r="B919" s="10"/>
      <c r="C919" s="217" t="s">
        <v>408</v>
      </c>
      <c r="D919" s="29"/>
      <c r="E919" s="29"/>
      <c r="F919" s="29"/>
      <c r="G919" s="27"/>
      <c r="H919" s="5">
        <v>4</v>
      </c>
      <c r="J919" s="6"/>
    </row>
    <row r="920" spans="2:10" ht="15" customHeight="1">
      <c r="B920" s="10"/>
      <c r="C920" s="217" t="s">
        <v>409</v>
      </c>
      <c r="D920" s="29"/>
      <c r="E920" s="29"/>
      <c r="F920" s="29"/>
      <c r="G920" s="27"/>
      <c r="H920" s="5">
        <v>2</v>
      </c>
      <c r="J920" s="6"/>
    </row>
    <row r="921" spans="2:10" ht="15" customHeight="1">
      <c r="B921" s="10"/>
      <c r="C921" s="217" t="s">
        <v>410</v>
      </c>
      <c r="D921" s="29"/>
      <c r="E921" s="29"/>
      <c r="F921" s="29"/>
      <c r="G921" s="27"/>
      <c r="H921" s="5">
        <v>2</v>
      </c>
      <c r="J921" s="6"/>
    </row>
    <row r="922" spans="2:10" ht="5.0999999999999996" customHeight="1">
      <c r="B922" s="168"/>
      <c r="J922" s="6"/>
    </row>
    <row r="923" spans="2:10" ht="15" customHeight="1">
      <c r="B923" s="226" t="s">
        <v>439</v>
      </c>
      <c r="J923" s="6"/>
    </row>
    <row r="924" spans="2:10" ht="15" customHeight="1">
      <c r="B924" s="226" t="s">
        <v>500</v>
      </c>
      <c r="H924" s="18">
        <f>H919/H918*(H919-1)/(H918-1)</f>
        <v>4.5248868778280547E-3</v>
      </c>
      <c r="I924" t="str">
        <f>_xlfn.IFNA(H919&amp;"/"&amp;H918&amp;"*("&amp;H919&amp;"-1)/("&amp;H918&amp;"-1)","")</f>
        <v>4/52*(4-1)/(52-1)</v>
      </c>
      <c r="J924" s="6"/>
    </row>
    <row r="925" spans="2:10" ht="15" customHeight="1">
      <c r="B925" s="168"/>
      <c r="H925" s="18">
        <f>_xlfn.HYPGEOM.DIST(H921,H920,H919,H918,0)</f>
        <v>4.5248868778280521E-3</v>
      </c>
      <c r="J925" s="6"/>
    </row>
    <row r="926" spans="2:10" ht="15" customHeight="1">
      <c r="B926" s="168"/>
      <c r="H926" t="str">
        <f>_xlfn.IFNA(" HYPGEOM.DIST("&amp;H921&amp;","&amp;H920&amp;","&amp;H919&amp;","&amp;H918&amp;",0)","")</f>
        <v xml:space="preserve"> HYPGEOM.DIST(2,2,4,52,0)</v>
      </c>
      <c r="J926" s="6"/>
    </row>
    <row r="927" spans="2:10" ht="5.0999999999999996" customHeight="1">
      <c r="B927" s="168"/>
      <c r="J927" s="6"/>
    </row>
    <row r="928" spans="2:10" ht="15" customHeight="1">
      <c r="B928" s="194" t="s">
        <v>440</v>
      </c>
      <c r="J928" s="6"/>
    </row>
    <row r="929" spans="2:10" ht="5.0999999999999996" customHeight="1">
      <c r="B929" s="194"/>
      <c r="J929" s="6"/>
    </row>
    <row r="930" spans="2:10" ht="45" customHeight="1">
      <c r="B930" s="427" t="s">
        <v>865</v>
      </c>
      <c r="C930" s="428"/>
      <c r="D930" s="428"/>
      <c r="E930" s="428"/>
      <c r="F930" s="428"/>
      <c r="G930" s="428"/>
      <c r="H930" s="428"/>
      <c r="I930" s="428"/>
      <c r="J930" s="429"/>
    </row>
    <row r="931" spans="2:10" ht="5.0999999999999996" customHeight="1">
      <c r="B931" s="199"/>
      <c r="C931" s="200"/>
      <c r="D931" s="200"/>
      <c r="E931" s="200"/>
      <c r="F931" s="200"/>
      <c r="G931" s="200"/>
      <c r="H931" s="200"/>
      <c r="I931" s="200"/>
      <c r="J931" s="201"/>
    </row>
    <row r="932" spans="2:10" ht="15" customHeight="1">
      <c r="B932" s="175" t="s">
        <v>395</v>
      </c>
      <c r="J932" s="6"/>
    </row>
    <row r="933" spans="2:10" ht="15" customHeight="1">
      <c r="B933" s="168" t="s">
        <v>437</v>
      </c>
      <c r="J933" s="6"/>
    </row>
    <row r="934" spans="2:10" ht="15" customHeight="1">
      <c r="B934" s="194" t="s">
        <v>119</v>
      </c>
      <c r="J934" s="6"/>
    </row>
    <row r="935" spans="2:10" ht="15" customHeight="1">
      <c r="B935" s="169" t="s">
        <v>448</v>
      </c>
      <c r="J935" s="6"/>
    </row>
    <row r="936" spans="2:10" ht="5.0999999999999996" customHeight="1">
      <c r="B936" s="169"/>
      <c r="J936" s="6"/>
    </row>
    <row r="937" spans="2:10" ht="15" customHeight="1">
      <c r="B937" s="175" t="s">
        <v>120</v>
      </c>
      <c r="J937" s="6"/>
    </row>
    <row r="938" spans="2:10" ht="60" customHeight="1">
      <c r="B938" s="393" t="s">
        <v>399</v>
      </c>
      <c r="C938" s="394"/>
      <c r="D938" s="394"/>
      <c r="E938" s="394"/>
      <c r="F938" s="394"/>
      <c r="G938" s="394"/>
      <c r="H938" s="394"/>
      <c r="I938" s="394"/>
      <c r="J938" s="395"/>
    </row>
    <row r="939" spans="2:10" ht="5.0999999999999996" customHeight="1">
      <c r="B939" s="149"/>
      <c r="C939" s="151"/>
      <c r="D939" s="151"/>
      <c r="E939" s="151"/>
      <c r="F939" s="151"/>
      <c r="G939" s="151"/>
      <c r="H939" s="151"/>
      <c r="I939" s="151"/>
      <c r="J939" s="150"/>
    </row>
    <row r="940" spans="2:10" ht="5.0999999999999996" customHeight="1">
      <c r="B940" s="146"/>
      <c r="C940" s="147"/>
      <c r="D940" s="147"/>
      <c r="E940" s="147"/>
      <c r="F940" s="147"/>
      <c r="G940" s="147"/>
      <c r="H940" s="147"/>
      <c r="I940" s="147"/>
      <c r="J940" s="148"/>
    </row>
    <row r="941" spans="2:10">
      <c r="B941" s="230" t="s">
        <v>411</v>
      </c>
      <c r="C941" s="52"/>
      <c r="J941" s="6"/>
    </row>
    <row r="942" spans="2:10">
      <c r="B942" s="169" t="s">
        <v>400</v>
      </c>
      <c r="J942" s="6"/>
    </row>
    <row r="943" spans="2:10">
      <c r="B943" s="216" t="s">
        <v>115</v>
      </c>
      <c r="J943" s="6"/>
    </row>
    <row r="944" spans="2:10">
      <c r="B944" s="216" t="s">
        <v>116</v>
      </c>
      <c r="J944" s="6"/>
    </row>
    <row r="945" spans="2:10">
      <c r="B945" s="169" t="s">
        <v>401</v>
      </c>
      <c r="J945" s="6"/>
    </row>
    <row r="946" spans="2:10">
      <c r="B946" s="216" t="s">
        <v>394</v>
      </c>
      <c r="J946" s="6"/>
    </row>
    <row r="947" spans="2:10">
      <c r="B947" s="194" t="s">
        <v>569</v>
      </c>
      <c r="J947" s="6"/>
    </row>
    <row r="948" spans="2:10">
      <c r="B948" s="169" t="s">
        <v>443</v>
      </c>
      <c r="J948" s="6"/>
    </row>
    <row r="949" spans="2:10">
      <c r="B949" s="169" t="s">
        <v>571</v>
      </c>
      <c r="J949" s="6"/>
    </row>
    <row r="950" spans="2:10">
      <c r="B950" s="169" t="s">
        <v>572</v>
      </c>
      <c r="J950" s="6"/>
    </row>
    <row r="951" spans="2:10">
      <c r="B951" s="169" t="s">
        <v>570</v>
      </c>
      <c r="J951" s="6"/>
    </row>
    <row r="952" spans="2:10" ht="6.75" customHeight="1">
      <c r="B952" s="10"/>
      <c r="J952" s="6"/>
    </row>
    <row r="953" spans="2:10" ht="30" customHeight="1">
      <c r="B953" s="390" t="s">
        <v>449</v>
      </c>
      <c r="C953" s="391"/>
      <c r="D953" s="391"/>
      <c r="E953" s="391"/>
      <c r="F953" s="391"/>
      <c r="G953" s="391"/>
      <c r="H953" s="391"/>
      <c r="I953" s="391"/>
      <c r="J953" s="392"/>
    </row>
    <row r="954" spans="2:10" ht="5.0999999999999996" customHeight="1">
      <c r="B954" s="10"/>
      <c r="J954" s="6"/>
    </row>
    <row r="955" spans="2:10">
      <c r="B955" s="10"/>
      <c r="D955" s="26" t="s">
        <v>447</v>
      </c>
      <c r="E955" s="29"/>
      <c r="F955" s="29"/>
      <c r="G955" s="27"/>
      <c r="H955" s="5">
        <v>0.65</v>
      </c>
      <c r="J955" s="6"/>
    </row>
    <row r="956" spans="2:10">
      <c r="B956" s="10"/>
      <c r="D956" s="26" t="s">
        <v>445</v>
      </c>
      <c r="E956" s="29"/>
      <c r="F956" s="29"/>
      <c r="G956" s="27"/>
      <c r="H956" s="5">
        <v>0.35</v>
      </c>
      <c r="J956" s="6"/>
    </row>
    <row r="957" spans="2:10">
      <c r="B957" s="10"/>
      <c r="D957" s="26" t="s">
        <v>446</v>
      </c>
      <c r="E957" s="29"/>
      <c r="F957" s="29"/>
      <c r="G957" s="27"/>
      <c r="H957" s="18">
        <f>H956*H955</f>
        <v>0.22749999999999998</v>
      </c>
      <c r="I957" t="str">
        <f>" "&amp;H955&amp;"*"&amp;H956</f>
        <v xml:space="preserve"> 0.65*0.35</v>
      </c>
      <c r="J957" s="6"/>
    </row>
    <row r="958" spans="2:10" ht="6.75" customHeight="1">
      <c r="B958" s="10"/>
      <c r="J958" s="6"/>
    </row>
    <row r="959" spans="2:10" ht="60" customHeight="1">
      <c r="B959" s="390" t="s">
        <v>478</v>
      </c>
      <c r="C959" s="391"/>
      <c r="D959" s="391"/>
      <c r="E959" s="391"/>
      <c r="F959" s="391"/>
      <c r="G959" s="391"/>
      <c r="H959" s="391"/>
      <c r="I959" s="391"/>
      <c r="J959" s="392"/>
    </row>
    <row r="960" spans="2:10" ht="5.0999999999999996" customHeight="1">
      <c r="B960" s="10"/>
      <c r="J960" s="6"/>
    </row>
    <row r="961" spans="2:10">
      <c r="B961" s="10"/>
      <c r="C961" s="5" t="s">
        <v>98</v>
      </c>
      <c r="D961" s="171" t="s">
        <v>111</v>
      </c>
      <c r="E961" s="172"/>
      <c r="J961" s="6"/>
    </row>
    <row r="962" spans="2:10">
      <c r="B962" s="10"/>
      <c r="C962" s="170" t="s">
        <v>112</v>
      </c>
      <c r="D962" s="195" t="s">
        <v>366</v>
      </c>
      <c r="E962" s="195" t="s">
        <v>367</v>
      </c>
      <c r="F962" s="196" t="s">
        <v>61</v>
      </c>
      <c r="J962" s="6"/>
    </row>
    <row r="963" spans="2:10">
      <c r="B963" s="10"/>
      <c r="C963" s="197" t="s">
        <v>368</v>
      </c>
      <c r="D963" s="5">
        <v>16</v>
      </c>
      <c r="E963" s="5">
        <v>46</v>
      </c>
      <c r="F963" s="16">
        <v>62</v>
      </c>
      <c r="J963" s="6"/>
    </row>
    <row r="964" spans="2:10">
      <c r="B964" s="10"/>
      <c r="C964" s="197" t="s">
        <v>369</v>
      </c>
      <c r="D964" s="5">
        <v>22</v>
      </c>
      <c r="E964" s="5">
        <v>116</v>
      </c>
      <c r="F964" s="16">
        <v>138</v>
      </c>
      <c r="H964" s="317" t="s">
        <v>487</v>
      </c>
      <c r="I964" s="317"/>
      <c r="J964" s="318"/>
    </row>
    <row r="965" spans="2:10">
      <c r="B965" s="10"/>
      <c r="C965" s="16" t="s">
        <v>61</v>
      </c>
      <c r="D965" s="16">
        <v>38</v>
      </c>
      <c r="E965" s="16">
        <v>162</v>
      </c>
      <c r="F965" s="16">
        <v>200</v>
      </c>
      <c r="H965" s="269" t="s">
        <v>488</v>
      </c>
      <c r="I965" s="269" t="s">
        <v>488</v>
      </c>
      <c r="J965" s="319" t="s">
        <v>488</v>
      </c>
    </row>
    <row r="966" spans="2:10" ht="6.75" customHeight="1" thickBot="1">
      <c r="B966" s="10"/>
      <c r="J966" s="6"/>
    </row>
    <row r="967" spans="2:10" ht="15" customHeight="1">
      <c r="B967" s="433" t="s">
        <v>484</v>
      </c>
      <c r="C967" s="434"/>
      <c r="D967" s="435"/>
      <c r="E967" s="433" t="s">
        <v>485</v>
      </c>
      <c r="F967" s="434"/>
      <c r="G967" s="434"/>
      <c r="H967" s="433" t="s">
        <v>486</v>
      </c>
      <c r="I967" s="434"/>
      <c r="J967" s="435"/>
    </row>
    <row r="968" spans="2:10" ht="15.75" customHeight="1" thickBot="1">
      <c r="B968" s="436"/>
      <c r="C968" s="437"/>
      <c r="D968" s="438"/>
      <c r="E968" s="436"/>
      <c r="F968" s="437"/>
      <c r="G968" s="437"/>
      <c r="H968" s="436"/>
      <c r="I968" s="437"/>
      <c r="J968" s="438"/>
    </row>
    <row r="969" spans="2:10">
      <c r="B969" s="264" t="s">
        <v>479</v>
      </c>
      <c r="C969" s="265"/>
      <c r="D969" s="266"/>
      <c r="E969" s="264" t="s">
        <v>480</v>
      </c>
      <c r="F969" s="265"/>
      <c r="G969" s="265"/>
      <c r="H969" s="267" t="s">
        <v>481</v>
      </c>
      <c r="J969" s="254"/>
    </row>
    <row r="970" spans="2:10">
      <c r="B970" s="255"/>
      <c r="D970" s="256"/>
      <c r="E970" s="255"/>
      <c r="H970" s="255"/>
      <c r="J970" s="256"/>
    </row>
    <row r="971" spans="2:10">
      <c r="B971" s="255"/>
      <c r="D971" s="256"/>
      <c r="E971" s="262" t="s">
        <v>482</v>
      </c>
      <c r="F971" s="263" t="str">
        <f>E964&amp;"/"&amp;E965</f>
        <v>116/162</v>
      </c>
      <c r="G971" s="268">
        <f>E964/E965</f>
        <v>0.71604938271604934</v>
      </c>
      <c r="H971" s="439" t="str">
        <f>$C$974&amp;"*"&amp;F971&amp;" = "&amp;CHAR(10)&amp;E964&amp;"/"&amp;F965</f>
        <v>162/200*116/162 = 
116/200</v>
      </c>
      <c r="I971" s="406"/>
      <c r="J971" s="260">
        <f>D974*G971</f>
        <v>0.57999999999999996</v>
      </c>
    </row>
    <row r="972" spans="2:10">
      <c r="B972" s="255"/>
      <c r="D972" s="256"/>
      <c r="E972" s="255"/>
      <c r="H972" s="440"/>
      <c r="I972" s="410"/>
      <c r="J972" s="256"/>
    </row>
    <row r="973" spans="2:10">
      <c r="B973" s="255"/>
      <c r="D973" s="256"/>
      <c r="E973" s="255"/>
      <c r="H973" s="255"/>
      <c r="J973" s="256"/>
    </row>
    <row r="974" spans="2:10">
      <c r="B974" s="262" t="s">
        <v>482</v>
      </c>
      <c r="C974" s="263" t="str">
        <f>E965&amp;"/"&amp;F965</f>
        <v>162/200</v>
      </c>
      <c r="D974" s="261">
        <f>E965/F965</f>
        <v>0.81</v>
      </c>
      <c r="E974" s="255"/>
      <c r="H974" s="255"/>
      <c r="J974" s="256"/>
    </row>
    <row r="975" spans="2:10">
      <c r="B975" s="255"/>
      <c r="D975" s="256"/>
      <c r="E975" s="255"/>
      <c r="H975" s="255"/>
      <c r="J975" s="256"/>
    </row>
    <row r="976" spans="2:10">
      <c r="B976" s="255"/>
      <c r="D976" s="256"/>
      <c r="E976" s="255"/>
      <c r="H976" s="255"/>
      <c r="J976" s="256"/>
    </row>
    <row r="977" spans="2:10">
      <c r="B977" s="255"/>
      <c r="D977" s="256"/>
      <c r="E977" s="262" t="s">
        <v>483</v>
      </c>
      <c r="F977" s="263" t="str">
        <f>E963&amp;"/"&amp;E965</f>
        <v>46/162</v>
      </c>
      <c r="G977" s="268">
        <f>E963/E965</f>
        <v>0.2839506172839506</v>
      </c>
      <c r="H977" s="439" t="str">
        <f>$C$974&amp;"*"&amp;F977&amp;" = "&amp;CHAR(10)&amp;E963&amp;"/"&amp;F965</f>
        <v>162/200*46/162 = 
46/200</v>
      </c>
      <c r="I977" s="406"/>
      <c r="J977" s="261">
        <f>D974*G977</f>
        <v>0.23</v>
      </c>
    </row>
    <row r="978" spans="2:10">
      <c r="B978" s="255"/>
      <c r="D978" s="256"/>
      <c r="E978" s="255"/>
      <c r="H978" s="440"/>
      <c r="I978" s="410"/>
      <c r="J978" s="256"/>
    </row>
    <row r="979" spans="2:10">
      <c r="B979" s="255"/>
      <c r="D979" s="256"/>
      <c r="E979" s="255"/>
      <c r="H979" s="307"/>
      <c r="I979" s="308"/>
      <c r="J979" s="256"/>
    </row>
    <row r="980" spans="2:10">
      <c r="B980" s="255"/>
      <c r="D980" s="256"/>
      <c r="E980" s="255"/>
      <c r="H980" s="255"/>
      <c r="J980" s="256"/>
    </row>
    <row r="981" spans="2:10">
      <c r="B981" s="255"/>
      <c r="D981" s="256"/>
      <c r="E981" s="262" t="s">
        <v>482</v>
      </c>
      <c r="F981" s="263" t="str">
        <f>D964&amp;"/"&amp;D965</f>
        <v>22/38</v>
      </c>
      <c r="G981" s="268">
        <f>D964/D965</f>
        <v>0.57894736842105265</v>
      </c>
      <c r="H981" s="439" t="str">
        <f>$C$984&amp;"*"&amp;F981&amp;" = "&amp;CHAR(10)&amp;D964&amp;"/"&amp;F965</f>
        <v>38/200*22/38 = 
22/200</v>
      </c>
      <c r="I981" s="406"/>
      <c r="J981" s="261">
        <f>D984*G981</f>
        <v>0.11</v>
      </c>
    </row>
    <row r="982" spans="2:10">
      <c r="B982" s="255"/>
      <c r="D982" s="256"/>
      <c r="E982" s="255"/>
      <c r="H982" s="440"/>
      <c r="I982" s="410"/>
      <c r="J982" s="256"/>
    </row>
    <row r="983" spans="2:10">
      <c r="B983" s="255"/>
      <c r="D983" s="256"/>
      <c r="E983" s="255"/>
      <c r="H983" s="255"/>
      <c r="J983" s="256"/>
    </row>
    <row r="984" spans="2:10">
      <c r="B984" s="262" t="s">
        <v>483</v>
      </c>
      <c r="C984" s="263" t="str">
        <f>D965&amp;"/"&amp;F965</f>
        <v>38/200</v>
      </c>
      <c r="D984" s="261">
        <f>D965/F965</f>
        <v>0.19</v>
      </c>
      <c r="E984" s="255"/>
      <c r="H984" s="255"/>
      <c r="J984" s="256"/>
    </row>
    <row r="985" spans="2:10">
      <c r="B985" s="255"/>
      <c r="D985" s="256"/>
      <c r="E985" s="255"/>
      <c r="H985" s="255"/>
      <c r="J985" s="256"/>
    </row>
    <row r="986" spans="2:10">
      <c r="B986" s="255"/>
      <c r="D986" s="256"/>
      <c r="E986" s="255"/>
      <c r="H986" s="255"/>
      <c r="J986" s="256"/>
    </row>
    <row r="987" spans="2:10">
      <c r="B987" s="255"/>
      <c r="D987" s="256"/>
      <c r="E987" s="262" t="s">
        <v>483</v>
      </c>
      <c r="F987" s="263" t="str">
        <f>D963&amp;"/"&amp;D965</f>
        <v>16/38</v>
      </c>
      <c r="G987" s="268">
        <f>D963/D965</f>
        <v>0.42105263157894735</v>
      </c>
      <c r="H987" s="439" t="str">
        <f>$C$984&amp;"*"&amp;F987&amp;" = "&amp;CHAR(10)&amp;D963&amp;"/"&amp;F965</f>
        <v>38/200*16/38 = 
16/200</v>
      </c>
      <c r="I987" s="406"/>
      <c r="J987" s="261">
        <f>D984*G987</f>
        <v>0.08</v>
      </c>
    </row>
    <row r="988" spans="2:10" ht="15" thickBot="1">
      <c r="B988" s="257"/>
      <c r="C988" s="259"/>
      <c r="D988" s="258"/>
      <c r="E988" s="257"/>
      <c r="F988" s="259"/>
      <c r="G988" s="259"/>
      <c r="H988" s="441"/>
      <c r="I988" s="442"/>
      <c r="J988" s="258"/>
    </row>
    <row r="989" spans="2:10" ht="5.0999999999999996" customHeight="1">
      <c r="B989" s="149"/>
      <c r="C989" s="151"/>
      <c r="D989" s="151"/>
      <c r="E989" s="151"/>
      <c r="F989" s="151"/>
      <c r="G989" s="151"/>
      <c r="H989" s="151"/>
      <c r="I989" s="151"/>
      <c r="J989" s="150"/>
    </row>
    <row r="990" spans="2:10" ht="5.0999999999999996" customHeight="1">
      <c r="B990" s="146"/>
      <c r="C990" s="147"/>
      <c r="D990" s="147"/>
      <c r="E990" s="147"/>
      <c r="F990" s="147"/>
      <c r="G990" s="147"/>
      <c r="H990" s="147"/>
      <c r="I990" s="147"/>
      <c r="J990" s="148"/>
    </row>
    <row r="991" spans="2:10" ht="30" customHeight="1">
      <c r="B991" s="390" t="s">
        <v>476</v>
      </c>
      <c r="C991" s="391"/>
      <c r="D991" s="391"/>
      <c r="E991" s="391"/>
      <c r="F991" s="391"/>
      <c r="G991" s="391"/>
      <c r="H991" s="391"/>
      <c r="I991" s="391"/>
      <c r="J991" s="392"/>
    </row>
    <row r="992" spans="2:10" ht="5.0999999999999996" customHeight="1">
      <c r="B992" s="10"/>
      <c r="J992" s="6"/>
    </row>
    <row r="993" spans="2:10">
      <c r="B993" s="10"/>
      <c r="C993" s="5" t="s">
        <v>98</v>
      </c>
      <c r="D993" s="171" t="s">
        <v>111</v>
      </c>
      <c r="E993" s="172"/>
      <c r="J993" s="6"/>
    </row>
    <row r="994" spans="2:10">
      <c r="B994" s="10"/>
      <c r="C994" s="170" t="s">
        <v>112</v>
      </c>
      <c r="D994" s="195" t="s">
        <v>366</v>
      </c>
      <c r="E994" s="195" t="s">
        <v>367</v>
      </c>
      <c r="F994" s="196" t="s">
        <v>61</v>
      </c>
      <c r="J994" s="6"/>
    </row>
    <row r="995" spans="2:10">
      <c r="B995" s="10"/>
      <c r="C995" s="197" t="s">
        <v>368</v>
      </c>
      <c r="D995" s="5">
        <v>16</v>
      </c>
      <c r="E995" s="5">
        <v>46</v>
      </c>
      <c r="F995" s="16">
        <v>62</v>
      </c>
      <c r="J995" s="6"/>
    </row>
    <row r="996" spans="2:10">
      <c r="B996" s="10"/>
      <c r="C996" s="197" t="s">
        <v>369</v>
      </c>
      <c r="D996" s="5">
        <v>22</v>
      </c>
      <c r="E996" s="5">
        <v>116</v>
      </c>
      <c r="F996" s="16">
        <v>138</v>
      </c>
      <c r="J996" s="6"/>
    </row>
    <row r="997" spans="2:10">
      <c r="B997" s="10"/>
      <c r="C997" s="16" t="s">
        <v>61</v>
      </c>
      <c r="D997" s="16">
        <v>38</v>
      </c>
      <c r="E997" s="16">
        <v>162</v>
      </c>
      <c r="F997" s="16">
        <v>200</v>
      </c>
      <c r="J997" s="6"/>
    </row>
    <row r="998" spans="2:10">
      <c r="B998" s="10"/>
      <c r="J998" s="6"/>
    </row>
    <row r="999" spans="2:10">
      <c r="B999" s="10"/>
      <c r="J999" s="6"/>
    </row>
    <row r="1000" spans="2:10">
      <c r="B1000" s="10"/>
      <c r="J1000" s="6"/>
    </row>
    <row r="1001" spans="2:10">
      <c r="B1001" s="10"/>
      <c r="J1001" s="6"/>
    </row>
    <row r="1002" spans="2:10">
      <c r="B1002" s="10"/>
      <c r="J1002" s="6"/>
    </row>
    <row r="1003" spans="2:10">
      <c r="B1003" s="10"/>
      <c r="J1003" s="6"/>
    </row>
    <row r="1004" spans="2:10">
      <c r="B1004" s="10"/>
      <c r="J1004" s="6"/>
    </row>
    <row r="1005" spans="2:10">
      <c r="B1005" s="10"/>
      <c r="J1005" s="6"/>
    </row>
    <row r="1006" spans="2:10">
      <c r="B1006" s="10"/>
      <c r="J1006" s="6"/>
    </row>
    <row r="1007" spans="2:10">
      <c r="B1007" s="10"/>
      <c r="J1007" s="6"/>
    </row>
    <row r="1008" spans="2:10">
      <c r="B1008" s="10"/>
      <c r="J1008" s="6"/>
    </row>
    <row r="1009" spans="2:10">
      <c r="B1009" s="10"/>
      <c r="J1009" s="6"/>
    </row>
    <row r="1010" spans="2:10">
      <c r="B1010" s="10"/>
      <c r="J1010" s="6"/>
    </row>
    <row r="1011" spans="2:10">
      <c r="B1011" s="10"/>
      <c r="J1011" s="6"/>
    </row>
    <row r="1012" spans="2:10">
      <c r="B1012" s="10"/>
      <c r="J1012" s="6"/>
    </row>
    <row r="1013" spans="2:10">
      <c r="B1013" s="10"/>
      <c r="J1013" s="6"/>
    </row>
    <row r="1014" spans="2:10">
      <c r="B1014" s="10"/>
      <c r="J1014" s="6"/>
    </row>
    <row r="1015" spans="2:10">
      <c r="B1015" s="10"/>
      <c r="J1015" s="6"/>
    </row>
    <row r="1016" spans="2:10">
      <c r="B1016" s="10"/>
      <c r="J1016" s="6"/>
    </row>
    <row r="1017" spans="2:10">
      <c r="B1017" s="10"/>
      <c r="J1017" s="6"/>
    </row>
    <row r="1018" spans="2:10">
      <c r="B1018" s="10"/>
      <c r="J1018" s="6"/>
    </row>
    <row r="1019" spans="2:10">
      <c r="B1019" s="10"/>
      <c r="J1019" s="6"/>
    </row>
    <row r="1020" spans="2:10">
      <c r="B1020" s="10"/>
      <c r="J1020" s="6"/>
    </row>
    <row r="1021" spans="2:10">
      <c r="B1021" s="10"/>
      <c r="J1021" s="6"/>
    </row>
    <row r="1022" spans="2:10">
      <c r="B1022" s="10"/>
      <c r="J1022" s="6"/>
    </row>
    <row r="1023" spans="2:10">
      <c r="B1023" s="10"/>
      <c r="J1023" s="6"/>
    </row>
    <row r="1024" spans="2:10">
      <c r="B1024" s="10"/>
      <c r="J1024" s="6"/>
    </row>
    <row r="1025" spans="2:10">
      <c r="B1025" s="10"/>
      <c r="J1025" s="6"/>
    </row>
    <row r="1026" spans="2:10">
      <c r="B1026" s="10"/>
      <c r="J1026" s="6"/>
    </row>
    <row r="1027" spans="2:10">
      <c r="B1027" s="10"/>
      <c r="J1027" s="6"/>
    </row>
    <row r="1028" spans="2:10">
      <c r="B1028" s="10"/>
      <c r="J1028" s="6"/>
    </row>
    <row r="1029" spans="2:10">
      <c r="B1029" s="10"/>
      <c r="J1029" s="6"/>
    </row>
    <row r="1030" spans="2:10">
      <c r="B1030" s="10"/>
      <c r="J1030" s="6"/>
    </row>
    <row r="1031" spans="2:10">
      <c r="B1031" s="10"/>
      <c r="J1031" s="6"/>
    </row>
    <row r="1032" spans="2:10">
      <c r="B1032" s="10"/>
      <c r="J1032" s="6"/>
    </row>
    <row r="1033" spans="2:10">
      <c r="B1033" s="10"/>
      <c r="J1033" s="6"/>
    </row>
    <row r="1034" spans="2:10">
      <c r="B1034" s="10"/>
      <c r="J1034" s="6"/>
    </row>
    <row r="1035" spans="2:10">
      <c r="B1035" s="10"/>
      <c r="J1035" s="6"/>
    </row>
    <row r="1036" spans="2:10">
      <c r="B1036" s="149"/>
      <c r="C1036" s="151"/>
      <c r="D1036" s="151"/>
      <c r="E1036" s="151"/>
      <c r="F1036" s="151"/>
      <c r="G1036" s="151"/>
      <c r="H1036" s="151"/>
      <c r="I1036" s="151"/>
      <c r="J1036" s="150"/>
    </row>
    <row r="1037" spans="2:10" ht="5.0999999999999996" customHeight="1">
      <c r="B1037" s="146"/>
      <c r="C1037" s="147"/>
      <c r="D1037" s="147"/>
      <c r="E1037" s="147"/>
      <c r="F1037" s="147"/>
      <c r="G1037" s="147"/>
      <c r="H1037" s="147"/>
      <c r="I1037" s="147"/>
      <c r="J1037" s="148"/>
    </row>
    <row r="1038" spans="2:10" ht="30" customHeight="1">
      <c r="B1038" s="390" t="s">
        <v>477</v>
      </c>
      <c r="C1038" s="391"/>
      <c r="D1038" s="391"/>
      <c r="E1038" s="391"/>
      <c r="F1038" s="391"/>
      <c r="G1038" s="391"/>
      <c r="H1038" s="391"/>
      <c r="I1038" s="391"/>
      <c r="J1038" s="392"/>
    </row>
    <row r="1039" spans="2:10">
      <c r="B1039" s="10"/>
      <c r="J1039" s="6"/>
    </row>
    <row r="1040" spans="2:10">
      <c r="B1040" s="10"/>
      <c r="C1040" s="5" t="s">
        <v>98</v>
      </c>
      <c r="D1040" s="170" t="s">
        <v>450</v>
      </c>
      <c r="E1040" s="170"/>
      <c r="J1040" s="6"/>
    </row>
    <row r="1041" spans="2:10">
      <c r="B1041" s="10"/>
      <c r="C1041" s="231" t="s">
        <v>451</v>
      </c>
      <c r="D1041" s="197" t="s">
        <v>310</v>
      </c>
      <c r="E1041" s="197" t="s">
        <v>311</v>
      </c>
      <c r="F1041" s="196" t="s">
        <v>61</v>
      </c>
      <c r="J1041" s="6"/>
    </row>
    <row r="1042" spans="2:10">
      <c r="B1042" s="10"/>
      <c r="C1042" s="195" t="s">
        <v>311</v>
      </c>
      <c r="D1042" s="5">
        <v>30</v>
      </c>
      <c r="E1042" s="5">
        <v>220</v>
      </c>
      <c r="F1042" s="16">
        <f>SUM(D1042:E1042)</f>
        <v>250</v>
      </c>
      <c r="J1042" s="6"/>
    </row>
    <row r="1043" spans="2:10">
      <c r="B1043" s="10"/>
      <c r="C1043" s="174" t="s">
        <v>452</v>
      </c>
      <c r="D1043" s="5">
        <v>60</v>
      </c>
      <c r="E1043" s="5">
        <v>65</v>
      </c>
      <c r="F1043" s="16">
        <f>SUM(D1043:E1043)</f>
        <v>125</v>
      </c>
      <c r="J1043" s="6"/>
    </row>
    <row r="1044" spans="2:10">
      <c r="B1044" s="10"/>
      <c r="C1044" s="195" t="s">
        <v>453</v>
      </c>
      <c r="D1044" s="5">
        <v>90</v>
      </c>
      <c r="E1044" s="5">
        <v>35</v>
      </c>
      <c r="F1044" s="16">
        <f>SUM(D1044:E1044)</f>
        <v>125</v>
      </c>
      <c r="J1044" s="6"/>
    </row>
    <row r="1045" spans="2:10">
      <c r="B1045" s="10"/>
      <c r="C1045" s="16" t="s">
        <v>61</v>
      </c>
      <c r="D1045" s="16">
        <f>SUM(D1042:D1044)</f>
        <v>180</v>
      </c>
      <c r="E1045" s="16">
        <f>SUM(E1042:E1044)</f>
        <v>320</v>
      </c>
      <c r="F1045" s="16">
        <f>SUM(D1045:E1045)</f>
        <v>500</v>
      </c>
      <c r="J1045" s="6"/>
    </row>
    <row r="1046" spans="2:10">
      <c r="B1046" s="10"/>
      <c r="J1046" s="6"/>
    </row>
    <row r="1047" spans="2:10">
      <c r="B1047" s="10"/>
      <c r="J1047" s="6"/>
    </row>
    <row r="1048" spans="2:10">
      <c r="B1048" s="10"/>
      <c r="J1048" s="6"/>
    </row>
    <row r="1049" spans="2:10">
      <c r="B1049" s="10"/>
      <c r="J1049" s="6"/>
    </row>
    <row r="1050" spans="2:10">
      <c r="B1050" s="10"/>
      <c r="J1050" s="6"/>
    </row>
    <row r="1051" spans="2:10">
      <c r="B1051" s="10"/>
      <c r="J1051" s="6"/>
    </row>
    <row r="1052" spans="2:10">
      <c r="B1052" s="10"/>
      <c r="J1052" s="6"/>
    </row>
    <row r="1053" spans="2:10">
      <c r="B1053" s="10"/>
      <c r="J1053" s="6"/>
    </row>
    <row r="1054" spans="2:10">
      <c r="B1054" s="10"/>
      <c r="J1054" s="6"/>
    </row>
    <row r="1055" spans="2:10">
      <c r="B1055" s="10"/>
      <c r="J1055" s="6"/>
    </row>
    <row r="1056" spans="2:10">
      <c r="B1056" s="10"/>
      <c r="J1056" s="6"/>
    </row>
    <row r="1057" spans="2:10">
      <c r="B1057" s="10"/>
      <c r="J1057" s="6"/>
    </row>
    <row r="1058" spans="2:10">
      <c r="B1058" s="10"/>
      <c r="J1058" s="6"/>
    </row>
    <row r="1059" spans="2:10">
      <c r="B1059" s="10"/>
      <c r="J1059" s="6"/>
    </row>
    <row r="1060" spans="2:10">
      <c r="B1060" s="10"/>
      <c r="J1060" s="6"/>
    </row>
    <row r="1061" spans="2:10">
      <c r="B1061" s="10"/>
      <c r="J1061" s="6"/>
    </row>
    <row r="1062" spans="2:10">
      <c r="B1062" s="10"/>
      <c r="J1062" s="6"/>
    </row>
    <row r="1063" spans="2:10">
      <c r="B1063" s="10"/>
      <c r="J1063" s="6"/>
    </row>
    <row r="1064" spans="2:10">
      <c r="B1064" s="10"/>
      <c r="J1064" s="6"/>
    </row>
    <row r="1065" spans="2:10">
      <c r="B1065" s="10"/>
      <c r="J1065" s="6"/>
    </row>
    <row r="1066" spans="2:10">
      <c r="B1066" s="10"/>
      <c r="J1066" s="6"/>
    </row>
    <row r="1067" spans="2:10">
      <c r="B1067" s="10"/>
      <c r="J1067" s="6"/>
    </row>
    <row r="1068" spans="2:10">
      <c r="B1068" s="10"/>
      <c r="J1068" s="6"/>
    </row>
    <row r="1069" spans="2:10">
      <c r="B1069" s="10"/>
      <c r="J1069" s="6"/>
    </row>
    <row r="1070" spans="2:10">
      <c r="B1070" s="10"/>
      <c r="J1070" s="6"/>
    </row>
    <row r="1071" spans="2:10">
      <c r="B1071" s="10"/>
      <c r="J1071" s="6"/>
    </row>
    <row r="1072" spans="2:10">
      <c r="B1072" s="10"/>
      <c r="J1072" s="6"/>
    </row>
    <row r="1073" spans="2:10">
      <c r="B1073" s="10"/>
      <c r="J1073" s="6"/>
    </row>
    <row r="1074" spans="2:10">
      <c r="B1074" s="10"/>
      <c r="J1074" s="6"/>
    </row>
    <row r="1075" spans="2:10">
      <c r="B1075" s="10"/>
      <c r="J1075" s="6"/>
    </row>
    <row r="1076" spans="2:10">
      <c r="B1076" s="10"/>
      <c r="J1076" s="6"/>
    </row>
    <row r="1077" spans="2:10">
      <c r="B1077" s="10"/>
      <c r="J1077" s="6"/>
    </row>
    <row r="1078" spans="2:10">
      <c r="B1078" s="10"/>
      <c r="J1078" s="6"/>
    </row>
    <row r="1079" spans="2:10">
      <c r="B1079" s="10"/>
      <c r="J1079" s="6"/>
    </row>
    <row r="1080" spans="2:10">
      <c r="B1080" s="10"/>
      <c r="J1080" s="6"/>
    </row>
    <row r="1081" spans="2:10">
      <c r="B1081" s="10"/>
      <c r="J1081" s="6"/>
    </row>
    <row r="1082" spans="2:10">
      <c r="B1082" s="10"/>
      <c r="J1082" s="6"/>
    </row>
    <row r="1083" spans="2:10">
      <c r="B1083" s="149"/>
      <c r="C1083" s="151"/>
      <c r="D1083" s="151"/>
      <c r="E1083" s="151"/>
      <c r="F1083" s="151"/>
      <c r="G1083" s="151"/>
      <c r="H1083" s="151"/>
      <c r="I1083" s="151"/>
      <c r="J1083" s="150"/>
    </row>
    <row r="1084" spans="2:10">
      <c r="B1084" s="146"/>
      <c r="C1084" s="147"/>
      <c r="D1084" s="147"/>
      <c r="E1084" s="147"/>
      <c r="F1084" s="147"/>
      <c r="G1084" s="147"/>
      <c r="H1084" s="147"/>
      <c r="I1084" s="147"/>
      <c r="J1084" s="148"/>
    </row>
    <row r="1085" spans="2:10">
      <c r="B1085" s="10"/>
      <c r="J1085" s="6"/>
    </row>
    <row r="1086" spans="2:10">
      <c r="B1086" s="10"/>
      <c r="J1086" s="6"/>
    </row>
    <row r="1087" spans="2:10">
      <c r="B1087" s="10"/>
      <c r="J1087" s="6"/>
    </row>
    <row r="1088" spans="2:10">
      <c r="B1088" s="10"/>
      <c r="J1088" s="6"/>
    </row>
    <row r="1089" spans="2:10">
      <c r="B1089" s="10"/>
      <c r="J1089" s="6"/>
    </row>
    <row r="1090" spans="2:10">
      <c r="B1090" s="10"/>
      <c r="J1090" s="6"/>
    </row>
    <row r="1091" spans="2:10">
      <c r="B1091" s="10"/>
      <c r="J1091" s="6"/>
    </row>
    <row r="1092" spans="2:10">
      <c r="B1092" s="10"/>
      <c r="J1092" s="6"/>
    </row>
    <row r="1093" spans="2:10">
      <c r="B1093" s="10"/>
      <c r="J1093" s="6"/>
    </row>
    <row r="1094" spans="2:10">
      <c r="B1094" s="10"/>
      <c r="J1094" s="6"/>
    </row>
    <row r="1095" spans="2:10">
      <c r="B1095" s="10"/>
      <c r="J1095" s="6"/>
    </row>
    <row r="1096" spans="2:10">
      <c r="B1096" s="10"/>
      <c r="J1096" s="6"/>
    </row>
    <row r="1097" spans="2:10">
      <c r="B1097" s="10"/>
      <c r="J1097" s="6"/>
    </row>
    <row r="1098" spans="2:10">
      <c r="B1098" s="10"/>
      <c r="J1098" s="6"/>
    </row>
    <row r="1099" spans="2:10">
      <c r="B1099" s="10"/>
      <c r="J1099" s="6"/>
    </row>
    <row r="1100" spans="2:10">
      <c r="B1100" s="10"/>
      <c r="J1100" s="6"/>
    </row>
    <row r="1101" spans="2:10">
      <c r="B1101" s="10"/>
      <c r="J1101" s="6"/>
    </row>
    <row r="1102" spans="2:10">
      <c r="B1102" s="10"/>
      <c r="J1102" s="6"/>
    </row>
    <row r="1103" spans="2:10">
      <c r="B1103" s="10"/>
      <c r="J1103" s="6"/>
    </row>
    <row r="1104" spans="2:10">
      <c r="B1104" s="10"/>
      <c r="J1104" s="6"/>
    </row>
    <row r="1105" spans="2:10">
      <c r="B1105" s="10"/>
      <c r="J1105" s="6"/>
    </row>
    <row r="1106" spans="2:10">
      <c r="B1106" s="10"/>
      <c r="J1106" s="6"/>
    </row>
    <row r="1107" spans="2:10">
      <c r="B1107" s="10"/>
      <c r="J1107" s="6"/>
    </row>
    <row r="1108" spans="2:10">
      <c r="B1108" s="10"/>
      <c r="J1108" s="6"/>
    </row>
    <row r="1109" spans="2:10">
      <c r="B1109" s="10"/>
      <c r="J1109" s="6"/>
    </row>
    <row r="1110" spans="2:10">
      <c r="B1110" s="10"/>
      <c r="J1110" s="6"/>
    </row>
    <row r="1111" spans="2:10">
      <c r="B1111" s="10"/>
      <c r="J1111" s="6"/>
    </row>
    <row r="1112" spans="2:10">
      <c r="B1112" s="10"/>
      <c r="J1112" s="6"/>
    </row>
    <row r="1113" spans="2:10">
      <c r="B1113" s="10"/>
      <c r="J1113" s="6"/>
    </row>
    <row r="1114" spans="2:10">
      <c r="B1114" s="10"/>
      <c r="J1114" s="6"/>
    </row>
    <row r="1115" spans="2:10">
      <c r="B1115" s="10"/>
      <c r="J1115" s="6"/>
    </row>
    <row r="1116" spans="2:10">
      <c r="B1116" s="10"/>
      <c r="J1116" s="6"/>
    </row>
    <row r="1117" spans="2:10">
      <c r="B1117" s="10"/>
      <c r="J1117" s="6"/>
    </row>
    <row r="1118" spans="2:10">
      <c r="B1118" s="10"/>
      <c r="J1118" s="6"/>
    </row>
    <row r="1119" spans="2:10">
      <c r="B1119" s="10"/>
      <c r="J1119" s="6"/>
    </row>
    <row r="1120" spans="2:10">
      <c r="B1120" s="10"/>
      <c r="J1120" s="6"/>
    </row>
    <row r="1121" spans="2:10">
      <c r="B1121" s="10"/>
      <c r="J1121" s="6"/>
    </row>
    <row r="1122" spans="2:10">
      <c r="B1122" s="10"/>
      <c r="J1122" s="6"/>
    </row>
    <row r="1123" spans="2:10">
      <c r="B1123" s="10"/>
      <c r="J1123" s="6"/>
    </row>
    <row r="1124" spans="2:10">
      <c r="B1124" s="10"/>
      <c r="J1124" s="6"/>
    </row>
    <row r="1125" spans="2:10">
      <c r="B1125" s="10"/>
      <c r="J1125" s="6"/>
    </row>
    <row r="1126" spans="2:10">
      <c r="B1126" s="10"/>
      <c r="J1126" s="6"/>
    </row>
    <row r="1127" spans="2:10">
      <c r="B1127" s="10"/>
      <c r="J1127" s="6"/>
    </row>
    <row r="1128" spans="2:10">
      <c r="B1128" s="10"/>
      <c r="J1128" s="6"/>
    </row>
    <row r="1129" spans="2:10">
      <c r="B1129" s="10"/>
      <c r="J1129" s="6"/>
    </row>
    <row r="1130" spans="2:10">
      <c r="B1130" s="10"/>
      <c r="J1130" s="6"/>
    </row>
    <row r="1131" spans="2:10">
      <c r="B1131" s="10"/>
      <c r="J1131" s="6"/>
    </row>
    <row r="1132" spans="2:10">
      <c r="B1132" s="10"/>
      <c r="J1132" s="6"/>
    </row>
    <row r="1133" spans="2:10">
      <c r="B1133" s="149"/>
      <c r="C1133" s="151"/>
      <c r="D1133" s="151"/>
      <c r="E1133" s="151"/>
      <c r="F1133" s="151"/>
      <c r="G1133" s="151"/>
      <c r="H1133" s="151"/>
      <c r="I1133" s="151"/>
      <c r="J1133" s="150"/>
    </row>
    <row r="1134" spans="2:10">
      <c r="B1134" s="146"/>
      <c r="C1134" s="147"/>
      <c r="D1134" s="147"/>
      <c r="E1134" s="147"/>
      <c r="F1134" s="147"/>
      <c r="G1134" s="147"/>
      <c r="H1134" s="147"/>
      <c r="I1134" s="147"/>
      <c r="J1134" s="148"/>
    </row>
    <row r="1135" spans="2:10">
      <c r="B1135" s="10"/>
      <c r="J1135" s="6"/>
    </row>
    <row r="1136" spans="2:10">
      <c r="B1136" s="10"/>
      <c r="J1136" s="6"/>
    </row>
    <row r="1137" spans="2:10">
      <c r="B1137" s="10"/>
      <c r="J1137" s="6"/>
    </row>
    <row r="1138" spans="2:10">
      <c r="B1138" s="10"/>
      <c r="J1138" s="6"/>
    </row>
    <row r="1139" spans="2:10">
      <c r="B1139" s="10"/>
      <c r="J1139" s="6"/>
    </row>
    <row r="1140" spans="2:10">
      <c r="B1140" s="10"/>
      <c r="J1140" s="6"/>
    </row>
    <row r="1141" spans="2:10">
      <c r="B1141" s="10"/>
      <c r="J1141" s="6"/>
    </row>
    <row r="1142" spans="2:10">
      <c r="B1142" s="10"/>
      <c r="J1142" s="6"/>
    </row>
    <row r="1143" spans="2:10">
      <c r="B1143" s="10"/>
      <c r="J1143" s="6"/>
    </row>
    <row r="1144" spans="2:10">
      <c r="B1144" s="10"/>
      <c r="J1144" s="6"/>
    </row>
    <row r="1145" spans="2:10">
      <c r="B1145" s="10"/>
      <c r="J1145" s="6"/>
    </row>
    <row r="1146" spans="2:10">
      <c r="B1146" s="10"/>
      <c r="J1146" s="6"/>
    </row>
    <row r="1147" spans="2:10">
      <c r="B1147" s="10"/>
      <c r="J1147" s="6"/>
    </row>
    <row r="1148" spans="2:10">
      <c r="B1148" s="10"/>
      <c r="J1148" s="6"/>
    </row>
    <row r="1149" spans="2:10">
      <c r="B1149" s="10"/>
      <c r="J1149" s="6"/>
    </row>
    <row r="1150" spans="2:10">
      <c r="B1150" s="10"/>
      <c r="J1150" s="6"/>
    </row>
    <row r="1151" spans="2:10">
      <c r="B1151" s="10"/>
      <c r="J1151" s="6"/>
    </row>
    <row r="1152" spans="2:10">
      <c r="B1152" s="10"/>
      <c r="J1152" s="6"/>
    </row>
    <row r="1153" spans="2:10">
      <c r="B1153" s="10"/>
      <c r="J1153" s="6"/>
    </row>
    <row r="1154" spans="2:10">
      <c r="B1154" s="10"/>
      <c r="J1154" s="6"/>
    </row>
    <row r="1155" spans="2:10">
      <c r="B1155" s="10"/>
      <c r="J1155" s="6"/>
    </row>
    <row r="1156" spans="2:10">
      <c r="B1156" s="10"/>
      <c r="J1156" s="6"/>
    </row>
    <row r="1157" spans="2:10" ht="5.0999999999999996" customHeight="1">
      <c r="B1157" s="10"/>
      <c r="J1157" s="6"/>
    </row>
    <row r="1158" spans="2:10">
      <c r="B1158" s="10"/>
      <c r="J1158" s="6"/>
    </row>
    <row r="1159" spans="2:10">
      <c r="B1159" s="10"/>
      <c r="J1159" s="6"/>
    </row>
    <row r="1160" spans="2:10">
      <c r="B1160" s="10"/>
      <c r="J1160" s="6"/>
    </row>
    <row r="1161" spans="2:10">
      <c r="B1161" s="10"/>
      <c r="J1161" s="6"/>
    </row>
    <row r="1162" spans="2:10" ht="30" customHeight="1">
      <c r="B1162" s="10"/>
      <c r="J1162" s="6"/>
    </row>
    <row r="1163" spans="2:10" ht="30" customHeight="1">
      <c r="B1163" s="10"/>
      <c r="J1163" s="6"/>
    </row>
    <row r="1164" spans="2:10">
      <c r="B1164" s="10"/>
      <c r="J1164" s="6"/>
    </row>
    <row r="1165" spans="2:10">
      <c r="B1165" s="10"/>
      <c r="J1165" s="6"/>
    </row>
    <row r="1166" spans="2:10">
      <c r="B1166" s="10"/>
      <c r="J1166" s="6"/>
    </row>
    <row r="1167" spans="2:10">
      <c r="B1167" s="10"/>
      <c r="J1167" s="6"/>
    </row>
    <row r="1168" spans="2:10">
      <c r="B1168" s="10"/>
      <c r="J1168" s="6"/>
    </row>
    <row r="1169" spans="2:10" ht="30" customHeight="1">
      <c r="B1169" s="10"/>
      <c r="J1169" s="6"/>
    </row>
    <row r="1170" spans="2:10" ht="30" customHeight="1">
      <c r="B1170" s="10"/>
      <c r="J1170" s="6"/>
    </row>
    <row r="1171" spans="2:10">
      <c r="B1171" s="10"/>
      <c r="J1171" s="6"/>
    </row>
    <row r="1172" spans="2:10">
      <c r="B1172" s="10"/>
      <c r="J1172" s="6"/>
    </row>
    <row r="1173" spans="2:10">
      <c r="B1173" s="10"/>
      <c r="J1173" s="6"/>
    </row>
    <row r="1174" spans="2:10">
      <c r="B1174" s="10"/>
      <c r="J1174" s="6"/>
    </row>
    <row r="1175" spans="2:10" ht="30" customHeight="1">
      <c r="B1175" s="10"/>
      <c r="J1175" s="6"/>
    </row>
    <row r="1176" spans="2:10" ht="30" customHeight="1">
      <c r="B1176" s="10"/>
      <c r="J1176" s="6"/>
    </row>
    <row r="1177" spans="2:10">
      <c r="B1177" s="10"/>
      <c r="J1177" s="6"/>
    </row>
    <row r="1178" spans="2:10">
      <c r="B1178" s="149"/>
      <c r="C1178" s="151"/>
      <c r="D1178" s="151"/>
      <c r="E1178" s="151"/>
      <c r="F1178" s="151"/>
      <c r="G1178" s="151"/>
      <c r="H1178" s="151"/>
      <c r="I1178" s="151"/>
      <c r="J1178" s="150"/>
    </row>
    <row r="1179" spans="2:10" ht="5.0999999999999996" customHeight="1">
      <c r="B1179" s="146"/>
      <c r="C1179" s="147"/>
      <c r="D1179" s="147"/>
      <c r="E1179" s="147"/>
      <c r="F1179" s="147"/>
      <c r="G1179" s="147"/>
      <c r="H1179" s="147"/>
      <c r="I1179" s="147"/>
      <c r="J1179" s="148"/>
    </row>
    <row r="1180" spans="2:10">
      <c r="B1180" s="175" t="s">
        <v>490</v>
      </c>
      <c r="J1180" s="6"/>
    </row>
    <row r="1181" spans="2:10" ht="5.0999999999999996" customHeight="1">
      <c r="B1181" s="10"/>
      <c r="J1181" s="6"/>
    </row>
    <row r="1182" spans="2:10">
      <c r="B1182" s="194" t="s">
        <v>525</v>
      </c>
      <c r="J1182" s="6"/>
    </row>
    <row r="1183" spans="2:10">
      <c r="B1183" s="168" t="s">
        <v>871</v>
      </c>
      <c r="J1183" s="6"/>
    </row>
    <row r="1184" spans="2:10">
      <c r="B1184" s="165" t="s">
        <v>122</v>
      </c>
      <c r="C1184" s="27"/>
      <c r="D1184" s="5">
        <v>0.25</v>
      </c>
      <c r="J1184" s="6"/>
    </row>
    <row r="1185" spans="2:10">
      <c r="B1185" s="165" t="s">
        <v>123</v>
      </c>
      <c r="C1185" s="27"/>
      <c r="D1185" s="18">
        <f>1-D1184</f>
        <v>0.75</v>
      </c>
      <c r="E1185" t="str">
        <f>" 1 - "&amp;D1184</f>
        <v xml:space="preserve"> 1 - 0.25</v>
      </c>
      <c r="J1185" s="6"/>
    </row>
    <row r="1186" spans="2:10" ht="30" customHeight="1">
      <c r="B1186" s="393" t="s">
        <v>489</v>
      </c>
      <c r="C1186" s="394"/>
      <c r="D1186" s="394"/>
      <c r="E1186" s="394"/>
      <c r="F1186" s="394"/>
      <c r="G1186" s="394"/>
      <c r="H1186" s="394"/>
      <c r="I1186" s="394"/>
      <c r="J1186" s="395"/>
    </row>
    <row r="1187" spans="2:10" ht="30" customHeight="1">
      <c r="B1187" s="393" t="s">
        <v>124</v>
      </c>
      <c r="C1187" s="394"/>
      <c r="D1187" s="394"/>
      <c r="E1187" s="394"/>
      <c r="F1187" s="394"/>
      <c r="G1187" s="394"/>
      <c r="H1187" s="394"/>
      <c r="I1187" s="394"/>
      <c r="J1187" s="395"/>
    </row>
    <row r="1188" spans="2:10">
      <c r="B1188" s="26" t="s">
        <v>492</v>
      </c>
      <c r="C1188" s="29"/>
      <c r="D1188" s="27"/>
      <c r="E1188" s="271">
        <v>0.6</v>
      </c>
      <c r="J1188" s="6"/>
    </row>
    <row r="1189" spans="2:10">
      <c r="B1189" s="26" t="s">
        <v>493</v>
      </c>
      <c r="C1189" s="29"/>
      <c r="D1189" s="27"/>
      <c r="E1189" s="5">
        <v>0.31</v>
      </c>
      <c r="J1189" s="6"/>
    </row>
    <row r="1190" spans="2:10" ht="5.0999999999999996" customHeight="1">
      <c r="B1190" s="10"/>
      <c r="J1190" s="6"/>
    </row>
    <row r="1191" spans="2:10">
      <c r="B1191" s="273" t="s">
        <v>498</v>
      </c>
      <c r="C1191" s="274"/>
      <c r="D1191" s="274"/>
      <c r="E1191" s="274"/>
      <c r="F1191" s="275"/>
      <c r="G1191" s="273" t="s">
        <v>499</v>
      </c>
      <c r="H1191" s="274"/>
      <c r="I1191" s="275"/>
      <c r="J1191" s="6"/>
    </row>
    <row r="1192" spans="2:10">
      <c r="B1192" s="272" t="s">
        <v>496</v>
      </c>
      <c r="C1192" s="99"/>
      <c r="D1192" s="140" t="s">
        <v>126</v>
      </c>
      <c r="E1192" s="164"/>
      <c r="F1192" s="99"/>
      <c r="G1192" s="140" t="s">
        <v>497</v>
      </c>
      <c r="H1192" s="164"/>
      <c r="I1192" s="99"/>
      <c r="J1192" s="6"/>
    </row>
    <row r="1193" spans="2:10" ht="30" customHeight="1">
      <c r="B1193" s="165" t="s">
        <v>122</v>
      </c>
      <c r="C1193" s="5">
        <f t="shared" ref="C1193:C1194" si="1">D1184</f>
        <v>0.25</v>
      </c>
      <c r="D1193" s="449" t="s">
        <v>492</v>
      </c>
      <c r="E1193" s="450"/>
      <c r="F1193" s="5">
        <f t="shared" ref="F1193:F1194" si="2">E1188</f>
        <v>0.6</v>
      </c>
      <c r="G1193" s="449" t="s">
        <v>494</v>
      </c>
      <c r="H1193" s="450"/>
      <c r="I1193" s="18">
        <f>C1193*F1193</f>
        <v>0.15</v>
      </c>
      <c r="J1193" s="6" t="str">
        <f>" "&amp;C1193&amp;"*"&amp;F1193</f>
        <v xml:space="preserve"> 0.25*0.6</v>
      </c>
    </row>
    <row r="1194" spans="2:10" ht="30" customHeight="1">
      <c r="B1194" s="165" t="s">
        <v>123</v>
      </c>
      <c r="C1194" s="8">
        <f t="shared" si="1"/>
        <v>0.75</v>
      </c>
      <c r="D1194" s="449" t="s">
        <v>493</v>
      </c>
      <c r="E1194" s="450"/>
      <c r="F1194" s="5">
        <f t="shared" si="2"/>
        <v>0.31</v>
      </c>
      <c r="G1194" s="449" t="s">
        <v>495</v>
      </c>
      <c r="H1194" s="450"/>
      <c r="I1194" s="18">
        <f>C1194*F1194</f>
        <v>0.23249999999999998</v>
      </c>
      <c r="J1194" s="6" t="str">
        <f>" "&amp;C1194&amp;"*"&amp;F1194</f>
        <v xml:space="preserve"> 0.75*0.31</v>
      </c>
    </row>
    <row r="1195" spans="2:10">
      <c r="B1195" s="5" t="s">
        <v>61</v>
      </c>
      <c r="C1195" s="18">
        <v>1</v>
      </c>
      <c r="H1195" s="315" t="s">
        <v>501</v>
      </c>
      <c r="I1195" s="270">
        <f>SUM(I1193:I1194)</f>
        <v>0.38249999999999995</v>
      </c>
      <c r="J1195" s="6"/>
    </row>
    <row r="1196" spans="2:10" ht="5.0999999999999996" customHeight="1">
      <c r="B1196" s="10"/>
      <c r="J1196" s="6"/>
    </row>
    <row r="1197" spans="2:10">
      <c r="B1197" s="10"/>
      <c r="D1197" s="276" t="s">
        <v>502</v>
      </c>
      <c r="E1197" s="274"/>
      <c r="F1197" s="274"/>
      <c r="G1197" s="274"/>
      <c r="H1197" s="274"/>
      <c r="I1197" s="275"/>
      <c r="J1197" s="6"/>
    </row>
    <row r="1198" spans="2:10">
      <c r="B1198" s="10"/>
      <c r="G1198" s="1" t="s">
        <v>128</v>
      </c>
      <c r="J1198" s="6"/>
    </row>
    <row r="1199" spans="2:10" ht="30" customHeight="1">
      <c r="B1199" s="10"/>
      <c r="G1199" s="449" t="s">
        <v>491</v>
      </c>
      <c r="H1199" s="450"/>
      <c r="I1199" s="18">
        <f>I1193/I1195</f>
        <v>0.39215686274509809</v>
      </c>
      <c r="J1199" s="6" t="str">
        <f>" "&amp;I1193&amp;"/"&amp;I1194</f>
        <v xml:space="preserve"> 0.15/0.2325</v>
      </c>
    </row>
    <row r="1200" spans="2:10" ht="30" customHeight="1">
      <c r="B1200" s="10"/>
      <c r="G1200" s="449" t="s">
        <v>491</v>
      </c>
      <c r="H1200" s="450"/>
      <c r="I1200" s="18">
        <f>D1184*E1188/SUMPRODUCT(D1184:D1185,E1188:E1189)</f>
        <v>0.39215686274509809</v>
      </c>
      <c r="J1200" s="6"/>
    </row>
    <row r="1201" spans="2:10">
      <c r="B1201" s="10"/>
      <c r="G1201" s="316" t="str">
        <f>" "&amp;D1184&amp;"*"&amp;E1188&amp;"/SUMPRODUCT("&amp;_xlfn.ARRAYTOTEXT(D1184:D1185,1)&amp;","&amp;_xlfn.ARRAYTOTEXT(E1188:E1189,1)&amp;")"</f>
        <v xml:space="preserve"> 0.25*0.6/SUMPRODUCT({0.25;0.75},{0.6;0.31})</v>
      </c>
      <c r="J1201" s="6"/>
    </row>
    <row r="1202" spans="2:10">
      <c r="B1202" s="10"/>
      <c r="J1202" s="6"/>
    </row>
    <row r="1203" spans="2:10">
      <c r="B1203" s="10"/>
      <c r="J1203" s="6"/>
    </row>
    <row r="1204" spans="2:10">
      <c r="B1204" s="10"/>
      <c r="J1204" s="6"/>
    </row>
    <row r="1205" spans="2:10">
      <c r="B1205" s="10"/>
      <c r="J1205" s="6"/>
    </row>
    <row r="1206" spans="2:10">
      <c r="B1206" s="10"/>
      <c r="J1206" s="6"/>
    </row>
    <row r="1207" spans="2:10">
      <c r="B1207" s="10"/>
      <c r="J1207" s="6"/>
    </row>
    <row r="1208" spans="2:10">
      <c r="B1208" s="10"/>
      <c r="J1208" s="6"/>
    </row>
    <row r="1209" spans="2:10">
      <c r="B1209" s="10"/>
      <c r="J1209" s="6"/>
    </row>
    <row r="1210" spans="2:10">
      <c r="B1210" s="10"/>
      <c r="J1210" s="6"/>
    </row>
    <row r="1211" spans="2:10">
      <c r="B1211" s="10"/>
      <c r="J1211" s="6"/>
    </row>
    <row r="1212" spans="2:10">
      <c r="B1212" s="10"/>
      <c r="J1212" s="6"/>
    </row>
    <row r="1213" spans="2:10">
      <c r="B1213" s="10"/>
      <c r="J1213" s="6"/>
    </row>
    <row r="1214" spans="2:10">
      <c r="B1214" s="10"/>
      <c r="J1214" s="6"/>
    </row>
    <row r="1215" spans="2:10">
      <c r="B1215" s="10"/>
      <c r="J1215" s="6"/>
    </row>
    <row r="1216" spans="2:10">
      <c r="B1216" s="10"/>
      <c r="J1216" s="6"/>
    </row>
    <row r="1217" spans="2:10">
      <c r="B1217" s="10"/>
      <c r="J1217" s="6"/>
    </row>
    <row r="1218" spans="2:10">
      <c r="B1218" s="10"/>
      <c r="J1218" s="6"/>
    </row>
    <row r="1219" spans="2:10">
      <c r="B1219" s="10"/>
      <c r="J1219" s="6"/>
    </row>
    <row r="1220" spans="2:10">
      <c r="B1220" s="10"/>
      <c r="J1220" s="6"/>
    </row>
    <row r="1221" spans="2:10">
      <c r="B1221" s="10"/>
      <c r="J1221" s="6"/>
    </row>
    <row r="1222" spans="2:10">
      <c r="B1222" s="10"/>
      <c r="J1222" s="6"/>
    </row>
    <row r="1223" spans="2:10">
      <c r="B1223" s="10"/>
      <c r="J1223" s="6"/>
    </row>
    <row r="1224" spans="2:10">
      <c r="B1224" s="10"/>
      <c r="J1224" s="6"/>
    </row>
    <row r="1225" spans="2:10">
      <c r="B1225" s="10"/>
      <c r="J1225" s="6"/>
    </row>
    <row r="1226" spans="2:10">
      <c r="B1226" s="146"/>
      <c r="C1226" s="147"/>
      <c r="D1226" s="147"/>
      <c r="E1226" s="147"/>
      <c r="F1226" s="147"/>
      <c r="G1226" s="147"/>
      <c r="H1226" s="147"/>
      <c r="I1226" s="147"/>
      <c r="J1226" s="148"/>
    </row>
    <row r="1227" spans="2:10" ht="30" customHeight="1">
      <c r="B1227" s="381" t="s">
        <v>538</v>
      </c>
      <c r="C1227" s="382"/>
      <c r="D1227" s="382"/>
      <c r="E1227" s="382"/>
      <c r="F1227" s="382"/>
      <c r="G1227" s="382"/>
      <c r="H1227" s="382"/>
      <c r="I1227" s="382"/>
      <c r="J1227" s="383"/>
    </row>
    <row r="1228" spans="2:10">
      <c r="B1228" s="10"/>
      <c r="J1228" s="6"/>
    </row>
    <row r="1229" spans="2:10">
      <c r="B1229" s="10"/>
      <c r="J1229" s="6"/>
    </row>
    <row r="1230" spans="2:10">
      <c r="B1230" s="10"/>
      <c r="J1230" s="6"/>
    </row>
    <row r="1231" spans="2:10">
      <c r="B1231" s="10"/>
      <c r="J1231" s="6"/>
    </row>
    <row r="1232" spans="2:10">
      <c r="B1232" s="10"/>
      <c r="J1232" s="6"/>
    </row>
    <row r="1233" spans="2:10">
      <c r="B1233" s="10"/>
      <c r="J1233" s="6"/>
    </row>
    <row r="1234" spans="2:10">
      <c r="B1234" s="10"/>
      <c r="J1234" s="6"/>
    </row>
    <row r="1235" spans="2:10">
      <c r="B1235" s="10"/>
      <c r="J1235" s="6"/>
    </row>
    <row r="1236" spans="2:10">
      <c r="B1236" s="10"/>
      <c r="J1236" s="6"/>
    </row>
    <row r="1237" spans="2:10">
      <c r="B1237" s="10"/>
      <c r="J1237" s="6"/>
    </row>
    <row r="1238" spans="2:10">
      <c r="B1238" s="10"/>
      <c r="J1238" s="6"/>
    </row>
    <row r="1239" spans="2:10">
      <c r="B1239" s="10"/>
      <c r="J1239" s="6"/>
    </row>
    <row r="1240" spans="2:10">
      <c r="B1240" s="10"/>
      <c r="J1240" s="6"/>
    </row>
    <row r="1241" spans="2:10">
      <c r="B1241" s="10"/>
      <c r="J1241" s="6"/>
    </row>
    <row r="1242" spans="2:10">
      <c r="B1242" s="10"/>
      <c r="J1242" s="6"/>
    </row>
    <row r="1243" spans="2:10">
      <c r="B1243" s="10"/>
      <c r="J1243" s="6"/>
    </row>
    <row r="1244" spans="2:10">
      <c r="B1244" s="10"/>
      <c r="J1244" s="6"/>
    </row>
    <row r="1245" spans="2:10">
      <c r="B1245" s="10"/>
      <c r="J1245" s="6"/>
    </row>
    <row r="1246" spans="2:10">
      <c r="B1246" s="10"/>
      <c r="J1246" s="6"/>
    </row>
    <row r="1247" spans="2:10">
      <c r="B1247" s="10"/>
      <c r="J1247" s="6"/>
    </row>
    <row r="1248" spans="2:10">
      <c r="B1248" s="10"/>
      <c r="J1248" s="6"/>
    </row>
    <row r="1249" spans="2:10">
      <c r="B1249" s="10"/>
      <c r="J1249" s="6"/>
    </row>
    <row r="1250" spans="2:10">
      <c r="B1250" s="10"/>
      <c r="J1250" s="6"/>
    </row>
    <row r="1251" spans="2:10">
      <c r="B1251" s="10"/>
      <c r="J1251" s="6"/>
    </row>
    <row r="1252" spans="2:10">
      <c r="B1252" s="10"/>
      <c r="J1252" s="6"/>
    </row>
    <row r="1253" spans="2:10">
      <c r="B1253" s="10"/>
      <c r="J1253" s="6"/>
    </row>
    <row r="1254" spans="2:10">
      <c r="B1254" s="10"/>
      <c r="J1254" s="6"/>
    </row>
    <row r="1255" spans="2:10">
      <c r="B1255" s="10"/>
      <c r="J1255" s="6"/>
    </row>
    <row r="1256" spans="2:10">
      <c r="B1256" s="10"/>
      <c r="J1256" s="6"/>
    </row>
    <row r="1257" spans="2:10">
      <c r="B1257" s="10"/>
      <c r="J1257" s="6"/>
    </row>
    <row r="1258" spans="2:10">
      <c r="B1258" s="10"/>
      <c r="J1258" s="6"/>
    </row>
    <row r="1259" spans="2:10">
      <c r="B1259" s="10"/>
      <c r="J1259" s="6"/>
    </row>
    <row r="1260" spans="2:10">
      <c r="B1260" s="10"/>
      <c r="J1260" s="6"/>
    </row>
    <row r="1261" spans="2:10">
      <c r="B1261" s="10"/>
      <c r="J1261" s="6"/>
    </row>
    <row r="1262" spans="2:10">
      <c r="B1262" s="10"/>
      <c r="J1262" s="6"/>
    </row>
    <row r="1263" spans="2:10">
      <c r="B1263" s="10"/>
      <c r="J1263" s="6"/>
    </row>
    <row r="1264" spans="2:10">
      <c r="B1264" s="10"/>
      <c r="J1264" s="6"/>
    </row>
    <row r="1265" spans="2:10">
      <c r="B1265" s="10"/>
      <c r="J1265" s="6"/>
    </row>
    <row r="1266" spans="2:10">
      <c r="B1266" s="10"/>
      <c r="J1266" s="6"/>
    </row>
    <row r="1267" spans="2:10">
      <c r="B1267" s="10"/>
      <c r="J1267" s="6"/>
    </row>
    <row r="1268" spans="2:10">
      <c r="B1268" s="10"/>
      <c r="J1268" s="6"/>
    </row>
    <row r="1269" spans="2:10">
      <c r="B1269" s="10"/>
      <c r="J1269" s="6"/>
    </row>
    <row r="1270" spans="2:10">
      <c r="B1270" s="10"/>
      <c r="J1270" s="6"/>
    </row>
    <row r="1271" spans="2:10">
      <c r="B1271" s="10"/>
      <c r="J1271" s="6"/>
    </row>
    <row r="1272" spans="2:10">
      <c r="B1272" s="10"/>
      <c r="J1272" s="6"/>
    </row>
    <row r="1273" spans="2:10">
      <c r="B1273" s="149"/>
      <c r="C1273" s="151"/>
      <c r="D1273" s="151"/>
      <c r="E1273" s="151"/>
      <c r="F1273" s="151"/>
      <c r="G1273" s="151"/>
      <c r="H1273" s="151"/>
      <c r="I1273" s="151"/>
      <c r="J1273" s="150"/>
    </row>
    <row r="1274" spans="2:10">
      <c r="B1274" s="146"/>
      <c r="C1274" s="147"/>
      <c r="D1274" s="147"/>
      <c r="E1274" s="147"/>
      <c r="F1274" s="147"/>
      <c r="G1274" s="147"/>
      <c r="H1274" s="147"/>
      <c r="I1274" s="147"/>
      <c r="J1274" s="148"/>
    </row>
    <row r="1275" spans="2:10">
      <c r="B1275" s="10"/>
      <c r="J1275" s="6"/>
    </row>
    <row r="1276" spans="2:10">
      <c r="B1276" s="194" t="s">
        <v>526</v>
      </c>
      <c r="J1276" s="6"/>
    </row>
    <row r="1277" spans="2:10">
      <c r="B1277" s="10"/>
      <c r="J1277" s="6"/>
    </row>
    <row r="1278" spans="2:10">
      <c r="B1278" s="10"/>
      <c r="J1278" s="6"/>
    </row>
    <row r="1279" spans="2:10">
      <c r="B1279" s="10"/>
      <c r="J1279" s="6"/>
    </row>
    <row r="1280" spans="2:10">
      <c r="B1280" s="10"/>
      <c r="J1280" s="6"/>
    </row>
    <row r="1281" spans="2:10">
      <c r="B1281" s="10"/>
      <c r="J1281" s="6"/>
    </row>
    <row r="1282" spans="2:10">
      <c r="B1282" s="10"/>
      <c r="J1282" s="6"/>
    </row>
    <row r="1283" spans="2:10">
      <c r="B1283" s="10"/>
      <c r="J1283" s="6"/>
    </row>
    <row r="1284" spans="2:10">
      <c r="B1284" s="10"/>
      <c r="J1284" s="6"/>
    </row>
    <row r="1285" spans="2:10">
      <c r="B1285" s="10"/>
      <c r="J1285" s="6"/>
    </row>
    <row r="1286" spans="2:10">
      <c r="B1286" s="10"/>
      <c r="J1286" s="6"/>
    </row>
    <row r="1287" spans="2:10">
      <c r="B1287" s="10"/>
      <c r="J1287" s="6"/>
    </row>
    <row r="1288" spans="2:10">
      <c r="B1288" s="10"/>
      <c r="J1288" s="6"/>
    </row>
    <row r="1289" spans="2:10">
      <c r="B1289" s="10"/>
      <c r="J1289" s="6"/>
    </row>
    <row r="1290" spans="2:10">
      <c r="B1290" s="10"/>
      <c r="J1290" s="6"/>
    </row>
    <row r="1291" spans="2:10">
      <c r="B1291" s="10"/>
      <c r="J1291" s="6"/>
    </row>
    <row r="1292" spans="2:10">
      <c r="B1292" s="10"/>
      <c r="J1292" s="6"/>
    </row>
    <row r="1293" spans="2:10">
      <c r="B1293" s="10"/>
      <c r="J1293" s="6"/>
    </row>
    <row r="1294" spans="2:10">
      <c r="B1294" s="10"/>
      <c r="J1294" s="6"/>
    </row>
    <row r="1295" spans="2:10">
      <c r="B1295" s="10"/>
      <c r="J1295" s="6"/>
    </row>
    <row r="1296" spans="2:10">
      <c r="B1296" s="10"/>
      <c r="J1296" s="6"/>
    </row>
    <row r="1297" spans="2:10">
      <c r="B1297" s="10"/>
      <c r="J1297" s="6"/>
    </row>
    <row r="1298" spans="2:10">
      <c r="B1298" s="10"/>
      <c r="J1298" s="6"/>
    </row>
    <row r="1299" spans="2:10">
      <c r="B1299" s="10"/>
      <c r="J1299" s="6"/>
    </row>
    <row r="1300" spans="2:10">
      <c r="B1300" s="10"/>
      <c r="J1300" s="6"/>
    </row>
    <row r="1301" spans="2:10">
      <c r="B1301" s="10"/>
      <c r="J1301" s="6"/>
    </row>
    <row r="1302" spans="2:10">
      <c r="B1302" s="10"/>
      <c r="J1302" s="6"/>
    </row>
    <row r="1303" spans="2:10">
      <c r="B1303" s="10"/>
      <c r="J1303" s="6"/>
    </row>
    <row r="1304" spans="2:10">
      <c r="B1304" s="10"/>
      <c r="J1304" s="6"/>
    </row>
    <row r="1305" spans="2:10">
      <c r="B1305" s="10"/>
      <c r="J1305" s="6"/>
    </row>
    <row r="1306" spans="2:10">
      <c r="B1306" s="10"/>
      <c r="J1306" s="6"/>
    </row>
    <row r="1307" spans="2:10">
      <c r="B1307" s="10"/>
      <c r="J1307" s="6"/>
    </row>
    <row r="1308" spans="2:10">
      <c r="B1308" s="10"/>
      <c r="J1308" s="6"/>
    </row>
    <row r="1309" spans="2:10">
      <c r="B1309" s="10"/>
      <c r="J1309" s="6"/>
    </row>
    <row r="1310" spans="2:10">
      <c r="B1310" s="10"/>
      <c r="J1310" s="6"/>
    </row>
    <row r="1311" spans="2:10">
      <c r="B1311" s="10"/>
      <c r="J1311" s="6"/>
    </row>
    <row r="1312" spans="2:10">
      <c r="B1312" s="10"/>
      <c r="J1312" s="6"/>
    </row>
    <row r="1313" spans="2:10">
      <c r="B1313" s="10"/>
      <c r="J1313" s="6"/>
    </row>
    <row r="1314" spans="2:10">
      <c r="B1314" s="10"/>
      <c r="J1314" s="6"/>
    </row>
    <row r="1315" spans="2:10">
      <c r="B1315" s="10"/>
      <c r="J1315" s="6"/>
    </row>
    <row r="1316" spans="2:10">
      <c r="B1316" s="10"/>
      <c r="J1316" s="6"/>
    </row>
    <row r="1317" spans="2:10">
      <c r="B1317" s="10"/>
      <c r="J1317" s="6"/>
    </row>
    <row r="1318" spans="2:10">
      <c r="B1318" s="10"/>
      <c r="J1318" s="6"/>
    </row>
    <row r="1319" spans="2:10">
      <c r="B1319" s="10"/>
      <c r="J1319" s="6"/>
    </row>
    <row r="1320" spans="2:10">
      <c r="B1320" s="149"/>
      <c r="C1320" s="151"/>
      <c r="D1320" s="151"/>
      <c r="E1320" s="151"/>
      <c r="F1320" s="151"/>
      <c r="G1320" s="151"/>
      <c r="H1320" s="151"/>
      <c r="I1320" s="151"/>
      <c r="J1320" s="150"/>
    </row>
    <row r="1327" spans="2:10">
      <c r="B1327" s="338" t="s">
        <v>830</v>
      </c>
      <c r="C1327" s="147"/>
      <c r="D1327" s="147"/>
      <c r="E1327" s="147"/>
      <c r="F1327" s="147"/>
      <c r="G1327" s="147"/>
      <c r="H1327" s="147"/>
      <c r="I1327" s="147"/>
      <c r="J1327" s="148"/>
    </row>
    <row r="1328" spans="2:10" ht="135" customHeight="1">
      <c r="B1328" s="375" t="s">
        <v>833</v>
      </c>
      <c r="C1328" s="376"/>
      <c r="D1328" s="376"/>
      <c r="E1328" s="376"/>
      <c r="F1328" s="376"/>
      <c r="G1328" s="376"/>
      <c r="H1328" s="376"/>
      <c r="I1328" s="376"/>
      <c r="J1328" s="377"/>
    </row>
    <row r="1329" spans="2:10">
      <c r="B1329" s="338" t="s">
        <v>831</v>
      </c>
      <c r="C1329" s="147"/>
      <c r="D1329" s="147"/>
      <c r="E1329" s="147"/>
      <c r="F1329" s="147"/>
      <c r="G1329" s="147"/>
      <c r="H1329" s="147"/>
      <c r="I1329" s="147"/>
      <c r="J1329" s="148"/>
    </row>
    <row r="1330" spans="2:10" ht="255" customHeight="1">
      <c r="B1330" s="378" t="s">
        <v>832</v>
      </c>
      <c r="C1330" s="379"/>
      <c r="D1330" s="379"/>
      <c r="E1330" s="379"/>
      <c r="F1330" s="379"/>
      <c r="G1330" s="379"/>
      <c r="H1330" s="379"/>
      <c r="I1330" s="379"/>
      <c r="J1330" s="380"/>
    </row>
    <row r="1331" spans="2:10">
      <c r="B1331" s="338" t="s">
        <v>829</v>
      </c>
      <c r="C1331" s="147"/>
      <c r="D1331" s="147"/>
      <c r="E1331" s="147"/>
      <c r="F1331" s="147"/>
      <c r="G1331" s="147"/>
      <c r="H1331" s="147"/>
      <c r="I1331" s="147"/>
      <c r="J1331" s="148"/>
    </row>
    <row r="1332" spans="2:10" ht="75" customHeight="1">
      <c r="B1332" s="378" t="s">
        <v>834</v>
      </c>
      <c r="C1332" s="379"/>
      <c r="D1332" s="379"/>
      <c r="E1332" s="379"/>
      <c r="F1332" s="379"/>
      <c r="G1332" s="379"/>
      <c r="H1332" s="379"/>
      <c r="I1332" s="379"/>
      <c r="J1332" s="380"/>
    </row>
  </sheetData>
  <mergeCells count="74">
    <mergeCell ref="B5:J5"/>
    <mergeCell ref="B10:J10"/>
    <mergeCell ref="B11:J11"/>
    <mergeCell ref="G1200:H1200"/>
    <mergeCell ref="B1227:J1227"/>
    <mergeCell ref="D1193:E1193"/>
    <mergeCell ref="G1193:H1193"/>
    <mergeCell ref="D1194:E1194"/>
    <mergeCell ref="G1194:H1194"/>
    <mergeCell ref="G1199:H1199"/>
    <mergeCell ref="B1186:J1186"/>
    <mergeCell ref="B1187:J1187"/>
    <mergeCell ref="B1038:J1038"/>
    <mergeCell ref="B991:J991"/>
    <mergeCell ref="B967:D968"/>
    <mergeCell ref="E967:G968"/>
    <mergeCell ref="H967:J968"/>
    <mergeCell ref="H971:I972"/>
    <mergeCell ref="H977:I978"/>
    <mergeCell ref="H981:I982"/>
    <mergeCell ref="H987:I988"/>
    <mergeCell ref="B930:J930"/>
    <mergeCell ref="B894:J894"/>
    <mergeCell ref="B904:J904"/>
    <mergeCell ref="B653:J653"/>
    <mergeCell ref="B666:J666"/>
    <mergeCell ref="B872:J872"/>
    <mergeCell ref="B229:J229"/>
    <mergeCell ref="B471:J471"/>
    <mergeCell ref="B474:J474"/>
    <mergeCell ref="B455:J455"/>
    <mergeCell ref="B472:J472"/>
    <mergeCell ref="B456:J456"/>
    <mergeCell ref="F416:H417"/>
    <mergeCell ref="F428:H429"/>
    <mergeCell ref="F435:H436"/>
    <mergeCell ref="B204:J204"/>
    <mergeCell ref="B206:J206"/>
    <mergeCell ref="F382:J383"/>
    <mergeCell ref="B20:J20"/>
    <mergeCell ref="B22:J22"/>
    <mergeCell ref="B24:J24"/>
    <mergeCell ref="B27:J27"/>
    <mergeCell ref="F46:J46"/>
    <mergeCell ref="F47:J47"/>
    <mergeCell ref="B226:J226"/>
    <mergeCell ref="B212:J212"/>
    <mergeCell ref="B220:J220"/>
    <mergeCell ref="B222:J222"/>
    <mergeCell ref="B153:J153"/>
    <mergeCell ref="B179:J179"/>
    <mergeCell ref="B189:J189"/>
    <mergeCell ref="B191:J191"/>
    <mergeCell ref="B194:J194"/>
    <mergeCell ref="B203:J203"/>
    <mergeCell ref="B145:J145"/>
    <mergeCell ref="B162:J162"/>
    <mergeCell ref="E169:F174"/>
    <mergeCell ref="B1328:J1328"/>
    <mergeCell ref="B1330:J1330"/>
    <mergeCell ref="B1332:J1332"/>
    <mergeCell ref="B442:J442"/>
    <mergeCell ref="B444:J444"/>
    <mergeCell ref="B446:J446"/>
    <mergeCell ref="B617:J617"/>
    <mergeCell ref="B624:J624"/>
    <mergeCell ref="B457:J457"/>
    <mergeCell ref="B468:J468"/>
    <mergeCell ref="B953:J953"/>
    <mergeCell ref="B959:J959"/>
    <mergeCell ref="B938:J938"/>
    <mergeCell ref="B631:J631"/>
    <mergeCell ref="B889:J889"/>
    <mergeCell ref="B907:J907"/>
  </mergeCells>
  <phoneticPr fontId="15" type="noConversion"/>
  <hyperlinks>
    <hyperlink ref="M196" r:id="rId2" xr:uid="{BB79FFEF-8B9D-4FE8-855D-E409369930F0}"/>
  </hyperlinks>
  <printOptions horizontalCentered="1"/>
  <pageMargins left="0.3" right="0.3" top="0.3" bottom="0.6" header="0.3" footer="0.3"/>
  <pageSetup scale="99" fitToHeight="0" orientation="portrait" r:id="rId3"/>
  <headerFooter>
    <oddFooter>&amp;L&amp;F - &amp;A&amp;RPage &amp;P of &amp;N</oddFooter>
  </headerFooter>
  <rowBreaks count="22" manualBreakCount="22">
    <brk id="41" min="1" max="9" man="1"/>
    <brk id="86" min="1" max="9" man="1"/>
    <brk id="135" min="1" max="9" man="1"/>
    <brk id="177" min="1" max="9" man="1"/>
    <brk id="207" min="1" max="9" man="1"/>
    <brk id="255" min="1" max="9" man="1"/>
    <brk id="291" min="1" max="9" man="1"/>
    <brk id="338" min="1" max="9" man="1"/>
    <brk id="389" min="1" max="9" man="1"/>
    <brk id="439" min="1" max="9" man="1"/>
    <brk id="447" min="1" max="9" man="1"/>
    <brk id="483" min="1" max="9" man="1"/>
    <brk id="520" min="1" max="9" man="1"/>
    <brk id="557" min="1" max="9" man="1"/>
    <brk id="602" min="1" max="9" man="1"/>
    <brk id="650" min="1" max="9" man="1"/>
    <brk id="886" min="1" max="9" man="1"/>
    <brk id="939" min="1" max="9" man="1"/>
    <brk id="989" min="1" max="9" man="1"/>
    <brk id="1036" min="1" max="9" man="1"/>
    <brk id="1083" min="1" max="9" man="1"/>
    <brk id="1273" min="1" max="9" man="1"/>
  </rowBreaks>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I D A A B Q S w M E F A A C A A g A E F F Q V N h e i d O i A A A A 9 g A A A B I A H A B D b 2 5 m a W c v U G F j a 2 F n Z S 5 4 b W w g o h g A K K A U A A A A A A A A A A A A A A A A A A A A A A A A A A A A h Y + x D o I w F E V / h X S n L X U x 5 F E H V 0 l M i M a 1 K R U a 4 W F o s f y b g 5 / k L 4 h R 1 M 3 x n n u G e + / X G 6 z G t o k u p n e 2 w 4 w k l J P I o O 5 K i 1 V G B n + M l 2 Q l Y a v 0 S V U m m m R 0 6 e j K j N T e n 1 P G Q g g 0 L G j X V 0 x w n r B D v i l 0 b V p F P r L 9 L 8 c W n V e o D Z G w f 4 2 R g i Z c U M G n T c B m C L n F r y C m 7 t n + Q F g P j R 9 6 I w 3 G u w L Y H I G 9 P 8 g H U E s D B B Q A A g A I A B B R U F 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Q U V B U K I p H u A 4 A A A A R A A A A E w A c A E Z v c m 1 1 b G F z L 1 N l Y 3 R p b 2 4 x L m 0 g o h g A K K A U A A A A A A A A A A A A A A A A A A A A A A A A A A A A K 0 5 N L s n M z 1 M I h t C G 1 g B Q S w E C L Q A U A A I A C A A Q U V B U 2 F 6 J 0 6 I A A A D 2 A A A A E g A A A A A A A A A A A A A A A A A A A A A A Q 2 9 u Z m l n L 1 B h Y 2 t h Z 2 U u e G 1 s U E s B A i 0 A F A A C A A g A E F F Q V A / K 6 a u k A A A A 6 Q A A A B M A A A A A A A A A A A A A A A A A 7 g A A A F t D b 2 5 0 Z W 5 0 X 1 R 5 c G V z X S 5 4 b W x Q S w E C L Q A U A A I A C A A Q U V B U K I p H u A 4 A A A A R A A A A E w A A A A A A A A A A A A A A A A D f A Q A A R m 9 y b X V s Y X M v U 2 V j d G l v b j E u b V B L B Q Y A A A A A A w A D A M I A A A A 6 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x V 2 P R K U 8 N 0 u y / H s A S 6 U S 8 A A A A A A C A A A A A A A D Z g A A w A A A A B A A A A C H 3 t i u T R U t y F d z 6 x A v V X s E A A A A A A S A A A C g A A A A E A A A A M 0 g D x c 9 6 o o d J j H k V c N K A R t Q A A A A w 9 S P U t 3 Y 3 V 3 J P W j H 0 2 z w m S 8 D J y x P L o h j h b n 4 / i Z e k c H X G 5 P b 5 C H t q y p C h Y q p x Y x X x G + z y O 8 H u u r h g O j C l Q E 4 K z u b H T n L l r R 5 Z X w S U H l h U I E U A A A A X c p S i D h r U Y M S L 6 3 e E r P f S D 3 Q R L Q = < / D a t a M a s h u p > 
</file>

<file path=customXml/itemProps1.xml><?xml version="1.0" encoding="utf-8"?>
<ds:datastoreItem xmlns:ds="http://schemas.openxmlformats.org/officeDocument/2006/customXml" ds:itemID="{482918C1-2D0B-4599-A4E7-AF066A577E8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5</vt:i4>
      </vt:variant>
    </vt:vector>
  </HeadingPairs>
  <TitlesOfParts>
    <vt:vector size="42" baseType="lpstr">
      <vt:lpstr>ES(16)</vt:lpstr>
      <vt:lpstr>ES(17)</vt:lpstr>
      <vt:lpstr>ES(18)</vt:lpstr>
      <vt:lpstr>ES(19)</vt:lpstr>
      <vt:lpstr>ES(20)</vt:lpstr>
      <vt:lpstr>ES(21)</vt:lpstr>
      <vt:lpstr>ES(22)</vt:lpstr>
      <vt:lpstr>Topics</vt:lpstr>
      <vt:lpstr>Probability Notes</vt:lpstr>
      <vt:lpstr>Restaurant</vt:lpstr>
      <vt:lpstr>Dice</vt:lpstr>
      <vt:lpstr>Dice (an)</vt:lpstr>
      <vt:lpstr>Counting</vt:lpstr>
      <vt:lpstr>Counting (an)</vt:lpstr>
      <vt:lpstr>Combin</vt:lpstr>
      <vt:lpstr>Retrofit</vt:lpstr>
      <vt:lpstr>Retrofit (an)</vt:lpstr>
      <vt:lpstr>V(17)</vt:lpstr>
      <vt:lpstr>V(17an)</vt:lpstr>
      <vt:lpstr>V(18)</vt:lpstr>
      <vt:lpstr>V(18an)</vt:lpstr>
      <vt:lpstr>Seattle(1)</vt:lpstr>
      <vt:lpstr>Seattle(1an)</vt:lpstr>
      <vt:lpstr>Seattle(2)</vt:lpstr>
      <vt:lpstr>Seattle(2an)</vt:lpstr>
      <vt:lpstr>V(19)</vt:lpstr>
      <vt:lpstr>V(19an)</vt:lpstr>
      <vt:lpstr>V(20)</vt:lpstr>
      <vt:lpstr>V(20an)</vt:lpstr>
      <vt:lpstr>V(21)</vt:lpstr>
      <vt:lpstr>V(21an)</vt:lpstr>
      <vt:lpstr>NotIndependent</vt:lpstr>
      <vt:lpstr>V(22an)</vt:lpstr>
      <vt:lpstr>BT-CPA</vt:lpstr>
      <vt:lpstr>BT-CPA (an)</vt:lpstr>
      <vt:lpstr>Garage-BT</vt:lpstr>
      <vt:lpstr>Garage-BT (an)</vt:lpstr>
      <vt:lpstr>EyeColor</vt:lpstr>
      <vt:lpstr>HairColor</vt:lpstr>
      <vt:lpstr>PPM</vt:lpstr>
      <vt:lpstr>'Probability Notes'!Print_Area</vt:lpstr>
      <vt:lpstr>SN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Girvin, Michael</dc:creator>
  <cp:lastModifiedBy>Girvin, Michael</cp:lastModifiedBy>
  <cp:lastPrinted>2022-10-25T15:34:23Z</cp:lastPrinted>
  <dcterms:created xsi:type="dcterms:W3CDTF">2022-02-02T21:44:53Z</dcterms:created>
  <dcterms:modified xsi:type="dcterms:W3CDTF">2024-04-18T23:05:43Z</dcterms:modified>
</cp:coreProperties>
</file>