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girvin\Desktop\EMT\Shorts\ExcelShorst60-65\"/>
    </mc:Choice>
  </mc:AlternateContent>
  <xr:revisionPtr revIDLastSave="0" documentId="13_ncr:1_{E8B9ED8C-5FBE-4336-9BE8-8ECDD1D04407}" xr6:coauthVersionLast="47" xr6:coauthVersionMax="47" xr10:uidLastSave="{00000000-0000-0000-0000-000000000000}"/>
  <bookViews>
    <workbookView xWindow="-108" yWindow="-108" windowWidth="23256" windowHeight="12576" xr2:uid="{B6A18FDA-F0E5-4550-A6CA-2B3CF33987B8}"/>
  </bookViews>
  <sheets>
    <sheet name="ES60" sheetId="1" r:id="rId1"/>
    <sheet name="ES(61.1)" sheetId="6" r:id="rId2"/>
    <sheet name="ES(61.2)" sheetId="4" r:id="rId3"/>
    <sheet name="ES(62)" sheetId="5" r:id="rId4"/>
    <sheet name="ES(63)" sheetId="8" state="hidden" r:id="rId5"/>
  </sheets>
  <definedNames>
    <definedName name="ShowFormulas" comment="Enter reference to a cell or range to show formulas.">_xlfn.LAMBDA(_xlpm.Reference,_xlfn.LET(_xlpm.r,_xlpm.Reference,IFERROR(_xlfn.TOCOL(ADDRESS(ROW(_xlpm.r),COLUMN(_xlpm.r),4)&amp;": "&amp;_xlfn.FORMULATEXT(_xlpm.r),3),"")))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" l="1" a="1"/>
  <c r="E14" i="5" s="1"/>
  <c r="E13" i="5" a="1"/>
  <c r="E13" i="5" s="1"/>
  <c r="J13" i="8" a="1"/>
  <c r="J13" i="8" s="1"/>
  <c r="J5" i="8" a="1"/>
  <c r="J5" i="8" s="1"/>
  <c r="K29" i="1"/>
  <c r="K21" i="1" a="1"/>
  <c r="K21" i="1" s="1"/>
  <c r="O19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E14" i="4" a="1"/>
  <c r="E14" i="4" s="1"/>
  <c r="E13" i="4" a="1"/>
  <c r="E13" i="4" s="1"/>
  <c r="A130" i="6"/>
  <c r="A129" i="6"/>
  <c r="A121" i="6"/>
  <c r="A120" i="6"/>
  <c r="A112" i="6"/>
  <c r="A111" i="6"/>
  <c r="A103" i="6"/>
  <c r="A102" i="6"/>
  <c r="A94" i="6"/>
  <c r="A93" i="6"/>
  <c r="A85" i="6"/>
  <c r="A84" i="6"/>
  <c r="A76" i="6"/>
  <c r="A75" i="6"/>
  <c r="A67" i="6"/>
  <c r="A66" i="6"/>
  <c r="A58" i="6"/>
  <c r="A57" i="6"/>
  <c r="A49" i="6"/>
  <c r="A48" i="6"/>
  <c r="A40" i="6"/>
  <c r="A39" i="6"/>
  <c r="A31" i="6"/>
  <c r="A30" i="6"/>
  <c r="A22" i="6"/>
  <c r="A21" i="6"/>
  <c r="A13" i="6"/>
  <c r="A12" i="6"/>
  <c r="N4" i="6" l="1" a="1"/>
  <c r="N4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<sst xmlns="http://schemas.openxmlformats.org/spreadsheetml/2006/main" count="195" uniqueCount="88">
  <si>
    <t>Date</t>
  </si>
  <si>
    <t>Alphabet Close Stock Price</t>
  </si>
  <si>
    <t>Apple  Close Stock Price</t>
  </si>
  <si>
    <t>2/18/2025</t>
  </si>
  <si>
    <t>$185.80</t>
  </si>
  <si>
    <t>$244.47</t>
  </si>
  <si>
    <t>$209.94</t>
  </si>
  <si>
    <t>2/14/2025</t>
  </si>
  <si>
    <t>$186.87</t>
  </si>
  <si>
    <t>$244.60</t>
  </si>
  <si>
    <t>$208.62</t>
  </si>
  <si>
    <t>2/13/2025</t>
  </si>
  <si>
    <t>$187.88</t>
  </si>
  <si>
    <t>$241.53</t>
  </si>
  <si>
    <t>$208.35</t>
  </si>
  <si>
    <t>GOOG Close</t>
  </si>
  <si>
    <t>AAPL Close</t>
  </si>
  <si>
    <t>GE Close</t>
  </si>
  <si>
    <t>First</t>
  </si>
  <si>
    <t>Last</t>
  </si>
  <si>
    <t>Address</t>
  </si>
  <si>
    <t>City</t>
  </si>
  <si>
    <t>State</t>
  </si>
  <si>
    <t>Zip</t>
  </si>
  <si>
    <t>Phone</t>
  </si>
  <si>
    <t>E1</t>
  </si>
  <si>
    <t>E2</t>
  </si>
  <si>
    <t>Steve</t>
  </si>
  <si>
    <t>Chin</t>
  </si>
  <si>
    <t>14 17th St.</t>
  </si>
  <si>
    <t>Seattle</t>
  </si>
  <si>
    <t>WA</t>
  </si>
  <si>
    <t>206-572-3409</t>
  </si>
  <si>
    <t>Troun</t>
  </si>
  <si>
    <t>Tenn</t>
  </si>
  <si>
    <t>6 19th St.</t>
  </si>
  <si>
    <t>206-667-3154</t>
  </si>
  <si>
    <t>Rhond</t>
  </si>
  <si>
    <t>Tradfren</t>
  </si>
  <si>
    <t>10 13th St.</t>
  </si>
  <si>
    <t>206-574-1265</t>
  </si>
  <si>
    <t>Sheli</t>
  </si>
  <si>
    <t>Das</t>
  </si>
  <si>
    <t>2 15th St.</t>
  </si>
  <si>
    <t>206-637-4014</t>
  </si>
  <si>
    <t>Jon</t>
  </si>
  <si>
    <t>Teddy</t>
  </si>
  <si>
    <t>3 17th St.</t>
  </si>
  <si>
    <t>206-515-5102</t>
  </si>
  <si>
    <t>Jeri</t>
  </si>
  <si>
    <t>Yessler</t>
  </si>
  <si>
    <t>12 16th St.</t>
  </si>
  <si>
    <t>206-583-2943</t>
  </si>
  <si>
    <t>Luke</t>
  </si>
  <si>
    <t>Suix</t>
  </si>
  <si>
    <t>8 19th St.</t>
  </si>
  <si>
    <t>206-774-4449</t>
  </si>
  <si>
    <t>Red</t>
  </si>
  <si>
    <t>15 16th St.</t>
  </si>
  <si>
    <t>206-685-2311</t>
  </si>
  <si>
    <t>Smythe</t>
  </si>
  <si>
    <t>14 19th St.</t>
  </si>
  <si>
    <t>206-574-6156</t>
  </si>
  <si>
    <t>Rad</t>
  </si>
  <si>
    <t>3 16th St.</t>
  </si>
  <si>
    <t>206-599-3338</t>
  </si>
  <si>
    <t>Dap</t>
  </si>
  <si>
    <t>5 19th St.</t>
  </si>
  <si>
    <t>206-679-1485</t>
  </si>
  <si>
    <t>Gupis</t>
  </si>
  <si>
    <t>6 17th St.</t>
  </si>
  <si>
    <t>206-609-1507</t>
  </si>
  <si>
    <t>Summi</t>
  </si>
  <si>
    <t>4 14th St.</t>
  </si>
  <si>
    <t>206-733-4318</t>
  </si>
  <si>
    <t>Fun</t>
  </si>
  <si>
    <t>7 15th St.</t>
  </si>
  <si>
    <t>206-691-7629</t>
  </si>
  <si>
    <t>Solution:</t>
  </si>
  <si>
    <t>Employee Records:</t>
  </si>
  <si>
    <t>Solutions:</t>
  </si>
  <si>
    <t>GE  Close Stock Price</t>
  </si>
  <si>
    <t>Quiz</t>
  </si>
  <si>
    <t>Quize Scores</t>
  </si>
  <si>
    <t>Quiz 1</t>
  </si>
  <si>
    <t>Quiz 2</t>
  </si>
  <si>
    <t>Quiz 3</t>
  </si>
  <si>
    <t>Period Returns: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</si>
</sst>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wrapText="1"/>
    </xf>
    <xf numFmtId="14" fontId="0" fillId="0" borderId="1" xfId="0" applyNumberFormat="1" applyBorder="1"/>
    <xf numFmtId="0" fontId="0" fillId="0" borderId="1" xfId="0" applyBorder="1"/>
    <xf numFmtId="0" fontId="1" fillId="0" borderId="0" xfId="0" applyFont="1"/>
    <xf numFmtId="0" fontId="0" fillId="3" borderId="1" xfId="0" applyFill="1" applyBorder="1"/>
    <xf numFmtId="14" fontId="0" fillId="0" borderId="0" xfId="0" applyNumberFormat="1"/>
    <xf numFmtId="8" fontId="0" fillId="0" borderId="0" xfId="0" applyNumberFormat="1"/>
    <xf numFmtId="15" fontId="0" fillId="0" borderId="0" xfId="0" applyNumberFormat="1"/>
    <xf numFmtId="0" fontId="3" fillId="2" borderId="1" xfId="0" applyFont="1" applyFill="1" applyBorder="1"/>
    <xf numFmtId="0" fontId="4" fillId="0" borderId="0" xfId="0" applyFont="1"/>
    <xf numFmtId="0" fontId="1" fillId="0" borderId="1" xfId="0" applyFont="1" applyBorder="1"/>
  </cellXfs>
  <cellStyles count="1">
    <cellStyle name="Normal" xfId="0" builtinId="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32485-CC58-405B-B249-1331C0B23E4C}">
  <sheetPr>
    <tabColor rgb="FF0000FF"/>
  </sheetPr>
  <dimension ref="B1:O29"/>
  <sheetViews>
    <sheetView tabSelected="1" zoomScaleNormal="100" workbookViewId="0">
      <selection activeCell="C13" sqref="C13"/>
    </sheetView>
  </sheetViews>
  <sheetFormatPr defaultRowHeight="14.4" x14ac:dyDescent="0.3"/>
  <cols>
    <col min="1" max="1" width="2.44140625" customWidth="1"/>
    <col min="2" max="5" width="9.77734375" customWidth="1"/>
    <col min="10" max="13" width="9.77734375" customWidth="1"/>
  </cols>
  <sheetData>
    <row r="1" spans="2:13" ht="5.4" customHeight="1" x14ac:dyDescent="0.3"/>
    <row r="2" spans="2:13" ht="45" customHeight="1" x14ac:dyDescent="0.3">
      <c r="B2" s="1" t="s">
        <v>0</v>
      </c>
      <c r="C2" s="1" t="s">
        <v>1</v>
      </c>
      <c r="D2" s="1" t="s">
        <v>2</v>
      </c>
      <c r="E2" s="1" t="s">
        <v>81</v>
      </c>
    </row>
    <row r="3" spans="2:13" x14ac:dyDescent="0.3">
      <c r="B3" s="2">
        <v>45694</v>
      </c>
      <c r="C3" s="3">
        <v>193.31</v>
      </c>
      <c r="D3" s="3">
        <v>227.26</v>
      </c>
      <c r="E3" s="3">
        <v>206</v>
      </c>
    </row>
    <row r="4" spans="2:13" x14ac:dyDescent="0.3">
      <c r="B4" s="2">
        <v>45695</v>
      </c>
      <c r="C4" s="3">
        <v>187.14</v>
      </c>
      <c r="D4" s="3">
        <v>227.63</v>
      </c>
      <c r="E4" s="3">
        <v>205.32</v>
      </c>
    </row>
    <row r="5" spans="2:13" x14ac:dyDescent="0.3">
      <c r="B5" s="2">
        <v>45698</v>
      </c>
      <c r="C5" s="3">
        <v>188.2</v>
      </c>
      <c r="D5" s="3">
        <v>227.65</v>
      </c>
      <c r="E5" s="3">
        <v>205.33</v>
      </c>
    </row>
    <row r="6" spans="2:13" x14ac:dyDescent="0.3">
      <c r="B6" s="2">
        <v>45699</v>
      </c>
      <c r="C6" s="3">
        <v>187.07</v>
      </c>
      <c r="D6" s="3">
        <v>232.62</v>
      </c>
      <c r="E6" s="3">
        <v>209.03</v>
      </c>
    </row>
    <row r="7" spans="2:13" x14ac:dyDescent="0.3">
      <c r="B7" s="2">
        <v>45700</v>
      </c>
      <c r="C7" s="3">
        <v>185.43</v>
      </c>
      <c r="D7" s="3">
        <v>236.87</v>
      </c>
      <c r="E7" s="3">
        <v>209.71</v>
      </c>
    </row>
    <row r="8" spans="2:13" x14ac:dyDescent="0.3">
      <c r="B8" s="2">
        <v>45701</v>
      </c>
      <c r="C8" s="3">
        <v>187.88</v>
      </c>
      <c r="D8" s="3">
        <v>241.53</v>
      </c>
      <c r="E8" s="3">
        <v>208.35</v>
      </c>
    </row>
    <row r="9" spans="2:13" x14ac:dyDescent="0.3">
      <c r="B9" s="2">
        <v>45702</v>
      </c>
      <c r="C9" s="3">
        <v>186.87</v>
      </c>
      <c r="D9" s="3">
        <v>244.6</v>
      </c>
      <c r="E9" s="3">
        <v>208.62</v>
      </c>
      <c r="J9" s="10" t="s">
        <v>78</v>
      </c>
    </row>
    <row r="10" spans="2:13" x14ac:dyDescent="0.3">
      <c r="B10" s="2">
        <v>45706</v>
      </c>
      <c r="C10" s="3">
        <v>185.8</v>
      </c>
      <c r="D10" s="3">
        <v>244.47</v>
      </c>
      <c r="E10" s="3">
        <v>209.94</v>
      </c>
    </row>
    <row r="11" spans="2:13" ht="5.4" customHeight="1" x14ac:dyDescent="0.3"/>
    <row r="12" spans="2:13" x14ac:dyDescent="0.3">
      <c r="C12" s="4" t="s">
        <v>87</v>
      </c>
      <c r="K12" s="4" t="s">
        <v>87</v>
      </c>
    </row>
    <row r="13" spans="2:13" x14ac:dyDescent="0.3">
      <c r="B13" s="2">
        <v>45695</v>
      </c>
      <c r="C13" s="5"/>
      <c r="D13" s="5"/>
      <c r="E13" s="5"/>
      <c r="J13" s="2">
        <v>45695</v>
      </c>
      <c r="K13" s="5">
        <f t="shared" ref="K13:M19" si="0">C4/C3-1</f>
        <v>-3.1917645233045411E-2</v>
      </c>
      <c r="L13" s="5">
        <f t="shared" si="0"/>
        <v>1.6280911731056946E-3</v>
      </c>
      <c r="M13" s="5">
        <f t="shared" si="0"/>
        <v>-3.3009708737864463E-3</v>
      </c>
    </row>
    <row r="14" spans="2:13" x14ac:dyDescent="0.3">
      <c r="B14" s="2">
        <v>45698</v>
      </c>
      <c r="C14" s="5"/>
      <c r="D14" s="5"/>
      <c r="E14" s="5"/>
      <c r="J14" s="2">
        <v>45698</v>
      </c>
      <c r="K14" s="5">
        <f t="shared" si="0"/>
        <v>5.6642086138720682E-3</v>
      </c>
      <c r="L14" s="5">
        <f t="shared" si="0"/>
        <v>8.786188112286375E-5</v>
      </c>
      <c r="M14" s="5">
        <f t="shared" si="0"/>
        <v>4.8704461328652471E-5</v>
      </c>
    </row>
    <row r="15" spans="2:13" x14ac:dyDescent="0.3">
      <c r="B15" s="2">
        <v>45699</v>
      </c>
      <c r="C15" s="5"/>
      <c r="D15" s="5"/>
      <c r="E15" s="5"/>
      <c r="J15" s="2">
        <v>45699</v>
      </c>
      <c r="K15" s="5">
        <f t="shared" si="0"/>
        <v>-6.0042507970243797E-3</v>
      </c>
      <c r="L15" s="5">
        <f t="shared" si="0"/>
        <v>2.1831759279595797E-2</v>
      </c>
      <c r="M15" s="5">
        <f t="shared" si="0"/>
        <v>1.8019773048263632E-2</v>
      </c>
    </row>
    <row r="16" spans="2:13" x14ac:dyDescent="0.3">
      <c r="B16" s="2">
        <v>45700</v>
      </c>
      <c r="C16" s="5"/>
      <c r="D16" s="5"/>
      <c r="E16" s="5"/>
      <c r="J16" s="2">
        <v>45700</v>
      </c>
      <c r="K16" s="5">
        <f t="shared" si="0"/>
        <v>-8.7667717966536385E-3</v>
      </c>
      <c r="L16" s="5">
        <f t="shared" si="0"/>
        <v>1.8270140142722102E-2</v>
      </c>
      <c r="M16" s="5">
        <f t="shared" si="0"/>
        <v>3.2531215614983733E-3</v>
      </c>
    </row>
    <row r="17" spans="2:15" x14ac:dyDescent="0.3">
      <c r="B17" s="2">
        <v>45701</v>
      </c>
      <c r="C17" s="5"/>
      <c r="D17" s="5"/>
      <c r="E17" s="5"/>
      <c r="J17" s="2">
        <v>45701</v>
      </c>
      <c r="K17" s="5">
        <f t="shared" si="0"/>
        <v>1.3212533031332407E-2</v>
      </c>
      <c r="L17" s="5">
        <f t="shared" si="0"/>
        <v>1.9673238485245159E-2</v>
      </c>
      <c r="M17" s="5">
        <f t="shared" si="0"/>
        <v>-6.4851461542130284E-3</v>
      </c>
    </row>
    <row r="18" spans="2:15" x14ac:dyDescent="0.3">
      <c r="B18" s="2">
        <v>45702</v>
      </c>
      <c r="C18" s="5"/>
      <c r="D18" s="5"/>
      <c r="E18" s="5"/>
      <c r="J18" s="2">
        <v>45702</v>
      </c>
      <c r="K18" s="5">
        <f t="shared" si="0"/>
        <v>-5.3757717692143325E-3</v>
      </c>
      <c r="L18" s="5">
        <f t="shared" si="0"/>
        <v>1.2710636359872352E-2</v>
      </c>
      <c r="M18" s="5">
        <f t="shared" si="0"/>
        <v>1.2958963282938551E-3</v>
      </c>
    </row>
    <row r="19" spans="2:15" x14ac:dyDescent="0.3">
      <c r="B19" s="2">
        <v>45706</v>
      </c>
      <c r="C19" s="5"/>
      <c r="D19" s="5"/>
      <c r="E19" s="5"/>
      <c r="J19" s="2">
        <v>45706</v>
      </c>
      <c r="K19" s="5">
        <f t="shared" si="0"/>
        <v>-5.7259057098517641E-3</v>
      </c>
      <c r="L19" s="5">
        <f t="shared" si="0"/>
        <v>-5.3147996729352442E-4</v>
      </c>
      <c r="M19" s="5">
        <f t="shared" si="0"/>
        <v>6.3272936439457972E-3</v>
      </c>
      <c r="O19">
        <f>E9*(1+M19)</f>
        <v>209.93999999999997</v>
      </c>
    </row>
    <row r="20" spans="2:15" ht="5.55" customHeight="1" x14ac:dyDescent="0.3"/>
    <row r="21" spans="2:15" x14ac:dyDescent="0.3">
      <c r="B21" s="2">
        <v>45695</v>
      </c>
      <c r="C21" s="5"/>
      <c r="D21" s="5"/>
      <c r="E21" s="5"/>
      <c r="J21" s="2">
        <v>45695</v>
      </c>
      <c r="K21" s="5" cm="1">
        <f t="array" ref="K21:M27">C4:E10/C3:E9-1</f>
        <v>-3.1917645233045411E-2</v>
      </c>
      <c r="L21" s="5">
        <v>1.6280911731056946E-3</v>
      </c>
      <c r="M21" s="5">
        <v>-3.3009708737864463E-3</v>
      </c>
    </row>
    <row r="22" spans="2:15" x14ac:dyDescent="0.3">
      <c r="B22" s="2">
        <v>45698</v>
      </c>
      <c r="C22" s="5"/>
      <c r="D22" s="5"/>
      <c r="E22" s="5"/>
      <c r="J22" s="2">
        <v>45698</v>
      </c>
      <c r="K22" s="5">
        <v>5.6642086138720682E-3</v>
      </c>
      <c r="L22" s="5">
        <v>8.786188112286375E-5</v>
      </c>
      <c r="M22" s="5">
        <v>4.8704461328652471E-5</v>
      </c>
    </row>
    <row r="23" spans="2:15" x14ac:dyDescent="0.3">
      <c r="B23" s="2">
        <v>45699</v>
      </c>
      <c r="C23" s="5"/>
      <c r="D23" s="5"/>
      <c r="E23" s="5"/>
      <c r="J23" s="2">
        <v>45699</v>
      </c>
      <c r="K23" s="5">
        <v>-6.0042507970243797E-3</v>
      </c>
      <c r="L23" s="5">
        <v>2.1831759279595797E-2</v>
      </c>
      <c r="M23" s="5">
        <v>1.8019773048263632E-2</v>
      </c>
    </row>
    <row r="24" spans="2:15" x14ac:dyDescent="0.3">
      <c r="B24" s="2">
        <v>45700</v>
      </c>
      <c r="C24" s="5"/>
      <c r="D24" s="5"/>
      <c r="E24" s="5"/>
      <c r="J24" s="2">
        <v>45700</v>
      </c>
      <c r="K24" s="5">
        <v>-8.7667717966536385E-3</v>
      </c>
      <c r="L24" s="5">
        <v>1.8270140142722102E-2</v>
      </c>
      <c r="M24" s="5">
        <v>3.2531215614983733E-3</v>
      </c>
    </row>
    <row r="25" spans="2:15" x14ac:dyDescent="0.3">
      <c r="B25" s="2">
        <v>45701</v>
      </c>
      <c r="C25" s="5"/>
      <c r="D25" s="5"/>
      <c r="E25" s="5"/>
      <c r="J25" s="2">
        <v>45701</v>
      </c>
      <c r="K25" s="5">
        <v>1.3212533031332407E-2</v>
      </c>
      <c r="L25" s="5">
        <v>1.9673238485245159E-2</v>
      </c>
      <c r="M25" s="5">
        <v>-6.4851461542130284E-3</v>
      </c>
    </row>
    <row r="26" spans="2:15" x14ac:dyDescent="0.3">
      <c r="B26" s="2">
        <v>45702</v>
      </c>
      <c r="C26" s="5"/>
      <c r="D26" s="5"/>
      <c r="E26" s="5"/>
      <c r="J26" s="2">
        <v>45702</v>
      </c>
      <c r="K26" s="5">
        <v>-5.3757717692143325E-3</v>
      </c>
      <c r="L26" s="5">
        <v>1.2710636359872352E-2</v>
      </c>
      <c r="M26" s="5">
        <v>1.2958963282938551E-3</v>
      </c>
    </row>
    <row r="27" spans="2:15" x14ac:dyDescent="0.3">
      <c r="B27" s="2">
        <v>45706</v>
      </c>
      <c r="C27" s="5"/>
      <c r="D27" s="5"/>
      <c r="E27" s="5"/>
      <c r="J27" s="2">
        <v>45706</v>
      </c>
      <c r="K27" s="5">
        <v>-5.7259057098517641E-3</v>
      </c>
      <c r="L27" s="5">
        <v>-5.3147996729352442E-4</v>
      </c>
      <c r="M27" s="5">
        <v>6.3272936439457972E-3</v>
      </c>
    </row>
    <row r="29" spans="2:15" x14ac:dyDescent="0.3">
      <c r="K29">
        <f>C9*(1+K27)</f>
        <v>185.8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F032-1B20-459C-A548-17DDC7681643}">
  <sheetPr codeName="Sheet14">
    <tabColor rgb="FF0000FF"/>
  </sheetPr>
  <dimension ref="A1:V130"/>
  <sheetViews>
    <sheetView workbookViewId="0">
      <selection activeCell="C4" sqref="C4"/>
    </sheetView>
  </sheetViews>
  <sheetFormatPr defaultRowHeight="14.4" x14ac:dyDescent="0.3"/>
  <cols>
    <col min="1" max="1" width="17.44140625" customWidth="1"/>
    <col min="2" max="2" width="11.77734375" customWidth="1"/>
    <col min="3" max="3" width="6.109375" bestFit="1" customWidth="1"/>
    <col min="4" max="4" width="7.77734375" bestFit="1" customWidth="1"/>
    <col min="5" max="5" width="9.33203125" bestFit="1" customWidth="1"/>
    <col min="6" max="6" width="6.5546875" bestFit="1" customWidth="1"/>
    <col min="7" max="7" width="5.5546875" bestFit="1" customWidth="1"/>
    <col min="8" max="8" width="6" bestFit="1" customWidth="1"/>
    <col min="9" max="9" width="12.33203125" bestFit="1" customWidth="1"/>
    <col min="10" max="11" width="9.88671875" customWidth="1"/>
  </cols>
  <sheetData>
    <row r="1" spans="1:22" x14ac:dyDescent="0.3">
      <c r="N1" s="10" t="s">
        <v>78</v>
      </c>
    </row>
    <row r="3" spans="1:22" x14ac:dyDescent="0.3">
      <c r="C3" s="9" t="s">
        <v>18</v>
      </c>
      <c r="D3" s="9" t="s">
        <v>19</v>
      </c>
      <c r="E3" s="9" t="s">
        <v>20</v>
      </c>
      <c r="F3" s="9" t="s">
        <v>21</v>
      </c>
      <c r="G3" s="9" t="s">
        <v>22</v>
      </c>
      <c r="H3" s="9" t="s">
        <v>23</v>
      </c>
      <c r="I3" s="9" t="s">
        <v>24</v>
      </c>
      <c r="J3" s="9" t="s">
        <v>25</v>
      </c>
      <c r="K3" s="9" t="s">
        <v>26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9" t="s">
        <v>23</v>
      </c>
      <c r="T3" s="9" t="s">
        <v>24</v>
      </c>
      <c r="U3" s="9" t="s">
        <v>25</v>
      </c>
      <c r="V3" s="9" t="s">
        <v>26</v>
      </c>
    </row>
    <row r="4" spans="1:22" x14ac:dyDescent="0.3">
      <c r="A4" s="4" t="s">
        <v>79</v>
      </c>
      <c r="N4" t="str" cm="1">
        <f t="array" ref="N4:V17">_xlfn.WRAPROWS(A5:A130,9)</f>
        <v>Steve</v>
      </c>
      <c r="O4" t="str">
        <v>Chin</v>
      </c>
      <c r="P4" t="str">
        <v>14 17th St.</v>
      </c>
      <c r="Q4" t="str">
        <v>Seattle</v>
      </c>
      <c r="R4" t="str">
        <v>WA</v>
      </c>
      <c r="S4">
        <v>98104</v>
      </c>
      <c r="T4" t="str">
        <v>206-572-3409</v>
      </c>
      <c r="U4" t="str">
        <v>Steve_Chin@notaol.com</v>
      </c>
      <c r="V4" t="str">
        <v>Chin_14 17th St.@notaol.com</v>
      </c>
    </row>
    <row r="5" spans="1:22" x14ac:dyDescent="0.3">
      <c r="A5" t="s">
        <v>27</v>
      </c>
      <c r="N5" t="str">
        <v>Troun</v>
      </c>
      <c r="O5" t="str">
        <v>Tenn</v>
      </c>
      <c r="P5" t="str">
        <v>6 19th St.</v>
      </c>
      <c r="Q5" t="str">
        <v>Seattle</v>
      </c>
      <c r="R5" t="str">
        <v>WA</v>
      </c>
      <c r="S5">
        <v>98106</v>
      </c>
      <c r="T5" t="str">
        <v>206-667-3154</v>
      </c>
      <c r="U5" t="str">
        <v>Troun_Tenn@notaol.com</v>
      </c>
      <c r="V5" t="str">
        <v>Tenn_6 19th St.@notaol.com</v>
      </c>
    </row>
    <row r="6" spans="1:22" x14ac:dyDescent="0.3">
      <c r="A6" t="s">
        <v>28</v>
      </c>
      <c r="N6" t="str">
        <v>Rhond</v>
      </c>
      <c r="O6" t="str">
        <v>Tradfren</v>
      </c>
      <c r="P6" t="str">
        <v>10 13th St.</v>
      </c>
      <c r="Q6" t="str">
        <v>Seattle</v>
      </c>
      <c r="R6" t="str">
        <v>WA</v>
      </c>
      <c r="S6">
        <v>98117</v>
      </c>
      <c r="T6" t="str">
        <v>206-574-1265</v>
      </c>
      <c r="U6" t="str">
        <v>Rhond_Tradfren@notaol.com</v>
      </c>
      <c r="V6" t="str">
        <v>Tradfren_10 13th St.@notaol.com</v>
      </c>
    </row>
    <row r="7" spans="1:22" x14ac:dyDescent="0.3">
      <c r="A7" t="s">
        <v>29</v>
      </c>
      <c r="N7" t="str">
        <v>Sheli</v>
      </c>
      <c r="O7" t="str">
        <v>Das</v>
      </c>
      <c r="P7" t="str">
        <v>2 15th St.</v>
      </c>
      <c r="Q7" t="str">
        <v>Seattle</v>
      </c>
      <c r="R7" t="str">
        <v>WA</v>
      </c>
      <c r="S7">
        <v>98111</v>
      </c>
      <c r="T7" t="str">
        <v>206-637-4014</v>
      </c>
      <c r="U7" t="str">
        <v>Sheli_Das@notaol.com</v>
      </c>
      <c r="V7" t="str">
        <v>Das_2 15th St.@notaol.com</v>
      </c>
    </row>
    <row r="8" spans="1:22" x14ac:dyDescent="0.3">
      <c r="A8" t="s">
        <v>30</v>
      </c>
      <c r="N8" t="str">
        <v>Jon</v>
      </c>
      <c r="O8" t="str">
        <v>Teddy</v>
      </c>
      <c r="P8" t="str">
        <v>3 17th St.</v>
      </c>
      <c r="Q8" t="str">
        <v>Seattle</v>
      </c>
      <c r="R8" t="str">
        <v>WA</v>
      </c>
      <c r="S8">
        <v>98114</v>
      </c>
      <c r="T8" t="str">
        <v>206-515-5102</v>
      </c>
      <c r="U8" t="str">
        <v>Jon_Teddy@notaol.com</v>
      </c>
      <c r="V8" t="str">
        <v>Teddy_3 17th St.@notaol.com</v>
      </c>
    </row>
    <row r="9" spans="1:22" x14ac:dyDescent="0.3">
      <c r="A9" t="s">
        <v>31</v>
      </c>
      <c r="N9" t="str">
        <v>Jeri</v>
      </c>
      <c r="O9" t="str">
        <v>Yessler</v>
      </c>
      <c r="P9" t="str">
        <v>12 16th St.</v>
      </c>
      <c r="Q9" t="str">
        <v>Seattle</v>
      </c>
      <c r="R9" t="str">
        <v>WA</v>
      </c>
      <c r="S9">
        <v>98114</v>
      </c>
      <c r="T9" t="str">
        <v>206-583-2943</v>
      </c>
      <c r="U9" t="str">
        <v>Jeri_Yessler@notaol.com</v>
      </c>
      <c r="V9" t="str">
        <v>Yessler_12 16th St.@notaol.com</v>
      </c>
    </row>
    <row r="10" spans="1:22" x14ac:dyDescent="0.3">
      <c r="A10">
        <v>98104</v>
      </c>
      <c r="N10" t="str">
        <v>Luke</v>
      </c>
      <c r="O10" t="str">
        <v>Suix</v>
      </c>
      <c r="P10" t="str">
        <v>8 19th St.</v>
      </c>
      <c r="Q10" t="str">
        <v>Seattle</v>
      </c>
      <c r="R10" t="str">
        <v>WA</v>
      </c>
      <c r="S10">
        <v>98113</v>
      </c>
      <c r="T10" t="str">
        <v>206-774-4449</v>
      </c>
      <c r="U10" t="str">
        <v>Luke_Suix@notaol.com</v>
      </c>
      <c r="V10" t="str">
        <v>Suix_8 19th St.@notaol.com</v>
      </c>
    </row>
    <row r="11" spans="1:22" x14ac:dyDescent="0.3">
      <c r="A11" t="s">
        <v>32</v>
      </c>
      <c r="N11" t="str">
        <v>Luke</v>
      </c>
      <c r="O11" t="str">
        <v>Red</v>
      </c>
      <c r="P11" t="str">
        <v>15 16th St.</v>
      </c>
      <c r="Q11" t="str">
        <v>Seattle</v>
      </c>
      <c r="R11" t="str">
        <v>WA</v>
      </c>
      <c r="S11">
        <v>98108</v>
      </c>
      <c r="T11" t="str">
        <v>206-685-2311</v>
      </c>
      <c r="U11" t="str">
        <v>Luke_Red@notaol.com</v>
      </c>
      <c r="V11" t="str">
        <v>Red_15 16th St.@notaol.com</v>
      </c>
    </row>
    <row r="12" spans="1:22" x14ac:dyDescent="0.3">
      <c r="A12" t="str">
        <f>A5&amp;"_"&amp;A6&amp;"@notaol.com"</f>
        <v>Steve_Chin@notaol.com</v>
      </c>
      <c r="N12" t="str">
        <v>Jeri</v>
      </c>
      <c r="O12" t="str">
        <v>Smythe</v>
      </c>
      <c r="P12" t="str">
        <v>14 19th St.</v>
      </c>
      <c r="Q12" t="str">
        <v>Seattle</v>
      </c>
      <c r="R12" t="str">
        <v>WA</v>
      </c>
      <c r="S12">
        <v>98112</v>
      </c>
      <c r="T12" t="str">
        <v>206-574-6156</v>
      </c>
      <c r="U12" t="str">
        <v>Jeri_Smythe@notaol.com</v>
      </c>
      <c r="V12" t="str">
        <v>Smythe_14 19th St.@notaol.com</v>
      </c>
    </row>
    <row r="13" spans="1:22" x14ac:dyDescent="0.3">
      <c r="A13" t="str">
        <f>A6&amp;"_"&amp;A7&amp;"@notaol.com"</f>
        <v>Chin_14 17th St.@notaol.com</v>
      </c>
      <c r="N13" t="str">
        <v>Luke</v>
      </c>
      <c r="O13" t="str">
        <v>Rad</v>
      </c>
      <c r="P13" t="str">
        <v>3 16th St.</v>
      </c>
      <c r="Q13" t="str">
        <v>Seattle</v>
      </c>
      <c r="R13" t="str">
        <v>WA</v>
      </c>
      <c r="S13">
        <v>98106</v>
      </c>
      <c r="T13" t="str">
        <v>206-599-3338</v>
      </c>
      <c r="U13" t="str">
        <v>Luke_Rad@notaol.com</v>
      </c>
      <c r="V13" t="str">
        <v>Rad_3 16th St.@notaol.com</v>
      </c>
    </row>
    <row r="14" spans="1:22" x14ac:dyDescent="0.3">
      <c r="A14" t="s">
        <v>33</v>
      </c>
      <c r="N14" t="str">
        <v>Jon</v>
      </c>
      <c r="O14" t="str">
        <v>Dap</v>
      </c>
      <c r="P14" t="str">
        <v>5 19th St.</v>
      </c>
      <c r="Q14" t="str">
        <v>Seattle</v>
      </c>
      <c r="R14" t="str">
        <v>WA</v>
      </c>
      <c r="S14">
        <v>98116</v>
      </c>
      <c r="T14" t="str">
        <v>206-679-1485</v>
      </c>
      <c r="U14" t="str">
        <v>Jon_Dap@notaol.com</v>
      </c>
      <c r="V14" t="str">
        <v>Dap_5 19th St.@notaol.com</v>
      </c>
    </row>
    <row r="15" spans="1:22" x14ac:dyDescent="0.3">
      <c r="A15" t="s">
        <v>34</v>
      </c>
      <c r="N15" t="str">
        <v>Steve</v>
      </c>
      <c r="O15" t="str">
        <v>Gupis</v>
      </c>
      <c r="P15" t="str">
        <v>6 17th St.</v>
      </c>
      <c r="Q15" t="str">
        <v>Seattle</v>
      </c>
      <c r="R15" t="str">
        <v>WA</v>
      </c>
      <c r="S15">
        <v>98111</v>
      </c>
      <c r="T15" t="str">
        <v>206-609-1507</v>
      </c>
      <c r="U15" t="str">
        <v>Steve_Gupis@notaol.com</v>
      </c>
      <c r="V15" t="str">
        <v>Gupis_6 17th St.@notaol.com</v>
      </c>
    </row>
    <row r="16" spans="1:22" x14ac:dyDescent="0.3">
      <c r="A16" t="s">
        <v>35</v>
      </c>
      <c r="N16" t="str">
        <v>Jon</v>
      </c>
      <c r="O16" t="str">
        <v>Summi</v>
      </c>
      <c r="P16" t="str">
        <v>4 14th St.</v>
      </c>
      <c r="Q16" t="str">
        <v>Seattle</v>
      </c>
      <c r="R16" t="str">
        <v>WA</v>
      </c>
      <c r="S16">
        <v>98104</v>
      </c>
      <c r="T16" t="str">
        <v>206-733-4318</v>
      </c>
      <c r="U16" t="str">
        <v>Jon_Summi@notaol.com</v>
      </c>
      <c r="V16" t="str">
        <v>Summi_4 14th St.@notaol.com</v>
      </c>
    </row>
    <row r="17" spans="1:22" x14ac:dyDescent="0.3">
      <c r="A17" t="s">
        <v>30</v>
      </c>
      <c r="N17" t="str">
        <v>Sheli</v>
      </c>
      <c r="O17" t="str">
        <v>Fun</v>
      </c>
      <c r="P17" t="str">
        <v>7 15th St.</v>
      </c>
      <c r="Q17" t="str">
        <v>Seattle</v>
      </c>
      <c r="R17" t="str">
        <v>WA</v>
      </c>
      <c r="S17">
        <v>98110</v>
      </c>
      <c r="T17" t="str">
        <v>206-691-7629</v>
      </c>
      <c r="U17" t="str">
        <v>Sheli_Fun@notaol.com</v>
      </c>
      <c r="V17" t="str">
        <v>Fun_7 15th St.@notaol.com</v>
      </c>
    </row>
    <row r="18" spans="1:22" x14ac:dyDescent="0.3">
      <c r="A18" t="s">
        <v>31</v>
      </c>
    </row>
    <row r="19" spans="1:22" x14ac:dyDescent="0.3">
      <c r="A19">
        <v>98106</v>
      </c>
    </row>
    <row r="20" spans="1:22" x14ac:dyDescent="0.3">
      <c r="A20" t="s">
        <v>36</v>
      </c>
    </row>
    <row r="21" spans="1:22" x14ac:dyDescent="0.3">
      <c r="A21" t="str">
        <f>A14&amp;"_"&amp;A15&amp;"@notaol.com"</f>
        <v>Troun_Tenn@notaol.com</v>
      </c>
    </row>
    <row r="22" spans="1:22" x14ac:dyDescent="0.3">
      <c r="A22" t="str">
        <f>A15&amp;"_"&amp;A16&amp;"@notaol.com"</f>
        <v>Tenn_6 19th St.@notaol.com</v>
      </c>
    </row>
    <row r="23" spans="1:22" x14ac:dyDescent="0.3">
      <c r="A23" t="s">
        <v>37</v>
      </c>
    </row>
    <row r="24" spans="1:22" x14ac:dyDescent="0.3">
      <c r="A24" t="s">
        <v>38</v>
      </c>
    </row>
    <row r="25" spans="1:22" x14ac:dyDescent="0.3">
      <c r="A25" t="s">
        <v>39</v>
      </c>
    </row>
    <row r="26" spans="1:22" x14ac:dyDescent="0.3">
      <c r="A26" t="s">
        <v>30</v>
      </c>
    </row>
    <row r="27" spans="1:22" x14ac:dyDescent="0.3">
      <c r="A27" t="s">
        <v>31</v>
      </c>
    </row>
    <row r="28" spans="1:22" x14ac:dyDescent="0.3">
      <c r="A28">
        <v>98117</v>
      </c>
    </row>
    <row r="29" spans="1:22" x14ac:dyDescent="0.3">
      <c r="A29" t="s">
        <v>40</v>
      </c>
    </row>
    <row r="30" spans="1:22" x14ac:dyDescent="0.3">
      <c r="A30" t="str">
        <f>A23&amp;"_"&amp;A24&amp;"@notaol.com"</f>
        <v>Rhond_Tradfren@notaol.com</v>
      </c>
    </row>
    <row r="31" spans="1:22" x14ac:dyDescent="0.3">
      <c r="A31" t="str">
        <f>A24&amp;"_"&amp;A25&amp;"@notaol.com"</f>
        <v>Tradfren_10 13th St.@notaol.com</v>
      </c>
    </row>
    <row r="32" spans="1:22" x14ac:dyDescent="0.3">
      <c r="A32" t="s">
        <v>41</v>
      </c>
    </row>
    <row r="33" spans="1:1" x14ac:dyDescent="0.3">
      <c r="A33" t="s">
        <v>42</v>
      </c>
    </row>
    <row r="34" spans="1:1" x14ac:dyDescent="0.3">
      <c r="A34" t="s">
        <v>43</v>
      </c>
    </row>
    <row r="35" spans="1:1" x14ac:dyDescent="0.3">
      <c r="A35" t="s">
        <v>30</v>
      </c>
    </row>
    <row r="36" spans="1:1" x14ac:dyDescent="0.3">
      <c r="A36" t="s">
        <v>31</v>
      </c>
    </row>
    <row r="37" spans="1:1" x14ac:dyDescent="0.3">
      <c r="A37">
        <v>98111</v>
      </c>
    </row>
    <row r="38" spans="1:1" x14ac:dyDescent="0.3">
      <c r="A38" t="s">
        <v>44</v>
      </c>
    </row>
    <row r="39" spans="1:1" x14ac:dyDescent="0.3">
      <c r="A39" t="str">
        <f>A32&amp;"_"&amp;A33&amp;"@notaol.com"</f>
        <v>Sheli_Das@notaol.com</v>
      </c>
    </row>
    <row r="40" spans="1:1" x14ac:dyDescent="0.3">
      <c r="A40" t="str">
        <f>A33&amp;"_"&amp;A34&amp;"@notaol.com"</f>
        <v>Das_2 15th St.@notaol.com</v>
      </c>
    </row>
    <row r="41" spans="1:1" x14ac:dyDescent="0.3">
      <c r="A41" t="s">
        <v>45</v>
      </c>
    </row>
    <row r="42" spans="1:1" x14ac:dyDescent="0.3">
      <c r="A42" t="s">
        <v>46</v>
      </c>
    </row>
    <row r="43" spans="1:1" x14ac:dyDescent="0.3">
      <c r="A43" t="s">
        <v>47</v>
      </c>
    </row>
    <row r="44" spans="1:1" x14ac:dyDescent="0.3">
      <c r="A44" t="s">
        <v>30</v>
      </c>
    </row>
    <row r="45" spans="1:1" x14ac:dyDescent="0.3">
      <c r="A45" t="s">
        <v>31</v>
      </c>
    </row>
    <row r="46" spans="1:1" x14ac:dyDescent="0.3">
      <c r="A46">
        <v>98114</v>
      </c>
    </row>
    <row r="47" spans="1:1" x14ac:dyDescent="0.3">
      <c r="A47" t="s">
        <v>48</v>
      </c>
    </row>
    <row r="48" spans="1:1" x14ac:dyDescent="0.3">
      <c r="A48" t="str">
        <f>A41&amp;"_"&amp;A42&amp;"@notaol.com"</f>
        <v>Jon_Teddy@notaol.com</v>
      </c>
    </row>
    <row r="49" spans="1:1" x14ac:dyDescent="0.3">
      <c r="A49" t="str">
        <f>A42&amp;"_"&amp;A43&amp;"@notaol.com"</f>
        <v>Teddy_3 17th St.@notaol.com</v>
      </c>
    </row>
    <row r="50" spans="1:1" x14ac:dyDescent="0.3">
      <c r="A50" t="s">
        <v>49</v>
      </c>
    </row>
    <row r="51" spans="1:1" x14ac:dyDescent="0.3">
      <c r="A51" t="s">
        <v>50</v>
      </c>
    </row>
    <row r="52" spans="1:1" x14ac:dyDescent="0.3">
      <c r="A52" t="s">
        <v>51</v>
      </c>
    </row>
    <row r="53" spans="1:1" x14ac:dyDescent="0.3">
      <c r="A53" t="s">
        <v>30</v>
      </c>
    </row>
    <row r="54" spans="1:1" x14ac:dyDescent="0.3">
      <c r="A54" t="s">
        <v>31</v>
      </c>
    </row>
    <row r="55" spans="1:1" x14ac:dyDescent="0.3">
      <c r="A55">
        <v>98114</v>
      </c>
    </row>
    <row r="56" spans="1:1" x14ac:dyDescent="0.3">
      <c r="A56" t="s">
        <v>52</v>
      </c>
    </row>
    <row r="57" spans="1:1" x14ac:dyDescent="0.3">
      <c r="A57" t="str">
        <f>A50&amp;"_"&amp;A51&amp;"@notaol.com"</f>
        <v>Jeri_Yessler@notaol.com</v>
      </c>
    </row>
    <row r="58" spans="1:1" x14ac:dyDescent="0.3">
      <c r="A58" t="str">
        <f>A51&amp;"_"&amp;A52&amp;"@notaol.com"</f>
        <v>Yessler_12 16th St.@notaol.com</v>
      </c>
    </row>
    <row r="59" spans="1:1" x14ac:dyDescent="0.3">
      <c r="A59" t="s">
        <v>53</v>
      </c>
    </row>
    <row r="60" spans="1:1" x14ac:dyDescent="0.3">
      <c r="A60" t="s">
        <v>54</v>
      </c>
    </row>
    <row r="61" spans="1:1" x14ac:dyDescent="0.3">
      <c r="A61" t="s">
        <v>55</v>
      </c>
    </row>
    <row r="62" spans="1:1" x14ac:dyDescent="0.3">
      <c r="A62" t="s">
        <v>30</v>
      </c>
    </row>
    <row r="63" spans="1:1" x14ac:dyDescent="0.3">
      <c r="A63" t="s">
        <v>31</v>
      </c>
    </row>
    <row r="64" spans="1:1" x14ac:dyDescent="0.3">
      <c r="A64">
        <v>98113</v>
      </c>
    </row>
    <row r="65" spans="1:1" x14ac:dyDescent="0.3">
      <c r="A65" t="s">
        <v>56</v>
      </c>
    </row>
    <row r="66" spans="1:1" x14ac:dyDescent="0.3">
      <c r="A66" t="str">
        <f>A59&amp;"_"&amp;A60&amp;"@notaol.com"</f>
        <v>Luke_Suix@notaol.com</v>
      </c>
    </row>
    <row r="67" spans="1:1" x14ac:dyDescent="0.3">
      <c r="A67" t="str">
        <f>A60&amp;"_"&amp;A61&amp;"@notaol.com"</f>
        <v>Suix_8 19th St.@notaol.com</v>
      </c>
    </row>
    <row r="68" spans="1:1" x14ac:dyDescent="0.3">
      <c r="A68" t="s">
        <v>53</v>
      </c>
    </row>
    <row r="69" spans="1:1" x14ac:dyDescent="0.3">
      <c r="A69" t="s">
        <v>57</v>
      </c>
    </row>
    <row r="70" spans="1:1" x14ac:dyDescent="0.3">
      <c r="A70" t="s">
        <v>58</v>
      </c>
    </row>
    <row r="71" spans="1:1" x14ac:dyDescent="0.3">
      <c r="A71" t="s">
        <v>30</v>
      </c>
    </row>
    <row r="72" spans="1:1" x14ac:dyDescent="0.3">
      <c r="A72" t="s">
        <v>31</v>
      </c>
    </row>
    <row r="73" spans="1:1" x14ac:dyDescent="0.3">
      <c r="A73">
        <v>98108</v>
      </c>
    </row>
    <row r="74" spans="1:1" x14ac:dyDescent="0.3">
      <c r="A74" t="s">
        <v>59</v>
      </c>
    </row>
    <row r="75" spans="1:1" x14ac:dyDescent="0.3">
      <c r="A75" t="str">
        <f>A68&amp;"_"&amp;A69&amp;"@notaol.com"</f>
        <v>Luke_Red@notaol.com</v>
      </c>
    </row>
    <row r="76" spans="1:1" x14ac:dyDescent="0.3">
      <c r="A76" t="str">
        <f>A69&amp;"_"&amp;A70&amp;"@notaol.com"</f>
        <v>Red_15 16th St.@notaol.com</v>
      </c>
    </row>
    <row r="77" spans="1:1" x14ac:dyDescent="0.3">
      <c r="A77" t="s">
        <v>49</v>
      </c>
    </row>
    <row r="78" spans="1:1" x14ac:dyDescent="0.3">
      <c r="A78" t="s">
        <v>60</v>
      </c>
    </row>
    <row r="79" spans="1:1" x14ac:dyDescent="0.3">
      <c r="A79" t="s">
        <v>61</v>
      </c>
    </row>
    <row r="80" spans="1:1" x14ac:dyDescent="0.3">
      <c r="A80" t="s">
        <v>30</v>
      </c>
    </row>
    <row r="81" spans="1:1" x14ac:dyDescent="0.3">
      <c r="A81" t="s">
        <v>31</v>
      </c>
    </row>
    <row r="82" spans="1:1" x14ac:dyDescent="0.3">
      <c r="A82">
        <v>98112</v>
      </c>
    </row>
    <row r="83" spans="1:1" x14ac:dyDescent="0.3">
      <c r="A83" t="s">
        <v>62</v>
      </c>
    </row>
    <row r="84" spans="1:1" x14ac:dyDescent="0.3">
      <c r="A84" t="str">
        <f>A77&amp;"_"&amp;A78&amp;"@notaol.com"</f>
        <v>Jeri_Smythe@notaol.com</v>
      </c>
    </row>
    <row r="85" spans="1:1" x14ac:dyDescent="0.3">
      <c r="A85" t="str">
        <f>A78&amp;"_"&amp;A79&amp;"@notaol.com"</f>
        <v>Smythe_14 19th St.@notaol.com</v>
      </c>
    </row>
    <row r="86" spans="1:1" x14ac:dyDescent="0.3">
      <c r="A86" t="s">
        <v>53</v>
      </c>
    </row>
    <row r="87" spans="1:1" x14ac:dyDescent="0.3">
      <c r="A87" t="s">
        <v>63</v>
      </c>
    </row>
    <row r="88" spans="1:1" x14ac:dyDescent="0.3">
      <c r="A88" t="s">
        <v>64</v>
      </c>
    </row>
    <row r="89" spans="1:1" x14ac:dyDescent="0.3">
      <c r="A89" t="s">
        <v>30</v>
      </c>
    </row>
    <row r="90" spans="1:1" x14ac:dyDescent="0.3">
      <c r="A90" t="s">
        <v>31</v>
      </c>
    </row>
    <row r="91" spans="1:1" x14ac:dyDescent="0.3">
      <c r="A91">
        <v>98106</v>
      </c>
    </row>
    <row r="92" spans="1:1" x14ac:dyDescent="0.3">
      <c r="A92" t="s">
        <v>65</v>
      </c>
    </row>
    <row r="93" spans="1:1" x14ac:dyDescent="0.3">
      <c r="A93" t="str">
        <f>A86&amp;"_"&amp;A87&amp;"@notaol.com"</f>
        <v>Luke_Rad@notaol.com</v>
      </c>
    </row>
    <row r="94" spans="1:1" x14ac:dyDescent="0.3">
      <c r="A94" t="str">
        <f>A87&amp;"_"&amp;A88&amp;"@notaol.com"</f>
        <v>Rad_3 16th St.@notaol.com</v>
      </c>
    </row>
    <row r="95" spans="1:1" x14ac:dyDescent="0.3">
      <c r="A95" t="s">
        <v>45</v>
      </c>
    </row>
    <row r="96" spans="1:1" x14ac:dyDescent="0.3">
      <c r="A96" t="s">
        <v>66</v>
      </c>
    </row>
    <row r="97" spans="1:1" x14ac:dyDescent="0.3">
      <c r="A97" t="s">
        <v>67</v>
      </c>
    </row>
    <row r="98" spans="1:1" x14ac:dyDescent="0.3">
      <c r="A98" t="s">
        <v>30</v>
      </c>
    </row>
    <row r="99" spans="1:1" x14ac:dyDescent="0.3">
      <c r="A99" t="s">
        <v>31</v>
      </c>
    </row>
    <row r="100" spans="1:1" x14ac:dyDescent="0.3">
      <c r="A100">
        <v>98116</v>
      </c>
    </row>
    <row r="101" spans="1:1" x14ac:dyDescent="0.3">
      <c r="A101" t="s">
        <v>68</v>
      </c>
    </row>
    <row r="102" spans="1:1" x14ac:dyDescent="0.3">
      <c r="A102" t="str">
        <f>A95&amp;"_"&amp;A96&amp;"@notaol.com"</f>
        <v>Jon_Dap@notaol.com</v>
      </c>
    </row>
    <row r="103" spans="1:1" x14ac:dyDescent="0.3">
      <c r="A103" t="str">
        <f>A96&amp;"_"&amp;A97&amp;"@notaol.com"</f>
        <v>Dap_5 19th St.@notaol.com</v>
      </c>
    </row>
    <row r="104" spans="1:1" x14ac:dyDescent="0.3">
      <c r="A104" t="s">
        <v>27</v>
      </c>
    </row>
    <row r="105" spans="1:1" x14ac:dyDescent="0.3">
      <c r="A105" t="s">
        <v>69</v>
      </c>
    </row>
    <row r="106" spans="1:1" x14ac:dyDescent="0.3">
      <c r="A106" t="s">
        <v>70</v>
      </c>
    </row>
    <row r="107" spans="1:1" x14ac:dyDescent="0.3">
      <c r="A107" t="s">
        <v>30</v>
      </c>
    </row>
    <row r="108" spans="1:1" x14ac:dyDescent="0.3">
      <c r="A108" t="s">
        <v>31</v>
      </c>
    </row>
    <row r="109" spans="1:1" x14ac:dyDescent="0.3">
      <c r="A109">
        <v>98111</v>
      </c>
    </row>
    <row r="110" spans="1:1" x14ac:dyDescent="0.3">
      <c r="A110" t="s">
        <v>71</v>
      </c>
    </row>
    <row r="111" spans="1:1" x14ac:dyDescent="0.3">
      <c r="A111" t="str">
        <f>A104&amp;"_"&amp;A105&amp;"@notaol.com"</f>
        <v>Steve_Gupis@notaol.com</v>
      </c>
    </row>
    <row r="112" spans="1:1" x14ac:dyDescent="0.3">
      <c r="A112" t="str">
        <f>A105&amp;"_"&amp;A106&amp;"@notaol.com"</f>
        <v>Gupis_6 17th St.@notaol.com</v>
      </c>
    </row>
    <row r="113" spans="1:1" x14ac:dyDescent="0.3">
      <c r="A113" t="s">
        <v>45</v>
      </c>
    </row>
    <row r="114" spans="1:1" x14ac:dyDescent="0.3">
      <c r="A114" t="s">
        <v>72</v>
      </c>
    </row>
    <row r="115" spans="1:1" x14ac:dyDescent="0.3">
      <c r="A115" t="s">
        <v>73</v>
      </c>
    </row>
    <row r="116" spans="1:1" x14ac:dyDescent="0.3">
      <c r="A116" t="s">
        <v>30</v>
      </c>
    </row>
    <row r="117" spans="1:1" x14ac:dyDescent="0.3">
      <c r="A117" t="s">
        <v>31</v>
      </c>
    </row>
    <row r="118" spans="1:1" x14ac:dyDescent="0.3">
      <c r="A118">
        <v>98104</v>
      </c>
    </row>
    <row r="119" spans="1:1" x14ac:dyDescent="0.3">
      <c r="A119" t="s">
        <v>74</v>
      </c>
    </row>
    <row r="120" spans="1:1" x14ac:dyDescent="0.3">
      <c r="A120" t="str">
        <f>A113&amp;"_"&amp;A114&amp;"@notaol.com"</f>
        <v>Jon_Summi@notaol.com</v>
      </c>
    </row>
    <row r="121" spans="1:1" x14ac:dyDescent="0.3">
      <c r="A121" t="str">
        <f>A114&amp;"_"&amp;A115&amp;"@notaol.com"</f>
        <v>Summi_4 14th St.@notaol.com</v>
      </c>
    </row>
    <row r="122" spans="1:1" x14ac:dyDescent="0.3">
      <c r="A122" t="s">
        <v>41</v>
      </c>
    </row>
    <row r="123" spans="1:1" x14ac:dyDescent="0.3">
      <c r="A123" t="s">
        <v>75</v>
      </c>
    </row>
    <row r="124" spans="1:1" x14ac:dyDescent="0.3">
      <c r="A124" t="s">
        <v>76</v>
      </c>
    </row>
    <row r="125" spans="1:1" x14ac:dyDescent="0.3">
      <c r="A125" t="s">
        <v>30</v>
      </c>
    </row>
    <row r="126" spans="1:1" x14ac:dyDescent="0.3">
      <c r="A126" t="s">
        <v>31</v>
      </c>
    </row>
    <row r="127" spans="1:1" x14ac:dyDescent="0.3">
      <c r="A127">
        <v>98110</v>
      </c>
    </row>
    <row r="128" spans="1:1" x14ac:dyDescent="0.3">
      <c r="A128" t="s">
        <v>77</v>
      </c>
    </row>
    <row r="129" spans="1:1" x14ac:dyDescent="0.3">
      <c r="A129" t="str">
        <f>A122&amp;"_"&amp;A123&amp;"@notaol.com"</f>
        <v>Sheli_Fun@notaol.com</v>
      </c>
    </row>
    <row r="130" spans="1:1" x14ac:dyDescent="0.3">
      <c r="A130" t="str">
        <f>A123&amp;"_"&amp;A124&amp;"@notaol.com"</f>
        <v>Fun_7 15th St.@notaol.com</v>
      </c>
    </row>
  </sheetData>
  <conditionalFormatting sqref="C3:K20">
    <cfRule type="notContainsBlanks" dxfId="7" priority="2">
      <formula>LEN(TRIM(C3))&gt;0</formula>
    </cfRule>
  </conditionalFormatting>
  <conditionalFormatting sqref="N3:V20">
    <cfRule type="notContainsBlanks" dxfId="6" priority="1">
      <formula>LEN(TRIM(N3))&gt;0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F2632-F2FA-452A-AA54-0BF6A1776DE1}">
  <sheetPr>
    <tabColor rgb="FF0000FF"/>
  </sheetPr>
  <dimension ref="B3:H20"/>
  <sheetViews>
    <sheetView zoomScale="130" zoomScaleNormal="130" workbookViewId="0">
      <selection activeCell="E11" sqref="E11"/>
    </sheetView>
  </sheetViews>
  <sheetFormatPr defaultRowHeight="14.4" x14ac:dyDescent="0.3"/>
  <cols>
    <col min="1" max="1" width="2.33203125" customWidth="1"/>
    <col min="2" max="2" width="12.88671875" customWidth="1"/>
    <col min="3" max="3" width="10.88671875" customWidth="1"/>
    <col min="4" max="4" width="2.33203125" customWidth="1"/>
    <col min="5" max="5" width="9.109375" customWidth="1"/>
    <col min="6" max="8" width="11.6640625" customWidth="1"/>
  </cols>
  <sheetData>
    <row r="3" spans="2:8" x14ac:dyDescent="0.3">
      <c r="B3" t="s">
        <v>0</v>
      </c>
      <c r="C3" t="s">
        <v>3</v>
      </c>
      <c r="E3" s="4"/>
      <c r="F3" s="4"/>
      <c r="G3" s="4"/>
      <c r="H3" s="4"/>
    </row>
    <row r="4" spans="2:8" x14ac:dyDescent="0.3">
      <c r="B4" t="s">
        <v>15</v>
      </c>
      <c r="C4" t="s">
        <v>4</v>
      </c>
      <c r="E4" s="8"/>
      <c r="F4" s="7"/>
      <c r="G4" s="7"/>
      <c r="H4" s="7"/>
    </row>
    <row r="5" spans="2:8" x14ac:dyDescent="0.3">
      <c r="B5" t="s">
        <v>16</v>
      </c>
      <c r="C5" t="s">
        <v>5</v>
      </c>
      <c r="E5" s="8"/>
      <c r="F5" s="7"/>
      <c r="G5" s="7"/>
      <c r="H5" s="7"/>
    </row>
    <row r="6" spans="2:8" x14ac:dyDescent="0.3">
      <c r="B6" t="s">
        <v>17</v>
      </c>
      <c r="C6" t="s">
        <v>6</v>
      </c>
      <c r="E6" s="8"/>
      <c r="F6" s="7"/>
      <c r="G6" s="7"/>
      <c r="H6" s="7"/>
    </row>
    <row r="7" spans="2:8" x14ac:dyDescent="0.3">
      <c r="B7" t="s">
        <v>0</v>
      </c>
      <c r="C7" t="s">
        <v>7</v>
      </c>
    </row>
    <row r="8" spans="2:8" x14ac:dyDescent="0.3">
      <c r="B8" t="s">
        <v>15</v>
      </c>
      <c r="C8" t="s">
        <v>8</v>
      </c>
    </row>
    <row r="9" spans="2:8" x14ac:dyDescent="0.3">
      <c r="B9" t="s">
        <v>16</v>
      </c>
      <c r="C9" t="s">
        <v>9</v>
      </c>
      <c r="D9" s="6"/>
    </row>
    <row r="10" spans="2:8" x14ac:dyDescent="0.3">
      <c r="B10" t="s">
        <v>17</v>
      </c>
      <c r="C10" t="s">
        <v>10</v>
      </c>
      <c r="D10" s="7"/>
    </row>
    <row r="11" spans="2:8" x14ac:dyDescent="0.3">
      <c r="B11" t="s">
        <v>0</v>
      </c>
      <c r="C11" t="s">
        <v>11</v>
      </c>
      <c r="D11" s="7"/>
      <c r="E11" s="10" t="s">
        <v>78</v>
      </c>
    </row>
    <row r="12" spans="2:8" x14ac:dyDescent="0.3">
      <c r="B12" t="s">
        <v>15</v>
      </c>
      <c r="C12" t="s">
        <v>12</v>
      </c>
      <c r="D12" s="7"/>
    </row>
    <row r="13" spans="2:8" x14ac:dyDescent="0.3">
      <c r="B13" t="s">
        <v>16</v>
      </c>
      <c r="C13" t="s">
        <v>13</v>
      </c>
      <c r="D13" s="6"/>
      <c r="E13" s="4" t="str" cm="1">
        <f t="array" ref="E13:H13">_xlfn.TOROW(_xlfn.UNIQUE(B3:B14))</f>
        <v>Date</v>
      </c>
      <c r="F13" s="4" t="str">
        <v>GOOG Close</v>
      </c>
      <c r="G13" s="4" t="str">
        <v>AAPL Close</v>
      </c>
      <c r="H13" s="4" t="str">
        <v>GE Close</v>
      </c>
    </row>
    <row r="14" spans="2:8" x14ac:dyDescent="0.3">
      <c r="B14" t="s">
        <v>17</v>
      </c>
      <c r="C14" t="s">
        <v>14</v>
      </c>
      <c r="D14" s="7"/>
      <c r="E14" s="8" cm="1">
        <f t="array" ref="E14:H16">_xlfn.WRAPROWS(C3:C14,COLUMNS(_xlfn.ANCHORARRAY(E13)))+0</f>
        <v>45706</v>
      </c>
      <c r="F14" s="7">
        <v>185.8</v>
      </c>
      <c r="G14" s="7">
        <v>244.47</v>
      </c>
      <c r="H14" s="7">
        <v>209.94</v>
      </c>
    </row>
    <row r="15" spans="2:8" x14ac:dyDescent="0.3">
      <c r="D15" s="7"/>
      <c r="E15" s="8">
        <v>45702</v>
      </c>
      <c r="F15" s="7">
        <v>186.87</v>
      </c>
      <c r="G15" s="7">
        <v>244.6</v>
      </c>
      <c r="H15" s="7">
        <v>208.62</v>
      </c>
    </row>
    <row r="16" spans="2:8" x14ac:dyDescent="0.3">
      <c r="D16" s="7"/>
      <c r="E16" s="8">
        <v>45701</v>
      </c>
      <c r="F16" s="7">
        <v>187.88</v>
      </c>
      <c r="G16" s="7">
        <v>241.53</v>
      </c>
      <c r="H16" s="7">
        <v>208.35</v>
      </c>
    </row>
    <row r="17" spans="4:4" x14ac:dyDescent="0.3">
      <c r="D17" s="6"/>
    </row>
    <row r="18" spans="4:4" x14ac:dyDescent="0.3">
      <c r="D18" s="7"/>
    </row>
    <row r="19" spans="4:4" x14ac:dyDescent="0.3">
      <c r="D19" s="7"/>
    </row>
    <row r="20" spans="4:4" x14ac:dyDescent="0.3">
      <c r="D20" s="7"/>
    </row>
  </sheetData>
  <conditionalFormatting sqref="E3:H6 E13:H16">
    <cfRule type="notContainsBlanks" dxfId="5" priority="1">
      <formula>LEN(TRIM(E3))&gt;0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E45EA-0559-4A10-BA5D-B45134231E55}">
  <sheetPr>
    <tabColor rgb="FF0000FF"/>
  </sheetPr>
  <dimension ref="B3:G18"/>
  <sheetViews>
    <sheetView zoomScale="130" zoomScaleNormal="130" workbookViewId="0">
      <selection activeCell="E3" sqref="E3"/>
    </sheetView>
  </sheetViews>
  <sheetFormatPr defaultRowHeight="14.4" x14ac:dyDescent="0.3"/>
  <cols>
    <col min="1" max="1" width="1.33203125" customWidth="1"/>
    <col min="2" max="2" width="7.21875" customWidth="1"/>
    <col min="3" max="3" width="12.33203125" customWidth="1"/>
    <col min="4" max="4" width="3.44140625" customWidth="1"/>
    <col min="5" max="11" width="6.44140625" customWidth="1"/>
  </cols>
  <sheetData>
    <row r="3" spans="2:7" x14ac:dyDescent="0.3">
      <c r="B3" s="11" t="s">
        <v>82</v>
      </c>
      <c r="C3" s="11" t="s">
        <v>83</v>
      </c>
      <c r="E3" s="4"/>
      <c r="F3" s="4"/>
      <c r="G3" s="4"/>
    </row>
    <row r="4" spans="2:7" x14ac:dyDescent="0.3">
      <c r="B4" s="3" t="s">
        <v>84</v>
      </c>
      <c r="C4" s="3">
        <v>9</v>
      </c>
    </row>
    <row r="5" spans="2:7" x14ac:dyDescent="0.3">
      <c r="B5" s="3" t="s">
        <v>84</v>
      </c>
      <c r="C5" s="3">
        <v>5</v>
      </c>
    </row>
    <row r="6" spans="2:7" x14ac:dyDescent="0.3">
      <c r="B6" s="3" t="s">
        <v>84</v>
      </c>
      <c r="C6" s="3">
        <v>5</v>
      </c>
    </row>
    <row r="7" spans="2:7" x14ac:dyDescent="0.3">
      <c r="B7" s="3" t="s">
        <v>84</v>
      </c>
      <c r="C7" s="3">
        <v>2</v>
      </c>
    </row>
    <row r="8" spans="2:7" x14ac:dyDescent="0.3">
      <c r="B8" s="3" t="s">
        <v>84</v>
      </c>
      <c r="C8" s="3">
        <v>10</v>
      </c>
    </row>
    <row r="9" spans="2:7" x14ac:dyDescent="0.3">
      <c r="B9" s="3" t="s">
        <v>85</v>
      </c>
      <c r="C9" s="3">
        <v>10</v>
      </c>
    </row>
    <row r="10" spans="2:7" x14ac:dyDescent="0.3">
      <c r="B10" s="3" t="s">
        <v>85</v>
      </c>
      <c r="C10" s="3">
        <v>3</v>
      </c>
    </row>
    <row r="11" spans="2:7" x14ac:dyDescent="0.3">
      <c r="B11" s="3" t="s">
        <v>85</v>
      </c>
      <c r="C11" s="3">
        <v>4</v>
      </c>
      <c r="E11" s="10" t="s">
        <v>78</v>
      </c>
    </row>
    <row r="12" spans="2:7" x14ac:dyDescent="0.3">
      <c r="B12" s="3" t="s">
        <v>85</v>
      </c>
      <c r="C12" s="3">
        <v>10</v>
      </c>
    </row>
    <row r="13" spans="2:7" x14ac:dyDescent="0.3">
      <c r="B13" s="3" t="s">
        <v>85</v>
      </c>
      <c r="C13" s="3">
        <v>4</v>
      </c>
      <c r="E13" s="4" t="str" cm="1">
        <f t="array" ref="E13:G13">_xlfn.TOROW(_xlfn.UNIQUE(B4:B18))</f>
        <v>Quiz 1</v>
      </c>
      <c r="F13" s="4" t="str">
        <v>Quiz 2</v>
      </c>
      <c r="G13" s="4" t="str">
        <v>Quiz 3</v>
      </c>
    </row>
    <row r="14" spans="2:7" x14ac:dyDescent="0.3">
      <c r="B14" s="3" t="s">
        <v>86</v>
      </c>
      <c r="C14" s="3">
        <v>4</v>
      </c>
      <c r="E14" cm="1">
        <f t="array" ref="E14:G18">_xlfn.WRAPCOLS(C4:C18,5)</f>
        <v>9</v>
      </c>
      <c r="F14">
        <v>10</v>
      </c>
      <c r="G14">
        <v>4</v>
      </c>
    </row>
    <row r="15" spans="2:7" x14ac:dyDescent="0.3">
      <c r="B15" s="3" t="s">
        <v>86</v>
      </c>
      <c r="C15" s="3">
        <v>6</v>
      </c>
      <c r="E15">
        <v>5</v>
      </c>
      <c r="F15">
        <v>3</v>
      </c>
      <c r="G15">
        <v>6</v>
      </c>
    </row>
    <row r="16" spans="2:7" x14ac:dyDescent="0.3">
      <c r="B16" s="3" t="s">
        <v>86</v>
      </c>
      <c r="C16" s="3">
        <v>2</v>
      </c>
      <c r="E16">
        <v>5</v>
      </c>
      <c r="F16">
        <v>4</v>
      </c>
      <c r="G16">
        <v>2</v>
      </c>
    </row>
    <row r="17" spans="2:7" x14ac:dyDescent="0.3">
      <c r="B17" s="3" t="s">
        <v>86</v>
      </c>
      <c r="C17" s="3">
        <v>9</v>
      </c>
      <c r="E17">
        <v>2</v>
      </c>
      <c r="F17">
        <v>10</v>
      </c>
      <c r="G17">
        <v>9</v>
      </c>
    </row>
    <row r="18" spans="2:7" x14ac:dyDescent="0.3">
      <c r="B18" s="3" t="s">
        <v>86</v>
      </c>
      <c r="C18" s="3">
        <v>8</v>
      </c>
      <c r="E18">
        <v>10</v>
      </c>
      <c r="F18">
        <v>4</v>
      </c>
      <c r="G18">
        <v>8</v>
      </c>
    </row>
  </sheetData>
  <conditionalFormatting sqref="E3:G10">
    <cfRule type="notContainsBlanks" dxfId="4" priority="2">
      <formula>LEN(TRIM(E3))&gt;0</formula>
    </cfRule>
  </conditionalFormatting>
  <conditionalFormatting sqref="E13:G18">
    <cfRule type="notContainsBlanks" dxfId="3" priority="1">
      <formula>LEN(TRIM(E13))&gt;0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F39DD-E794-44A3-A74A-72DC74A104F7}">
  <sheetPr>
    <tabColor rgb="FF0000FF"/>
  </sheetPr>
  <dimension ref="A2:M26"/>
  <sheetViews>
    <sheetView topLeftCell="A2" zoomScale="130" zoomScaleNormal="130" workbookViewId="0">
      <selection activeCell="J13" sqref="J13"/>
    </sheetView>
  </sheetViews>
  <sheetFormatPr defaultRowHeight="14.4" x14ac:dyDescent="0.3"/>
  <cols>
    <col min="1" max="1" width="9.33203125" bestFit="1" customWidth="1"/>
    <col min="2" max="2" width="12.77734375" customWidth="1"/>
    <col min="3" max="3" width="9.88671875" customWidth="1"/>
    <col min="4" max="7" width="13.21875" customWidth="1"/>
    <col min="8" max="9" width="7.21875" customWidth="1"/>
    <col min="10" max="13" width="13.21875" customWidth="1"/>
  </cols>
  <sheetData>
    <row r="2" spans="1:13" x14ac:dyDescent="0.3">
      <c r="J2" s="4" t="s">
        <v>80</v>
      </c>
    </row>
    <row r="3" spans="1:13" x14ac:dyDescent="0.3">
      <c r="B3" t="s">
        <v>0</v>
      </c>
    </row>
    <row r="4" spans="1:13" x14ac:dyDescent="0.3">
      <c r="B4" t="s">
        <v>3</v>
      </c>
      <c r="D4" s="4" t="s">
        <v>0</v>
      </c>
      <c r="E4" s="4" t="s">
        <v>15</v>
      </c>
      <c r="F4" s="4" t="s">
        <v>16</v>
      </c>
      <c r="G4" s="4" t="s">
        <v>17</v>
      </c>
      <c r="J4" s="4" t="s">
        <v>0</v>
      </c>
      <c r="K4" s="4" t="s">
        <v>15</v>
      </c>
      <c r="L4" s="4" t="s">
        <v>16</v>
      </c>
      <c r="M4" s="4" t="s">
        <v>17</v>
      </c>
    </row>
    <row r="5" spans="1:13" x14ac:dyDescent="0.3">
      <c r="B5" t="s">
        <v>15</v>
      </c>
      <c r="D5" s="8"/>
      <c r="E5" s="7"/>
      <c r="F5" s="7"/>
      <c r="G5" s="7"/>
      <c r="J5" s="8" cm="1">
        <f t="array" ref="J5:M7">_xlfn.WRAPROWS(_xlfn._xlws.FILTER(B3:B26,ISNUMBER(B3:B26+0)),4)+0</f>
        <v>45706</v>
      </c>
      <c r="K5" s="7">
        <v>185.8</v>
      </c>
      <c r="L5" s="7">
        <v>244.47</v>
      </c>
      <c r="M5" s="7">
        <v>209.94</v>
      </c>
    </row>
    <row r="6" spans="1:13" x14ac:dyDescent="0.3">
      <c r="B6" t="s">
        <v>4</v>
      </c>
      <c r="D6" s="8"/>
      <c r="E6" s="7"/>
      <c r="F6" s="7"/>
      <c r="G6" s="7"/>
      <c r="J6" s="8">
        <v>45702</v>
      </c>
      <c r="K6" s="7">
        <v>186.87</v>
      </c>
      <c r="L6" s="7">
        <v>244.6</v>
      </c>
      <c r="M6" s="7">
        <v>208.62</v>
      </c>
    </row>
    <row r="7" spans="1:13" x14ac:dyDescent="0.3">
      <c r="B7" t="s">
        <v>16</v>
      </c>
      <c r="D7" s="8"/>
      <c r="E7" s="7"/>
      <c r="F7" s="7"/>
      <c r="G7" s="7"/>
      <c r="J7" s="8">
        <v>45701</v>
      </c>
      <c r="K7" s="7">
        <v>187.88</v>
      </c>
      <c r="L7" s="7">
        <v>241.53</v>
      </c>
      <c r="M7" s="7">
        <v>208.35</v>
      </c>
    </row>
    <row r="8" spans="1:13" x14ac:dyDescent="0.3">
      <c r="B8" t="s">
        <v>5</v>
      </c>
    </row>
    <row r="9" spans="1:13" x14ac:dyDescent="0.3">
      <c r="A9" s="6"/>
      <c r="B9" t="s">
        <v>17</v>
      </c>
    </row>
    <row r="10" spans="1:13" x14ac:dyDescent="0.3">
      <c r="A10" s="7"/>
      <c r="B10" t="s">
        <v>6</v>
      </c>
    </row>
    <row r="11" spans="1:13" x14ac:dyDescent="0.3">
      <c r="A11" s="7"/>
      <c r="B11" t="s">
        <v>0</v>
      </c>
    </row>
    <row r="12" spans="1:13" x14ac:dyDescent="0.3">
      <c r="A12" s="7"/>
      <c r="B12" t="s">
        <v>7</v>
      </c>
      <c r="E12" s="4" t="s">
        <v>0</v>
      </c>
      <c r="F12" s="4" t="s">
        <v>15</v>
      </c>
      <c r="G12" s="4" t="s">
        <v>16</v>
      </c>
      <c r="H12" s="4" t="s">
        <v>17</v>
      </c>
      <c r="J12" s="4" t="s">
        <v>0</v>
      </c>
      <c r="K12" s="4" t="s">
        <v>15</v>
      </c>
      <c r="L12" s="4" t="s">
        <v>16</v>
      </c>
      <c r="M12" s="4" t="s">
        <v>17</v>
      </c>
    </row>
    <row r="13" spans="1:13" x14ac:dyDescent="0.3">
      <c r="A13" s="6"/>
      <c r="B13" t="s">
        <v>15</v>
      </c>
      <c r="D13" s="8"/>
      <c r="E13" s="7"/>
      <c r="F13" s="7"/>
      <c r="G13" s="7"/>
      <c r="J13" s="8" cm="1">
        <f t="array" ref="J13:M15">_xlfn.WRAPROWS(_xlfn._xlws.FILTER(B3:B26,MOD(_xlfn.SEQUENCE(ROWS(B3:B26)),2)=0),4)+0</f>
        <v>45706</v>
      </c>
      <c r="K13" s="7">
        <v>185.8</v>
      </c>
      <c r="L13" s="7">
        <v>244.47</v>
      </c>
      <c r="M13" s="7">
        <v>209.94</v>
      </c>
    </row>
    <row r="14" spans="1:13" x14ac:dyDescent="0.3">
      <c r="A14" s="7"/>
      <c r="B14" t="s">
        <v>8</v>
      </c>
      <c r="D14" s="8"/>
      <c r="E14" s="7"/>
      <c r="F14" s="7"/>
      <c r="G14" s="7"/>
      <c r="J14" s="8">
        <v>45702</v>
      </c>
      <c r="K14" s="7">
        <v>186.87</v>
      </c>
      <c r="L14" s="7">
        <v>244.6</v>
      </c>
      <c r="M14" s="7">
        <v>208.62</v>
      </c>
    </row>
    <row r="15" spans="1:13" x14ac:dyDescent="0.3">
      <c r="A15" s="7"/>
      <c r="B15" t="s">
        <v>16</v>
      </c>
      <c r="D15" s="8"/>
      <c r="E15" s="7"/>
      <c r="F15" s="7"/>
      <c r="G15" s="7"/>
      <c r="J15" s="8">
        <v>45701</v>
      </c>
      <c r="K15" s="7">
        <v>187.88</v>
      </c>
      <c r="L15" s="7">
        <v>241.53</v>
      </c>
      <c r="M15" s="7">
        <v>208.35</v>
      </c>
    </row>
    <row r="16" spans="1:13" x14ac:dyDescent="0.3">
      <c r="A16" s="7"/>
      <c r="B16" t="s">
        <v>9</v>
      </c>
    </row>
    <row r="17" spans="1:2" x14ac:dyDescent="0.3">
      <c r="A17" s="6"/>
      <c r="B17" t="s">
        <v>17</v>
      </c>
    </row>
    <row r="18" spans="1:2" x14ac:dyDescent="0.3">
      <c r="A18" s="7"/>
      <c r="B18" t="s">
        <v>10</v>
      </c>
    </row>
    <row r="19" spans="1:2" x14ac:dyDescent="0.3">
      <c r="A19" s="7"/>
      <c r="B19" t="s">
        <v>0</v>
      </c>
    </row>
    <row r="20" spans="1:2" x14ac:dyDescent="0.3">
      <c r="A20" s="7"/>
      <c r="B20" t="s">
        <v>11</v>
      </c>
    </row>
    <row r="21" spans="1:2" x14ac:dyDescent="0.3">
      <c r="B21" t="s">
        <v>15</v>
      </c>
    </row>
    <row r="22" spans="1:2" x14ac:dyDescent="0.3">
      <c r="B22" t="s">
        <v>12</v>
      </c>
    </row>
    <row r="23" spans="1:2" x14ac:dyDescent="0.3">
      <c r="B23" t="s">
        <v>16</v>
      </c>
    </row>
    <row r="24" spans="1:2" x14ac:dyDescent="0.3">
      <c r="B24" t="s">
        <v>13</v>
      </c>
    </row>
    <row r="25" spans="1:2" x14ac:dyDescent="0.3">
      <c r="B25" t="s">
        <v>17</v>
      </c>
    </row>
    <row r="26" spans="1:2" x14ac:dyDescent="0.3">
      <c r="B26" t="s">
        <v>14</v>
      </c>
    </row>
  </sheetData>
  <conditionalFormatting sqref="D4:G7 E12:H12 D13:G15">
    <cfRule type="notContainsBlanks" dxfId="2" priority="3">
      <formula>LEN(TRIM(D4))&gt;0</formula>
    </cfRule>
  </conditionalFormatting>
  <conditionalFormatting sqref="J4:M7">
    <cfRule type="notContainsBlanks" dxfId="1" priority="1">
      <formula>LEN(TRIM(J4))&gt;0</formula>
    </cfRule>
  </conditionalFormatting>
  <conditionalFormatting sqref="J12:M15">
    <cfRule type="notContainsBlanks" dxfId="0" priority="2">
      <formula>LEN(TRIM(J12))&gt;0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ES60</vt:lpstr>
      <vt:lpstr>ES(61.1)</vt:lpstr>
      <vt:lpstr>ES(61.2)</vt:lpstr>
      <vt:lpstr>ES(62)</vt:lpstr>
      <vt:lpstr>ES(63)</vt:lpstr>
    </vt:vector>
  </TitlesOfParts>
  <Company>Highline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2025-02-22T01:43:16Z</dcterms:created>
  <dcterms:modified xsi:type="dcterms:W3CDTF">2025-02-23T20:18:30Z</dcterms:modified>
</cp:coreProperties>
</file>