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girvin\Desktop\EMT\Shorts\ExcelShorst60-70\"/>
    </mc:Choice>
  </mc:AlternateContent>
  <xr:revisionPtr revIDLastSave="0" documentId="13_ncr:1_{C3A0152D-42B5-4A6E-8302-F1CB81D47B57}" xr6:coauthVersionLast="47" xr6:coauthVersionMax="47" xr10:uidLastSave="{00000000-0000-0000-0000-000000000000}"/>
  <bookViews>
    <workbookView xWindow="-108" yWindow="-108" windowWidth="23256" windowHeight="12576" xr2:uid="{7C2F9166-7D04-44D2-A1EF-E8548BD741A2}"/>
  </bookViews>
  <sheets>
    <sheet name="64" sheetId="4" r:id="rId1"/>
    <sheet name="65" sheetId="6" r:id="rId2"/>
    <sheet name="66" sheetId="7" r:id="rId3"/>
    <sheet name="67" sheetId="8" r:id="rId4"/>
  </sheets>
  <definedNames>
    <definedName name="ByRowOrByCol">_xlfn.LAMBDA(_xlpm.array,_xlpm.function,_xlop.direction,IF(_xlpm.direction,_xlfn.BYCOL(_xlpm.array,_xlpm.function),_xlfn.BYROW(_xlpm.array,_xlpm.function)))</definedName>
    <definedName name="ShowFormulas">_xlfn.LAMBDA(_xlpm.Reference,_xlfn.LET(_xlpm.r,_xlpm.Reference,IFERROR(_xlfn.TOCOL(ADDRESS(ROW(_xlpm.r),COLUMN(_xlpm.r),4)&amp;": "&amp;_xlfn.FORMULATEXT(_xlpm.r),3),"")))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8" l="1" a="1"/>
  <c r="C36" i="8" s="1"/>
  <c r="G31" i="8" a="1"/>
  <c r="G31" i="8" s="1"/>
  <c r="C18" i="8" a="1"/>
  <c r="C18" i="8" s="1"/>
  <c r="C36" i="7" a="1"/>
  <c r="C36" i="7" s="1"/>
  <c r="C18" i="7" a="1"/>
  <c r="C18" i="7" s="1"/>
  <c r="C18" i="6" a="1"/>
  <c r="G36" i="4" a="1"/>
  <c r="G36" i="4" s="1"/>
  <c r="C38" i="4" a="1"/>
  <c r="C38" i="4" s="1"/>
  <c r="C37" i="4" a="1"/>
  <c r="C37" i="4" s="1"/>
  <c r="C36" i="4" a="1"/>
  <c r="C36" i="4" s="1"/>
  <c r="C18" i="4" a="1"/>
  <c r="C18" i="4" s="1"/>
  <c r="G36" i="8" l="1" a="1"/>
  <c r="G36" i="8" s="1"/>
  <c r="C18" i="6"/>
  <c r="C36" i="6" s="1" a="1"/>
  <c r="C36" i="6" s="1"/>
  <c r="D36" i="6" a="1"/>
  <c r="D36" i="6" s="1"/>
  <c r="E36" i="6" a="1"/>
  <c r="E36" i="6" s="1"/>
  <c r="G36" i="7" l="1" a="1"/>
  <c r="G36" i="7" s="1"/>
  <c r="G31" i="7" a="1"/>
  <c r="G31" i="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<sst xmlns="http://schemas.openxmlformats.org/spreadsheetml/2006/main" count="240" uniqueCount="31">
  <si>
    <t>Date</t>
  </si>
  <si>
    <t>Mean</t>
  </si>
  <si>
    <t>Variation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</si>
  <si>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</si>
  <si>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</si>
  <si>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</si>
  <si>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</si>
  <si>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</si>
  <si>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</si>
  <si>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</si>
  <si>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</si>
  <si>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</si>
  <si>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</si>
  <si>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</si>
  <si>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</si>
  <si>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</si>
  <si>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AL. Closing Price (USD)</t>
  </si>
  <si>
    <t>APP. Closing Price (USD)</t>
  </si>
  <si>
    <t>GE. Closing Price (USD)</t>
  </si>
  <si>
    <t>From chat GPT:</t>
  </si>
  <si>
    <t>Alphabet Monthly Return</t>
  </si>
  <si>
    <t>Apple   Monthly Return</t>
  </si>
  <si>
    <t>GE   Monthly Return</t>
  </si>
  <si>
    <t>https://www.nasdaq.com/market-activity/quotes/historical</t>
  </si>
  <si>
    <t>Get Historical Stock Prices</t>
  </si>
  <si>
    <t>APPL Close ($)</t>
  </si>
  <si>
    <t>GE Close ($)</t>
  </si>
  <si>
    <t>GOOG Close ($)</t>
  </si>
  <si>
    <t>GeoMean</t>
  </si>
  <si>
    <t>Solutions:</t>
  </si>
  <si>
    <t>Standard Deviation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</si>
</sst>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mmm/yy\.\ &quot;Close&quot;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0" fontId="0" fillId="3" borderId="1" xfId="0" applyFill="1" applyBorder="1"/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8" fontId="0" fillId="0" borderId="0" xfId="0" applyNumberFormat="1" applyAlignment="1">
      <alignment vertical="center" wrapText="1"/>
    </xf>
    <xf numFmtId="164" fontId="0" fillId="0" borderId="1" xfId="0" applyNumberFormat="1" applyBorder="1"/>
    <xf numFmtId="0" fontId="0" fillId="0" borderId="1" xfId="0" applyBorder="1" applyAlignment="1">
      <alignment vertical="center" wrapText="1"/>
    </xf>
    <xf numFmtId="0" fontId="3" fillId="0" borderId="0" xfId="1"/>
    <xf numFmtId="10" fontId="0" fillId="0" borderId="1" xfId="0" applyNumberFormat="1" applyBorder="1"/>
    <xf numFmtId="10" fontId="0" fillId="0" borderId="1" xfId="0" applyNumberFormat="1" applyBorder="1" applyAlignment="1">
      <alignment vertical="center" wrapText="1"/>
    </xf>
    <xf numFmtId="0" fontId="4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asdaq.com/market-activity/quotes/historica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asdaq.com/market-activity/quotes/historica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asdaq.com/market-activity/quotes/historica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asdaq.com/market-activity/quotes/historic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12FD9-1BAA-44C3-8C4D-17B8BF477BB1}">
  <sheetPr>
    <tabColor rgb="FF0000FF"/>
  </sheetPr>
  <dimension ref="B1:AK38"/>
  <sheetViews>
    <sheetView tabSelected="1" topLeftCell="A16" zoomScaleNormal="100" workbookViewId="0">
      <selection activeCell="C31" sqref="C31"/>
    </sheetView>
  </sheetViews>
  <sheetFormatPr defaultRowHeight="14.4" x14ac:dyDescent="0.3"/>
  <cols>
    <col min="1" max="1" width="4.5546875" customWidth="1"/>
    <col min="2" max="2" width="14.44140625" customWidth="1"/>
    <col min="3" max="5" width="10.21875" customWidth="1"/>
    <col min="6" max="6" width="4.109375" customWidth="1"/>
    <col min="30" max="30" width="10.21875" bestFit="1" customWidth="1"/>
    <col min="31" max="31" width="20.77734375" bestFit="1" customWidth="1"/>
    <col min="32" max="32" width="7.77734375" customWidth="1"/>
    <col min="33" max="33" width="10.21875" bestFit="1" customWidth="1"/>
    <col min="34" max="34" width="22.33203125" bestFit="1" customWidth="1"/>
    <col min="35" max="35" width="4.77734375" customWidth="1"/>
    <col min="36" max="36" width="10.21875" bestFit="1" customWidth="1"/>
    <col min="37" max="37" width="21" bestFit="1" customWidth="1"/>
  </cols>
  <sheetData>
    <row r="1" spans="2:37" x14ac:dyDescent="0.3">
      <c r="O1" t="s">
        <v>24</v>
      </c>
      <c r="AD1" s="4" t="s">
        <v>19</v>
      </c>
    </row>
    <row r="2" spans="2:37" x14ac:dyDescent="0.3">
      <c r="B2" s="5" t="s">
        <v>0</v>
      </c>
      <c r="C2" s="5" t="s">
        <v>25</v>
      </c>
      <c r="D2" s="5" t="s">
        <v>26</v>
      </c>
      <c r="E2" s="5" t="s">
        <v>27</v>
      </c>
      <c r="O2" s="11" t="s">
        <v>23</v>
      </c>
      <c r="AD2" s="6" t="s">
        <v>3</v>
      </c>
      <c r="AE2" s="6" t="s">
        <v>16</v>
      </c>
      <c r="AG2" s="6" t="s">
        <v>3</v>
      </c>
      <c r="AH2" s="6" t="s">
        <v>17</v>
      </c>
      <c r="AJ2" s="6" t="s">
        <v>3</v>
      </c>
      <c r="AK2" s="6" t="s">
        <v>18</v>
      </c>
    </row>
    <row r="3" spans="2:37" x14ac:dyDescent="0.3">
      <c r="B3" s="9">
        <v>45289</v>
      </c>
      <c r="C3" s="2">
        <v>192.53</v>
      </c>
      <c r="D3" s="10">
        <v>102.2801</v>
      </c>
      <c r="E3" s="10">
        <v>140.93</v>
      </c>
      <c r="AD3" s="7" t="s">
        <v>4</v>
      </c>
      <c r="AE3" s="8">
        <v>139.59</v>
      </c>
      <c r="AG3" s="7" t="s">
        <v>4</v>
      </c>
      <c r="AH3" s="8">
        <v>183.3</v>
      </c>
      <c r="AJ3" s="7" t="s">
        <v>4</v>
      </c>
      <c r="AK3" s="8">
        <v>106</v>
      </c>
    </row>
    <row r="4" spans="2:37" x14ac:dyDescent="0.3">
      <c r="B4" s="9">
        <v>45322</v>
      </c>
      <c r="C4" s="2">
        <v>184.4</v>
      </c>
      <c r="D4" s="10">
        <v>106.1187</v>
      </c>
      <c r="E4" s="10">
        <v>141.80000000000001</v>
      </c>
      <c r="AD4" s="7" t="s">
        <v>5</v>
      </c>
      <c r="AE4" s="8">
        <v>143.1</v>
      </c>
      <c r="AG4" s="7" t="s">
        <v>5</v>
      </c>
      <c r="AH4" s="8">
        <v>179.9</v>
      </c>
      <c r="AJ4" s="7" t="s">
        <v>5</v>
      </c>
      <c r="AK4" s="8">
        <v>124.39</v>
      </c>
    </row>
    <row r="5" spans="2:37" x14ac:dyDescent="0.3">
      <c r="B5" s="9">
        <v>45351</v>
      </c>
      <c r="C5" s="2">
        <v>180.75</v>
      </c>
      <c r="D5" s="10">
        <v>125.7285</v>
      </c>
      <c r="E5" s="10">
        <v>139.78</v>
      </c>
      <c r="AD5" s="7" t="s">
        <v>6</v>
      </c>
      <c r="AE5" s="8">
        <v>152.25</v>
      </c>
      <c r="AG5" s="7" t="s">
        <v>6</v>
      </c>
      <c r="AH5" s="8">
        <v>170.67</v>
      </c>
      <c r="AJ5" s="7" t="s">
        <v>6</v>
      </c>
      <c r="AK5" s="8">
        <v>130</v>
      </c>
    </row>
    <row r="6" spans="2:37" x14ac:dyDescent="0.3">
      <c r="B6" s="9">
        <v>45379</v>
      </c>
      <c r="C6" s="2">
        <v>171.48</v>
      </c>
      <c r="D6" s="10">
        <v>140.6662</v>
      </c>
      <c r="E6" s="10">
        <v>152.26</v>
      </c>
      <c r="AD6" s="7" t="s">
        <v>7</v>
      </c>
      <c r="AE6" s="8">
        <v>151.51</v>
      </c>
      <c r="AG6" s="7" t="s">
        <v>7</v>
      </c>
      <c r="AH6" s="8">
        <v>169.53</v>
      </c>
      <c r="AJ6" s="7" t="s">
        <v>7</v>
      </c>
      <c r="AK6" s="8">
        <v>135</v>
      </c>
    </row>
    <row r="7" spans="2:37" x14ac:dyDescent="0.3">
      <c r="B7" s="9">
        <v>45412</v>
      </c>
      <c r="C7" s="2">
        <v>170.33</v>
      </c>
      <c r="D7" s="10">
        <v>161.82</v>
      </c>
      <c r="E7" s="10">
        <v>164.64</v>
      </c>
      <c r="AD7" s="7" t="s">
        <v>8</v>
      </c>
      <c r="AE7" s="8">
        <v>150.55000000000001</v>
      </c>
      <c r="AG7" s="7" t="s">
        <v>8</v>
      </c>
      <c r="AH7" s="8">
        <v>191.61</v>
      </c>
      <c r="AJ7" s="7" t="s">
        <v>8</v>
      </c>
      <c r="AK7" s="8">
        <v>140</v>
      </c>
    </row>
    <row r="8" spans="2:37" x14ac:dyDescent="0.3">
      <c r="B8" s="9">
        <v>45443</v>
      </c>
      <c r="C8" s="2">
        <v>192.25</v>
      </c>
      <c r="D8" s="10">
        <v>165.14</v>
      </c>
      <c r="E8" s="10">
        <v>173.96</v>
      </c>
      <c r="AD8" s="7" t="s">
        <v>9</v>
      </c>
      <c r="AE8" s="8">
        <v>149.52000000000001</v>
      </c>
      <c r="AG8" s="7" t="s">
        <v>9</v>
      </c>
      <c r="AH8" s="8">
        <v>209.91</v>
      </c>
      <c r="AJ8" s="7" t="s">
        <v>9</v>
      </c>
      <c r="AK8" s="8">
        <v>145</v>
      </c>
    </row>
    <row r="9" spans="2:37" x14ac:dyDescent="0.3">
      <c r="B9" s="9">
        <v>45471</v>
      </c>
      <c r="C9" s="2">
        <v>210.62</v>
      </c>
      <c r="D9" s="10">
        <v>158.97</v>
      </c>
      <c r="E9" s="10">
        <v>183.42</v>
      </c>
      <c r="AD9" s="7" t="s">
        <v>10</v>
      </c>
      <c r="AE9" s="8">
        <v>138.05000000000001</v>
      </c>
      <c r="AG9" s="7" t="s">
        <v>10</v>
      </c>
      <c r="AH9" s="8">
        <v>221.34</v>
      </c>
      <c r="AJ9" s="7" t="s">
        <v>10</v>
      </c>
      <c r="AK9" s="8">
        <v>150</v>
      </c>
    </row>
    <row r="10" spans="2:37" x14ac:dyDescent="0.3">
      <c r="B10" s="9">
        <v>45504</v>
      </c>
      <c r="C10" s="2">
        <v>222.08</v>
      </c>
      <c r="D10" s="10">
        <v>170.2</v>
      </c>
      <c r="E10" s="10">
        <v>173.15</v>
      </c>
      <c r="AD10" s="7" t="s">
        <v>11</v>
      </c>
      <c r="AE10" s="8">
        <v>138.94999999999999</v>
      </c>
      <c r="AG10" s="7" t="s">
        <v>11</v>
      </c>
      <c r="AH10" s="8">
        <v>228.5</v>
      </c>
      <c r="AJ10" s="7" t="s">
        <v>11</v>
      </c>
      <c r="AK10" s="8">
        <v>155</v>
      </c>
    </row>
    <row r="11" spans="2:37" x14ac:dyDescent="0.3">
      <c r="B11" s="9">
        <v>45534</v>
      </c>
      <c r="C11" s="2">
        <v>229</v>
      </c>
      <c r="D11" s="10">
        <v>174.62</v>
      </c>
      <c r="E11" s="10">
        <v>165.11</v>
      </c>
      <c r="AD11" s="7" t="s">
        <v>12</v>
      </c>
      <c r="AE11" s="8">
        <v>135.99</v>
      </c>
      <c r="AG11" s="7" t="s">
        <v>12</v>
      </c>
      <c r="AH11" s="8">
        <v>232.49</v>
      </c>
      <c r="AJ11" s="7" t="s">
        <v>12</v>
      </c>
      <c r="AK11" s="8">
        <v>160</v>
      </c>
    </row>
    <row r="12" spans="2:37" x14ac:dyDescent="0.3">
      <c r="B12" s="9">
        <v>45565</v>
      </c>
      <c r="C12" s="2">
        <v>233</v>
      </c>
      <c r="D12" s="10">
        <v>188.58</v>
      </c>
      <c r="E12" s="10">
        <v>167.19</v>
      </c>
      <c r="AD12" s="7" t="s">
        <v>13</v>
      </c>
      <c r="AE12" s="8">
        <v>137.66999999999999</v>
      </c>
      <c r="AG12" s="7" t="s">
        <v>13</v>
      </c>
      <c r="AH12" s="8">
        <v>225.41</v>
      </c>
      <c r="AJ12" s="7" t="s">
        <v>13</v>
      </c>
      <c r="AK12" s="8">
        <v>165</v>
      </c>
    </row>
    <row r="13" spans="2:37" x14ac:dyDescent="0.3">
      <c r="B13" s="9">
        <v>45596</v>
      </c>
      <c r="C13" s="2">
        <v>225.91</v>
      </c>
      <c r="D13" s="10">
        <v>171.78</v>
      </c>
      <c r="E13" s="10">
        <v>172.69</v>
      </c>
      <c r="AD13" s="7" t="s">
        <v>14</v>
      </c>
      <c r="AE13" s="8">
        <v>167.99</v>
      </c>
      <c r="AG13" s="7" t="s">
        <v>14</v>
      </c>
      <c r="AH13" s="8">
        <v>237.07</v>
      </c>
      <c r="AJ13" s="7" t="s">
        <v>14</v>
      </c>
      <c r="AK13" s="8">
        <v>170</v>
      </c>
    </row>
    <row r="14" spans="2:37" x14ac:dyDescent="0.3">
      <c r="B14" s="9">
        <v>45625</v>
      </c>
      <c r="C14" s="2">
        <v>237.33</v>
      </c>
      <c r="D14" s="10">
        <v>182.16</v>
      </c>
      <c r="E14" s="10">
        <v>170.49</v>
      </c>
      <c r="AD14" s="7" t="s">
        <v>15</v>
      </c>
      <c r="AE14" s="8">
        <v>170.06</v>
      </c>
      <c r="AG14" s="7" t="s">
        <v>15</v>
      </c>
      <c r="AH14" s="8">
        <v>250.15</v>
      </c>
      <c r="AJ14" s="7" t="s">
        <v>15</v>
      </c>
      <c r="AK14" s="8">
        <v>166.79</v>
      </c>
    </row>
    <row r="15" spans="2:37" x14ac:dyDescent="0.3">
      <c r="B15" s="9">
        <v>45657</v>
      </c>
      <c r="C15" s="2">
        <v>250.42</v>
      </c>
      <c r="D15" s="10">
        <v>166.79</v>
      </c>
      <c r="E15" s="10">
        <v>190.44</v>
      </c>
    </row>
    <row r="17" spans="2:7" ht="45" customHeight="1" x14ac:dyDescent="0.3">
      <c r="B17" s="5" t="s">
        <v>0</v>
      </c>
      <c r="C17" s="5" t="s">
        <v>20</v>
      </c>
      <c r="D17" s="5" t="s">
        <v>21</v>
      </c>
      <c r="E17" s="5" t="s">
        <v>22</v>
      </c>
    </row>
    <row r="18" spans="2:7" x14ac:dyDescent="0.3">
      <c r="B18" s="9">
        <v>45322</v>
      </c>
      <c r="C18" s="12" cm="1">
        <f t="array" ref="C18:E29">C4:E15/C3:E14-1</f>
        <v>-4.2227185373707954E-2</v>
      </c>
      <c r="D18" s="13">
        <v>3.7530272262150666E-2</v>
      </c>
      <c r="E18" s="13">
        <v>6.1732775136593698E-3</v>
      </c>
    </row>
    <row r="19" spans="2:7" x14ac:dyDescent="0.3">
      <c r="B19" s="9">
        <v>45351</v>
      </c>
      <c r="C19" s="12">
        <v>-1.9793926247288485E-2</v>
      </c>
      <c r="D19" s="13">
        <v>0.18479118195002386</v>
      </c>
      <c r="E19" s="13">
        <v>-1.4245416078984552E-2</v>
      </c>
    </row>
    <row r="20" spans="2:7" x14ac:dyDescent="0.3">
      <c r="B20" s="9">
        <v>45382</v>
      </c>
      <c r="C20" s="12">
        <v>-5.1286307053941993E-2</v>
      </c>
      <c r="D20" s="13">
        <v>0.11880918009838659</v>
      </c>
      <c r="E20" s="13">
        <v>8.9283159250250321E-2</v>
      </c>
    </row>
    <row r="21" spans="2:7" x14ac:dyDescent="0.3">
      <c r="B21" s="9">
        <v>45412</v>
      </c>
      <c r="C21" s="12">
        <v>-6.7063214369020852E-3</v>
      </c>
      <c r="D21" s="13">
        <v>0.15038296335580248</v>
      </c>
      <c r="E21" s="13">
        <v>8.1308288453960209E-2</v>
      </c>
    </row>
    <row r="22" spans="2:7" x14ac:dyDescent="0.3">
      <c r="B22" s="9">
        <v>45443</v>
      </c>
      <c r="C22" s="12">
        <v>0.12869136382316682</v>
      </c>
      <c r="D22" s="13">
        <v>2.0516623408725732E-2</v>
      </c>
      <c r="E22" s="13">
        <v>5.6608357628765926E-2</v>
      </c>
    </row>
    <row r="23" spans="2:7" x14ac:dyDescent="0.3">
      <c r="B23" s="9">
        <v>45473</v>
      </c>
      <c r="C23" s="12">
        <v>9.5552665799739867E-2</v>
      </c>
      <c r="D23" s="13">
        <v>-3.7362238101005141E-2</v>
      </c>
      <c r="E23" s="13">
        <v>5.4380317314324911E-2</v>
      </c>
    </row>
    <row r="24" spans="2:7" x14ac:dyDescent="0.3">
      <c r="B24" s="9">
        <v>45504</v>
      </c>
      <c r="C24" s="12">
        <v>5.4410787199696165E-2</v>
      </c>
      <c r="D24" s="13">
        <v>7.0642259545826258E-2</v>
      </c>
      <c r="E24" s="13">
        <v>-5.5991713008395894E-2</v>
      </c>
    </row>
    <row r="25" spans="2:7" x14ac:dyDescent="0.3">
      <c r="B25" s="9">
        <v>45535</v>
      </c>
      <c r="C25" s="12">
        <v>3.115994236311237E-2</v>
      </c>
      <c r="D25" s="13">
        <v>2.5969447708578342E-2</v>
      </c>
      <c r="E25" s="13">
        <v>-4.6433727981518902E-2</v>
      </c>
    </row>
    <row r="26" spans="2:7" x14ac:dyDescent="0.3">
      <c r="B26" s="9">
        <v>45565</v>
      </c>
      <c r="C26" s="12">
        <v>1.7467248908296984E-2</v>
      </c>
      <c r="D26" s="13">
        <v>7.9945023479555566E-2</v>
      </c>
      <c r="E26" s="13">
        <v>1.2597662164617329E-2</v>
      </c>
    </row>
    <row r="27" spans="2:7" x14ac:dyDescent="0.3">
      <c r="B27" s="9">
        <v>45596</v>
      </c>
      <c r="C27" s="12">
        <v>-3.0429184549356281E-2</v>
      </c>
      <c r="D27" s="13">
        <v>-8.9086859688196074E-2</v>
      </c>
      <c r="E27" s="13">
        <v>3.2896704348346129E-2</v>
      </c>
    </row>
    <row r="28" spans="2:7" x14ac:dyDescent="0.3">
      <c r="B28" s="9">
        <v>45626</v>
      </c>
      <c r="C28" s="12">
        <v>5.0551104422114967E-2</v>
      </c>
      <c r="D28" s="13">
        <v>6.0426126440796368E-2</v>
      </c>
      <c r="E28" s="13">
        <v>-1.2739591174937726E-2</v>
      </c>
    </row>
    <row r="29" spans="2:7" x14ac:dyDescent="0.3">
      <c r="B29" s="9">
        <v>45657</v>
      </c>
      <c r="C29" s="12">
        <v>5.5155269034677268E-2</v>
      </c>
      <c r="D29" s="13">
        <v>-8.4376372419850743E-2</v>
      </c>
      <c r="E29" s="13">
        <v>0.11701566074256542</v>
      </c>
    </row>
    <row r="31" spans="2:7" x14ac:dyDescent="0.3">
      <c r="B31" s="1" t="s">
        <v>1</v>
      </c>
      <c r="C31" s="3"/>
      <c r="D31" s="3"/>
      <c r="E31" s="3"/>
      <c r="G31" s="2"/>
    </row>
    <row r="32" spans="2:7" x14ac:dyDescent="0.3">
      <c r="B32" s="1" t="s">
        <v>28</v>
      </c>
      <c r="C32" s="3"/>
      <c r="D32" s="3"/>
      <c r="E32" s="3"/>
      <c r="G32" s="2"/>
    </row>
    <row r="33" spans="2:7" ht="28.8" x14ac:dyDescent="0.3">
      <c r="B33" s="5" t="s">
        <v>30</v>
      </c>
      <c r="C33" s="3"/>
      <c r="D33" s="3"/>
      <c r="E33" s="3"/>
    </row>
    <row r="35" spans="2:7" x14ac:dyDescent="0.3">
      <c r="B35" s="14" t="s">
        <v>29</v>
      </c>
    </row>
    <row r="36" spans="2:7" x14ac:dyDescent="0.3">
      <c r="B36" s="1" t="s">
        <v>1</v>
      </c>
      <c r="C36" s="3" cm="1">
        <f t="array" ref="C36:E36">_xlfn.BYCOL(_xlfn.ANCHORARRAY(C18),_xleta.AVERAGE)</f>
        <v>2.3545454740800636E-2</v>
      </c>
      <c r="D36" s="3">
        <v>4.4848967336732826E-2</v>
      </c>
      <c r="E36" s="3">
        <v>2.6737748264387712E-2</v>
      </c>
      <c r="G36" s="2" cm="1">
        <f t="array" ref="G36:G37">E3*(1+E36:E37)^12</f>
        <v>193.42731486351616</v>
      </c>
    </row>
    <row r="37" spans="2:7" x14ac:dyDescent="0.3">
      <c r="B37" s="1" t="s">
        <v>28</v>
      </c>
      <c r="C37" s="3" cm="1">
        <f t="array" ref="C37:E37">_xlfn.BYCOL(_xlfn.ANCHORARRAY(C18)+1,_xleta.GEOMEAN)-1</f>
        <v>2.2149020262284047E-2</v>
      </c>
      <c r="D37" s="3">
        <v>4.1593446472389273E-2</v>
      </c>
      <c r="E37" s="3">
        <v>2.5406879321731246E-2</v>
      </c>
      <c r="G37" s="2">
        <v>190.43999999999997</v>
      </c>
    </row>
    <row r="38" spans="2:7" ht="28.8" x14ac:dyDescent="0.3">
      <c r="B38" s="5" t="s">
        <v>30</v>
      </c>
      <c r="C38" s="3" cm="1">
        <f t="array" ref="C38:E38">_xlfn.BYCOL(_xlfn.ANCHORARRAY(C18),_xleta.STDEV.S)</f>
        <v>5.6124331318239511E-2</v>
      </c>
      <c r="D38" s="3">
        <v>8.566837477340862E-2</v>
      </c>
      <c r="E38" s="3">
        <v>5.4600549214998344E-2</v>
      </c>
    </row>
  </sheetData>
  <hyperlinks>
    <hyperlink ref="O2" r:id="rId1" xr:uid="{666D0DB2-3493-4FBB-938F-0B4019A143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DC73B-923C-4D4C-AEA3-899A9517201E}">
  <sheetPr>
    <tabColor rgb="FF0000FF"/>
  </sheetPr>
  <dimension ref="B1:AK38"/>
  <sheetViews>
    <sheetView topLeftCell="A16" zoomScaleNormal="100" workbookViewId="0">
      <selection activeCell="C31" sqref="C31"/>
    </sheetView>
  </sheetViews>
  <sheetFormatPr defaultRowHeight="14.4" x14ac:dyDescent="0.3"/>
  <cols>
    <col min="1" max="1" width="4.5546875" customWidth="1"/>
    <col min="2" max="2" width="14.44140625" customWidth="1"/>
    <col min="3" max="5" width="10.21875" customWidth="1"/>
    <col min="6" max="6" width="4.109375" customWidth="1"/>
    <col min="30" max="30" width="10.21875" bestFit="1" customWidth="1"/>
    <col min="31" max="31" width="20.77734375" bestFit="1" customWidth="1"/>
    <col min="32" max="32" width="7.77734375" customWidth="1"/>
    <col min="33" max="33" width="10.21875" bestFit="1" customWidth="1"/>
    <col min="34" max="34" width="22.33203125" bestFit="1" customWidth="1"/>
    <col min="35" max="35" width="4.77734375" customWidth="1"/>
    <col min="36" max="36" width="10.21875" bestFit="1" customWidth="1"/>
    <col min="37" max="37" width="21" bestFit="1" customWidth="1"/>
  </cols>
  <sheetData>
    <row r="1" spans="2:37" x14ac:dyDescent="0.3">
      <c r="O1" t="s">
        <v>24</v>
      </c>
      <c r="AD1" s="4" t="s">
        <v>19</v>
      </c>
    </row>
    <row r="2" spans="2:37" x14ac:dyDescent="0.3">
      <c r="B2" s="5" t="s">
        <v>0</v>
      </c>
      <c r="C2" s="5" t="s">
        <v>25</v>
      </c>
      <c r="D2" s="5" t="s">
        <v>26</v>
      </c>
      <c r="E2" s="5" t="s">
        <v>27</v>
      </c>
      <c r="O2" s="11" t="s">
        <v>23</v>
      </c>
      <c r="AD2" s="6" t="s">
        <v>3</v>
      </c>
      <c r="AE2" s="6" t="s">
        <v>16</v>
      </c>
      <c r="AG2" s="6" t="s">
        <v>3</v>
      </c>
      <c r="AH2" s="6" t="s">
        <v>17</v>
      </c>
      <c r="AJ2" s="6" t="s">
        <v>3</v>
      </c>
      <c r="AK2" s="6" t="s">
        <v>18</v>
      </c>
    </row>
    <row r="3" spans="2:37" x14ac:dyDescent="0.3">
      <c r="B3" s="9">
        <v>45289</v>
      </c>
      <c r="C3" s="2">
        <v>192.53</v>
      </c>
      <c r="D3" s="10">
        <v>102.2801</v>
      </c>
      <c r="E3" s="10">
        <v>140.93</v>
      </c>
      <c r="AD3" s="7" t="s">
        <v>4</v>
      </c>
      <c r="AE3" s="8">
        <v>139.59</v>
      </c>
      <c r="AG3" s="7" t="s">
        <v>4</v>
      </c>
      <c r="AH3" s="8">
        <v>183.3</v>
      </c>
      <c r="AJ3" s="7" t="s">
        <v>4</v>
      </c>
      <c r="AK3" s="8">
        <v>106</v>
      </c>
    </row>
    <row r="4" spans="2:37" x14ac:dyDescent="0.3">
      <c r="B4" s="9">
        <v>45322</v>
      </c>
      <c r="C4" s="2">
        <v>184.4</v>
      </c>
      <c r="D4" s="10">
        <v>106.1187</v>
      </c>
      <c r="E4" s="10">
        <v>141.80000000000001</v>
      </c>
      <c r="AD4" s="7" t="s">
        <v>5</v>
      </c>
      <c r="AE4" s="8">
        <v>143.1</v>
      </c>
      <c r="AG4" s="7" t="s">
        <v>5</v>
      </c>
      <c r="AH4" s="8">
        <v>179.9</v>
      </c>
      <c r="AJ4" s="7" t="s">
        <v>5</v>
      </c>
      <c r="AK4" s="8">
        <v>124.39</v>
      </c>
    </row>
    <row r="5" spans="2:37" x14ac:dyDescent="0.3">
      <c r="B5" s="9">
        <v>45351</v>
      </c>
      <c r="C5" s="2">
        <v>180.75</v>
      </c>
      <c r="D5" s="10">
        <v>125.7285</v>
      </c>
      <c r="E5" s="10">
        <v>139.78</v>
      </c>
      <c r="AD5" s="7" t="s">
        <v>6</v>
      </c>
      <c r="AE5" s="8">
        <v>152.25</v>
      </c>
      <c r="AG5" s="7" t="s">
        <v>6</v>
      </c>
      <c r="AH5" s="8">
        <v>170.67</v>
      </c>
      <c r="AJ5" s="7" t="s">
        <v>6</v>
      </c>
      <c r="AK5" s="8">
        <v>130</v>
      </c>
    </row>
    <row r="6" spans="2:37" x14ac:dyDescent="0.3">
      <c r="B6" s="9">
        <v>45379</v>
      </c>
      <c r="C6" s="2">
        <v>171.48</v>
      </c>
      <c r="D6" s="10">
        <v>140.6662</v>
      </c>
      <c r="E6" s="10">
        <v>152.26</v>
      </c>
      <c r="AD6" s="7" t="s">
        <v>7</v>
      </c>
      <c r="AE6" s="8">
        <v>151.51</v>
      </c>
      <c r="AG6" s="7" t="s">
        <v>7</v>
      </c>
      <c r="AH6" s="8">
        <v>169.53</v>
      </c>
      <c r="AJ6" s="7" t="s">
        <v>7</v>
      </c>
      <c r="AK6" s="8">
        <v>135</v>
      </c>
    </row>
    <row r="7" spans="2:37" x14ac:dyDescent="0.3">
      <c r="B7" s="9">
        <v>45412</v>
      </c>
      <c r="C7" s="2">
        <v>170.33</v>
      </c>
      <c r="D7" s="10">
        <v>161.82</v>
      </c>
      <c r="E7" s="10">
        <v>164.64</v>
      </c>
      <c r="AD7" s="7" t="s">
        <v>8</v>
      </c>
      <c r="AE7" s="8">
        <v>150.55000000000001</v>
      </c>
      <c r="AG7" s="7" t="s">
        <v>8</v>
      </c>
      <c r="AH7" s="8">
        <v>191.61</v>
      </c>
      <c r="AJ7" s="7" t="s">
        <v>8</v>
      </c>
      <c r="AK7" s="8">
        <v>140</v>
      </c>
    </row>
    <row r="8" spans="2:37" x14ac:dyDescent="0.3">
      <c r="B8" s="9">
        <v>45443</v>
      </c>
      <c r="C8" s="2">
        <v>192.25</v>
      </c>
      <c r="D8" s="10">
        <v>165.14</v>
      </c>
      <c r="E8" s="10">
        <v>173.96</v>
      </c>
      <c r="AD8" s="7" t="s">
        <v>9</v>
      </c>
      <c r="AE8" s="8">
        <v>149.52000000000001</v>
      </c>
      <c r="AG8" s="7" t="s">
        <v>9</v>
      </c>
      <c r="AH8" s="8">
        <v>209.91</v>
      </c>
      <c r="AJ8" s="7" t="s">
        <v>9</v>
      </c>
      <c r="AK8" s="8">
        <v>145</v>
      </c>
    </row>
    <row r="9" spans="2:37" x14ac:dyDescent="0.3">
      <c r="B9" s="9">
        <v>45471</v>
      </c>
      <c r="C9" s="2">
        <v>210.62</v>
      </c>
      <c r="D9" s="10">
        <v>158.97</v>
      </c>
      <c r="E9" s="10">
        <v>183.42</v>
      </c>
      <c r="AD9" s="7" t="s">
        <v>10</v>
      </c>
      <c r="AE9" s="8">
        <v>138.05000000000001</v>
      </c>
      <c r="AG9" s="7" t="s">
        <v>10</v>
      </c>
      <c r="AH9" s="8">
        <v>221.34</v>
      </c>
      <c r="AJ9" s="7" t="s">
        <v>10</v>
      </c>
      <c r="AK9" s="8">
        <v>150</v>
      </c>
    </row>
    <row r="10" spans="2:37" x14ac:dyDescent="0.3">
      <c r="B10" s="9">
        <v>45504</v>
      </c>
      <c r="C10" s="2">
        <v>222.08</v>
      </c>
      <c r="D10" s="10">
        <v>170.2</v>
      </c>
      <c r="E10" s="10">
        <v>173.15</v>
      </c>
      <c r="AD10" s="7" t="s">
        <v>11</v>
      </c>
      <c r="AE10" s="8">
        <v>138.94999999999999</v>
      </c>
      <c r="AG10" s="7" t="s">
        <v>11</v>
      </c>
      <c r="AH10" s="8">
        <v>228.5</v>
      </c>
      <c r="AJ10" s="7" t="s">
        <v>11</v>
      </c>
      <c r="AK10" s="8">
        <v>155</v>
      </c>
    </row>
    <row r="11" spans="2:37" x14ac:dyDescent="0.3">
      <c r="B11" s="9">
        <v>45534</v>
      </c>
      <c r="C11" s="2">
        <v>229</v>
      </c>
      <c r="D11" s="10">
        <v>174.62</v>
      </c>
      <c r="E11" s="10">
        <v>165.11</v>
      </c>
      <c r="AD11" s="7" t="s">
        <v>12</v>
      </c>
      <c r="AE11" s="8">
        <v>135.99</v>
      </c>
      <c r="AG11" s="7" t="s">
        <v>12</v>
      </c>
      <c r="AH11" s="8">
        <v>232.49</v>
      </c>
      <c r="AJ11" s="7" t="s">
        <v>12</v>
      </c>
      <c r="AK11" s="8">
        <v>160</v>
      </c>
    </row>
    <row r="12" spans="2:37" x14ac:dyDescent="0.3">
      <c r="B12" s="9">
        <v>45565</v>
      </c>
      <c r="C12" s="2">
        <v>233</v>
      </c>
      <c r="D12" s="10">
        <v>188.58</v>
      </c>
      <c r="E12" s="10">
        <v>167.19</v>
      </c>
      <c r="AD12" s="7" t="s">
        <v>13</v>
      </c>
      <c r="AE12" s="8">
        <v>137.66999999999999</v>
      </c>
      <c r="AG12" s="7" t="s">
        <v>13</v>
      </c>
      <c r="AH12" s="8">
        <v>225.41</v>
      </c>
      <c r="AJ12" s="7" t="s">
        <v>13</v>
      </c>
      <c r="AK12" s="8">
        <v>165</v>
      </c>
    </row>
    <row r="13" spans="2:37" x14ac:dyDescent="0.3">
      <c r="B13" s="9">
        <v>45596</v>
      </c>
      <c r="C13" s="2">
        <v>225.91</v>
      </c>
      <c r="D13" s="10">
        <v>171.78</v>
      </c>
      <c r="E13" s="10">
        <v>172.69</v>
      </c>
      <c r="AD13" s="7" t="s">
        <v>14</v>
      </c>
      <c r="AE13" s="8">
        <v>167.99</v>
      </c>
      <c r="AG13" s="7" t="s">
        <v>14</v>
      </c>
      <c r="AH13" s="8">
        <v>237.07</v>
      </c>
      <c r="AJ13" s="7" t="s">
        <v>14</v>
      </c>
      <c r="AK13" s="8">
        <v>170</v>
      </c>
    </row>
    <row r="14" spans="2:37" x14ac:dyDescent="0.3">
      <c r="B14" s="9">
        <v>45625</v>
      </c>
      <c r="C14" s="2">
        <v>237.33</v>
      </c>
      <c r="D14" s="10">
        <v>182.16</v>
      </c>
      <c r="E14" s="10">
        <v>170.49</v>
      </c>
      <c r="AD14" s="7" t="s">
        <v>15</v>
      </c>
      <c r="AE14" s="8">
        <v>170.06</v>
      </c>
      <c r="AG14" s="7" t="s">
        <v>15</v>
      </c>
      <c r="AH14" s="8">
        <v>250.15</v>
      </c>
      <c r="AJ14" s="7" t="s">
        <v>15</v>
      </c>
      <c r="AK14" s="8">
        <v>166.79</v>
      </c>
    </row>
    <row r="15" spans="2:37" x14ac:dyDescent="0.3">
      <c r="B15" s="9">
        <v>45657</v>
      </c>
      <c r="C15" s="2">
        <v>250.42</v>
      </c>
      <c r="D15" s="10">
        <v>166.79</v>
      </c>
      <c r="E15" s="10">
        <v>190.44</v>
      </c>
    </row>
    <row r="17" spans="2:5" ht="45" customHeight="1" x14ac:dyDescent="0.3">
      <c r="B17" s="5" t="s">
        <v>0</v>
      </c>
      <c r="C17" s="5" t="s">
        <v>20</v>
      </c>
      <c r="D17" s="5" t="s">
        <v>21</v>
      </c>
      <c r="E17" s="5" t="s">
        <v>22</v>
      </c>
    </row>
    <row r="18" spans="2:5" x14ac:dyDescent="0.3">
      <c r="B18" s="9">
        <v>45322</v>
      </c>
      <c r="C18" s="12" cm="1">
        <f t="array" ref="C18:E29">C4:E15/C3:E14-1</f>
        <v>-4.2227185373707954E-2</v>
      </c>
      <c r="D18" s="13">
        <v>3.7530272262150666E-2</v>
      </c>
      <c r="E18" s="13">
        <v>6.1732775136593698E-3</v>
      </c>
    </row>
    <row r="19" spans="2:5" x14ac:dyDescent="0.3">
      <c r="B19" s="9">
        <v>45351</v>
      </c>
      <c r="C19" s="12">
        <v>-1.9793926247288485E-2</v>
      </c>
      <c r="D19" s="13">
        <v>0.18479118195002386</v>
      </c>
      <c r="E19" s="13">
        <v>-1.4245416078984552E-2</v>
      </c>
    </row>
    <row r="20" spans="2:5" x14ac:dyDescent="0.3">
      <c r="B20" s="9">
        <v>45382</v>
      </c>
      <c r="C20" s="12">
        <v>-5.1286307053941993E-2</v>
      </c>
      <c r="D20" s="13">
        <v>0.11880918009838659</v>
      </c>
      <c r="E20" s="13">
        <v>8.9283159250250321E-2</v>
      </c>
    </row>
    <row r="21" spans="2:5" x14ac:dyDescent="0.3">
      <c r="B21" s="9">
        <v>45412</v>
      </c>
      <c r="C21" s="12">
        <v>-6.7063214369020852E-3</v>
      </c>
      <c r="D21" s="13">
        <v>0.15038296335580248</v>
      </c>
      <c r="E21" s="13">
        <v>8.1308288453960209E-2</v>
      </c>
    </row>
    <row r="22" spans="2:5" x14ac:dyDescent="0.3">
      <c r="B22" s="9">
        <v>45443</v>
      </c>
      <c r="C22" s="12">
        <v>0.12869136382316682</v>
      </c>
      <c r="D22" s="13">
        <v>2.0516623408725732E-2</v>
      </c>
      <c r="E22" s="13">
        <v>5.6608357628765926E-2</v>
      </c>
    </row>
    <row r="23" spans="2:5" x14ac:dyDescent="0.3">
      <c r="B23" s="9">
        <v>45473</v>
      </c>
      <c r="C23" s="12">
        <v>9.5552665799739867E-2</v>
      </c>
      <c r="D23" s="13">
        <v>-3.7362238101005141E-2</v>
      </c>
      <c r="E23" s="13">
        <v>5.4380317314324911E-2</v>
      </c>
    </row>
    <row r="24" spans="2:5" x14ac:dyDescent="0.3">
      <c r="B24" s="9">
        <v>45504</v>
      </c>
      <c r="C24" s="12">
        <v>5.4410787199696165E-2</v>
      </c>
      <c r="D24" s="13">
        <v>7.0642259545826258E-2</v>
      </c>
      <c r="E24" s="13">
        <v>-5.5991713008395894E-2</v>
      </c>
    </row>
    <row r="25" spans="2:5" x14ac:dyDescent="0.3">
      <c r="B25" s="9">
        <v>45535</v>
      </c>
      <c r="C25" s="12">
        <v>3.115994236311237E-2</v>
      </c>
      <c r="D25" s="13">
        <v>2.5969447708578342E-2</v>
      </c>
      <c r="E25" s="13">
        <v>-4.6433727981518902E-2</v>
      </c>
    </row>
    <row r="26" spans="2:5" x14ac:dyDescent="0.3">
      <c r="B26" s="9">
        <v>45565</v>
      </c>
      <c r="C26" s="12">
        <v>1.7467248908296984E-2</v>
      </c>
      <c r="D26" s="13">
        <v>7.9945023479555566E-2</v>
      </c>
      <c r="E26" s="13">
        <v>1.2597662164617329E-2</v>
      </c>
    </row>
    <row r="27" spans="2:5" x14ac:dyDescent="0.3">
      <c r="B27" s="9">
        <v>45596</v>
      </c>
      <c r="C27" s="12">
        <v>-3.0429184549356281E-2</v>
      </c>
      <c r="D27" s="13">
        <v>-8.9086859688196074E-2</v>
      </c>
      <c r="E27" s="13">
        <v>3.2896704348346129E-2</v>
      </c>
    </row>
    <row r="28" spans="2:5" x14ac:dyDescent="0.3">
      <c r="B28" s="9">
        <v>45626</v>
      </c>
      <c r="C28" s="12">
        <v>5.0551104422114967E-2</v>
      </c>
      <c r="D28" s="13">
        <v>6.0426126440796368E-2</v>
      </c>
      <c r="E28" s="13">
        <v>-1.2739591174937726E-2</v>
      </c>
    </row>
    <row r="29" spans="2:5" x14ac:dyDescent="0.3">
      <c r="B29" s="9">
        <v>45657</v>
      </c>
      <c r="C29" s="12">
        <v>5.5155269034677268E-2</v>
      </c>
      <c r="D29" s="13">
        <v>-8.4376372419850743E-2</v>
      </c>
      <c r="E29" s="13">
        <v>0.11701566074256542</v>
      </c>
    </row>
    <row r="31" spans="2:5" x14ac:dyDescent="0.3">
      <c r="B31" s="1" t="s">
        <v>1</v>
      </c>
      <c r="C31" s="3"/>
      <c r="D31" s="3"/>
      <c r="E31" s="3"/>
    </row>
    <row r="32" spans="2:5" x14ac:dyDescent="0.3">
      <c r="B32" s="1" t="s">
        <v>2</v>
      </c>
      <c r="C32" s="3"/>
      <c r="D32" s="3"/>
      <c r="E32" s="3"/>
    </row>
    <row r="33" spans="2:5" ht="28.8" x14ac:dyDescent="0.3">
      <c r="B33" s="5" t="s">
        <v>30</v>
      </c>
      <c r="C33" s="3"/>
      <c r="D33" s="3"/>
      <c r="E33" s="3"/>
    </row>
    <row r="35" spans="2:5" x14ac:dyDescent="0.3">
      <c r="B35" s="14" t="s">
        <v>29</v>
      </c>
    </row>
    <row r="36" spans="2:5" x14ac:dyDescent="0.3">
      <c r="B36" s="1" t="s">
        <v>1</v>
      </c>
      <c r="C36" s="3" cm="1">
        <f t="array" ref="C36:C38">_xlfn.AGGREGATE({1;10;7},4,C18:C29)</f>
        <v>2.3545454740800636E-2</v>
      </c>
      <c r="D36" s="3" cm="1">
        <f t="array" ref="D36:D38">_xlfn.AGGREGATE({1;10;7},4,D18:D29)</f>
        <v>4.4848967336732826E-2</v>
      </c>
      <c r="E36" s="3" cm="1">
        <f t="array" ref="E36:E38">_xlfn.AGGREGATE({1;10;7},4,E18:E29)</f>
        <v>2.6737748264387712E-2</v>
      </c>
    </row>
    <row r="37" spans="2:5" x14ac:dyDescent="0.3">
      <c r="B37" s="1" t="s">
        <v>2</v>
      </c>
      <c r="C37" s="3">
        <v>3.1499405659195204E-3</v>
      </c>
      <c r="D37" s="3">
        <v>7.3390704363171947E-3</v>
      </c>
      <c r="E37" s="3">
        <v>2.981219974579456E-3</v>
      </c>
    </row>
    <row r="38" spans="2:5" ht="28.8" x14ac:dyDescent="0.3">
      <c r="B38" s="5" t="s">
        <v>30</v>
      </c>
      <c r="C38" s="3">
        <v>5.6124331318239511E-2</v>
      </c>
      <c r="D38" s="3">
        <v>8.566837477340862E-2</v>
      </c>
      <c r="E38" s="3">
        <v>5.4600549214998344E-2</v>
      </c>
    </row>
  </sheetData>
  <hyperlinks>
    <hyperlink ref="O2" r:id="rId1" xr:uid="{6ECB6178-2195-45F0-8B27-3B6856C157C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BC7B2-6287-4EEA-9960-E430E8547A1D}">
  <sheetPr>
    <tabColor rgb="FF0000FF"/>
  </sheetPr>
  <dimension ref="B1:AK38"/>
  <sheetViews>
    <sheetView topLeftCell="A16" zoomScaleNormal="100" workbookViewId="0">
      <selection activeCell="C31" sqref="C31"/>
    </sheetView>
  </sheetViews>
  <sheetFormatPr defaultRowHeight="14.4" x14ac:dyDescent="0.3"/>
  <cols>
    <col min="1" max="1" width="4.5546875" customWidth="1"/>
    <col min="2" max="2" width="14.44140625" customWidth="1"/>
    <col min="3" max="5" width="10.21875" customWidth="1"/>
    <col min="6" max="6" width="4.109375" customWidth="1"/>
    <col min="30" max="30" width="10.21875" bestFit="1" customWidth="1"/>
    <col min="31" max="31" width="20.77734375" bestFit="1" customWidth="1"/>
    <col min="32" max="32" width="7.77734375" customWidth="1"/>
    <col min="33" max="33" width="10.21875" bestFit="1" customWidth="1"/>
    <col min="34" max="34" width="22.33203125" bestFit="1" customWidth="1"/>
    <col min="35" max="35" width="4.77734375" customWidth="1"/>
    <col min="36" max="36" width="10.21875" bestFit="1" customWidth="1"/>
    <col min="37" max="37" width="21" bestFit="1" customWidth="1"/>
  </cols>
  <sheetData>
    <row r="1" spans="2:37" x14ac:dyDescent="0.3">
      <c r="O1" t="s">
        <v>24</v>
      </c>
      <c r="AD1" s="4" t="s">
        <v>19</v>
      </c>
    </row>
    <row r="2" spans="2:37" x14ac:dyDescent="0.3">
      <c r="B2" s="5" t="s">
        <v>0</v>
      </c>
      <c r="C2" s="5" t="s">
        <v>25</v>
      </c>
      <c r="D2" s="5" t="s">
        <v>26</v>
      </c>
      <c r="E2" s="5" t="s">
        <v>27</v>
      </c>
      <c r="O2" s="11" t="s">
        <v>23</v>
      </c>
      <c r="AD2" s="6" t="s">
        <v>3</v>
      </c>
      <c r="AE2" s="6" t="s">
        <v>16</v>
      </c>
      <c r="AG2" s="6" t="s">
        <v>3</v>
      </c>
      <c r="AH2" s="6" t="s">
        <v>17</v>
      </c>
      <c r="AJ2" s="6" t="s">
        <v>3</v>
      </c>
      <c r="AK2" s="6" t="s">
        <v>18</v>
      </c>
    </row>
    <row r="3" spans="2:37" x14ac:dyDescent="0.3">
      <c r="B3" s="9">
        <v>45289</v>
      </c>
      <c r="C3" s="2">
        <v>192.53</v>
      </c>
      <c r="D3" s="10">
        <v>102.2801</v>
      </c>
      <c r="E3" s="10">
        <v>140.93</v>
      </c>
      <c r="AD3" s="7" t="s">
        <v>4</v>
      </c>
      <c r="AE3" s="8">
        <v>139.59</v>
      </c>
      <c r="AG3" s="7" t="s">
        <v>4</v>
      </c>
      <c r="AH3" s="8">
        <v>183.3</v>
      </c>
      <c r="AJ3" s="7" t="s">
        <v>4</v>
      </c>
      <c r="AK3" s="8">
        <v>106</v>
      </c>
    </row>
    <row r="4" spans="2:37" x14ac:dyDescent="0.3">
      <c r="B4" s="9">
        <v>45322</v>
      </c>
      <c r="C4" s="2">
        <v>184.4</v>
      </c>
      <c r="D4" s="10">
        <v>106.1187</v>
      </c>
      <c r="E4" s="10">
        <v>141.80000000000001</v>
      </c>
      <c r="AD4" s="7" t="s">
        <v>5</v>
      </c>
      <c r="AE4" s="8">
        <v>143.1</v>
      </c>
      <c r="AG4" s="7" t="s">
        <v>5</v>
      </c>
      <c r="AH4" s="8">
        <v>179.9</v>
      </c>
      <c r="AJ4" s="7" t="s">
        <v>5</v>
      </c>
      <c r="AK4" s="8">
        <v>124.39</v>
      </c>
    </row>
    <row r="5" spans="2:37" x14ac:dyDescent="0.3">
      <c r="B5" s="9">
        <v>45351</v>
      </c>
      <c r="C5" s="2">
        <v>180.75</v>
      </c>
      <c r="D5" s="10">
        <v>125.7285</v>
      </c>
      <c r="E5" s="10">
        <v>139.78</v>
      </c>
      <c r="AD5" s="7" t="s">
        <v>6</v>
      </c>
      <c r="AE5" s="8">
        <v>152.25</v>
      </c>
      <c r="AG5" s="7" t="s">
        <v>6</v>
      </c>
      <c r="AH5" s="8">
        <v>170.67</v>
      </c>
      <c r="AJ5" s="7" t="s">
        <v>6</v>
      </c>
      <c r="AK5" s="8">
        <v>130</v>
      </c>
    </row>
    <row r="6" spans="2:37" x14ac:dyDescent="0.3">
      <c r="B6" s="9">
        <v>45379</v>
      </c>
      <c r="C6" s="2">
        <v>171.48</v>
      </c>
      <c r="D6" s="10">
        <v>140.6662</v>
      </c>
      <c r="E6" s="10">
        <v>152.26</v>
      </c>
      <c r="AD6" s="7" t="s">
        <v>7</v>
      </c>
      <c r="AE6" s="8">
        <v>151.51</v>
      </c>
      <c r="AG6" s="7" t="s">
        <v>7</v>
      </c>
      <c r="AH6" s="8">
        <v>169.53</v>
      </c>
      <c r="AJ6" s="7" t="s">
        <v>7</v>
      </c>
      <c r="AK6" s="8">
        <v>135</v>
      </c>
    </row>
    <row r="7" spans="2:37" x14ac:dyDescent="0.3">
      <c r="B7" s="9">
        <v>45412</v>
      </c>
      <c r="C7" s="2">
        <v>170.33</v>
      </c>
      <c r="D7" s="10">
        <v>161.82</v>
      </c>
      <c r="E7" s="10">
        <v>164.64</v>
      </c>
      <c r="AD7" s="7" t="s">
        <v>8</v>
      </c>
      <c r="AE7" s="8">
        <v>150.55000000000001</v>
      </c>
      <c r="AG7" s="7" t="s">
        <v>8</v>
      </c>
      <c r="AH7" s="8">
        <v>191.61</v>
      </c>
      <c r="AJ7" s="7" t="s">
        <v>8</v>
      </c>
      <c r="AK7" s="8">
        <v>140</v>
      </c>
    </row>
    <row r="8" spans="2:37" x14ac:dyDescent="0.3">
      <c r="B8" s="9">
        <v>45443</v>
      </c>
      <c r="C8" s="2">
        <v>192.25</v>
      </c>
      <c r="D8" s="10">
        <v>165.14</v>
      </c>
      <c r="E8" s="10">
        <v>173.96</v>
      </c>
      <c r="AD8" s="7" t="s">
        <v>9</v>
      </c>
      <c r="AE8" s="8">
        <v>149.52000000000001</v>
      </c>
      <c r="AG8" s="7" t="s">
        <v>9</v>
      </c>
      <c r="AH8" s="8">
        <v>209.91</v>
      </c>
      <c r="AJ8" s="7" t="s">
        <v>9</v>
      </c>
      <c r="AK8" s="8">
        <v>145</v>
      </c>
    </row>
    <row r="9" spans="2:37" x14ac:dyDescent="0.3">
      <c r="B9" s="9">
        <v>45471</v>
      </c>
      <c r="C9" s="2">
        <v>210.62</v>
      </c>
      <c r="D9" s="10">
        <v>158.97</v>
      </c>
      <c r="E9" s="10">
        <v>183.42</v>
      </c>
      <c r="AD9" s="7" t="s">
        <v>10</v>
      </c>
      <c r="AE9" s="8">
        <v>138.05000000000001</v>
      </c>
      <c r="AG9" s="7" t="s">
        <v>10</v>
      </c>
      <c r="AH9" s="8">
        <v>221.34</v>
      </c>
      <c r="AJ9" s="7" t="s">
        <v>10</v>
      </c>
      <c r="AK9" s="8">
        <v>150</v>
      </c>
    </row>
    <row r="10" spans="2:37" x14ac:dyDescent="0.3">
      <c r="B10" s="9">
        <v>45504</v>
      </c>
      <c r="C10" s="2">
        <v>222.08</v>
      </c>
      <c r="D10" s="10">
        <v>170.2</v>
      </c>
      <c r="E10" s="10">
        <v>173.15</v>
      </c>
      <c r="AD10" s="7" t="s">
        <v>11</v>
      </c>
      <c r="AE10" s="8">
        <v>138.94999999999999</v>
      </c>
      <c r="AG10" s="7" t="s">
        <v>11</v>
      </c>
      <c r="AH10" s="8">
        <v>228.5</v>
      </c>
      <c r="AJ10" s="7" t="s">
        <v>11</v>
      </c>
      <c r="AK10" s="8">
        <v>155</v>
      </c>
    </row>
    <row r="11" spans="2:37" x14ac:dyDescent="0.3">
      <c r="B11" s="9">
        <v>45534</v>
      </c>
      <c r="C11" s="2">
        <v>229</v>
      </c>
      <c r="D11" s="10">
        <v>174.62</v>
      </c>
      <c r="E11" s="10">
        <v>165.11</v>
      </c>
      <c r="AD11" s="7" t="s">
        <v>12</v>
      </c>
      <c r="AE11" s="8">
        <v>135.99</v>
      </c>
      <c r="AG11" s="7" t="s">
        <v>12</v>
      </c>
      <c r="AH11" s="8">
        <v>232.49</v>
      </c>
      <c r="AJ11" s="7" t="s">
        <v>12</v>
      </c>
      <c r="AK11" s="8">
        <v>160</v>
      </c>
    </row>
    <row r="12" spans="2:37" x14ac:dyDescent="0.3">
      <c r="B12" s="9">
        <v>45565</v>
      </c>
      <c r="C12" s="2">
        <v>233</v>
      </c>
      <c r="D12" s="10">
        <v>188.58</v>
      </c>
      <c r="E12" s="10">
        <v>167.19</v>
      </c>
      <c r="AD12" s="7" t="s">
        <v>13</v>
      </c>
      <c r="AE12" s="8">
        <v>137.66999999999999</v>
      </c>
      <c r="AG12" s="7" t="s">
        <v>13</v>
      </c>
      <c r="AH12" s="8">
        <v>225.41</v>
      </c>
      <c r="AJ12" s="7" t="s">
        <v>13</v>
      </c>
      <c r="AK12" s="8">
        <v>165</v>
      </c>
    </row>
    <row r="13" spans="2:37" x14ac:dyDescent="0.3">
      <c r="B13" s="9">
        <v>45596</v>
      </c>
      <c r="C13" s="2">
        <v>225.91</v>
      </c>
      <c r="D13" s="10">
        <v>171.78</v>
      </c>
      <c r="E13" s="10">
        <v>172.69</v>
      </c>
      <c r="AD13" s="7" t="s">
        <v>14</v>
      </c>
      <c r="AE13" s="8">
        <v>167.99</v>
      </c>
      <c r="AG13" s="7" t="s">
        <v>14</v>
      </c>
      <c r="AH13" s="8">
        <v>237.07</v>
      </c>
      <c r="AJ13" s="7" t="s">
        <v>14</v>
      </c>
      <c r="AK13" s="8">
        <v>170</v>
      </c>
    </row>
    <row r="14" spans="2:37" x14ac:dyDescent="0.3">
      <c r="B14" s="9">
        <v>45625</v>
      </c>
      <c r="C14" s="2">
        <v>237.33</v>
      </c>
      <c r="D14" s="10">
        <v>182.16</v>
      </c>
      <c r="E14" s="10">
        <v>170.49</v>
      </c>
      <c r="AD14" s="7" t="s">
        <v>15</v>
      </c>
      <c r="AE14" s="8">
        <v>170.06</v>
      </c>
      <c r="AG14" s="7" t="s">
        <v>15</v>
      </c>
      <c r="AH14" s="8">
        <v>250.15</v>
      </c>
      <c r="AJ14" s="7" t="s">
        <v>15</v>
      </c>
      <c r="AK14" s="8">
        <v>166.79</v>
      </c>
    </row>
    <row r="15" spans="2:37" x14ac:dyDescent="0.3">
      <c r="B15" s="9">
        <v>45657</v>
      </c>
      <c r="C15" s="2">
        <v>250.42</v>
      </c>
      <c r="D15" s="10">
        <v>166.79</v>
      </c>
      <c r="E15" s="10">
        <v>190.44</v>
      </c>
    </row>
    <row r="17" spans="2:7" ht="45" customHeight="1" x14ac:dyDescent="0.3">
      <c r="B17" s="5" t="s">
        <v>0</v>
      </c>
      <c r="C17" s="5" t="s">
        <v>20</v>
      </c>
      <c r="D17" s="5" t="s">
        <v>21</v>
      </c>
      <c r="E17" s="5" t="s">
        <v>22</v>
      </c>
    </row>
    <row r="18" spans="2:7" x14ac:dyDescent="0.3">
      <c r="B18" s="9">
        <v>45322</v>
      </c>
      <c r="C18" s="12" cm="1">
        <f t="array" ref="C18:E29">C4:E15/C3:E14-1</f>
        <v>-4.2227185373707954E-2</v>
      </c>
      <c r="D18" s="13">
        <v>3.7530272262150666E-2</v>
      </c>
      <c r="E18" s="13">
        <v>6.1732775136593698E-3</v>
      </c>
    </row>
    <row r="19" spans="2:7" x14ac:dyDescent="0.3">
      <c r="B19" s="9">
        <v>45351</v>
      </c>
      <c r="C19" s="12">
        <v>-1.9793926247288485E-2</v>
      </c>
      <c r="D19" s="13">
        <v>0.18479118195002386</v>
      </c>
      <c r="E19" s="13">
        <v>-1.4245416078984552E-2</v>
      </c>
    </row>
    <row r="20" spans="2:7" x14ac:dyDescent="0.3">
      <c r="B20" s="9">
        <v>45382</v>
      </c>
      <c r="C20" s="12">
        <v>-5.1286307053941993E-2</v>
      </c>
      <c r="D20" s="13">
        <v>0.11880918009838659</v>
      </c>
      <c r="E20" s="13">
        <v>8.9283159250250321E-2</v>
      </c>
    </row>
    <row r="21" spans="2:7" x14ac:dyDescent="0.3">
      <c r="B21" s="9">
        <v>45412</v>
      </c>
      <c r="C21" s="12">
        <v>-6.7063214369020852E-3</v>
      </c>
      <c r="D21" s="13">
        <v>0.15038296335580248</v>
      </c>
      <c r="E21" s="13">
        <v>8.1308288453960209E-2</v>
      </c>
    </row>
    <row r="22" spans="2:7" x14ac:dyDescent="0.3">
      <c r="B22" s="9">
        <v>45443</v>
      </c>
      <c r="C22" s="12">
        <v>0.12869136382316682</v>
      </c>
      <c r="D22" s="13">
        <v>2.0516623408725732E-2</v>
      </c>
      <c r="E22" s="13">
        <v>5.6608357628765926E-2</v>
      </c>
    </row>
    <row r="23" spans="2:7" x14ac:dyDescent="0.3">
      <c r="B23" s="9">
        <v>45473</v>
      </c>
      <c r="C23" s="12">
        <v>9.5552665799739867E-2</v>
      </c>
      <c r="D23" s="13">
        <v>-3.7362238101005141E-2</v>
      </c>
      <c r="E23" s="13">
        <v>5.4380317314324911E-2</v>
      </c>
    </row>
    <row r="24" spans="2:7" x14ac:dyDescent="0.3">
      <c r="B24" s="9">
        <v>45504</v>
      </c>
      <c r="C24" s="12">
        <v>5.4410787199696165E-2</v>
      </c>
      <c r="D24" s="13">
        <v>7.0642259545826258E-2</v>
      </c>
      <c r="E24" s="13">
        <v>-5.5991713008395894E-2</v>
      </c>
    </row>
    <row r="25" spans="2:7" x14ac:dyDescent="0.3">
      <c r="B25" s="9">
        <v>45535</v>
      </c>
      <c r="C25" s="12">
        <v>3.115994236311237E-2</v>
      </c>
      <c r="D25" s="13">
        <v>2.5969447708578342E-2</v>
      </c>
      <c r="E25" s="13">
        <v>-4.6433727981518902E-2</v>
      </c>
    </row>
    <row r="26" spans="2:7" x14ac:dyDescent="0.3">
      <c r="B26" s="9">
        <v>45565</v>
      </c>
      <c r="C26" s="12">
        <v>1.7467248908296984E-2</v>
      </c>
      <c r="D26" s="13">
        <v>7.9945023479555566E-2</v>
      </c>
      <c r="E26" s="13">
        <v>1.2597662164617329E-2</v>
      </c>
    </row>
    <row r="27" spans="2:7" x14ac:dyDescent="0.3">
      <c r="B27" s="9">
        <v>45596</v>
      </c>
      <c r="C27" s="12">
        <v>-3.0429184549356281E-2</v>
      </c>
      <c r="D27" s="13">
        <v>-8.9086859688196074E-2</v>
      </c>
      <c r="E27" s="13">
        <v>3.2896704348346129E-2</v>
      </c>
    </row>
    <row r="28" spans="2:7" x14ac:dyDescent="0.3">
      <c r="B28" s="9">
        <v>45626</v>
      </c>
      <c r="C28" s="12">
        <v>5.0551104422114967E-2</v>
      </c>
      <c r="D28" s="13">
        <v>6.0426126440796368E-2</v>
      </c>
      <c r="E28" s="13">
        <v>-1.2739591174937726E-2</v>
      </c>
    </row>
    <row r="29" spans="2:7" x14ac:dyDescent="0.3">
      <c r="B29" s="9">
        <v>45657</v>
      </c>
      <c r="C29" s="12">
        <v>5.5155269034677268E-2</v>
      </c>
      <c r="D29" s="13">
        <v>-8.4376372419850743E-2</v>
      </c>
      <c r="E29" s="13">
        <v>0.11701566074256542</v>
      </c>
    </row>
    <row r="31" spans="2:7" x14ac:dyDescent="0.3">
      <c r="B31" s="1" t="s">
        <v>1</v>
      </c>
      <c r="C31" s="3"/>
      <c r="D31" s="3"/>
      <c r="E31" s="3"/>
      <c r="G31" s="2" cm="1">
        <f t="array" ref="G31:G32">E3*(1+E31:E32)^12</f>
        <v>140.93</v>
      </c>
    </row>
    <row r="32" spans="2:7" x14ac:dyDescent="0.3">
      <c r="B32" s="1" t="s">
        <v>28</v>
      </c>
      <c r="C32" s="3"/>
      <c r="D32" s="3"/>
      <c r="E32" s="3"/>
      <c r="G32" s="2">
        <v>140.93</v>
      </c>
    </row>
    <row r="33" spans="2:7" ht="28.8" x14ac:dyDescent="0.3">
      <c r="B33" s="5" t="s">
        <v>30</v>
      </c>
      <c r="C33" s="3"/>
      <c r="D33" s="3"/>
      <c r="E33" s="3"/>
    </row>
    <row r="35" spans="2:7" x14ac:dyDescent="0.3">
      <c r="B35" s="14" t="s">
        <v>29</v>
      </c>
    </row>
    <row r="36" spans="2:7" x14ac:dyDescent="0.3">
      <c r="B36" s="1" t="s">
        <v>1</v>
      </c>
      <c r="C36" s="3" cm="1">
        <f t="array" ref="C36:E38">_xlfn.LET(_xlpm.a,_xlfn.ANCHORARRAY(C18),_xlpm.f,_xleta.BYCOL,_xlfn.VSTACK(_xlpm.f(_xlpm.a,_xleta.AVERAGE),_xlpm.f(_xlpm.a+1,_xleta.GEOMEAN)-1,_xlpm.f(_xlpm.a,_xleta.STDEV.S)))</f>
        <v>2.3545454740800636E-2</v>
      </c>
      <c r="D36" s="3">
        <v>4.4848967336732826E-2</v>
      </c>
      <c r="E36" s="3">
        <v>2.6737748264387712E-2</v>
      </c>
      <c r="G36" s="2" cm="1">
        <f t="array" ref="G36:G37">E3*(1+E36:E37)^12</f>
        <v>193.42731486351616</v>
      </c>
    </row>
    <row r="37" spans="2:7" x14ac:dyDescent="0.3">
      <c r="B37" s="1" t="s">
        <v>28</v>
      </c>
      <c r="C37" s="3">
        <v>2.2149020262284047E-2</v>
      </c>
      <c r="D37" s="3">
        <v>4.1593446472389273E-2</v>
      </c>
      <c r="E37" s="3">
        <v>2.5406879321731246E-2</v>
      </c>
      <c r="G37" s="2">
        <v>190.43999999999997</v>
      </c>
    </row>
    <row r="38" spans="2:7" ht="28.8" x14ac:dyDescent="0.3">
      <c r="B38" s="5" t="s">
        <v>30</v>
      </c>
      <c r="C38" s="3">
        <v>5.6124331318239511E-2</v>
      </c>
      <c r="D38" s="3">
        <v>8.566837477340862E-2</v>
      </c>
      <c r="E38" s="3">
        <v>5.4600549214998344E-2</v>
      </c>
    </row>
  </sheetData>
  <hyperlinks>
    <hyperlink ref="O2" r:id="rId1" xr:uid="{817FD822-B54D-4552-ADF8-D20B9CF56465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2F6E5-4773-4253-A85B-48EF822A2664}">
  <sheetPr>
    <tabColor rgb="FF0000FF"/>
  </sheetPr>
  <dimension ref="B1:AK38"/>
  <sheetViews>
    <sheetView topLeftCell="A16" zoomScaleNormal="100" workbookViewId="0">
      <selection activeCell="C31" sqref="C31"/>
    </sheetView>
  </sheetViews>
  <sheetFormatPr defaultRowHeight="14.4" x14ac:dyDescent="0.3"/>
  <cols>
    <col min="1" max="1" width="4.5546875" customWidth="1"/>
    <col min="2" max="2" width="12.5546875" customWidth="1"/>
    <col min="3" max="5" width="8" customWidth="1"/>
    <col min="6" max="6" width="4.109375" customWidth="1"/>
    <col min="30" max="30" width="10.21875" bestFit="1" customWidth="1"/>
    <col min="31" max="31" width="20.77734375" bestFit="1" customWidth="1"/>
    <col min="32" max="32" width="7.77734375" customWidth="1"/>
    <col min="33" max="33" width="10.21875" bestFit="1" customWidth="1"/>
    <col min="34" max="34" width="22.33203125" bestFit="1" customWidth="1"/>
    <col min="35" max="35" width="4.77734375" customWidth="1"/>
    <col min="36" max="36" width="10.21875" bestFit="1" customWidth="1"/>
    <col min="37" max="37" width="21" bestFit="1" customWidth="1"/>
  </cols>
  <sheetData>
    <row r="1" spans="2:37" x14ac:dyDescent="0.3">
      <c r="O1" t="s">
        <v>24</v>
      </c>
      <c r="AD1" s="4" t="s">
        <v>19</v>
      </c>
    </row>
    <row r="2" spans="2:37" x14ac:dyDescent="0.3">
      <c r="B2" s="5" t="s">
        <v>0</v>
      </c>
      <c r="C2" s="5" t="s">
        <v>25</v>
      </c>
      <c r="D2" s="5" t="s">
        <v>26</v>
      </c>
      <c r="E2" s="5" t="s">
        <v>27</v>
      </c>
      <c r="O2" s="11" t="s">
        <v>23</v>
      </c>
      <c r="AD2" s="6" t="s">
        <v>3</v>
      </c>
      <c r="AE2" s="6" t="s">
        <v>16</v>
      </c>
      <c r="AG2" s="6" t="s">
        <v>3</v>
      </c>
      <c r="AH2" s="6" t="s">
        <v>17</v>
      </c>
      <c r="AJ2" s="6" t="s">
        <v>3</v>
      </c>
      <c r="AK2" s="6" t="s">
        <v>18</v>
      </c>
    </row>
    <row r="3" spans="2:37" x14ac:dyDescent="0.3">
      <c r="B3" s="9">
        <v>45289</v>
      </c>
      <c r="C3" s="2">
        <v>192.53</v>
      </c>
      <c r="D3" s="10">
        <v>102.2801</v>
      </c>
      <c r="E3" s="10">
        <v>140.93</v>
      </c>
      <c r="AD3" s="7" t="s">
        <v>4</v>
      </c>
      <c r="AE3" s="8">
        <v>139.59</v>
      </c>
      <c r="AG3" s="7" t="s">
        <v>4</v>
      </c>
      <c r="AH3" s="8">
        <v>183.3</v>
      </c>
      <c r="AJ3" s="7" t="s">
        <v>4</v>
      </c>
      <c r="AK3" s="8">
        <v>106</v>
      </c>
    </row>
    <row r="4" spans="2:37" x14ac:dyDescent="0.3">
      <c r="B4" s="9">
        <v>45322</v>
      </c>
      <c r="C4" s="2">
        <v>184.4</v>
      </c>
      <c r="D4" s="10">
        <v>106.1187</v>
      </c>
      <c r="E4" s="10">
        <v>141.80000000000001</v>
      </c>
      <c r="AD4" s="7" t="s">
        <v>5</v>
      </c>
      <c r="AE4" s="8">
        <v>143.1</v>
      </c>
      <c r="AG4" s="7" t="s">
        <v>5</v>
      </c>
      <c r="AH4" s="8">
        <v>179.9</v>
      </c>
      <c r="AJ4" s="7" t="s">
        <v>5</v>
      </c>
      <c r="AK4" s="8">
        <v>124.39</v>
      </c>
    </row>
    <row r="5" spans="2:37" x14ac:dyDescent="0.3">
      <c r="B5" s="9">
        <v>45351</v>
      </c>
      <c r="C5" s="2">
        <v>180.75</v>
      </c>
      <c r="D5" s="10">
        <v>125.7285</v>
      </c>
      <c r="E5" s="10">
        <v>139.78</v>
      </c>
      <c r="AD5" s="7" t="s">
        <v>6</v>
      </c>
      <c r="AE5" s="8">
        <v>152.25</v>
      </c>
      <c r="AG5" s="7" t="s">
        <v>6</v>
      </c>
      <c r="AH5" s="8">
        <v>170.67</v>
      </c>
      <c r="AJ5" s="7" t="s">
        <v>6</v>
      </c>
      <c r="AK5" s="8">
        <v>130</v>
      </c>
    </row>
    <row r="6" spans="2:37" x14ac:dyDescent="0.3">
      <c r="B6" s="9">
        <v>45379</v>
      </c>
      <c r="C6" s="2">
        <v>171.48</v>
      </c>
      <c r="D6" s="10">
        <v>140.6662</v>
      </c>
      <c r="E6" s="10">
        <v>152.26</v>
      </c>
      <c r="AD6" s="7" t="s">
        <v>7</v>
      </c>
      <c r="AE6" s="8">
        <v>151.51</v>
      </c>
      <c r="AG6" s="7" t="s">
        <v>7</v>
      </c>
      <c r="AH6" s="8">
        <v>169.53</v>
      </c>
      <c r="AJ6" s="7" t="s">
        <v>7</v>
      </c>
      <c r="AK6" s="8">
        <v>135</v>
      </c>
    </row>
    <row r="7" spans="2:37" x14ac:dyDescent="0.3">
      <c r="B7" s="9">
        <v>45412</v>
      </c>
      <c r="C7" s="2">
        <v>170.33</v>
      </c>
      <c r="D7" s="10">
        <v>161.82</v>
      </c>
      <c r="E7" s="10">
        <v>164.64</v>
      </c>
      <c r="AD7" s="7" t="s">
        <v>8</v>
      </c>
      <c r="AE7" s="8">
        <v>150.55000000000001</v>
      </c>
      <c r="AG7" s="7" t="s">
        <v>8</v>
      </c>
      <c r="AH7" s="8">
        <v>191.61</v>
      </c>
      <c r="AJ7" s="7" t="s">
        <v>8</v>
      </c>
      <c r="AK7" s="8">
        <v>140</v>
      </c>
    </row>
    <row r="8" spans="2:37" x14ac:dyDescent="0.3">
      <c r="B8" s="9">
        <v>45443</v>
      </c>
      <c r="C8" s="2">
        <v>192.25</v>
      </c>
      <c r="D8" s="10">
        <v>165.14</v>
      </c>
      <c r="E8" s="10">
        <v>173.96</v>
      </c>
      <c r="AD8" s="7" t="s">
        <v>9</v>
      </c>
      <c r="AE8" s="8">
        <v>149.52000000000001</v>
      </c>
      <c r="AG8" s="7" t="s">
        <v>9</v>
      </c>
      <c r="AH8" s="8">
        <v>209.91</v>
      </c>
      <c r="AJ8" s="7" t="s">
        <v>9</v>
      </c>
      <c r="AK8" s="8">
        <v>145</v>
      </c>
    </row>
    <row r="9" spans="2:37" x14ac:dyDescent="0.3">
      <c r="B9" s="9">
        <v>45471</v>
      </c>
      <c r="C9" s="2">
        <v>210.62</v>
      </c>
      <c r="D9" s="10">
        <v>158.97</v>
      </c>
      <c r="E9" s="10">
        <v>183.42</v>
      </c>
      <c r="AD9" s="7" t="s">
        <v>10</v>
      </c>
      <c r="AE9" s="8">
        <v>138.05000000000001</v>
      </c>
      <c r="AG9" s="7" t="s">
        <v>10</v>
      </c>
      <c r="AH9" s="8">
        <v>221.34</v>
      </c>
      <c r="AJ9" s="7" t="s">
        <v>10</v>
      </c>
      <c r="AK9" s="8">
        <v>150</v>
      </c>
    </row>
    <row r="10" spans="2:37" x14ac:dyDescent="0.3">
      <c r="B10" s="9">
        <v>45504</v>
      </c>
      <c r="C10" s="2">
        <v>222.08</v>
      </c>
      <c r="D10" s="10">
        <v>170.2</v>
      </c>
      <c r="E10" s="10">
        <v>173.15</v>
      </c>
      <c r="AD10" s="7" t="s">
        <v>11</v>
      </c>
      <c r="AE10" s="8">
        <v>138.94999999999999</v>
      </c>
      <c r="AG10" s="7" t="s">
        <v>11</v>
      </c>
      <c r="AH10" s="8">
        <v>228.5</v>
      </c>
      <c r="AJ10" s="7" t="s">
        <v>11</v>
      </c>
      <c r="AK10" s="8">
        <v>155</v>
      </c>
    </row>
    <row r="11" spans="2:37" x14ac:dyDescent="0.3">
      <c r="B11" s="9">
        <v>45534</v>
      </c>
      <c r="C11" s="2">
        <v>229</v>
      </c>
      <c r="D11" s="10">
        <v>174.62</v>
      </c>
      <c r="E11" s="10">
        <v>165.11</v>
      </c>
      <c r="AD11" s="7" t="s">
        <v>12</v>
      </c>
      <c r="AE11" s="8">
        <v>135.99</v>
      </c>
      <c r="AG11" s="7" t="s">
        <v>12</v>
      </c>
      <c r="AH11" s="8">
        <v>232.49</v>
      </c>
      <c r="AJ11" s="7" t="s">
        <v>12</v>
      </c>
      <c r="AK11" s="8">
        <v>160</v>
      </c>
    </row>
    <row r="12" spans="2:37" x14ac:dyDescent="0.3">
      <c r="B12" s="9">
        <v>45565</v>
      </c>
      <c r="C12" s="2">
        <v>233</v>
      </c>
      <c r="D12" s="10">
        <v>188.58</v>
      </c>
      <c r="E12" s="10">
        <v>167.19</v>
      </c>
      <c r="AD12" s="7" t="s">
        <v>13</v>
      </c>
      <c r="AE12" s="8">
        <v>137.66999999999999</v>
      </c>
      <c r="AG12" s="7" t="s">
        <v>13</v>
      </c>
      <c r="AH12" s="8">
        <v>225.41</v>
      </c>
      <c r="AJ12" s="7" t="s">
        <v>13</v>
      </c>
      <c r="AK12" s="8">
        <v>165</v>
      </c>
    </row>
    <row r="13" spans="2:37" x14ac:dyDescent="0.3">
      <c r="B13" s="9">
        <v>45596</v>
      </c>
      <c r="C13" s="2">
        <v>225.91</v>
      </c>
      <c r="D13" s="10">
        <v>171.78</v>
      </c>
      <c r="E13" s="10">
        <v>172.69</v>
      </c>
      <c r="AD13" s="7" t="s">
        <v>14</v>
      </c>
      <c r="AE13" s="8">
        <v>167.99</v>
      </c>
      <c r="AG13" s="7" t="s">
        <v>14</v>
      </c>
      <c r="AH13" s="8">
        <v>237.07</v>
      </c>
      <c r="AJ13" s="7" t="s">
        <v>14</v>
      </c>
      <c r="AK13" s="8">
        <v>170</v>
      </c>
    </row>
    <row r="14" spans="2:37" x14ac:dyDescent="0.3">
      <c r="B14" s="9">
        <v>45625</v>
      </c>
      <c r="C14" s="2">
        <v>237.33</v>
      </c>
      <c r="D14" s="10">
        <v>182.16</v>
      </c>
      <c r="E14" s="10">
        <v>170.49</v>
      </c>
      <c r="AD14" s="7" t="s">
        <v>15</v>
      </c>
      <c r="AE14" s="8">
        <v>170.06</v>
      </c>
      <c r="AG14" s="7" t="s">
        <v>15</v>
      </c>
      <c r="AH14" s="8">
        <v>250.15</v>
      </c>
      <c r="AJ14" s="7" t="s">
        <v>15</v>
      </c>
      <c r="AK14" s="8">
        <v>166.79</v>
      </c>
    </row>
    <row r="15" spans="2:37" x14ac:dyDescent="0.3">
      <c r="B15" s="9">
        <v>45657</v>
      </c>
      <c r="C15" s="2">
        <v>250.42</v>
      </c>
      <c r="D15" s="10">
        <v>166.79</v>
      </c>
      <c r="E15" s="10">
        <v>190.44</v>
      </c>
    </row>
    <row r="17" spans="2:7" ht="45" customHeight="1" x14ac:dyDescent="0.3">
      <c r="B17" s="5" t="s">
        <v>0</v>
      </c>
      <c r="C17" s="5" t="s">
        <v>20</v>
      </c>
      <c r="D17" s="5" t="s">
        <v>21</v>
      </c>
      <c r="E17" s="5" t="s">
        <v>22</v>
      </c>
    </row>
    <row r="18" spans="2:7" x14ac:dyDescent="0.3">
      <c r="B18" s="9">
        <v>45322</v>
      </c>
      <c r="C18" s="12" cm="1">
        <f t="array" ref="C18:E29">C4:E15/C3:E14-1</f>
        <v>-4.2227185373707954E-2</v>
      </c>
      <c r="D18" s="13">
        <v>3.7530272262150666E-2</v>
      </c>
      <c r="E18" s="13">
        <v>6.1732775136593698E-3</v>
      </c>
    </row>
    <row r="19" spans="2:7" x14ac:dyDescent="0.3">
      <c r="B19" s="9">
        <v>45351</v>
      </c>
      <c r="C19" s="12">
        <v>-1.9793926247288485E-2</v>
      </c>
      <c r="D19" s="13">
        <v>0.18479118195002386</v>
      </c>
      <c r="E19" s="13">
        <v>-1.4245416078984552E-2</v>
      </c>
    </row>
    <row r="20" spans="2:7" x14ac:dyDescent="0.3">
      <c r="B20" s="9">
        <v>45382</v>
      </c>
      <c r="C20" s="12">
        <v>-5.1286307053941993E-2</v>
      </c>
      <c r="D20" s="13">
        <v>0.11880918009838659</v>
      </c>
      <c r="E20" s="13">
        <v>8.9283159250250321E-2</v>
      </c>
    </row>
    <row r="21" spans="2:7" x14ac:dyDescent="0.3">
      <c r="B21" s="9">
        <v>45412</v>
      </c>
      <c r="C21" s="12">
        <v>-6.7063214369020852E-3</v>
      </c>
      <c r="D21" s="13">
        <v>0.15038296335580248</v>
      </c>
      <c r="E21" s="13">
        <v>8.1308288453960209E-2</v>
      </c>
    </row>
    <row r="22" spans="2:7" x14ac:dyDescent="0.3">
      <c r="B22" s="9">
        <v>45443</v>
      </c>
      <c r="C22" s="12">
        <v>0.12869136382316682</v>
      </c>
      <c r="D22" s="13">
        <v>2.0516623408725732E-2</v>
      </c>
      <c r="E22" s="13">
        <v>5.6608357628765926E-2</v>
      </c>
    </row>
    <row r="23" spans="2:7" x14ac:dyDescent="0.3">
      <c r="B23" s="9">
        <v>45473</v>
      </c>
      <c r="C23" s="12">
        <v>9.5552665799739867E-2</v>
      </c>
      <c r="D23" s="13">
        <v>-3.7362238101005141E-2</v>
      </c>
      <c r="E23" s="13">
        <v>5.4380317314324911E-2</v>
      </c>
    </row>
    <row r="24" spans="2:7" x14ac:dyDescent="0.3">
      <c r="B24" s="9">
        <v>45504</v>
      </c>
      <c r="C24" s="12">
        <v>5.4410787199696165E-2</v>
      </c>
      <c r="D24" s="13">
        <v>7.0642259545826258E-2</v>
      </c>
      <c r="E24" s="13">
        <v>-5.5991713008395894E-2</v>
      </c>
    </row>
    <row r="25" spans="2:7" x14ac:dyDescent="0.3">
      <c r="B25" s="9">
        <v>45535</v>
      </c>
      <c r="C25" s="12">
        <v>3.115994236311237E-2</v>
      </c>
      <c r="D25" s="13">
        <v>2.5969447708578342E-2</v>
      </c>
      <c r="E25" s="13">
        <v>-4.6433727981518902E-2</v>
      </c>
    </row>
    <row r="26" spans="2:7" x14ac:dyDescent="0.3">
      <c r="B26" s="9">
        <v>45565</v>
      </c>
      <c r="C26" s="12">
        <v>1.7467248908296984E-2</v>
      </c>
      <c r="D26" s="13">
        <v>7.9945023479555566E-2</v>
      </c>
      <c r="E26" s="13">
        <v>1.2597662164617329E-2</v>
      </c>
    </row>
    <row r="27" spans="2:7" x14ac:dyDescent="0.3">
      <c r="B27" s="9">
        <v>45596</v>
      </c>
      <c r="C27" s="12">
        <v>-3.0429184549356281E-2</v>
      </c>
      <c r="D27" s="13">
        <v>-8.9086859688196074E-2</v>
      </c>
      <c r="E27" s="13">
        <v>3.2896704348346129E-2</v>
      </c>
    </row>
    <row r="28" spans="2:7" x14ac:dyDescent="0.3">
      <c r="B28" s="9">
        <v>45626</v>
      </c>
      <c r="C28" s="12">
        <v>5.0551104422114967E-2</v>
      </c>
      <c r="D28" s="13">
        <v>6.0426126440796368E-2</v>
      </c>
      <c r="E28" s="13">
        <v>-1.2739591174937726E-2</v>
      </c>
    </row>
    <row r="29" spans="2:7" x14ac:dyDescent="0.3">
      <c r="B29" s="9">
        <v>45657</v>
      </c>
      <c r="C29" s="12">
        <v>5.5155269034677268E-2</v>
      </c>
      <c r="D29" s="13">
        <v>-8.4376372419850743E-2</v>
      </c>
      <c r="E29" s="13">
        <v>0.11701566074256542</v>
      </c>
    </row>
    <row r="31" spans="2:7" x14ac:dyDescent="0.3">
      <c r="B31" s="1" t="s">
        <v>1</v>
      </c>
      <c r="C31" s="3"/>
      <c r="D31" s="3"/>
      <c r="E31" s="3"/>
      <c r="G31" s="2" cm="1">
        <f t="array" ref="G31:G32">E3*(1+E31:E32)^12</f>
        <v>140.93</v>
      </c>
    </row>
    <row r="32" spans="2:7" x14ac:dyDescent="0.3">
      <c r="B32" s="1" t="s">
        <v>2</v>
      </c>
      <c r="C32" s="3"/>
      <c r="D32" s="3"/>
      <c r="E32" s="3"/>
      <c r="G32" s="2">
        <v>140.93</v>
      </c>
    </row>
    <row r="33" spans="2:7" ht="28.8" x14ac:dyDescent="0.3">
      <c r="B33" s="5" t="s">
        <v>30</v>
      </c>
      <c r="C33" s="3"/>
      <c r="D33" s="3"/>
      <c r="E33" s="3"/>
    </row>
    <row r="35" spans="2:7" x14ac:dyDescent="0.3">
      <c r="B35" s="14" t="s">
        <v>29</v>
      </c>
    </row>
    <row r="36" spans="2:7" x14ac:dyDescent="0.3">
      <c r="B36" s="1" t="s">
        <v>1</v>
      </c>
      <c r="C36" s="3" cm="1">
        <f t="array" ref="C36:E38">_xlfn.LET(_xlpm.f,_xlfn.LAMBDA(_xlpm.x,_xlfn.BYCOL(_xlfn.ANCHORARRAY(C18),_xlpm.x)),_xlfn.VSTACK(_xlpm.f(_xleta.AVERAGE),_xlpm.f(_xleta.VAR.S),_xlpm.f(_xleta.STDEV.S)))</f>
        <v>2.3545454740800636E-2</v>
      </c>
      <c r="D36" s="3">
        <v>4.4848967336732826E-2</v>
      </c>
      <c r="E36" s="3">
        <v>2.6737748264387712E-2</v>
      </c>
      <c r="G36" s="2" cm="1">
        <f t="array" ref="G36:G37">E3*(1+E36:E37)^12</f>
        <v>193.42731486351616</v>
      </c>
    </row>
    <row r="37" spans="2:7" x14ac:dyDescent="0.3">
      <c r="B37" s="1" t="s">
        <v>2</v>
      </c>
      <c r="C37" s="3">
        <v>3.1499405659195204E-3</v>
      </c>
      <c r="D37" s="3">
        <v>7.3390704363171947E-3</v>
      </c>
      <c r="E37" s="3">
        <v>2.981219974579456E-3</v>
      </c>
      <c r="G37" s="2">
        <v>146.05521462978297</v>
      </c>
    </row>
    <row r="38" spans="2:7" ht="28.8" x14ac:dyDescent="0.3">
      <c r="B38" s="5" t="s">
        <v>30</v>
      </c>
      <c r="C38" s="3">
        <v>5.6124331318239511E-2</v>
      </c>
      <c r="D38" s="3">
        <v>8.566837477340862E-2</v>
      </c>
      <c r="E38" s="3">
        <v>5.4600549214998344E-2</v>
      </c>
    </row>
  </sheetData>
  <hyperlinks>
    <hyperlink ref="O2" r:id="rId1" xr:uid="{51497BB9-46FB-4D0F-A2F4-72F6A0347AAC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C3261D2-B109-41C0-A0E7-001F981506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64</vt:lpstr>
      <vt:lpstr>65</vt:lpstr>
      <vt:lpstr>66</vt:lpstr>
      <vt:lpstr>67</vt:lpstr>
    </vt:vector>
  </TitlesOfParts>
  <Company>Highline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dcterms:created xsi:type="dcterms:W3CDTF">2025-02-23T19:45:07Z</dcterms:created>
  <dcterms:modified xsi:type="dcterms:W3CDTF">2025-02-24T08:46:36Z</dcterms:modified>
</cp:coreProperties>
</file>