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2"/>
  <workbookPr codeName="ThisWorkbook" defaultThemeVersion="202300"/>
  <mc:AlternateContent xmlns:mc="http://schemas.openxmlformats.org/markup-compatibility/2006">
    <mc:Choice Requires="x15">
      <x15ac:absPath xmlns:x15ac="http://schemas.microsoft.com/office/spreadsheetml/2010/11/ac" url="C:\Users\mgirvin\Desktop\00ExcelBasics\TestsAndQuizzes\"/>
    </mc:Choice>
  </mc:AlternateContent>
  <xr:revisionPtr revIDLastSave="0" documentId="13_ncr:1_{6A56C8E6-57BA-4C7E-B838-F14E083E967D}" xr6:coauthVersionLast="47" xr6:coauthVersionMax="47" xr10:uidLastSave="{00000000-0000-0000-0000-000000000000}"/>
  <bookViews>
    <workbookView xWindow="-90" yWindow="-90" windowWidth="19380" windowHeight="10380" firstSheet="1" activeTab="1" xr2:uid="{EBF2EB94-3369-4B3B-8505-ABF35A09D545}"/>
  </bookViews>
  <sheets>
    <sheet name="Score" sheetId="1" state="hidden" r:id="rId1"/>
    <sheet name="Initial-Instructions" sheetId="2" r:id="rId2"/>
    <sheet name="P(1)" sheetId="12" r:id="rId3"/>
    <sheet name="P(2)" sheetId="14" r:id="rId4"/>
    <sheet name="P(3)" sheetId="16" r:id="rId5"/>
    <sheet name="P(4)" sheetId="18" r:id="rId6"/>
    <sheet name="P(5)" sheetId="20" r:id="rId7"/>
    <sheet name="P(6)" sheetId="22" r:id="rId8"/>
    <sheet name="P(7)" sheetId="24" r:id="rId9"/>
    <sheet name="P(8)" sheetId="26" r:id="rId10"/>
    <sheet name="P(9)" sheetId="28" r:id="rId11"/>
    <sheet name="P(10)" sheetId="30" r:id="rId12"/>
  </sheets>
  <definedNames>
    <definedName name="_xlpm.currTbl" hidden="1">#NAME?</definedName>
    <definedName name="_xlpm.rng" hidden="1">#NAME?</definedName>
    <definedName name="_xlpm.row" hidden="1">#NAME?</definedName>
    <definedName name="_xlpm.start" hidden="1">#NAME?</definedName>
    <definedName name="_xlpm.values" hidden="1">#NAME?</definedName>
    <definedName name="ShowFormulas">_xlfn.LAMBDA(_xlpm.Reference,_xlfn.LET(_xlpm.c,_xlpm.Reference,_xlfn.IFNA(ADDRESS(ROW(_xlpm.c),COLUMN(_xlpm.c),4)&amp;": "&amp;_xlfn.FORMULATEXT(_xlpm.c),"")))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C5" i="30"/>
  <c r="K7" i="30"/>
  <c r="AO8" i="30" a="1"/>
  <c r="AO8" i="30" s="1"/>
  <c r="AQ8" i="30" a="1"/>
  <c r="AQ8" i="30" s="1"/>
  <c r="AT8" i="30"/>
  <c r="M9" i="30"/>
  <c r="K12" i="30"/>
  <c r="M14" i="30"/>
  <c r="K17" i="30"/>
  <c r="M19" i="30"/>
  <c r="K22" i="30"/>
  <c r="M24" i="30"/>
  <c r="B2" i="28"/>
  <c r="AG2" i="28"/>
  <c r="B3" i="28"/>
  <c r="B4" i="28"/>
  <c r="B5" i="28"/>
  <c r="B6" i="28"/>
  <c r="B7" i="28"/>
  <c r="B8" i="28"/>
  <c r="B9" i="28"/>
  <c r="B10" i="28"/>
  <c r="B2" i="26"/>
  <c r="B3" i="26"/>
  <c r="B4" i="26"/>
  <c r="B5" i="26"/>
  <c r="B6" i="26"/>
  <c r="B7" i="24"/>
  <c r="U11" i="24"/>
  <c r="B3" i="22"/>
  <c r="B5" i="22"/>
  <c r="B3" i="20"/>
  <c r="AI5" i="20"/>
  <c r="AL8" i="20" a="1"/>
  <c r="AL8" i="20" s="1"/>
  <c r="AL9" i="20" a="1"/>
  <c r="AL9" i="20" s="1"/>
  <c r="AL10" i="20" a="1"/>
  <c r="AL10" i="20" s="1"/>
  <c r="AI11" i="20" a="1"/>
  <c r="AI11" i="20" s="1"/>
  <c r="AL11" i="20" a="1"/>
  <c r="AL11" i="20" s="1"/>
  <c r="AL12" i="20" a="1"/>
  <c r="AL12" i="20" s="1"/>
  <c r="AL13" i="20" a="1"/>
  <c r="AL13" i="20" s="1"/>
  <c r="AL14" i="20" a="1"/>
  <c r="AL14" i="20" s="1"/>
  <c r="AL15" i="20" a="1"/>
  <c r="AL15" i="20" s="1"/>
  <c r="B3" i="18"/>
  <c r="B3" i="16"/>
  <c r="B7" i="14"/>
  <c r="F70" i="1"/>
  <c r="E70" i="1"/>
  <c r="E71" i="1" l="1"/>
  <c r="D69"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<sst xmlns="http://schemas.openxmlformats.org/spreadsheetml/2006/main" count="1448" uniqueCount="305">
  <si>
    <t>Problem</t>
  </si>
  <si>
    <t>Description</t>
  </si>
  <si>
    <t>Possible Points</t>
  </si>
  <si>
    <t>Earned Points</t>
  </si>
  <si>
    <t>Note</t>
  </si>
  <si>
    <t>1)</t>
  </si>
  <si>
    <t>2)</t>
  </si>
  <si>
    <t>Total Possible Points</t>
  </si>
  <si>
    <t>Is Test Submitted Past due date-time?</t>
  </si>
  <si>
    <t>No</t>
  </si>
  <si>
    <t>Your Earned Test Score:</t>
  </si>
  <si>
    <t>Be sure to scroll up to see whole score sheet.</t>
  </si>
  <si>
    <t>fall 2022</t>
  </si>
  <si>
    <t>r#@$A22w44x66y77z</t>
  </si>
  <si>
    <t xml:space="preserve">    </t>
  </si>
  <si>
    <t>Test Instructions:</t>
  </si>
  <si>
    <t>You must rename each test file so that the file name contains your name.</t>
  </si>
  <si>
    <r>
      <t xml:space="preserve">Tests that do not follow this naming rule are scored as </t>
    </r>
    <r>
      <rPr>
        <b/>
        <sz val="11"/>
        <color theme="1"/>
        <rFont val="Aptos Narrow"/>
        <family val="2"/>
        <scheme val="minor"/>
      </rPr>
      <t>zero</t>
    </r>
    <r>
      <rPr>
        <sz val="11"/>
        <color theme="1"/>
        <rFont val="Aptos Narrow"/>
        <family val="2"/>
        <scheme val="minor"/>
      </rPr>
      <t>.</t>
    </r>
  </si>
  <si>
    <t>3)</t>
  </si>
  <si>
    <t>4)</t>
  </si>
  <si>
    <r>
      <t xml:space="preserve">Late tests without a documentable emergency are assessed as a </t>
    </r>
    <r>
      <rPr>
        <b/>
        <sz val="11"/>
        <color theme="1"/>
        <rFont val="Aptos Narrow"/>
        <family val="2"/>
        <scheme val="minor"/>
      </rPr>
      <t>25% deduction</t>
    </r>
    <r>
      <rPr>
        <sz val="11"/>
        <color theme="1"/>
        <rFont val="Aptos Narrow"/>
        <family val="2"/>
        <scheme val="minor"/>
      </rPr>
      <t>.</t>
    </r>
  </si>
  <si>
    <t>You can hand in tests late if a documentable emergency occurs, like documented deaths or medical emergencies.</t>
  </si>
  <si>
    <t>The test scores earned will count toward your grade for the class.</t>
  </si>
  <si>
    <t>If you have questions you can contact Michael Girvin: mgirvin@highline.edu, 206-592-3562, or office 29-307.</t>
  </si>
  <si>
    <t>Fall, 2022 File</t>
  </si>
  <si>
    <t>5)</t>
  </si>
  <si>
    <t>* This test covers everything in class up through video #7</t>
  </si>
  <si>
    <t>For example, if your name is “Sioux Noline” and the test file has the name “YourNameBusn218Test07.xlsx",</t>
  </si>
  <si>
    <t>you MUST rename the file to become: “SiouxNolineYourNameBusn218Test07.xlsx”.</t>
  </si>
  <si>
    <r>
      <t xml:space="preserve">You can use the formula: </t>
    </r>
    <r>
      <rPr>
        <b/>
        <sz val="11"/>
        <color theme="1"/>
        <rFont val="Aptos Narrow"/>
        <family val="2"/>
        <scheme val="minor"/>
      </rPr>
      <t>InvestAmount*(1+Rate)^Years</t>
    </r>
  </si>
  <si>
    <r>
      <t xml:space="preserve">Goal : </t>
    </r>
    <r>
      <rPr>
        <sz val="11"/>
        <color theme="1"/>
        <rFont val="Aptos Narrow"/>
        <family val="2"/>
        <scheme val="minor"/>
      </rPr>
      <t>If you invest $25,000 in a five year CD and the interest rate is 6%, compounded once a year, what will the CD be worth in five years?</t>
    </r>
  </si>
  <si>
    <t>2</t>
  </si>
  <si>
    <t>13</t>
  </si>
  <si>
    <t>7</t>
  </si>
  <si>
    <t>14</t>
  </si>
  <si>
    <t>0</t>
  </si>
  <si>
    <t>4</t>
  </si>
  <si>
    <t>15</t>
  </si>
  <si>
    <t>6</t>
  </si>
  <si>
    <t>8</t>
  </si>
  <si>
    <t>3</t>
  </si>
  <si>
    <t>5</t>
  </si>
  <si>
    <t>1</t>
  </si>
  <si>
    <t>10</t>
  </si>
  <si>
    <t>11</t>
  </si>
  <si>
    <t>9</t>
  </si>
  <si>
    <t>12</t>
  </si>
  <si>
    <t>Total number "L"</t>
  </si>
  <si>
    <t>Total number "W"</t>
  </si>
  <si>
    <t>W/L</t>
  </si>
  <si>
    <t>A's
Score</t>
  </si>
  <si>
    <t>Opposing Team
Score</t>
  </si>
  <si>
    <t>L</t>
  </si>
  <si>
    <t>W</t>
  </si>
  <si>
    <t>A's Baseball Team 2019 Season Results:</t>
  </si>
  <si>
    <t>Goal 2:</t>
  </si>
  <si>
    <t>than the Opposing Team's Score (There were no ties this year).</t>
  </si>
  <si>
    <t>greater than the Opposing Team's Score, and an "L" if the A's Score is less</t>
  </si>
  <si>
    <t>In the W/L column, create a spilled formula that puts a "W" when the A's Score is</t>
  </si>
  <si>
    <t>Goal 1:</t>
  </si>
  <si>
    <t>Total of A's
Scores</t>
  </si>
  <si>
    <t>Total of Opposing Team's Scores</t>
  </si>
  <si>
    <t>Kynlee Glass</t>
  </si>
  <si>
    <t>Jaxen Duarte</t>
  </si>
  <si>
    <t>Noelle Terrell</t>
  </si>
  <si>
    <t>Sheladawn</t>
  </si>
  <si>
    <t>Leila Fletcher</t>
  </si>
  <si>
    <t>Pops Peters</t>
  </si>
  <si>
    <t>Alayah Schultz</t>
  </si>
  <si>
    <t>T Deans</t>
  </si>
  <si>
    <t>Charleigh Aguirre</t>
  </si>
  <si>
    <t>Sioux Noline</t>
  </si>
  <si>
    <t>Deam Washington</t>
  </si>
  <si>
    <t>Luong Ho</t>
  </si>
  <si>
    <t>Gracelyn Sherman</t>
  </si>
  <si>
    <t>Write answer here:</t>
  </si>
  <si>
    <t>GPA</t>
  </si>
  <si>
    <t>Student</t>
  </si>
  <si>
    <t>Abby</t>
  </si>
  <si>
    <t>Carlota</t>
  </si>
  <si>
    <t>Aspen</t>
  </si>
  <si>
    <t>Chantel</t>
  </si>
  <si>
    <t>Max</t>
  </si>
  <si>
    <t>Quad</t>
  </si>
  <si>
    <t>Sunshine</t>
  </si>
  <si>
    <t>Shelladawn</t>
  </si>
  <si>
    <t>Beaut</t>
  </si>
  <si>
    <t>Sunset</t>
  </si>
  <si>
    <t>Dean</t>
  </si>
  <si>
    <t>List products that each employee sold last week</t>
  </si>
  <si>
    <t>Date</t>
  </si>
  <si>
    <t>Sales Rep</t>
  </si>
  <si>
    <t>Sales</t>
  </si>
  <si>
    <t>Product</t>
  </si>
  <si>
    <t>Goal #1:</t>
  </si>
  <si>
    <t>Acct 121</t>
  </si>
  <si>
    <t>Jamila</t>
  </si>
  <si>
    <t>A2-088-05-0933</t>
  </si>
  <si>
    <t>Issa</t>
  </si>
  <si>
    <t>A2-088-06-6196</t>
  </si>
  <si>
    <t>Acct 135</t>
  </si>
  <si>
    <t>Mayumi</t>
  </si>
  <si>
    <t>A2-088-03-7261</t>
  </si>
  <si>
    <t>Acct&amp; 203</t>
  </si>
  <si>
    <t>Chike</t>
  </si>
  <si>
    <t>A2-088-05-0499</t>
  </si>
  <si>
    <t>Acct&amp; 201</t>
  </si>
  <si>
    <t>Akosua</t>
  </si>
  <si>
    <t>A2-088-01-4811</t>
  </si>
  <si>
    <t>Nori</t>
  </si>
  <si>
    <t>A2-088-00-8654</t>
  </si>
  <si>
    <t>Acct&amp; 455</t>
  </si>
  <si>
    <t>Mizuki</t>
  </si>
  <si>
    <t>A2-088-06-7551</t>
  </si>
  <si>
    <t>Acct&amp; 202</t>
  </si>
  <si>
    <t>Acct 122</t>
  </si>
  <si>
    <t>Makara</t>
  </si>
  <si>
    <t>A2-088-05-3790</t>
  </si>
  <si>
    <t>Acc Class Lookup:</t>
  </si>
  <si>
    <t>Name Lookup:</t>
  </si>
  <si>
    <t>ID Lookup:</t>
  </si>
  <si>
    <t>Accounting Classes</t>
  </si>
  <si>
    <t>Students</t>
  </si>
  <si>
    <t>Accounting Class Taken</t>
  </si>
  <si>
    <t>Student Name</t>
  </si>
  <si>
    <t>Student ID</t>
  </si>
  <si>
    <t>ID Generator</t>
  </si>
  <si>
    <t>Select Student:</t>
  </si>
  <si>
    <t>Total Sales ($):</t>
  </si>
  <si>
    <t>4215-Sunshine Prod-GB</t>
  </si>
  <si>
    <t>7336-Yanaki Prod-GB</t>
  </si>
  <si>
    <t>1302-Carlota Prod-GB</t>
  </si>
  <si>
    <t>FastCatch</t>
  </si>
  <si>
    <t>Yanaki</t>
  </si>
  <si>
    <t>7231-FastCatch Prod-GB</t>
  </si>
  <si>
    <t>Apsen</t>
  </si>
  <si>
    <t>Price ($)</t>
  </si>
  <si>
    <t>ProductID</t>
  </si>
  <si>
    <t>Create ID:</t>
  </si>
  <si>
    <t>Product Lookup Table:</t>
  </si>
  <si>
    <t>Sales ($)</t>
  </si>
  <si>
    <t>Units</t>
  </si>
  <si>
    <t>Product ID From Manufacturer</t>
  </si>
  <si>
    <t>Goal 3:</t>
  </si>
  <si>
    <t>In the Sales column of the table below, create a spilled formula that will calculate the Sales (Units x Price).</t>
  </si>
  <si>
    <t>In the Price column of the table below, create a spilled formula that can extract the ProductID from the Product ID From Manufacturer column and lookup the product price from the lookup table.</t>
  </si>
  <si>
    <t>Total ($)</t>
  </si>
  <si>
    <t>Tax Amount ($)</t>
  </si>
  <si>
    <t>Tax Rate</t>
  </si>
  <si>
    <t>Excel Table Formulas</t>
  </si>
  <si>
    <t>Dynamic Spilled Array Formulas</t>
  </si>
  <si>
    <t>Single Input-Output Formulas</t>
  </si>
  <si>
    <t>Kaeser</t>
  </si>
  <si>
    <t>Doosan</t>
  </si>
  <si>
    <t>DeVilbiss</t>
  </si>
  <si>
    <t>Hitachi</t>
  </si>
  <si>
    <t>Bauer</t>
  </si>
  <si>
    <t>Emglo</t>
  </si>
  <si>
    <t>Kobe Steel</t>
  </si>
  <si>
    <t>Quincy</t>
  </si>
  <si>
    <t>Sullair</t>
  </si>
  <si>
    <t>Totals:</t>
  </si>
  <si>
    <t>Day Sales ($)</t>
  </si>
  <si>
    <t>Company</t>
  </si>
  <si>
    <t>Compressor Sales Table:</t>
  </si>
  <si>
    <t>Kenny</t>
  </si>
  <si>
    <t>Sioux</t>
  </si>
  <si>
    <t>Commission %</t>
  </si>
  <si>
    <t>Gross Pay ($)</t>
  </si>
  <si>
    <t>Commission Earned ($)</t>
  </si>
  <si>
    <t>Commission Rate %</t>
  </si>
  <si>
    <t>Employee Sales Made ($)</t>
  </si>
  <si>
    <t>Hourly Earnings ($)</t>
  </si>
  <si>
    <t>Wage per Hour ($)</t>
  </si>
  <si>
    <t>Hours Worked</t>
  </si>
  <si>
    <t>Time Out</t>
  </si>
  <si>
    <t>Time In</t>
  </si>
  <si>
    <t>Employee's Compressor Company</t>
  </si>
  <si>
    <t>Employee</t>
  </si>
  <si>
    <t>Lookup Table:</t>
  </si>
  <si>
    <t>Compressors Distributor Inc. Payroll Table for Monday, 12/30/2024:</t>
  </si>
  <si>
    <t>Time Creator:</t>
  </si>
  <si>
    <t>Business</t>
  </si>
  <si>
    <t>Busn 218</t>
  </si>
  <si>
    <t>BAS 4 Year</t>
  </si>
  <si>
    <t>Mizuki Shiki</t>
  </si>
  <si>
    <t>Economics</t>
  </si>
  <si>
    <t>Econ 202</t>
  </si>
  <si>
    <t>AAS Business</t>
  </si>
  <si>
    <t>Chike Abo</t>
  </si>
  <si>
    <t>Accounting</t>
  </si>
  <si>
    <t>Acc 201</t>
  </si>
  <si>
    <t>Nori Ho</t>
  </si>
  <si>
    <t>Chantel Mimms</t>
  </si>
  <si>
    <t>Busn 101</t>
  </si>
  <si>
    <t>AAS Accounting</t>
  </si>
  <si>
    <t>Dylan Franks</t>
  </si>
  <si>
    <t>Kenny Noline</t>
  </si>
  <si>
    <t>English</t>
  </si>
  <si>
    <t>Eng 201</t>
  </si>
  <si>
    <t>Busn Transfer</t>
  </si>
  <si>
    <t>Sioux Chin</t>
  </si>
  <si>
    <t>BI 348</t>
  </si>
  <si>
    <t>Econ 201</t>
  </si>
  <si>
    <t>Eng 205</t>
  </si>
  <si>
    <t>Busn 210</t>
  </si>
  <si>
    <t>Acc 122</t>
  </si>
  <si>
    <t>Acc 121</t>
  </si>
  <si>
    <t>Dean Washington</t>
  </si>
  <si>
    <t>Acc 455</t>
  </si>
  <si>
    <t>Stats 350</t>
  </si>
  <si>
    <t>I</t>
  </si>
  <si>
    <t>D</t>
  </si>
  <si>
    <t>Busn 216</t>
  </si>
  <si>
    <t>Gigi Dmitri</t>
  </si>
  <si>
    <t>Count</t>
  </si>
  <si>
    <t>Cost of class:</t>
  </si>
  <si>
    <t>Calculation</t>
  </si>
  <si>
    <t>Department</t>
  </si>
  <si>
    <t>Grade</t>
  </si>
  <si>
    <t xml:space="preserve">Formula Goal #5: </t>
  </si>
  <si>
    <t>Student Degree</t>
  </si>
  <si>
    <t xml:space="preserve">Formula Goal #4: </t>
  </si>
  <si>
    <t xml:space="preserve">Formula Goal #3: </t>
  </si>
  <si>
    <t>Average</t>
  </si>
  <si>
    <t>Grade Random</t>
  </si>
  <si>
    <t>Data Random:</t>
  </si>
  <si>
    <t xml:space="preserve">Formula Goal #2: </t>
  </si>
  <si>
    <t>Degree Not Entered</t>
  </si>
  <si>
    <t>Cost of Class ($)</t>
  </si>
  <si>
    <t>Class</t>
  </si>
  <si>
    <t>Formula Goal #1:</t>
  </si>
  <si>
    <t>Complete the formula goals listed below.</t>
  </si>
  <si>
    <t>Goal:</t>
  </si>
  <si>
    <t>Did you put all formula inputs in cells?</t>
  </si>
  <si>
    <t>Did you label all the formula inputs?</t>
  </si>
  <si>
    <t>Did you use cell references in formulas to reference the formula inputs?</t>
  </si>
  <si>
    <t>Did you create a formula like: InvestAmount*(1+Rate)^Years = =C5*(1+C6)^C7?</t>
  </si>
  <si>
    <t>Did you create a spilled formula that puts a "W" when the A's Score is greater than the Opposing Team's Score, and an "L" if the A's Score is less than the Opposing Team's Score?</t>
  </si>
  <si>
    <t>Did you use a formula like: =IF(C12:C172&gt;B12:B172,"W","L") ?</t>
  </si>
  <si>
    <t>Did you create a spilled formula to total the number of ''W''s and ''L''s from the W/L column?</t>
  </si>
  <si>
    <t>Did you use a formula like: =COUNTIFS(D12#,F9:G9) ?</t>
  </si>
  <si>
    <t>Did the formula spill?</t>
  </si>
  <si>
    <t>Did you convert the text numbers to numbers?</t>
  </si>
  <si>
    <t>Did you create a formula to calculate the Total of Opposing Team's Scores?</t>
  </si>
  <si>
    <t>Did you create a formula like: =SUM(--B9:B169), or other formulas.</t>
  </si>
  <si>
    <t>Did you create a formula to calculate the Total of A's Scores?</t>
  </si>
  <si>
    <t>Did you create a formula like: =SUM(--C9:C169), or other formulas.</t>
  </si>
  <si>
    <t>Did you write a statement that explains what is wrong with the student GPA table, and how you can fix it?</t>
  </si>
  <si>
    <t>What was wrong: Someone decreased the decimals in the GPA column so that we cannot see the actual GPA with a decimal point. The Number Formatting is displaying a result that does not match the true underlying GPA number in the cell.</t>
  </si>
  <si>
    <t>Fix It:
To fix it, apply the General Number Formatting to see the true number in the cell. You can also use the Increase Decimal button.</t>
  </si>
  <si>
    <t>Did you list the accounting classes that each student has taken?</t>
  </si>
  <si>
    <t>Did you create a formula like: =TEXTJOIN(", ",,SORT(FILTER($D$6:$D$26,$B$6:$B$26=F6)))</t>
  </si>
  <si>
    <t>Did you use the function: SORT?</t>
  </si>
  <si>
    <t>Did you use the function: TEXTJOIN?</t>
  </si>
  <si>
    <t>Did you use the function: FILTER?</t>
  </si>
  <si>
    <t>Did you lock the references: $D$6:$D$26 and $B$6:$B$26?</t>
  </si>
  <si>
    <t>6)</t>
  </si>
  <si>
    <t>Did you create a data validation drop down list for student names using the range with all the students names in the Student Name column?</t>
  </si>
  <si>
    <t>Did you use a logical formula with mixed cell references, like: =$C10=$C$7?</t>
  </si>
  <si>
    <t>7)</t>
  </si>
  <si>
    <t>In the Price column of the table, did you create a spilled formula that can extract the ProductID from the Product ID From Manufacturer column and lookup the product price from the lookup table?</t>
  </si>
  <si>
    <t>Did you add a single logical formula to the data validation feature to color the rows in the table yellow to match the selected student's name?</t>
  </si>
  <si>
    <t>Did the formula convert the text number to a number?</t>
  </si>
  <si>
    <t>Did you create a formula like: =ROUND(C10:C21*D10#,2)?</t>
  </si>
  <si>
    <t>Did you create a formula like: =XLOOKUP(TEXTBEFORE(B10:B21,"-")+0,G13:G18,I13:I18)?</t>
  </si>
  <si>
    <t>In the Sales column of the table, did you create a spilled formula that will calculate the Sales (Units x Price)?</t>
  </si>
  <si>
    <t>8)</t>
  </si>
  <si>
    <t>In cells C19, F19, I19, did you create the total tax amount for each column?</t>
  </si>
  <si>
    <t>In cell I13, did you create an Excel Table Formula to calculate the Tax Amount for the Excel Table field Tax Amount.?</t>
  </si>
  <si>
    <t>In cell F13, did you create a Dynamic Spilled Array Formula to calculate the Tax Amount, then spill the formula down through the range F13:F17.?</t>
  </si>
  <si>
    <t>In cell C13, did you create a Single Input-Output Formula to calculate the Tax Amount, then copy the formula down through the range C13:C17.?</t>
  </si>
  <si>
    <t>In cell B21, did you write about when and why you would use each of the three types of formulas?</t>
  </si>
  <si>
    <t>9)</t>
  </si>
  <si>
    <t>10)</t>
  </si>
  <si>
    <t>Did you create a spilled formula in cell H8 that shows TRUE when the Student degree was entered into the Student Degree column?</t>
  </si>
  <si>
    <t>Did you calculate the Average Grade for the degree BAS 4 Year AND the Department Accounting?</t>
  </si>
  <si>
    <t>Did you count the records where the degree is Busn Transfer AND the Department is Economics?</t>
  </si>
  <si>
    <t>Did you create a formula like: =COUNTIFS(C8:C66,J15,E8:E66,K15)?</t>
  </si>
  <si>
    <t>Did you create Formula 1: for the Hours Worked column in the range F15:F23.
 Using the Time In and Time Out, create a spilled formula to calculate the employee's hours worked for the day?</t>
  </si>
  <si>
    <t>Did you create a formula like: =(E15:E23-D15:D23)*24?</t>
  </si>
  <si>
    <t>Did you create Formula 2: for  the Hourly Earnings ($) column in the range H15:H23. create a spilled formula to calculate the hourly earnings for the day.?</t>
  </si>
  <si>
    <t>Did you create a formula like: =ROUND(G15:G23*F15:F23,2)?</t>
  </si>
  <si>
    <t>Did you create Formula 3: for  the Employee Sales Made ($) column in the range I15:I23. From the sales table in the range N23:O58 create a spilled formula to add sales for the employee's compressor company?</t>
  </si>
  <si>
    <t>Did you create a formula like: =SUMIFS(O24:O58,N24:N58,C15:C23)?</t>
  </si>
  <si>
    <t>Did you create Formula 4: for  the Commission Rate % column in the range J15:J23. Create a spilled formula to lookup the commission rate based on the employee's sales for the day?</t>
  </si>
  <si>
    <t>Did you create a formula like: =LOOKUP(I15#,N15:O19)?</t>
  </si>
  <si>
    <t>Did you create Formula 5: for  the Hourly Earnings ($) column in the range H15:H23. Create a spilled formula to calculate the employee's earned commission. The formula is: Employee Sales Made ($) * Commission Rate %?</t>
  </si>
  <si>
    <t>Did you create a formula like: =ROUND(I15#*J15#,2)?</t>
  </si>
  <si>
    <t>Did you create Formula 6: for  the Gross Pay ($) column in the range L15:L23. Create a spilled formula to calculate the employee's gross pay for the day. The formula is: Hourly Earnings ($) + Commission Earned ($)?</t>
  </si>
  <si>
    <t>Did you create a formula like: =K15#+H15#?</t>
  </si>
  <si>
    <t>Did you create an aggregate formula 7: to calculate the total commissions earned?</t>
  </si>
  <si>
    <t>Did you create a formula like: =SUM(K15#)?</t>
  </si>
  <si>
    <t>Did you create an aggregate formula 8: to calculate the total gross pay?</t>
  </si>
  <si>
    <t>Did you create a formula like: =SUM(L15#)?</t>
  </si>
  <si>
    <t>Did you create a formula like: =ISBLANK(C8:C66)?</t>
  </si>
  <si>
    <t>Did you create a formula like: =AVERAGEIFS(F8:F66,C8:C66,J10,E8:E66,K10)?</t>
  </si>
  <si>
    <t>Did you create a formula like: =SUM(IF((C8:C66=J20)+(E8:E66=K20),1)) or =ROWS(FILTER(B8:B66,(C8:C66=J20)+(E8:E66=K20)))?</t>
  </si>
  <si>
    <t>Did you count the records where the degree is Busn Transfer OR the Department is Economics?</t>
  </si>
  <si>
    <t>Did you count the records where the grade is greater than or equal to 3.5 AND the Department is Accounting?</t>
  </si>
  <si>
    <t>Did you create a formula like: =COUNTIFS(F8:F66,"&gt;="&amp;J25,E8:E66,K25)?</t>
  </si>
  <si>
    <t>Did you have your name in the test file name?</t>
  </si>
  <si>
    <t>This test has ten problems on the worksheet with the names "P(1)", "P(2)", all the way to P(10).</t>
  </si>
  <si>
    <t>This test will take a long time. It will take many days and many hours to complete, so give yourself enough time. Plan ahead.</t>
  </si>
  <si>
    <t>This test is worth 200 points. This is double what the other tests are worth.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</si>
</sst>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2"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8"/>
      <color theme="0"/>
      <name val="Aptos Narrow"/>
      <family val="2"/>
      <scheme val="minor"/>
    </font>
    <font>
      <b/>
      <sz val="18"/>
      <color rgb="FFFF0000"/>
      <name val="Aptos Narrow"/>
      <family val="2"/>
      <scheme val="minor"/>
    </font>
    <font>
      <b/>
      <sz val="11"/>
      <color rgb="FFFF0000"/>
      <name val="Aptos Narrow"/>
      <family val="2"/>
      <scheme val="minor"/>
    </font>
    <font>
      <sz val="11"/>
      <color rgb="FFFFFF00"/>
      <name val="Aptos Narrow"/>
      <family val="2"/>
      <scheme val="minor"/>
    </font>
    <font>
      <sz val="8"/>
      <name val="Aptos Narrow"/>
      <family val="2"/>
      <scheme val="minor"/>
    </font>
    <font>
      <sz val="10"/>
      <name val="Arial"/>
      <family val="2"/>
    </font>
    <font>
      <sz val="11"/>
      <color theme="0" tint="-4.9989318521683403E-2"/>
      <name val="Aptos Narrow"/>
      <family val="2"/>
      <scheme val="minor"/>
    </font>
    <font>
      <sz val="11"/>
      <color rgb="FF000000"/>
      <name val="Aptos Narrow"/>
      <family val="2"/>
      <scheme val="minor"/>
    </font>
  </fonts>
  <fills count="10">
    <fill>
      <patternFill patternType="none"/>
    </fill>
    <fill>
      <patternFill patternType="gray125"/>
    </fill>
    <fill>
      <patternFill patternType="solid">
        <fgColor rgb="FF002060"/>
        <bgColor indexed="64"/>
      </patternFill>
    </fill>
    <fill>
      <patternFill patternType="solid">
        <fgColor rgb="FFFFFFCC"/>
        <bgColor indexed="64"/>
      </patternFill>
    </fill>
    <fill>
      <patternFill patternType="solid">
        <fgColor theme="1"/>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CC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0" fontId="9" fillId="0" borderId="0"/>
  </cellStyleXfs>
  <cellXfs count="108">
    <xf numFmtId="0" fontId="0" fillId="0" borderId="0" xfId="0"/>
    <xf numFmtId="0" fontId="1" fillId="2" borderId="1" xfId="0" applyFont="1" applyFill="1" applyBorder="1"/>
    <xf numFmtId="0" fontId="2" fillId="3" borderId="1" xfId="0" quotePrefix="1" applyFont="1" applyFill="1" applyBorder="1" applyAlignment="1">
      <alignment horizontal="center"/>
    </xf>
    <xf numFmtId="0" fontId="0" fillId="3" borderId="1" xfId="0" applyFill="1" applyBorder="1" applyAlignment="1">
      <alignment wrapText="1"/>
    </xf>
    <xf numFmtId="0" fontId="0" fillId="3" borderId="1" xfId="0" applyFill="1" applyBorder="1"/>
    <xf numFmtId="0" fontId="0" fillId="0" borderId="1" xfId="0" applyBorder="1"/>
    <xf numFmtId="0" fontId="2" fillId="3" borderId="1" xfId="0" applyFont="1" applyFill="1" applyBorder="1" applyAlignment="1">
      <alignment horizontal="center"/>
    </xf>
    <xf numFmtId="0" fontId="3" fillId="4" borderId="2" xfId="0" applyFont="1" applyFill="1" applyBorder="1"/>
    <xf numFmtId="0" fontId="1" fillId="4" borderId="3" xfId="0" applyFont="1" applyFill="1" applyBorder="1" applyAlignment="1">
      <alignment horizontal="right" wrapText="1"/>
    </xf>
    <xf numFmtId="0" fontId="1" fillId="4" borderId="1" xfId="0" applyFont="1" applyFill="1" applyBorder="1"/>
    <xf numFmtId="0" fontId="0" fillId="0" borderId="1" xfId="0" applyBorder="1" applyAlignment="1">
      <alignment wrapText="1"/>
    </xf>
    <xf numFmtId="0" fontId="3" fillId="5" borderId="2" xfId="0" applyFont="1" applyFill="1" applyBorder="1"/>
    <xf numFmtId="0" fontId="1" fillId="5" borderId="3" xfId="0" applyFont="1" applyFill="1" applyBorder="1" applyAlignment="1">
      <alignment horizontal="right" wrapText="1"/>
    </xf>
    <xf numFmtId="0" fontId="1" fillId="5" borderId="1" xfId="0" applyFont="1" applyFill="1" applyBorder="1" applyAlignment="1">
      <alignment horizontal="right"/>
    </xf>
    <xf numFmtId="0" fontId="3" fillId="5" borderId="1" xfId="0" applyFont="1" applyFill="1" applyBorder="1"/>
    <xf numFmtId="0" fontId="3" fillId="5" borderId="1" xfId="0" applyFont="1" applyFill="1" applyBorder="1" applyAlignment="1">
      <alignment wrapText="1"/>
    </xf>
    <xf numFmtId="0" fontId="0" fillId="6" borderId="2" xfId="0" applyFill="1" applyBorder="1"/>
    <xf numFmtId="0" fontId="0" fillId="6" borderId="3" xfId="0" applyFill="1" applyBorder="1" applyAlignment="1">
      <alignment wrapText="1"/>
    </xf>
    <xf numFmtId="0" fontId="2" fillId="6" borderId="1" xfId="0" applyFont="1" applyFill="1" applyBorder="1" applyAlignment="1">
      <alignment horizontal="right"/>
    </xf>
    <xf numFmtId="0" fontId="2" fillId="0" borderId="1" xfId="0" applyFont="1" applyBorder="1"/>
    <xf numFmtId="0" fontId="4" fillId="5" borderId="4" xfId="0" applyFont="1" applyFill="1" applyBorder="1" applyAlignment="1">
      <alignment horizontal="centerContinuous"/>
    </xf>
    <xf numFmtId="0" fontId="5" fillId="5" borderId="3" xfId="0" applyFont="1" applyFill="1" applyBorder="1" applyAlignment="1">
      <alignment horizontal="centerContinuous"/>
    </xf>
    <xf numFmtId="0" fontId="0" fillId="7" borderId="0" xfId="0" applyFill="1" applyAlignment="1">
      <alignment horizontal="left" indent="3"/>
    </xf>
    <xf numFmtId="0" fontId="0" fillId="7" borderId="0" xfId="0" applyFill="1"/>
    <xf numFmtId="0" fontId="0" fillId="7" borderId="5" xfId="0" applyFill="1" applyBorder="1"/>
    <xf numFmtId="0" fontId="2" fillId="7" borderId="5" xfId="0" applyFont="1" applyFill="1" applyBorder="1"/>
    <xf numFmtId="0" fontId="6" fillId="7" borderId="0" xfId="0" applyFont="1" applyFill="1"/>
    <xf numFmtId="0" fontId="7" fillId="7" borderId="0" xfId="0" applyFont="1" applyFill="1"/>
    <xf numFmtId="0" fontId="0" fillId="3" borderId="1" xfId="0" applyFill="1" applyBorder="1" applyAlignment="1">
      <alignment horizontal="left" wrapText="1"/>
    </xf>
    <xf numFmtId="0" fontId="2" fillId="8" borderId="1" xfId="0" quotePrefix="1" applyFont="1" applyFill="1" applyBorder="1" applyAlignment="1">
      <alignment horizontal="center"/>
    </xf>
    <xf numFmtId="0" fontId="0" fillId="8" borderId="1" xfId="0" applyFill="1" applyBorder="1" applyAlignment="1">
      <alignment horizontal="left" wrapText="1"/>
    </xf>
    <xf numFmtId="0" fontId="0" fillId="8" borderId="1" xfId="0" applyFill="1" applyBorder="1"/>
    <xf numFmtId="0" fontId="0" fillId="8" borderId="1" xfId="0" applyFill="1" applyBorder="1" applyAlignment="1">
      <alignment wrapText="1"/>
    </xf>
    <xf numFmtId="0" fontId="2" fillId="8" borderId="1" xfId="0" applyFont="1" applyFill="1" applyBorder="1" applyAlignment="1">
      <alignment horizontal="center"/>
    </xf>
    <xf numFmtId="0" fontId="0" fillId="3" borderId="6" xfId="0" applyFill="1" applyBorder="1"/>
    <xf numFmtId="0" fontId="0" fillId="3" borderId="9" xfId="0" applyFill="1" applyBorder="1"/>
    <xf numFmtId="0" fontId="2" fillId="0" borderId="0" xfId="0" applyFont="1"/>
    <xf numFmtId="4" fontId="0" fillId="9" borderId="1" xfId="0" applyNumberFormat="1" applyFill="1" applyBorder="1"/>
    <xf numFmtId="10" fontId="0" fillId="0" borderId="1" xfId="0" applyNumberFormat="1" applyBorder="1"/>
    <xf numFmtId="0" fontId="3" fillId="2" borderId="1" xfId="0" applyFont="1" applyFill="1" applyBorder="1" applyAlignment="1">
      <alignment wrapText="1"/>
    </xf>
    <xf numFmtId="4" fontId="0" fillId="0" borderId="1" xfId="0" applyNumberFormat="1" applyBorder="1"/>
    <xf numFmtId="0" fontId="0" fillId="9" borderId="1" xfId="0" applyFill="1" applyBorder="1"/>
    <xf numFmtId="0" fontId="0" fillId="0" borderId="1" xfId="0" quotePrefix="1" applyBorder="1" applyAlignment="1">
      <alignment horizontal="right"/>
    </xf>
    <xf numFmtId="0" fontId="1" fillId="2" borderId="1" xfId="0" applyFont="1" applyFill="1" applyBorder="1" applyAlignment="1">
      <alignment wrapText="1"/>
    </xf>
    <xf numFmtId="0" fontId="0" fillId="3" borderId="10" xfId="0" applyFill="1" applyBorder="1" applyAlignment="1">
      <alignment wrapText="1"/>
    </xf>
    <xf numFmtId="0" fontId="0" fillId="3" borderId="5" xfId="0" applyFill="1" applyBorder="1" applyAlignment="1">
      <alignment wrapText="1"/>
    </xf>
    <xf numFmtId="0" fontId="0" fillId="3" borderId="11" xfId="0" applyFill="1" applyBorder="1"/>
    <xf numFmtId="0" fontId="0" fillId="3" borderId="0" xfId="0" applyFill="1"/>
    <xf numFmtId="0" fontId="2" fillId="3" borderId="12" xfId="0" applyFont="1" applyFill="1" applyBorder="1"/>
    <xf numFmtId="0" fontId="0" fillId="3" borderId="12" xfId="0" applyFill="1" applyBorder="1"/>
    <xf numFmtId="0" fontId="0" fillId="3" borderId="8" xfId="0" applyFill="1" applyBorder="1"/>
    <xf numFmtId="0" fontId="0" fillId="3" borderId="7" xfId="0" applyFill="1" applyBorder="1"/>
    <xf numFmtId="0" fontId="2" fillId="3" borderId="6" xfId="0" applyFont="1" applyFill="1" applyBorder="1"/>
    <xf numFmtId="0" fontId="0" fillId="3" borderId="10" xfId="0" applyFill="1" applyBorder="1"/>
    <xf numFmtId="0" fontId="0" fillId="3" borderId="5" xfId="0" applyFill="1" applyBorder="1"/>
    <xf numFmtId="1" fontId="0" fillId="0" borderId="1" xfId="0" applyNumberFormat="1" applyBorder="1"/>
    <xf numFmtId="164" fontId="0" fillId="0" borderId="1" xfId="0" applyNumberFormat="1" applyBorder="1"/>
    <xf numFmtId="0" fontId="10" fillId="2" borderId="0" xfId="0" applyFont="1" applyFill="1"/>
    <xf numFmtId="0" fontId="10" fillId="2" borderId="1" xfId="0" applyFont="1" applyFill="1" applyBorder="1"/>
    <xf numFmtId="0" fontId="3" fillId="2" borderId="1" xfId="0" applyFont="1" applyFill="1" applyBorder="1"/>
    <xf numFmtId="0" fontId="1" fillId="5" borderId="1" xfId="0" applyFont="1" applyFill="1" applyBorder="1"/>
    <xf numFmtId="0" fontId="0" fillId="3" borderId="11" xfId="0" applyFill="1" applyBorder="1" applyAlignment="1">
      <alignment wrapText="1"/>
    </xf>
    <xf numFmtId="0" fontId="0" fillId="3" borderId="0" xfId="0" applyFill="1" applyAlignment="1">
      <alignment wrapText="1"/>
    </xf>
    <xf numFmtId="0" fontId="2" fillId="3" borderId="12" xfId="0" applyFont="1" applyFill="1" applyBorder="1" applyAlignment="1">
      <alignment wrapText="1"/>
    </xf>
    <xf numFmtId="4" fontId="0" fillId="0" borderId="0" xfId="0" applyNumberFormat="1"/>
    <xf numFmtId="10" fontId="0" fillId="9" borderId="1" xfId="0" applyNumberFormat="1" applyFill="1" applyBorder="1"/>
    <xf numFmtId="18" fontId="0" fillId="0" borderId="1" xfId="0" applyNumberFormat="1" applyBorder="1"/>
    <xf numFmtId="3" fontId="0" fillId="0" borderId="1" xfId="0" applyNumberFormat="1" applyBorder="1"/>
    <xf numFmtId="0" fontId="0" fillId="3" borderId="13" xfId="0" applyFill="1" applyBorder="1"/>
    <xf numFmtId="0" fontId="0" fillId="3" borderId="14" xfId="0" applyFill="1" applyBorder="1"/>
    <xf numFmtId="0" fontId="0" fillId="3" borderId="15" xfId="0" applyFill="1" applyBorder="1"/>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0" fillId="3" borderId="20" xfId="0" applyFill="1" applyBorder="1"/>
    <xf numFmtId="3" fontId="0" fillId="9" borderId="1" xfId="0" applyNumberFormat="1" applyFill="1" applyBorder="1"/>
    <xf numFmtId="0" fontId="0" fillId="0" borderId="24" xfId="0" applyBorder="1"/>
    <xf numFmtId="0" fontId="11" fillId="8" borderId="1" xfId="0" applyFont="1" applyFill="1" applyBorder="1" applyAlignment="1">
      <alignment horizontal="left" wrapText="1"/>
    </xf>
    <xf numFmtId="0" fontId="11" fillId="3" borderId="0" xfId="0" applyFont="1" applyFill="1" applyAlignment="1">
      <alignment wrapText="1"/>
    </xf>
    <xf numFmtId="0" fontId="11" fillId="3" borderId="0" xfId="0" applyFont="1" applyFill="1"/>
    <xf numFmtId="0" fontId="0" fillId="3" borderId="9" xfId="0" applyFill="1" applyBorder="1" applyAlignment="1">
      <alignment wrapText="1"/>
    </xf>
    <xf numFmtId="0" fontId="0" fillId="3" borderId="5" xfId="0" applyFill="1" applyBorder="1" applyAlignment="1">
      <alignment wrapText="1"/>
    </xf>
    <xf numFmtId="0" fontId="0" fillId="3" borderId="10" xfId="0" applyFill="1" applyBorder="1" applyAlignment="1">
      <alignment wrapText="1"/>
    </xf>
    <xf numFmtId="0" fontId="0" fillId="8" borderId="6" xfId="0" applyFill="1" applyBorder="1" applyAlignment="1">
      <alignment vertical="top"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8" borderId="12" xfId="0" applyFill="1" applyBorder="1" applyAlignment="1">
      <alignment vertical="top" wrapText="1"/>
    </xf>
    <xf numFmtId="0" fontId="0" fillId="8" borderId="0" xfId="0" applyFill="1" applyAlignment="1">
      <alignment vertical="top" wrapText="1"/>
    </xf>
    <xf numFmtId="0" fontId="0" fillId="8" borderId="11" xfId="0" applyFill="1" applyBorder="1" applyAlignment="1">
      <alignment vertical="top" wrapText="1"/>
    </xf>
    <xf numFmtId="0" fontId="0" fillId="8" borderId="9" xfId="0" applyFill="1" applyBorder="1" applyAlignment="1">
      <alignment vertical="top" wrapText="1"/>
    </xf>
    <xf numFmtId="0" fontId="0" fillId="8" borderId="5" xfId="0" applyFill="1" applyBorder="1" applyAlignment="1">
      <alignment vertical="top" wrapText="1"/>
    </xf>
    <xf numFmtId="0" fontId="0" fillId="8" borderId="10" xfId="0" applyFill="1" applyBorder="1" applyAlignment="1">
      <alignment vertical="top" wrapText="1"/>
    </xf>
    <xf numFmtId="0" fontId="0" fillId="3" borderId="12" xfId="0" applyFill="1" applyBorder="1" applyAlignment="1">
      <alignment wrapText="1"/>
    </xf>
    <xf numFmtId="0" fontId="0" fillId="3" borderId="0" xfId="0" applyFill="1" applyAlignment="1">
      <alignment wrapText="1"/>
    </xf>
    <xf numFmtId="0" fontId="0" fillId="3" borderId="11" xfId="0" applyFill="1" applyBorder="1" applyAlignment="1">
      <alignment wrapText="1"/>
    </xf>
    <xf numFmtId="0" fontId="0" fillId="3" borderId="6" xfId="0" applyFill="1" applyBorder="1" applyAlignment="1">
      <alignment horizontal="left" wrapText="1"/>
    </xf>
    <xf numFmtId="0" fontId="0" fillId="3" borderId="7" xfId="0" applyFill="1" applyBorder="1" applyAlignment="1">
      <alignment horizontal="left" wrapText="1"/>
    </xf>
    <xf numFmtId="0" fontId="0" fillId="3" borderId="8" xfId="0" applyFill="1" applyBorder="1" applyAlignment="1">
      <alignment horizontal="left" wrapText="1"/>
    </xf>
    <xf numFmtId="0" fontId="0" fillId="3" borderId="12" xfId="0" applyFill="1" applyBorder="1" applyAlignment="1">
      <alignment horizontal="left" wrapText="1"/>
    </xf>
    <xf numFmtId="0" fontId="0" fillId="3" borderId="0" xfId="0" applyFill="1" applyAlignment="1">
      <alignment horizontal="left" wrapText="1"/>
    </xf>
    <xf numFmtId="0" fontId="0" fillId="3" borderId="11" xfId="0" applyFill="1" applyBorder="1" applyAlignment="1">
      <alignment horizontal="left" wrapText="1"/>
    </xf>
    <xf numFmtId="0" fontId="0" fillId="3" borderId="9" xfId="0" applyFill="1" applyBorder="1" applyAlignment="1">
      <alignment horizontal="left" wrapText="1"/>
    </xf>
    <xf numFmtId="0" fontId="0" fillId="3" borderId="5" xfId="0" applyFill="1" applyBorder="1" applyAlignment="1">
      <alignment horizontal="left" wrapText="1"/>
    </xf>
    <xf numFmtId="0" fontId="0" fillId="3" borderId="10" xfId="0" applyFill="1" applyBorder="1" applyAlignment="1">
      <alignment horizontal="left" wrapText="1"/>
    </xf>
    <xf numFmtId="0" fontId="0" fillId="3" borderId="23" xfId="0" applyFill="1" applyBorder="1" applyAlignment="1">
      <alignment vertical="top" wrapText="1"/>
    </xf>
    <xf numFmtId="0" fontId="0" fillId="3" borderId="22" xfId="0" applyFill="1" applyBorder="1" applyAlignment="1">
      <alignment vertical="top" wrapText="1"/>
    </xf>
    <xf numFmtId="0" fontId="0" fillId="3" borderId="21" xfId="0" applyFill="1" applyBorder="1" applyAlignment="1">
      <alignment vertical="top" wrapText="1"/>
    </xf>
  </cellXfs>
  <cellStyles count="2">
    <cellStyle name="Normal" xfId="0" builtinId="0"/>
    <cellStyle name="Normal 2" xfId="1" xr:uid="{B360A784-C8A3-4C8D-877A-74DFF17C7602}"/>
  </cellStyles>
  <dxfs count="1">
    <dxf>
      <fill>
        <patternFill>
          <bgColor rgb="FF00FF00"/>
        </patternFill>
      </fill>
    </dxf>
  </dxfs>
  <tableStyles count="0" defaultTableStyle="TableStyleMedium2" defaultPivotStyle="PivotStyleLight16"/>
  <colors>
    <mruColors>
      <color rgb="FFFFFFCC"/>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1AB2D-08E0-460D-9081-743C1B013EBD}">
  <sheetPr codeName="Sheet1">
    <tabColor rgb="FFFF0000"/>
  </sheetPr>
  <dimension ref="B2:RAL4580"/>
  <sheetViews>
    <sheetView zoomScale="70" zoomScaleNormal="70" workbookViewId="0">
      <pane ySplit="2" topLeftCell="A3" activePane="bottomLeft" state="frozen"/>
      <selection activeCell="B4" sqref="B4"/>
      <selection pane="bottomLeft"/>
    </sheetView>
  </sheetViews>
  <sheetFormatPr defaultRowHeight="14.75" x14ac:dyDescent="0.75"/>
  <cols>
    <col min="1" max="1" width="3.08984375" customWidth="1"/>
    <col min="3" max="3" width="88.453125" customWidth="1"/>
    <col min="4" max="4" width="14.54296875" bestFit="1" customWidth="1"/>
    <col min="5" max="5" width="13.31640625" bestFit="1" customWidth="1"/>
    <col min="6" max="6" width="22.6796875" customWidth="1"/>
    <col min="7" max="14" width="20.54296875" customWidth="1"/>
  </cols>
  <sheetData>
    <row r="2" spans="2:6" x14ac:dyDescent="0.75">
      <c r="B2" s="1" t="s">
        <v>0</v>
      </c>
      <c r="C2" s="1" t="s">
        <v>1</v>
      </c>
      <c r="D2" s="1" t="s">
        <v>2</v>
      </c>
      <c r="E2" s="1" t="s">
        <v>3</v>
      </c>
      <c r="F2" s="1" t="s">
        <v>4</v>
      </c>
    </row>
    <row r="3" spans="2:6" x14ac:dyDescent="0.75">
      <c r="B3" s="29" t="s">
        <v>5</v>
      </c>
      <c r="C3" s="30" t="s">
        <v>234</v>
      </c>
      <c r="D3" s="31">
        <f t="shared" ref="D3:D34" si="0">100/ROWS(C3:C68)*2</f>
        <v>3.0303030303030303</v>
      </c>
      <c r="E3" s="31">
        <f t="shared" ref="E3:E34" si="1">D3</f>
        <v>3.0303030303030303</v>
      </c>
      <c r="F3" s="32"/>
    </row>
    <row r="4" spans="2:6" x14ac:dyDescent="0.75">
      <c r="B4" s="29"/>
      <c r="C4" s="30" t="s">
        <v>235</v>
      </c>
      <c r="D4" s="31">
        <f t="shared" si="0"/>
        <v>3.0303030303030303</v>
      </c>
      <c r="E4" s="31">
        <f t="shared" si="1"/>
        <v>3.0303030303030303</v>
      </c>
      <c r="F4" s="32"/>
    </row>
    <row r="5" spans="2:6" x14ac:dyDescent="0.75">
      <c r="B5" s="29"/>
      <c r="C5" s="30" t="s">
        <v>236</v>
      </c>
      <c r="D5" s="31">
        <f t="shared" si="0"/>
        <v>3.0303030303030303</v>
      </c>
      <c r="E5" s="31">
        <f t="shared" si="1"/>
        <v>3.0303030303030303</v>
      </c>
      <c r="F5" s="32"/>
    </row>
    <row r="6" spans="2:6" x14ac:dyDescent="0.75">
      <c r="B6" s="29"/>
      <c r="C6" s="30" t="s">
        <v>237</v>
      </c>
      <c r="D6" s="31">
        <f t="shared" si="0"/>
        <v>3.0303030303030303</v>
      </c>
      <c r="E6" s="31">
        <f t="shared" si="1"/>
        <v>3.0303030303030303</v>
      </c>
      <c r="F6" s="32"/>
    </row>
    <row r="7" spans="2:6" ht="29.5" x14ac:dyDescent="0.75">
      <c r="B7" s="2" t="s">
        <v>6</v>
      </c>
      <c r="C7" s="28" t="s">
        <v>238</v>
      </c>
      <c r="D7" s="4">
        <f t="shared" si="0"/>
        <v>3.0303030303030303</v>
      </c>
      <c r="E7" s="4">
        <f t="shared" si="1"/>
        <v>3.0303030303030303</v>
      </c>
      <c r="F7" s="3"/>
    </row>
    <row r="8" spans="2:6" x14ac:dyDescent="0.75">
      <c r="B8" s="2"/>
      <c r="C8" s="28" t="s">
        <v>239</v>
      </c>
      <c r="D8" s="4">
        <f t="shared" si="0"/>
        <v>3.0303030303030303</v>
      </c>
      <c r="E8" s="4">
        <f t="shared" si="1"/>
        <v>3.0303030303030303</v>
      </c>
      <c r="F8" s="3"/>
    </row>
    <row r="9" spans="2:6" x14ac:dyDescent="0.75">
      <c r="B9" s="2"/>
      <c r="C9" s="28" t="s">
        <v>242</v>
      </c>
      <c r="D9" s="4">
        <f t="shared" si="0"/>
        <v>3.0303030303030303</v>
      </c>
      <c r="E9" s="4">
        <f t="shared" si="1"/>
        <v>3.0303030303030303</v>
      </c>
      <c r="F9" s="3"/>
    </row>
    <row r="10" spans="2:6" x14ac:dyDescent="0.75">
      <c r="B10" s="2"/>
      <c r="C10" s="28" t="s">
        <v>240</v>
      </c>
      <c r="D10" s="4">
        <f t="shared" si="0"/>
        <v>3.0303030303030303</v>
      </c>
      <c r="E10" s="4">
        <f t="shared" si="1"/>
        <v>3.0303030303030303</v>
      </c>
      <c r="F10" s="3"/>
    </row>
    <row r="11" spans="2:6" x14ac:dyDescent="0.75">
      <c r="B11" s="2"/>
      <c r="C11" s="28" t="s">
        <v>241</v>
      </c>
      <c r="D11" s="4">
        <f t="shared" si="0"/>
        <v>3.0303030303030303</v>
      </c>
      <c r="E11" s="4">
        <f t="shared" si="1"/>
        <v>3.0303030303030303</v>
      </c>
      <c r="F11" s="3"/>
    </row>
    <row r="12" spans="2:6" x14ac:dyDescent="0.75">
      <c r="B12" s="2"/>
      <c r="C12" s="28" t="s">
        <v>242</v>
      </c>
      <c r="D12" s="4">
        <f t="shared" si="0"/>
        <v>3.0303030303030303</v>
      </c>
      <c r="E12" s="4">
        <f t="shared" si="1"/>
        <v>3.0303030303030303</v>
      </c>
      <c r="F12" s="3"/>
    </row>
    <row r="13" spans="2:6" x14ac:dyDescent="0.75">
      <c r="B13" s="29" t="s">
        <v>18</v>
      </c>
      <c r="C13" s="30" t="s">
        <v>243</v>
      </c>
      <c r="D13" s="31">
        <f t="shared" si="0"/>
        <v>3.0303030303030303</v>
      </c>
      <c r="E13" s="31">
        <f t="shared" si="1"/>
        <v>3.0303030303030303</v>
      </c>
      <c r="F13" s="32"/>
    </row>
    <row r="14" spans="2:6" x14ac:dyDescent="0.75">
      <c r="B14" s="29"/>
      <c r="C14" s="30" t="s">
        <v>244</v>
      </c>
      <c r="D14" s="31">
        <f t="shared" si="0"/>
        <v>3.0303030303030303</v>
      </c>
      <c r="E14" s="31">
        <f t="shared" si="1"/>
        <v>3.0303030303030303</v>
      </c>
      <c r="F14" s="32"/>
    </row>
    <row r="15" spans="2:6" x14ac:dyDescent="0.75">
      <c r="B15" s="29"/>
      <c r="C15" s="30" t="s">
        <v>245</v>
      </c>
      <c r="D15" s="31">
        <f t="shared" si="0"/>
        <v>3.0303030303030303</v>
      </c>
      <c r="E15" s="31">
        <f t="shared" si="1"/>
        <v>3.0303030303030303</v>
      </c>
      <c r="F15" s="32"/>
    </row>
    <row r="16" spans="2:6" x14ac:dyDescent="0.75">
      <c r="B16" s="29"/>
      <c r="C16" s="30" t="s">
        <v>246</v>
      </c>
      <c r="D16" s="31">
        <f t="shared" si="0"/>
        <v>3.0303030303030303</v>
      </c>
      <c r="E16" s="31">
        <f t="shared" si="1"/>
        <v>3.0303030303030303</v>
      </c>
      <c r="F16" s="32"/>
    </row>
    <row r="17" spans="2:6" x14ac:dyDescent="0.75">
      <c r="B17" s="29"/>
      <c r="C17" s="30" t="s">
        <v>247</v>
      </c>
      <c r="D17" s="31">
        <f t="shared" si="0"/>
        <v>3.0303030303030303</v>
      </c>
      <c r="E17" s="31">
        <f t="shared" si="1"/>
        <v>3.0303030303030303</v>
      </c>
      <c r="F17" s="32"/>
    </row>
    <row r="18" spans="2:6" x14ac:dyDescent="0.75">
      <c r="B18" s="2" t="s">
        <v>19</v>
      </c>
      <c r="C18" s="28" t="s">
        <v>248</v>
      </c>
      <c r="D18" s="4">
        <f t="shared" si="0"/>
        <v>3.0303030303030303</v>
      </c>
      <c r="E18" s="4">
        <f t="shared" si="1"/>
        <v>3.0303030303030303</v>
      </c>
      <c r="F18" s="3"/>
    </row>
    <row r="19" spans="2:6" ht="44.25" x14ac:dyDescent="0.75">
      <c r="B19" s="2"/>
      <c r="C19" s="28" t="s">
        <v>249</v>
      </c>
      <c r="D19" s="4">
        <f t="shared" si="0"/>
        <v>3.0303030303030303</v>
      </c>
      <c r="E19" s="4">
        <f t="shared" si="1"/>
        <v>3.0303030303030303</v>
      </c>
      <c r="F19" s="3"/>
    </row>
    <row r="20" spans="2:6" ht="44.25" x14ac:dyDescent="0.75">
      <c r="B20" s="2"/>
      <c r="C20" s="28" t="s">
        <v>250</v>
      </c>
      <c r="D20" s="4">
        <f t="shared" si="0"/>
        <v>3.0303030303030303</v>
      </c>
      <c r="E20" s="4">
        <f t="shared" si="1"/>
        <v>3.0303030303030303</v>
      </c>
      <c r="F20" s="3"/>
    </row>
    <row r="21" spans="2:6" x14ac:dyDescent="0.75">
      <c r="B21" s="29" t="s">
        <v>25</v>
      </c>
      <c r="C21" s="30" t="s">
        <v>251</v>
      </c>
      <c r="D21" s="31">
        <f t="shared" si="0"/>
        <v>3.0303030303030303</v>
      </c>
      <c r="E21" s="31">
        <f t="shared" si="1"/>
        <v>3.0303030303030303</v>
      </c>
      <c r="F21" s="32"/>
    </row>
    <row r="22" spans="2:6" x14ac:dyDescent="0.75">
      <c r="B22" s="29"/>
      <c r="C22" s="78" t="s">
        <v>252</v>
      </c>
      <c r="D22" s="31">
        <f t="shared" si="0"/>
        <v>3.0303030303030303</v>
      </c>
      <c r="E22" s="31">
        <f t="shared" si="1"/>
        <v>3.0303030303030303</v>
      </c>
      <c r="F22" s="32"/>
    </row>
    <row r="23" spans="2:6" x14ac:dyDescent="0.75">
      <c r="B23" s="29"/>
      <c r="C23" s="30" t="s">
        <v>255</v>
      </c>
      <c r="D23" s="31">
        <f t="shared" si="0"/>
        <v>3.0303030303030303</v>
      </c>
      <c r="E23" s="31">
        <f t="shared" si="1"/>
        <v>3.0303030303030303</v>
      </c>
      <c r="F23" s="32"/>
    </row>
    <row r="24" spans="2:6" x14ac:dyDescent="0.75">
      <c r="B24" s="29"/>
      <c r="C24" s="30" t="s">
        <v>254</v>
      </c>
      <c r="D24" s="31">
        <f t="shared" si="0"/>
        <v>3.0303030303030303</v>
      </c>
      <c r="E24" s="31">
        <f t="shared" si="1"/>
        <v>3.0303030303030303</v>
      </c>
      <c r="F24" s="32"/>
    </row>
    <row r="25" spans="2:6" x14ac:dyDescent="0.75">
      <c r="B25" s="29"/>
      <c r="C25" s="30" t="s">
        <v>253</v>
      </c>
      <c r="D25" s="31">
        <f t="shared" si="0"/>
        <v>3.0303030303030303</v>
      </c>
      <c r="E25" s="31">
        <f t="shared" si="1"/>
        <v>3.0303030303030303</v>
      </c>
      <c r="F25" s="32"/>
    </row>
    <row r="26" spans="2:6" x14ac:dyDescent="0.75">
      <c r="B26" s="29"/>
      <c r="C26" s="30" t="s">
        <v>256</v>
      </c>
      <c r="D26" s="31">
        <f t="shared" si="0"/>
        <v>3.0303030303030303</v>
      </c>
      <c r="E26" s="31">
        <f t="shared" si="1"/>
        <v>3.0303030303030303</v>
      </c>
      <c r="F26" s="32"/>
    </row>
    <row r="27" spans="2:6" ht="29.5" x14ac:dyDescent="0.75">
      <c r="B27" s="2" t="s">
        <v>257</v>
      </c>
      <c r="C27" s="28" t="s">
        <v>258</v>
      </c>
      <c r="D27" s="4">
        <f t="shared" si="0"/>
        <v>3.0303030303030303</v>
      </c>
      <c r="E27" s="4">
        <f t="shared" si="1"/>
        <v>3.0303030303030303</v>
      </c>
      <c r="F27" s="3"/>
    </row>
    <row r="28" spans="2:6" ht="29.5" x14ac:dyDescent="0.75">
      <c r="B28" s="2"/>
      <c r="C28" s="28" t="s">
        <v>262</v>
      </c>
      <c r="D28" s="4">
        <f t="shared" si="0"/>
        <v>3.0303030303030303</v>
      </c>
      <c r="E28" s="4">
        <f t="shared" si="1"/>
        <v>3.0303030303030303</v>
      </c>
      <c r="F28" s="3"/>
    </row>
    <row r="29" spans="2:6" x14ac:dyDescent="0.75">
      <c r="B29" s="2"/>
      <c r="C29" s="28" t="s">
        <v>259</v>
      </c>
      <c r="D29" s="4">
        <f t="shared" si="0"/>
        <v>3.0303030303030303</v>
      </c>
      <c r="E29" s="4">
        <f t="shared" si="1"/>
        <v>3.0303030303030303</v>
      </c>
      <c r="F29" s="3"/>
    </row>
    <row r="30" spans="2:6" ht="29.5" x14ac:dyDescent="0.75">
      <c r="B30" s="29" t="s">
        <v>260</v>
      </c>
      <c r="C30" s="30" t="s">
        <v>261</v>
      </c>
      <c r="D30" s="31">
        <f t="shared" si="0"/>
        <v>3.0303030303030303</v>
      </c>
      <c r="E30" s="31">
        <f t="shared" si="1"/>
        <v>3.0303030303030303</v>
      </c>
      <c r="F30" s="32"/>
    </row>
    <row r="31" spans="2:6" x14ac:dyDescent="0.75">
      <c r="B31" s="29"/>
      <c r="C31" s="78" t="s">
        <v>265</v>
      </c>
      <c r="D31" s="31">
        <f t="shared" si="0"/>
        <v>3.0303030303030303</v>
      </c>
      <c r="E31" s="31">
        <f t="shared" si="1"/>
        <v>3.0303030303030303</v>
      </c>
      <c r="F31" s="32"/>
    </row>
    <row r="32" spans="2:6" x14ac:dyDescent="0.75">
      <c r="B32" s="29"/>
      <c r="C32" s="30" t="s">
        <v>263</v>
      </c>
      <c r="D32" s="31">
        <f t="shared" si="0"/>
        <v>3.0303030303030303</v>
      </c>
      <c r="E32" s="31">
        <f t="shared" si="1"/>
        <v>3.0303030303030303</v>
      </c>
      <c r="F32" s="32"/>
    </row>
    <row r="33" spans="2:6" x14ac:dyDescent="0.75">
      <c r="B33" s="29"/>
      <c r="C33" s="30" t="s">
        <v>242</v>
      </c>
      <c r="D33" s="31">
        <f t="shared" si="0"/>
        <v>3.0303030303030303</v>
      </c>
      <c r="E33" s="31">
        <f t="shared" si="1"/>
        <v>3.0303030303030303</v>
      </c>
      <c r="F33" s="32"/>
    </row>
    <row r="34" spans="2:6" x14ac:dyDescent="0.75">
      <c r="B34" s="29"/>
      <c r="C34" s="30" t="s">
        <v>266</v>
      </c>
      <c r="D34" s="31">
        <f t="shared" si="0"/>
        <v>3.0303030303030303</v>
      </c>
      <c r="E34" s="31">
        <f t="shared" si="1"/>
        <v>3.0303030303030303</v>
      </c>
      <c r="F34" s="32"/>
    </row>
    <row r="35" spans="2:6" x14ac:dyDescent="0.75">
      <c r="B35" s="29"/>
      <c r="C35" s="78" t="s">
        <v>264</v>
      </c>
      <c r="D35" s="31">
        <f t="shared" ref="D35:D66" si="2">100/ROWS(C35:C100)*2</f>
        <v>3.0303030303030303</v>
      </c>
      <c r="E35" s="31">
        <f t="shared" ref="E35:E66" si="3">D35</f>
        <v>3.0303030303030303</v>
      </c>
      <c r="F35" s="32"/>
    </row>
    <row r="36" spans="2:6" x14ac:dyDescent="0.75">
      <c r="B36" s="29"/>
      <c r="C36" s="30" t="s">
        <v>242</v>
      </c>
      <c r="D36" s="31">
        <f t="shared" si="2"/>
        <v>3.0303030303030303</v>
      </c>
      <c r="E36" s="31">
        <f t="shared" si="3"/>
        <v>3.0303030303030303</v>
      </c>
      <c r="F36" s="32"/>
    </row>
    <row r="37" spans="2:6" ht="29.5" x14ac:dyDescent="0.75">
      <c r="B37" s="2" t="s">
        <v>267</v>
      </c>
      <c r="C37" s="28" t="s">
        <v>271</v>
      </c>
      <c r="D37" s="4">
        <f t="shared" si="2"/>
        <v>3.0303030303030303</v>
      </c>
      <c r="E37" s="4">
        <f t="shared" si="3"/>
        <v>3.0303030303030303</v>
      </c>
      <c r="F37" s="3"/>
    </row>
    <row r="38" spans="2:6" ht="29.5" x14ac:dyDescent="0.75">
      <c r="B38" s="2"/>
      <c r="C38" s="28" t="s">
        <v>270</v>
      </c>
      <c r="D38" s="4">
        <f t="shared" si="2"/>
        <v>3.0303030303030303</v>
      </c>
      <c r="E38" s="4">
        <f t="shared" si="3"/>
        <v>3.0303030303030303</v>
      </c>
      <c r="F38" s="3"/>
    </row>
    <row r="39" spans="2:6" ht="29.5" x14ac:dyDescent="0.75">
      <c r="B39" s="2"/>
      <c r="C39" s="28" t="s">
        <v>269</v>
      </c>
      <c r="D39" s="4">
        <f t="shared" si="2"/>
        <v>3.0303030303030303</v>
      </c>
      <c r="E39" s="4">
        <f t="shared" si="3"/>
        <v>3.0303030303030303</v>
      </c>
      <c r="F39" s="3"/>
    </row>
    <row r="40" spans="2:6" x14ac:dyDescent="0.75">
      <c r="B40" s="2"/>
      <c r="C40" s="28" t="s">
        <v>268</v>
      </c>
      <c r="D40" s="4">
        <f t="shared" si="2"/>
        <v>3.0303030303030303</v>
      </c>
      <c r="E40" s="4">
        <f t="shared" si="3"/>
        <v>3.0303030303030303</v>
      </c>
      <c r="F40" s="3"/>
    </row>
    <row r="41" spans="2:6" x14ac:dyDescent="0.75">
      <c r="B41" s="2"/>
      <c r="C41" s="28" t="s">
        <v>272</v>
      </c>
      <c r="D41" s="4">
        <f t="shared" si="2"/>
        <v>3.0303030303030303</v>
      </c>
      <c r="E41" s="4">
        <f t="shared" si="3"/>
        <v>3.0303030303030303</v>
      </c>
      <c r="F41" s="3"/>
    </row>
    <row r="42" spans="2:6" ht="44.25" x14ac:dyDescent="0.75">
      <c r="B42" s="29" t="s">
        <v>273</v>
      </c>
      <c r="C42" s="30" t="s">
        <v>279</v>
      </c>
      <c r="D42" s="31">
        <f t="shared" si="2"/>
        <v>3.0303030303030303</v>
      </c>
      <c r="E42" s="31">
        <f t="shared" si="3"/>
        <v>3.0303030303030303</v>
      </c>
      <c r="F42" s="32"/>
    </row>
    <row r="43" spans="2:6" x14ac:dyDescent="0.75">
      <c r="B43" s="29"/>
      <c r="C43" s="30" t="s">
        <v>280</v>
      </c>
      <c r="D43" s="31">
        <f t="shared" si="2"/>
        <v>3.0303030303030303</v>
      </c>
      <c r="E43" s="31">
        <f t="shared" si="3"/>
        <v>3.0303030303030303</v>
      </c>
      <c r="F43" s="32"/>
    </row>
    <row r="44" spans="2:6" ht="29.5" x14ac:dyDescent="0.75">
      <c r="B44" s="29"/>
      <c r="C44" s="30" t="s">
        <v>281</v>
      </c>
      <c r="D44" s="31">
        <f t="shared" si="2"/>
        <v>3.0303030303030303</v>
      </c>
      <c r="E44" s="31">
        <f t="shared" si="3"/>
        <v>3.0303030303030303</v>
      </c>
      <c r="F44" s="32"/>
    </row>
    <row r="45" spans="2:6" x14ac:dyDescent="0.75">
      <c r="B45" s="29"/>
      <c r="C45" s="30" t="s">
        <v>282</v>
      </c>
      <c r="D45" s="31">
        <f t="shared" si="2"/>
        <v>3.0303030303030303</v>
      </c>
      <c r="E45" s="31">
        <f t="shared" si="3"/>
        <v>3.0303030303030303</v>
      </c>
      <c r="F45" s="32"/>
    </row>
    <row r="46" spans="2:6" ht="29.5" x14ac:dyDescent="0.75">
      <c r="B46" s="29"/>
      <c r="C46" s="30" t="s">
        <v>283</v>
      </c>
      <c r="D46" s="31">
        <f t="shared" si="2"/>
        <v>3.0303030303030303</v>
      </c>
      <c r="E46" s="31">
        <f t="shared" si="3"/>
        <v>3.0303030303030303</v>
      </c>
      <c r="F46" s="32"/>
    </row>
    <row r="47" spans="2:6" x14ac:dyDescent="0.75">
      <c r="B47" s="29"/>
      <c r="C47" s="30" t="s">
        <v>284</v>
      </c>
      <c r="D47" s="31">
        <f t="shared" si="2"/>
        <v>3.0303030303030303</v>
      </c>
      <c r="E47" s="31">
        <f t="shared" si="3"/>
        <v>3.0303030303030303</v>
      </c>
      <c r="F47" s="32"/>
    </row>
    <row r="48" spans="2:6" ht="29.5" x14ac:dyDescent="0.75">
      <c r="B48" s="29"/>
      <c r="C48" s="30" t="s">
        <v>285</v>
      </c>
      <c r="D48" s="31">
        <f t="shared" si="2"/>
        <v>3.0303030303030303</v>
      </c>
      <c r="E48" s="31">
        <f t="shared" si="3"/>
        <v>3.0303030303030303</v>
      </c>
      <c r="F48" s="32"/>
    </row>
    <row r="49" spans="2:6" x14ac:dyDescent="0.75">
      <c r="B49" s="29"/>
      <c r="C49" s="30" t="s">
        <v>286</v>
      </c>
      <c r="D49" s="31">
        <f t="shared" si="2"/>
        <v>3.0303030303030303</v>
      </c>
      <c r="E49" s="31">
        <f t="shared" si="3"/>
        <v>3.0303030303030303</v>
      </c>
      <c r="F49" s="32"/>
    </row>
    <row r="50" spans="2:6" ht="44.25" x14ac:dyDescent="0.75">
      <c r="B50" s="33"/>
      <c r="C50" s="30" t="s">
        <v>287</v>
      </c>
      <c r="D50" s="31">
        <f t="shared" si="2"/>
        <v>3.0303030303030303</v>
      </c>
      <c r="E50" s="31">
        <f t="shared" si="3"/>
        <v>3.0303030303030303</v>
      </c>
      <c r="F50" s="32"/>
    </row>
    <row r="51" spans="2:6" x14ac:dyDescent="0.75">
      <c r="B51" s="33"/>
      <c r="C51" s="30" t="s">
        <v>288</v>
      </c>
      <c r="D51" s="31">
        <f t="shared" si="2"/>
        <v>3.0303030303030303</v>
      </c>
      <c r="E51" s="31">
        <f t="shared" si="3"/>
        <v>3.0303030303030303</v>
      </c>
      <c r="F51" s="32"/>
    </row>
    <row r="52" spans="2:6" ht="44.25" x14ac:dyDescent="0.75">
      <c r="B52" s="33"/>
      <c r="C52" s="30" t="s">
        <v>289</v>
      </c>
      <c r="D52" s="31">
        <f t="shared" si="2"/>
        <v>3.0303030303030303</v>
      </c>
      <c r="E52" s="31">
        <f t="shared" si="3"/>
        <v>3.0303030303030303</v>
      </c>
      <c r="F52" s="32"/>
    </row>
    <row r="53" spans="2:6" x14ac:dyDescent="0.75">
      <c r="B53" s="33"/>
      <c r="C53" s="30" t="s">
        <v>290</v>
      </c>
      <c r="D53" s="31">
        <f t="shared" si="2"/>
        <v>3.0303030303030303</v>
      </c>
      <c r="E53" s="31">
        <f t="shared" si="3"/>
        <v>3.0303030303030303</v>
      </c>
      <c r="F53" s="32"/>
    </row>
    <row r="54" spans="2:6" x14ac:dyDescent="0.75">
      <c r="B54" s="33"/>
      <c r="C54" s="30" t="s">
        <v>291</v>
      </c>
      <c r="D54" s="31">
        <f t="shared" si="2"/>
        <v>3.0303030303030303</v>
      </c>
      <c r="E54" s="31">
        <f t="shared" si="3"/>
        <v>3.0303030303030303</v>
      </c>
      <c r="F54" s="32"/>
    </row>
    <row r="55" spans="2:6" x14ac:dyDescent="0.75">
      <c r="B55" s="33"/>
      <c r="C55" s="30" t="s">
        <v>292</v>
      </c>
      <c r="D55" s="31">
        <f t="shared" si="2"/>
        <v>3.0303030303030303</v>
      </c>
      <c r="E55" s="31">
        <f t="shared" si="3"/>
        <v>3.0303030303030303</v>
      </c>
      <c r="F55" s="32"/>
    </row>
    <row r="56" spans="2:6" x14ac:dyDescent="0.75">
      <c r="B56" s="33"/>
      <c r="C56" s="30" t="s">
        <v>293</v>
      </c>
      <c r="D56" s="31">
        <f t="shared" si="2"/>
        <v>3.0303030303030303</v>
      </c>
      <c r="E56" s="31">
        <f t="shared" si="3"/>
        <v>3.0303030303030303</v>
      </c>
      <c r="F56" s="32"/>
    </row>
    <row r="57" spans="2:6" x14ac:dyDescent="0.75">
      <c r="B57" s="33"/>
      <c r="C57" s="30" t="s">
        <v>294</v>
      </c>
      <c r="D57" s="31">
        <f t="shared" si="2"/>
        <v>3.0303030303030303</v>
      </c>
      <c r="E57" s="31">
        <f t="shared" si="3"/>
        <v>3.0303030303030303</v>
      </c>
      <c r="F57" s="32"/>
    </row>
    <row r="58" spans="2:6" ht="29.5" x14ac:dyDescent="0.75">
      <c r="B58" s="6" t="s">
        <v>274</v>
      </c>
      <c r="C58" s="79" t="s">
        <v>275</v>
      </c>
      <c r="D58" s="4">
        <f t="shared" si="2"/>
        <v>3.0303030303030303</v>
      </c>
      <c r="E58" s="4">
        <f t="shared" si="3"/>
        <v>3.0303030303030303</v>
      </c>
      <c r="F58" s="3"/>
    </row>
    <row r="59" spans="2:6" x14ac:dyDescent="0.75">
      <c r="B59" s="6"/>
      <c r="C59" s="28" t="s">
        <v>295</v>
      </c>
      <c r="D59" s="4">
        <f t="shared" si="2"/>
        <v>3.0303030303030303</v>
      </c>
      <c r="E59" s="4">
        <f t="shared" si="3"/>
        <v>3.0303030303030303</v>
      </c>
      <c r="F59" s="3"/>
    </row>
    <row r="60" spans="2:6" x14ac:dyDescent="0.75">
      <c r="B60" s="6"/>
      <c r="C60" s="79" t="s">
        <v>276</v>
      </c>
      <c r="D60" s="4">
        <f t="shared" si="2"/>
        <v>3.0303030303030303</v>
      </c>
      <c r="E60" s="4">
        <f t="shared" si="3"/>
        <v>3.0303030303030303</v>
      </c>
      <c r="F60" s="3"/>
    </row>
    <row r="61" spans="2:6" x14ac:dyDescent="0.75">
      <c r="B61" s="6"/>
      <c r="C61" s="28" t="s">
        <v>296</v>
      </c>
      <c r="D61" s="4">
        <f t="shared" si="2"/>
        <v>3.0303030303030303</v>
      </c>
      <c r="E61" s="4">
        <f t="shared" si="3"/>
        <v>3.0303030303030303</v>
      </c>
      <c r="F61" s="3"/>
    </row>
    <row r="62" spans="2:6" x14ac:dyDescent="0.75">
      <c r="B62" s="6"/>
      <c r="C62" s="79" t="s">
        <v>277</v>
      </c>
      <c r="D62" s="4">
        <f t="shared" si="2"/>
        <v>3.0303030303030303</v>
      </c>
      <c r="E62" s="4">
        <f t="shared" si="3"/>
        <v>3.0303030303030303</v>
      </c>
      <c r="F62" s="3"/>
    </row>
    <row r="63" spans="2:6" x14ac:dyDescent="0.75">
      <c r="B63" s="6"/>
      <c r="C63" s="28" t="s">
        <v>278</v>
      </c>
      <c r="D63" s="4">
        <f t="shared" si="2"/>
        <v>3.0303030303030303</v>
      </c>
      <c r="E63" s="4">
        <f t="shared" si="3"/>
        <v>3.0303030303030303</v>
      </c>
      <c r="F63" s="3"/>
    </row>
    <row r="64" spans="2:6" x14ac:dyDescent="0.75">
      <c r="B64" s="6"/>
      <c r="C64" s="80" t="s">
        <v>298</v>
      </c>
      <c r="D64" s="4">
        <f t="shared" si="2"/>
        <v>3.0303030303030303</v>
      </c>
      <c r="E64" s="4">
        <f t="shared" si="3"/>
        <v>3.0303030303030303</v>
      </c>
      <c r="F64" s="3"/>
    </row>
    <row r="65" spans="2:6" ht="29.5" x14ac:dyDescent="0.75">
      <c r="B65" s="6"/>
      <c r="C65" s="28" t="s">
        <v>297</v>
      </c>
      <c r="D65" s="4">
        <f t="shared" si="2"/>
        <v>3.0303030303030303</v>
      </c>
      <c r="E65" s="4">
        <f t="shared" si="3"/>
        <v>3.0303030303030303</v>
      </c>
      <c r="F65" s="3"/>
    </row>
    <row r="66" spans="2:6" x14ac:dyDescent="0.75">
      <c r="B66" s="6"/>
      <c r="C66" s="80" t="s">
        <v>299</v>
      </c>
      <c r="D66" s="4">
        <f t="shared" si="2"/>
        <v>3.0303030303030303</v>
      </c>
      <c r="E66" s="4">
        <f t="shared" si="3"/>
        <v>3.0303030303030303</v>
      </c>
      <c r="F66" s="3"/>
    </row>
    <row r="67" spans="2:6" x14ac:dyDescent="0.75">
      <c r="B67" s="6"/>
      <c r="C67" s="28" t="s">
        <v>300</v>
      </c>
      <c r="D67" s="4">
        <f t="shared" ref="D67:D68" si="4">100/ROWS(C67:C132)*2</f>
        <v>3.0303030303030303</v>
      </c>
      <c r="E67" s="4">
        <f t="shared" ref="E67:E68" si="5">D67</f>
        <v>3.0303030303030303</v>
      </c>
      <c r="F67" s="3"/>
    </row>
    <row r="68" spans="2:6" x14ac:dyDescent="0.75">
      <c r="B68" s="33"/>
      <c r="C68" s="30" t="s">
        <v>301</v>
      </c>
      <c r="D68" s="31">
        <f t="shared" si="4"/>
        <v>3.0303030303030303</v>
      </c>
      <c r="E68" s="31">
        <f t="shared" si="5"/>
        <v>3.0303030303030303</v>
      </c>
      <c r="F68" s="32"/>
    </row>
    <row r="69" spans="2:6" x14ac:dyDescent="0.75">
      <c r="B69" s="7"/>
      <c r="C69" s="8" t="s">
        <v>7</v>
      </c>
      <c r="D69" s="9">
        <f>SUM(D3:D68)</f>
        <v>200.00000000000003</v>
      </c>
      <c r="E69" s="5"/>
      <c r="F69" s="10"/>
    </row>
    <row r="70" spans="2:6" x14ac:dyDescent="0.75">
      <c r="B70" s="11"/>
      <c r="C70" s="12" t="s">
        <v>8</v>
      </c>
      <c r="D70" s="13" t="s">
        <v>9</v>
      </c>
      <c r="E70" s="14" t="str">
        <f>IF(D70="Yes",-0.25*SUM(E3:E68),"")</f>
        <v/>
      </c>
      <c r="F70" s="15" t="str">
        <f>IF(D70="Yes","Deduction for late test","")</f>
        <v/>
      </c>
    </row>
    <row r="71" spans="2:6" x14ac:dyDescent="0.75">
      <c r="B71" s="16"/>
      <c r="C71" s="17"/>
      <c r="D71" s="18" t="s">
        <v>10</v>
      </c>
      <c r="E71" s="19">
        <f>SUM(E3:E70)</f>
        <v>200.00000000000003</v>
      </c>
      <c r="F71" s="10"/>
    </row>
    <row r="74" spans="2:6" ht="24.25" x14ac:dyDescent="1.2">
      <c r="B74" s="20" t="s">
        <v>11</v>
      </c>
      <c r="C74" s="20"/>
      <c r="D74" s="20"/>
      <c r="E74" s="20"/>
      <c r="F74" s="21" t="s">
        <v>12</v>
      </c>
    </row>
    <row r="4578" spans="12203:12206" x14ac:dyDescent="0.75">
      <c r="RAI4578" t="s">
        <v>13</v>
      </c>
    </row>
    <row r="4580" spans="12203:12206" x14ac:dyDescent="0.75">
      <c r="RAL4580" t="s">
        <v>14</v>
      </c>
    </row>
  </sheetData>
  <phoneticPr fontId="8" type="noConversion"/>
  <conditionalFormatting sqref="B3:F21 B22 D22:F22 B23:F30 B31 D31:F31 B32:F34 B35:B37 D35:F37 C36:C37 B38:F57 B58 D58:F58 B59:F59 B60 D60:F60 B61:F61 B62 D62:F62 B63:F63 B64 D64:F64 B65:F65 B66 D66:F66 B67:F68">
    <cfRule type="expression" dxfId="0" priority="7">
      <formula>$D3&lt;&gt;$E3</formula>
    </cfRule>
  </conditionalFormatting>
  <dataValidations disablePrompts="1" count="1">
    <dataValidation type="list" allowBlank="1" showInputMessage="1" showErrorMessage="1" sqref="D70" xr:uid="{FD2BEB12-5033-42DF-A727-BA17017AD363}">
      <formula1>"Yes,No"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F22A2-F546-44FE-A5D7-DCBC4EB08D07}">
  <sheetPr codeName="Sheet4">
    <tabColor rgb="FFFFFF00"/>
  </sheetPr>
  <dimension ref="A1:L18"/>
  <sheetViews>
    <sheetView tabSelected="1" zoomScale="130" zoomScaleNormal="130" workbookViewId="0"/>
  </sheetViews>
  <sheetFormatPr defaultRowHeight="14.75" x14ac:dyDescent="0.75"/>
  <cols>
    <col min="1" max="1" width="2.54296875" customWidth="1"/>
    <col min="12" max="12" width="13.36328125" customWidth="1"/>
  </cols>
  <sheetData>
    <row r="1" spans="1:12" x14ac:dyDescent="0.75">
      <c r="A1" s="22" t="s">
        <v>26</v>
      </c>
      <c r="B1" s="23"/>
      <c r="C1" s="23"/>
      <c r="D1" s="23"/>
      <c r="E1" s="23"/>
      <c r="F1" s="23"/>
      <c r="G1" s="23"/>
      <c r="H1" s="23"/>
      <c r="I1" s="23"/>
      <c r="J1" s="23"/>
      <c r="K1" s="23"/>
      <c r="L1" s="23"/>
    </row>
    <row r="2" spans="1:12" x14ac:dyDescent="0.75">
      <c r="A2" s="24"/>
      <c r="B2" s="25" t="s">
        <v>15</v>
      </c>
      <c r="C2" s="24"/>
      <c r="D2" s="24"/>
      <c r="E2" s="24"/>
      <c r="F2" s="24"/>
      <c r="G2" s="24"/>
      <c r="H2" s="24"/>
      <c r="I2" s="24"/>
      <c r="J2" s="24"/>
      <c r="K2" s="24"/>
      <c r="L2" s="24"/>
    </row>
    <row r="3" spans="1:12" x14ac:dyDescent="0.75">
      <c r="A3" s="23" t="s">
        <v>5</v>
      </c>
      <c r="B3" s="23" t="s">
        <v>16</v>
      </c>
      <c r="C3" s="23"/>
      <c r="D3" s="23"/>
      <c r="E3" s="23"/>
      <c r="F3" s="23"/>
      <c r="G3" s="23"/>
      <c r="H3" s="23"/>
      <c r="I3" s="23"/>
      <c r="J3" s="23"/>
      <c r="K3" s="23"/>
      <c r="L3" s="23"/>
    </row>
    <row r="4" spans="1:12" x14ac:dyDescent="0.75">
      <c r="A4" s="23"/>
      <c r="B4" s="23" t="s">
        <v>27</v>
      </c>
      <c r="C4" s="23"/>
      <c r="D4" s="23"/>
      <c r="E4" s="23"/>
      <c r="F4" s="23"/>
      <c r="G4" s="23"/>
      <c r="H4" s="23"/>
      <c r="I4" s="23"/>
      <c r="J4" s="23"/>
      <c r="K4" s="23"/>
      <c r="L4" s="23"/>
    </row>
    <row r="5" spans="1:12" x14ac:dyDescent="0.75">
      <c r="A5" s="23"/>
      <c r="B5" s="23" t="s">
        <v>28</v>
      </c>
      <c r="C5" s="23"/>
      <c r="D5" s="23"/>
      <c r="E5" s="23"/>
      <c r="F5" s="23"/>
      <c r="G5" s="23"/>
      <c r="H5" s="23"/>
      <c r="I5" s="23"/>
      <c r="J5" s="23"/>
      <c r="K5" s="23"/>
      <c r="L5" s="23"/>
    </row>
    <row r="6" spans="1:12" x14ac:dyDescent="0.75">
      <c r="A6" s="23"/>
      <c r="B6" s="23" t="s">
        <v>17</v>
      </c>
      <c r="C6" s="23"/>
      <c r="D6" s="23"/>
      <c r="E6" s="23"/>
      <c r="F6" s="23"/>
      <c r="G6" s="23"/>
      <c r="H6" s="23"/>
      <c r="I6" s="23"/>
      <c r="J6" s="23"/>
      <c r="K6" s="23"/>
      <c r="L6" s="23"/>
    </row>
    <row r="7" spans="1:12" x14ac:dyDescent="0.75">
      <c r="A7" s="23" t="s">
        <v>6</v>
      </c>
      <c r="B7" s="23" t="s">
        <v>302</v>
      </c>
      <c r="C7" s="23"/>
      <c r="D7" s="23"/>
      <c r="E7" s="23"/>
      <c r="F7" s="23"/>
      <c r="G7" s="23"/>
      <c r="H7" s="23"/>
      <c r="I7" s="23"/>
      <c r="J7" s="23"/>
      <c r="K7" s="23"/>
      <c r="L7" s="23"/>
    </row>
    <row r="8" spans="1:12" x14ac:dyDescent="0.75">
      <c r="A8" s="23" t="s">
        <v>18</v>
      </c>
      <c r="B8" s="23" t="s">
        <v>303</v>
      </c>
      <c r="C8" s="23"/>
      <c r="D8" s="23"/>
      <c r="E8" s="23"/>
      <c r="F8" s="23"/>
      <c r="G8" s="23"/>
      <c r="H8" s="23"/>
      <c r="I8" s="23"/>
      <c r="J8" s="23"/>
      <c r="K8" s="23"/>
      <c r="L8" s="23"/>
    </row>
    <row r="9" spans="1:12" x14ac:dyDescent="0.75">
      <c r="A9" s="23" t="s">
        <v>19</v>
      </c>
      <c r="B9" s="23" t="s">
        <v>304</v>
      </c>
      <c r="C9" s="23"/>
      <c r="D9" s="23"/>
      <c r="E9" s="23"/>
      <c r="F9" s="23"/>
      <c r="G9" s="23"/>
      <c r="H9" s="23"/>
      <c r="I9" s="23"/>
      <c r="J9" s="23"/>
      <c r="K9" s="23"/>
      <c r="L9" s="23"/>
    </row>
    <row r="10" spans="1:12" x14ac:dyDescent="0.75">
      <c r="A10" s="23" t="s">
        <v>25</v>
      </c>
      <c r="B10" s="23" t="s">
        <v>20</v>
      </c>
      <c r="C10" s="23"/>
      <c r="D10" s="23"/>
      <c r="E10" s="23"/>
      <c r="F10" s="23"/>
      <c r="G10" s="23"/>
      <c r="H10" s="23"/>
      <c r="I10" s="23"/>
      <c r="J10" s="23"/>
      <c r="K10" s="23"/>
      <c r="L10" s="23"/>
    </row>
    <row r="11" spans="1:12" x14ac:dyDescent="0.75">
      <c r="A11" s="23"/>
      <c r="B11" s="23" t="s">
        <v>21</v>
      </c>
      <c r="C11" s="23"/>
      <c r="D11" s="23"/>
      <c r="E11" s="23"/>
      <c r="F11" s="23"/>
      <c r="G11" s="23"/>
      <c r="H11" s="23"/>
      <c r="I11" s="23"/>
      <c r="J11" s="23"/>
      <c r="K11" s="23"/>
      <c r="L11" s="23"/>
    </row>
    <row r="12" spans="1:12" x14ac:dyDescent="0.75">
      <c r="A12" s="23" t="s">
        <v>257</v>
      </c>
      <c r="B12" s="23" t="s">
        <v>22</v>
      </c>
      <c r="C12" s="23"/>
      <c r="D12" s="23"/>
      <c r="E12" s="23"/>
      <c r="F12" s="23"/>
      <c r="G12" s="23"/>
      <c r="H12" s="23"/>
      <c r="I12" s="23"/>
      <c r="J12" s="23"/>
      <c r="K12" s="23"/>
      <c r="L12" s="23"/>
    </row>
    <row r="13" spans="1:12" x14ac:dyDescent="0.75">
      <c r="A13" s="26"/>
      <c r="B13" s="23"/>
      <c r="C13" s="23"/>
      <c r="D13" s="23"/>
      <c r="E13" s="23"/>
      <c r="F13" s="23"/>
      <c r="G13" s="23"/>
      <c r="H13" s="23"/>
      <c r="I13" s="23"/>
      <c r="J13" s="23"/>
      <c r="K13" s="23"/>
      <c r="L13" s="23"/>
    </row>
    <row r="14" spans="1:12" x14ac:dyDescent="0.75">
      <c r="A14" s="26" t="s">
        <v>23</v>
      </c>
      <c r="B14" s="23"/>
      <c r="C14" s="23"/>
      <c r="D14" s="23"/>
      <c r="E14" s="23"/>
      <c r="F14" s="23"/>
      <c r="G14" s="23"/>
      <c r="H14" s="23"/>
      <c r="I14" s="23"/>
      <c r="J14" s="23"/>
      <c r="K14" s="23"/>
      <c r="L14" s="23"/>
    </row>
    <row r="15" spans="1:12" x14ac:dyDescent="0.75">
      <c r="A15" s="23"/>
      <c r="B15" s="23"/>
      <c r="C15" s="23"/>
      <c r="D15" s="23"/>
      <c r="E15" s="23"/>
      <c r="F15" s="27" t="s">
        <v>24</v>
      </c>
      <c r="G15" s="23"/>
      <c r="H15" s="23"/>
      <c r="I15" s="23"/>
      <c r="J15" s="23"/>
      <c r="K15" s="23"/>
      <c r="L15" s="23"/>
    </row>
    <row r="16" spans="1:12" x14ac:dyDescent="0.75">
      <c r="A16" s="23"/>
      <c r="B16" s="23"/>
      <c r="C16" s="23"/>
      <c r="D16" s="23"/>
      <c r="E16" s="23"/>
      <c r="F16" s="23"/>
      <c r="G16" s="23"/>
      <c r="H16" s="23"/>
      <c r="I16" s="23"/>
      <c r="J16" s="23"/>
      <c r="K16" s="23"/>
      <c r="L16" s="23"/>
    </row>
    <row r="17" spans="1:12" x14ac:dyDescent="0.75">
      <c r="A17" s="23"/>
      <c r="B17" s="23"/>
      <c r="C17" s="23"/>
      <c r="D17" s="23"/>
      <c r="E17" s="23"/>
      <c r="F17" s="23"/>
      <c r="G17" s="23"/>
      <c r="H17" s="23"/>
      <c r="I17" s="23"/>
      <c r="J17" s="23"/>
      <c r="K17" s="23"/>
      <c r="L17" s="23"/>
    </row>
    <row r="18" spans="1:12" x14ac:dyDescent="0.75">
      <c r="A18" s="23"/>
      <c r="B18" s="23"/>
      <c r="C18" s="23"/>
      <c r="D18" s="23"/>
      <c r="E18" s="23"/>
      <c r="F18" s="23"/>
      <c r="G18" s="23"/>
      <c r="H18" s="23"/>
      <c r="I18" s="23"/>
      <c r="J18" s="23"/>
      <c r="K18" s="23"/>
      <c r="L18"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90028-6865-42F9-B035-1C8104D3D318}">
  <sheetPr>
    <tabColor rgb="FF0000FF"/>
  </sheetPr>
  <dimension ref="B2:B3"/>
  <sheetViews>
    <sheetView zoomScale="130" zoomScaleNormal="130" workbookViewId="0"/>
  </sheetViews>
  <sheetFormatPr defaultRowHeight="14.75" x14ac:dyDescent="0.75"/>
  <cols>
    <col min="1" max="1" width="2" customWidth="1"/>
    <col min="2" max="2" width="20.453125" customWidth="1"/>
    <col min="3" max="3" width="13.76953125" customWidth="1"/>
  </cols>
  <sheetData>
    <row r="2" spans="2:2" x14ac:dyDescent="0.75">
      <c r="B2" s="36" t="s">
        <v>30</v>
      </c>
    </row>
    <row r="3" spans="2:2" x14ac:dyDescent="0.75">
      <c r="B3" t="s">
        <v>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30ACA-F5F3-44D2-854A-10107B9DDDD2}">
  <sheetPr>
    <tabColor rgb="FF0000FF"/>
  </sheetPr>
  <dimension ref="B2:G172"/>
  <sheetViews>
    <sheetView zoomScale="130" zoomScaleNormal="130" workbookViewId="0"/>
  </sheetViews>
  <sheetFormatPr defaultRowHeight="14.75" x14ac:dyDescent="0.75"/>
  <cols>
    <col min="1" max="1" width="3" customWidth="1"/>
    <col min="2" max="2" width="16.31640625" customWidth="1"/>
    <col min="5" max="7" width="11.31640625" customWidth="1"/>
  </cols>
  <sheetData>
    <row r="2" spans="2:7" x14ac:dyDescent="0.75">
      <c r="B2" s="52" t="s">
        <v>59</v>
      </c>
      <c r="C2" s="51"/>
      <c r="D2" s="51"/>
      <c r="E2" s="51"/>
      <c r="F2" s="51"/>
      <c r="G2" s="50"/>
    </row>
    <row r="3" spans="2:7" x14ac:dyDescent="0.75">
      <c r="B3" s="49" t="s">
        <v>58</v>
      </c>
      <c r="C3" s="47"/>
      <c r="D3" s="47"/>
      <c r="E3" s="47"/>
      <c r="F3" s="47"/>
      <c r="G3" s="46"/>
    </row>
    <row r="4" spans="2:7" x14ac:dyDescent="0.75">
      <c r="B4" s="49" t="s">
        <v>57</v>
      </c>
      <c r="C4" s="47"/>
      <c r="D4" s="47"/>
      <c r="E4" s="47"/>
      <c r="F4" s="47"/>
      <c r="G4" s="46"/>
    </row>
    <row r="5" spans="2:7" x14ac:dyDescent="0.75">
      <c r="B5" s="49" t="s">
        <v>56</v>
      </c>
      <c r="C5" s="47"/>
      <c r="D5" s="47"/>
      <c r="E5" s="47"/>
      <c r="F5" s="47"/>
      <c r="G5" s="46"/>
    </row>
    <row r="6" spans="2:7" x14ac:dyDescent="0.75">
      <c r="B6" s="48" t="s">
        <v>55</v>
      </c>
      <c r="C6" s="47"/>
      <c r="D6" s="47"/>
      <c r="E6" s="47"/>
      <c r="F6" s="47"/>
      <c r="G6" s="46"/>
    </row>
    <row r="7" spans="2:7" ht="30" customHeight="1" x14ac:dyDescent="0.75">
      <c r="B7" s="81" t="str">
        <f>"In the range "&amp;ADDRESS(ROW(F12),COLUMN(F12),4)&amp;":"&amp;ADDRESS(ROW(G12),COLUMN(G12),4)&amp;" use a spilled formula, total the number of ''W''s and ''L''s from the W/L column."</f>
        <v>In the range F12:G12 use a spilled formula, total the number of ''W''s and ''L''s from the W/L column.</v>
      </c>
      <c r="C7" s="82"/>
      <c r="D7" s="82"/>
      <c r="E7" s="82"/>
      <c r="F7" s="82"/>
      <c r="G7" s="83"/>
    </row>
    <row r="9" spans="2:7" x14ac:dyDescent="0.75">
      <c r="B9" s="36" t="s">
        <v>54</v>
      </c>
      <c r="F9" s="36" t="s">
        <v>53</v>
      </c>
      <c r="G9" s="36" t="s">
        <v>52</v>
      </c>
    </row>
    <row r="11" spans="2:7" ht="29.5" x14ac:dyDescent="0.75">
      <c r="B11" s="43" t="s">
        <v>51</v>
      </c>
      <c r="C11" s="43" t="s">
        <v>50</v>
      </c>
      <c r="D11" s="1" t="s">
        <v>49</v>
      </c>
      <c r="F11" s="43" t="s">
        <v>48</v>
      </c>
      <c r="G11" s="43" t="s">
        <v>47</v>
      </c>
    </row>
    <row r="12" spans="2:7" x14ac:dyDescent="0.75">
      <c r="B12" s="42" t="s">
        <v>36</v>
      </c>
      <c r="C12" s="42" t="s">
        <v>40</v>
      </c>
      <c r="D12" s="41"/>
      <c r="F12" s="41"/>
      <c r="G12" s="41"/>
    </row>
    <row r="13" spans="2:7" x14ac:dyDescent="0.75">
      <c r="B13" s="42" t="s">
        <v>41</v>
      </c>
      <c r="C13" s="42" t="s">
        <v>38</v>
      </c>
      <c r="D13" s="41"/>
    </row>
    <row r="14" spans="2:7" x14ac:dyDescent="0.75">
      <c r="B14" s="42" t="s">
        <v>39</v>
      </c>
      <c r="C14" s="42" t="s">
        <v>40</v>
      </c>
      <c r="D14" s="41"/>
    </row>
    <row r="15" spans="2:7" x14ac:dyDescent="0.75">
      <c r="B15" s="42" t="s">
        <v>40</v>
      </c>
      <c r="C15" s="42" t="s">
        <v>31</v>
      </c>
      <c r="D15" s="41"/>
    </row>
    <row r="16" spans="2:7" x14ac:dyDescent="0.75">
      <c r="B16" s="42" t="s">
        <v>39</v>
      </c>
      <c r="C16" s="42" t="s">
        <v>31</v>
      </c>
      <c r="D16" s="41"/>
    </row>
    <row r="17" spans="2:4" x14ac:dyDescent="0.75">
      <c r="B17" s="42" t="s">
        <v>39</v>
      </c>
      <c r="C17" s="42" t="s">
        <v>43</v>
      </c>
      <c r="D17" s="41"/>
    </row>
    <row r="18" spans="2:4" x14ac:dyDescent="0.75">
      <c r="B18" s="42" t="s">
        <v>33</v>
      </c>
      <c r="C18" s="42" t="s">
        <v>40</v>
      </c>
      <c r="D18" s="41"/>
    </row>
    <row r="19" spans="2:4" x14ac:dyDescent="0.75">
      <c r="B19" s="42" t="s">
        <v>37</v>
      </c>
      <c r="C19" s="42" t="s">
        <v>42</v>
      </c>
      <c r="D19" s="41"/>
    </row>
    <row r="20" spans="2:4" x14ac:dyDescent="0.75">
      <c r="B20" s="42" t="s">
        <v>40</v>
      </c>
      <c r="C20" s="42" t="s">
        <v>31</v>
      </c>
      <c r="D20" s="41"/>
    </row>
    <row r="21" spans="2:4" x14ac:dyDescent="0.75">
      <c r="B21" s="42" t="s">
        <v>35</v>
      </c>
      <c r="C21" s="42" t="s">
        <v>38</v>
      </c>
      <c r="D21" s="41"/>
    </row>
    <row r="22" spans="2:4" x14ac:dyDescent="0.75">
      <c r="B22" s="42" t="s">
        <v>35</v>
      </c>
      <c r="C22" s="42" t="s">
        <v>40</v>
      </c>
      <c r="D22" s="41"/>
    </row>
    <row r="23" spans="2:4" x14ac:dyDescent="0.75">
      <c r="B23" s="42" t="s">
        <v>40</v>
      </c>
      <c r="C23" s="42" t="s">
        <v>42</v>
      </c>
      <c r="D23" s="41"/>
    </row>
    <row r="24" spans="2:4" x14ac:dyDescent="0.75">
      <c r="B24" s="42" t="s">
        <v>33</v>
      </c>
      <c r="C24" s="42" t="s">
        <v>39</v>
      </c>
      <c r="D24" s="41"/>
    </row>
    <row r="25" spans="2:4" x14ac:dyDescent="0.75">
      <c r="B25" s="42" t="s">
        <v>42</v>
      </c>
      <c r="C25" s="42" t="s">
        <v>39</v>
      </c>
      <c r="D25" s="41"/>
    </row>
    <row r="26" spans="2:4" x14ac:dyDescent="0.75">
      <c r="B26" s="42" t="s">
        <v>31</v>
      </c>
      <c r="C26" s="42" t="s">
        <v>39</v>
      </c>
      <c r="D26" s="41"/>
    </row>
    <row r="27" spans="2:4" x14ac:dyDescent="0.75">
      <c r="B27" s="42" t="s">
        <v>41</v>
      </c>
      <c r="C27" s="42" t="s">
        <v>31</v>
      </c>
      <c r="D27" s="41"/>
    </row>
    <row r="28" spans="2:4" x14ac:dyDescent="0.75">
      <c r="B28" s="42" t="s">
        <v>41</v>
      </c>
      <c r="C28" s="42" t="s">
        <v>31</v>
      </c>
      <c r="D28" s="41"/>
    </row>
    <row r="29" spans="2:4" x14ac:dyDescent="0.75">
      <c r="B29" s="42" t="s">
        <v>40</v>
      </c>
      <c r="C29" s="42" t="s">
        <v>33</v>
      </c>
      <c r="D29" s="41"/>
    </row>
    <row r="30" spans="2:4" x14ac:dyDescent="0.75">
      <c r="B30" s="42" t="s">
        <v>39</v>
      </c>
      <c r="C30" s="42" t="s">
        <v>43</v>
      </c>
      <c r="D30" s="41"/>
    </row>
    <row r="31" spans="2:4" x14ac:dyDescent="0.75">
      <c r="B31" s="42" t="s">
        <v>39</v>
      </c>
      <c r="C31" s="42" t="s">
        <v>36</v>
      </c>
      <c r="D31" s="41"/>
    </row>
    <row r="32" spans="2:4" x14ac:dyDescent="0.75">
      <c r="B32" s="42" t="s">
        <v>40</v>
      </c>
      <c r="C32" s="42" t="s">
        <v>39</v>
      </c>
      <c r="D32" s="41"/>
    </row>
    <row r="33" spans="2:4" x14ac:dyDescent="0.75">
      <c r="B33" s="42" t="s">
        <v>36</v>
      </c>
      <c r="C33" s="42" t="s">
        <v>39</v>
      </c>
      <c r="D33" s="41"/>
    </row>
    <row r="34" spans="2:4" x14ac:dyDescent="0.75">
      <c r="B34" s="42" t="s">
        <v>41</v>
      </c>
      <c r="C34" s="42" t="s">
        <v>36</v>
      </c>
      <c r="D34" s="41"/>
    </row>
    <row r="35" spans="2:4" x14ac:dyDescent="0.75">
      <c r="B35" s="42" t="s">
        <v>31</v>
      </c>
      <c r="C35" s="42" t="s">
        <v>42</v>
      </c>
      <c r="D35" s="41"/>
    </row>
    <row r="36" spans="2:4" x14ac:dyDescent="0.75">
      <c r="B36" s="42" t="s">
        <v>40</v>
      </c>
      <c r="C36" s="42" t="s">
        <v>39</v>
      </c>
      <c r="D36" s="41"/>
    </row>
    <row r="37" spans="2:4" x14ac:dyDescent="0.75">
      <c r="B37" s="42" t="s">
        <v>31</v>
      </c>
      <c r="C37" s="42" t="s">
        <v>40</v>
      </c>
      <c r="D37" s="41"/>
    </row>
    <row r="38" spans="2:4" x14ac:dyDescent="0.75">
      <c r="B38" s="42" t="s">
        <v>35</v>
      </c>
      <c r="C38" s="42" t="s">
        <v>37</v>
      </c>
      <c r="D38" s="41"/>
    </row>
    <row r="39" spans="2:4" x14ac:dyDescent="0.75">
      <c r="B39" s="42" t="s">
        <v>40</v>
      </c>
      <c r="C39" s="42" t="s">
        <v>35</v>
      </c>
      <c r="D39" s="41"/>
    </row>
    <row r="40" spans="2:4" x14ac:dyDescent="0.75">
      <c r="B40" s="42" t="s">
        <v>31</v>
      </c>
      <c r="C40" s="42" t="s">
        <v>34</v>
      </c>
      <c r="D40" s="41"/>
    </row>
    <row r="41" spans="2:4" x14ac:dyDescent="0.75">
      <c r="B41" s="42" t="s">
        <v>40</v>
      </c>
      <c r="C41" s="42" t="s">
        <v>31</v>
      </c>
      <c r="D41" s="41"/>
    </row>
    <row r="42" spans="2:4" x14ac:dyDescent="0.75">
      <c r="B42" s="42" t="s">
        <v>36</v>
      </c>
      <c r="C42" s="42" t="s">
        <v>38</v>
      </c>
      <c r="D42" s="41"/>
    </row>
    <row r="43" spans="2:4" x14ac:dyDescent="0.75">
      <c r="B43" s="42" t="s">
        <v>31</v>
      </c>
      <c r="C43" s="42" t="s">
        <v>33</v>
      </c>
      <c r="D43" s="41"/>
    </row>
    <row r="44" spans="2:4" x14ac:dyDescent="0.75">
      <c r="B44" s="42" t="s">
        <v>36</v>
      </c>
      <c r="C44" s="42" t="s">
        <v>35</v>
      </c>
      <c r="D44" s="41"/>
    </row>
    <row r="45" spans="2:4" x14ac:dyDescent="0.75">
      <c r="B45" s="42" t="s">
        <v>31</v>
      </c>
      <c r="C45" s="42" t="s">
        <v>38</v>
      </c>
      <c r="D45" s="41"/>
    </row>
    <row r="46" spans="2:4" x14ac:dyDescent="0.75">
      <c r="B46" s="42" t="s">
        <v>36</v>
      </c>
      <c r="C46" s="42" t="s">
        <v>46</v>
      </c>
      <c r="D46" s="41"/>
    </row>
    <row r="47" spans="2:4" x14ac:dyDescent="0.75">
      <c r="B47" s="42" t="s">
        <v>42</v>
      </c>
      <c r="C47" s="42" t="s">
        <v>33</v>
      </c>
      <c r="D47" s="41"/>
    </row>
    <row r="48" spans="2:4" x14ac:dyDescent="0.75">
      <c r="B48" s="42" t="s">
        <v>44</v>
      </c>
      <c r="C48" s="42" t="s">
        <v>32</v>
      </c>
      <c r="D48" s="41"/>
    </row>
    <row r="49" spans="2:4" x14ac:dyDescent="0.75">
      <c r="B49" s="42" t="s">
        <v>41</v>
      </c>
      <c r="C49" s="42" t="s">
        <v>31</v>
      </c>
      <c r="D49" s="41"/>
    </row>
    <row r="50" spans="2:4" x14ac:dyDescent="0.75">
      <c r="B50" s="42" t="s">
        <v>33</v>
      </c>
      <c r="C50" s="42" t="s">
        <v>40</v>
      </c>
      <c r="D50" s="41"/>
    </row>
    <row r="51" spans="2:4" x14ac:dyDescent="0.75">
      <c r="B51" s="42" t="s">
        <v>46</v>
      </c>
      <c r="C51" s="42" t="s">
        <v>40</v>
      </c>
      <c r="D51" s="41"/>
    </row>
    <row r="52" spans="2:4" x14ac:dyDescent="0.75">
      <c r="B52" s="42" t="s">
        <v>43</v>
      </c>
      <c r="C52" s="42" t="s">
        <v>38</v>
      </c>
      <c r="D52" s="41"/>
    </row>
    <row r="53" spans="2:4" x14ac:dyDescent="0.75">
      <c r="B53" s="42" t="s">
        <v>41</v>
      </c>
      <c r="C53" s="42" t="s">
        <v>36</v>
      </c>
      <c r="D53" s="41"/>
    </row>
    <row r="54" spans="2:4" x14ac:dyDescent="0.75">
      <c r="B54" s="42" t="s">
        <v>39</v>
      </c>
      <c r="C54" s="42" t="s">
        <v>31</v>
      </c>
      <c r="D54" s="41"/>
    </row>
    <row r="55" spans="2:4" x14ac:dyDescent="0.75">
      <c r="B55" s="42" t="s">
        <v>39</v>
      </c>
      <c r="C55" s="42" t="s">
        <v>45</v>
      </c>
      <c r="D55" s="41"/>
    </row>
    <row r="56" spans="2:4" x14ac:dyDescent="0.75">
      <c r="B56" s="42" t="s">
        <v>40</v>
      </c>
      <c r="C56" s="42" t="s">
        <v>38</v>
      </c>
      <c r="D56" s="41"/>
    </row>
    <row r="57" spans="2:4" x14ac:dyDescent="0.75">
      <c r="B57" s="42" t="s">
        <v>41</v>
      </c>
      <c r="C57" s="42" t="s">
        <v>33</v>
      </c>
      <c r="D57" s="41"/>
    </row>
    <row r="58" spans="2:4" x14ac:dyDescent="0.75">
      <c r="B58" s="42" t="s">
        <v>31</v>
      </c>
      <c r="C58" s="42" t="s">
        <v>33</v>
      </c>
      <c r="D58" s="41"/>
    </row>
    <row r="59" spans="2:4" x14ac:dyDescent="0.75">
      <c r="B59" s="42" t="s">
        <v>42</v>
      </c>
      <c r="C59" s="42" t="s">
        <v>38</v>
      </c>
      <c r="D59" s="41"/>
    </row>
    <row r="60" spans="2:4" x14ac:dyDescent="0.75">
      <c r="B60" s="42" t="s">
        <v>41</v>
      </c>
      <c r="C60" s="42" t="s">
        <v>36</v>
      </c>
      <c r="D60" s="41"/>
    </row>
    <row r="61" spans="2:4" x14ac:dyDescent="0.75">
      <c r="B61" s="42" t="s">
        <v>34</v>
      </c>
      <c r="C61" s="42" t="s">
        <v>41</v>
      </c>
      <c r="D61" s="41"/>
    </row>
    <row r="62" spans="2:4" x14ac:dyDescent="0.75">
      <c r="B62" s="42" t="s">
        <v>31</v>
      </c>
      <c r="C62" s="42" t="s">
        <v>42</v>
      </c>
      <c r="D62" s="41"/>
    </row>
    <row r="63" spans="2:4" x14ac:dyDescent="0.75">
      <c r="B63" s="42" t="s">
        <v>35</v>
      </c>
      <c r="C63" s="42" t="s">
        <v>34</v>
      </c>
      <c r="D63" s="41"/>
    </row>
    <row r="64" spans="2:4" x14ac:dyDescent="0.75">
      <c r="B64" s="42" t="s">
        <v>37</v>
      </c>
      <c r="C64" s="42" t="s">
        <v>31</v>
      </c>
      <c r="D64" s="41"/>
    </row>
    <row r="65" spans="2:4" x14ac:dyDescent="0.75">
      <c r="B65" s="42" t="s">
        <v>41</v>
      </c>
      <c r="C65" s="42" t="s">
        <v>35</v>
      </c>
      <c r="D65" s="41"/>
    </row>
    <row r="66" spans="2:4" x14ac:dyDescent="0.75">
      <c r="B66" s="42" t="s">
        <v>31</v>
      </c>
      <c r="C66" s="42" t="s">
        <v>35</v>
      </c>
      <c r="D66" s="41"/>
    </row>
    <row r="67" spans="2:4" x14ac:dyDescent="0.75">
      <c r="B67" s="42" t="s">
        <v>37</v>
      </c>
      <c r="C67" s="42" t="s">
        <v>42</v>
      </c>
      <c r="D67" s="41"/>
    </row>
    <row r="68" spans="2:4" x14ac:dyDescent="0.75">
      <c r="B68" s="42" t="s">
        <v>40</v>
      </c>
      <c r="C68" s="42" t="s">
        <v>36</v>
      </c>
      <c r="D68" s="41"/>
    </row>
    <row r="69" spans="2:4" x14ac:dyDescent="0.75">
      <c r="B69" s="42" t="s">
        <v>46</v>
      </c>
      <c r="C69" s="42" t="s">
        <v>40</v>
      </c>
      <c r="D69" s="41"/>
    </row>
    <row r="70" spans="2:4" x14ac:dyDescent="0.75">
      <c r="B70" s="42" t="s">
        <v>36</v>
      </c>
      <c r="C70" s="42" t="s">
        <v>42</v>
      </c>
      <c r="D70" s="41"/>
    </row>
    <row r="71" spans="2:4" x14ac:dyDescent="0.75">
      <c r="B71" s="42" t="s">
        <v>44</v>
      </c>
      <c r="C71" s="42" t="s">
        <v>41</v>
      </c>
      <c r="D71" s="41"/>
    </row>
    <row r="72" spans="2:4" x14ac:dyDescent="0.75">
      <c r="B72" s="42" t="s">
        <v>42</v>
      </c>
      <c r="C72" s="42" t="s">
        <v>36</v>
      </c>
      <c r="D72" s="41"/>
    </row>
    <row r="73" spans="2:4" x14ac:dyDescent="0.75">
      <c r="B73" s="42" t="s">
        <v>41</v>
      </c>
      <c r="C73" s="42" t="s">
        <v>38</v>
      </c>
      <c r="D73" s="41"/>
    </row>
    <row r="74" spans="2:4" x14ac:dyDescent="0.75">
      <c r="B74" s="42" t="s">
        <v>40</v>
      </c>
      <c r="C74" s="42" t="s">
        <v>36</v>
      </c>
      <c r="D74" s="41"/>
    </row>
    <row r="75" spans="2:4" x14ac:dyDescent="0.75">
      <c r="B75" s="42" t="s">
        <v>31</v>
      </c>
      <c r="C75" s="42" t="s">
        <v>42</v>
      </c>
      <c r="D75" s="41"/>
    </row>
    <row r="76" spans="2:4" x14ac:dyDescent="0.75">
      <c r="B76" s="42" t="s">
        <v>38</v>
      </c>
      <c r="C76" s="42" t="s">
        <v>31</v>
      </c>
      <c r="D76" s="41"/>
    </row>
    <row r="77" spans="2:4" x14ac:dyDescent="0.75">
      <c r="B77" s="42" t="s">
        <v>37</v>
      </c>
      <c r="C77" s="42" t="s">
        <v>32</v>
      </c>
      <c r="D77" s="41"/>
    </row>
    <row r="78" spans="2:4" x14ac:dyDescent="0.75">
      <c r="B78" s="42" t="s">
        <v>44</v>
      </c>
      <c r="C78" s="42" t="s">
        <v>35</v>
      </c>
      <c r="D78" s="41"/>
    </row>
    <row r="79" spans="2:4" x14ac:dyDescent="0.75">
      <c r="B79" s="42" t="s">
        <v>39</v>
      </c>
      <c r="C79" s="42" t="s">
        <v>31</v>
      </c>
      <c r="D79" s="41"/>
    </row>
    <row r="80" spans="2:4" x14ac:dyDescent="0.75">
      <c r="B80" s="42" t="s">
        <v>33</v>
      </c>
      <c r="C80" s="42" t="s">
        <v>44</v>
      </c>
      <c r="D80" s="41"/>
    </row>
    <row r="81" spans="2:4" x14ac:dyDescent="0.75">
      <c r="B81" s="42" t="s">
        <v>33</v>
      </c>
      <c r="C81" s="42" t="s">
        <v>38</v>
      </c>
      <c r="D81" s="41"/>
    </row>
    <row r="82" spans="2:4" x14ac:dyDescent="0.75">
      <c r="B82" s="42" t="s">
        <v>34</v>
      </c>
      <c r="C82" s="42" t="s">
        <v>31</v>
      </c>
      <c r="D82" s="41"/>
    </row>
    <row r="83" spans="2:4" x14ac:dyDescent="0.75">
      <c r="B83" s="42" t="s">
        <v>36</v>
      </c>
      <c r="C83" s="42" t="s">
        <v>42</v>
      </c>
      <c r="D83" s="41"/>
    </row>
    <row r="84" spans="2:4" x14ac:dyDescent="0.75">
      <c r="B84" s="42" t="s">
        <v>42</v>
      </c>
      <c r="C84" s="42" t="s">
        <v>40</v>
      </c>
      <c r="D84" s="41"/>
    </row>
    <row r="85" spans="2:4" x14ac:dyDescent="0.75">
      <c r="B85" s="42" t="s">
        <v>31</v>
      </c>
      <c r="C85" s="42" t="s">
        <v>36</v>
      </c>
      <c r="D85" s="41"/>
    </row>
    <row r="86" spans="2:4" x14ac:dyDescent="0.75">
      <c r="B86" s="42" t="s">
        <v>36</v>
      </c>
      <c r="C86" s="42" t="s">
        <v>38</v>
      </c>
      <c r="D86" s="41"/>
    </row>
    <row r="87" spans="2:4" x14ac:dyDescent="0.75">
      <c r="B87" s="42" t="s">
        <v>39</v>
      </c>
      <c r="C87" s="42" t="s">
        <v>40</v>
      </c>
      <c r="D87" s="41"/>
    </row>
    <row r="88" spans="2:4" x14ac:dyDescent="0.75">
      <c r="B88" s="42" t="s">
        <v>37</v>
      </c>
      <c r="C88" s="42" t="s">
        <v>40</v>
      </c>
      <c r="D88" s="41"/>
    </row>
    <row r="89" spans="2:4" x14ac:dyDescent="0.75">
      <c r="B89" s="42" t="s">
        <v>33</v>
      </c>
      <c r="C89" s="42" t="s">
        <v>31</v>
      </c>
      <c r="D89" s="41"/>
    </row>
    <row r="90" spans="2:4" x14ac:dyDescent="0.75">
      <c r="B90" s="42" t="s">
        <v>41</v>
      </c>
      <c r="C90" s="42" t="s">
        <v>40</v>
      </c>
      <c r="D90" s="41"/>
    </row>
    <row r="91" spans="2:4" x14ac:dyDescent="0.75">
      <c r="B91" s="42" t="s">
        <v>40</v>
      </c>
      <c r="C91" s="42" t="s">
        <v>31</v>
      </c>
      <c r="D91" s="41"/>
    </row>
    <row r="92" spans="2:4" x14ac:dyDescent="0.75">
      <c r="B92" s="42" t="s">
        <v>40</v>
      </c>
      <c r="C92" s="42" t="s">
        <v>31</v>
      </c>
      <c r="D92" s="41"/>
    </row>
    <row r="93" spans="2:4" x14ac:dyDescent="0.75">
      <c r="B93" s="42" t="s">
        <v>44</v>
      </c>
      <c r="C93" s="42" t="s">
        <v>42</v>
      </c>
      <c r="D93" s="41"/>
    </row>
    <row r="94" spans="2:4" x14ac:dyDescent="0.75">
      <c r="B94" s="42" t="s">
        <v>39</v>
      </c>
      <c r="C94" s="42" t="s">
        <v>36</v>
      </c>
      <c r="D94" s="41"/>
    </row>
    <row r="95" spans="2:4" x14ac:dyDescent="0.75">
      <c r="B95" s="42" t="s">
        <v>31</v>
      </c>
      <c r="C95" s="42" t="s">
        <v>33</v>
      </c>
      <c r="D95" s="41"/>
    </row>
    <row r="96" spans="2:4" x14ac:dyDescent="0.75">
      <c r="B96" s="42" t="s">
        <v>35</v>
      </c>
      <c r="C96" s="42" t="s">
        <v>31</v>
      </c>
      <c r="D96" s="41"/>
    </row>
    <row r="97" spans="2:4" x14ac:dyDescent="0.75">
      <c r="B97" s="42" t="s">
        <v>31</v>
      </c>
      <c r="C97" s="42" t="s">
        <v>42</v>
      </c>
      <c r="D97" s="41"/>
    </row>
    <row r="98" spans="2:4" x14ac:dyDescent="0.75">
      <c r="B98" s="42" t="s">
        <v>31</v>
      </c>
      <c r="C98" s="42" t="s">
        <v>35</v>
      </c>
      <c r="D98" s="41"/>
    </row>
    <row r="99" spans="2:4" x14ac:dyDescent="0.75">
      <c r="B99" s="42" t="s">
        <v>41</v>
      </c>
      <c r="C99" s="42" t="s">
        <v>38</v>
      </c>
      <c r="D99" s="41"/>
    </row>
    <row r="100" spans="2:4" x14ac:dyDescent="0.75">
      <c r="B100" s="42" t="s">
        <v>40</v>
      </c>
      <c r="C100" s="42" t="s">
        <v>31</v>
      </c>
      <c r="D100" s="41"/>
    </row>
    <row r="101" spans="2:4" x14ac:dyDescent="0.75">
      <c r="B101" s="42" t="s">
        <v>40</v>
      </c>
      <c r="C101" s="42" t="s">
        <v>42</v>
      </c>
      <c r="D101" s="41"/>
    </row>
    <row r="102" spans="2:4" x14ac:dyDescent="0.75">
      <c r="B102" s="42" t="s">
        <v>39</v>
      </c>
      <c r="C102" s="42" t="s">
        <v>31</v>
      </c>
      <c r="D102" s="41"/>
    </row>
    <row r="103" spans="2:4" x14ac:dyDescent="0.75">
      <c r="B103" s="42" t="s">
        <v>35</v>
      </c>
      <c r="C103" s="42" t="s">
        <v>38</v>
      </c>
      <c r="D103" s="41"/>
    </row>
    <row r="104" spans="2:4" x14ac:dyDescent="0.75">
      <c r="B104" s="42" t="s">
        <v>40</v>
      </c>
      <c r="C104" s="42" t="s">
        <v>31</v>
      </c>
      <c r="D104" s="41"/>
    </row>
    <row r="105" spans="2:4" x14ac:dyDescent="0.75">
      <c r="B105" s="42" t="s">
        <v>42</v>
      </c>
      <c r="C105" s="42" t="s">
        <v>45</v>
      </c>
      <c r="D105" s="41"/>
    </row>
    <row r="106" spans="2:4" x14ac:dyDescent="0.75">
      <c r="B106" s="42" t="s">
        <v>36</v>
      </c>
      <c r="C106" s="42" t="s">
        <v>31</v>
      </c>
      <c r="D106" s="41"/>
    </row>
    <row r="107" spans="2:4" x14ac:dyDescent="0.75">
      <c r="B107" s="42" t="s">
        <v>41</v>
      </c>
      <c r="C107" s="42" t="s">
        <v>38</v>
      </c>
      <c r="D107" s="41"/>
    </row>
    <row r="108" spans="2:4" x14ac:dyDescent="0.75">
      <c r="B108" s="42" t="s">
        <v>42</v>
      </c>
      <c r="C108" s="42" t="s">
        <v>38</v>
      </c>
      <c r="D108" s="41"/>
    </row>
    <row r="109" spans="2:4" x14ac:dyDescent="0.75">
      <c r="B109" s="42" t="s">
        <v>40</v>
      </c>
      <c r="C109" s="42" t="s">
        <v>33</v>
      </c>
      <c r="D109" s="41"/>
    </row>
    <row r="110" spans="2:4" x14ac:dyDescent="0.75">
      <c r="B110" s="42" t="s">
        <v>41</v>
      </c>
      <c r="C110" s="42" t="s">
        <v>37</v>
      </c>
      <c r="D110" s="41"/>
    </row>
    <row r="111" spans="2:4" x14ac:dyDescent="0.75">
      <c r="B111" s="42" t="s">
        <v>36</v>
      </c>
      <c r="C111" s="42" t="s">
        <v>40</v>
      </c>
      <c r="D111" s="41"/>
    </row>
    <row r="112" spans="2:4" x14ac:dyDescent="0.75">
      <c r="B112" s="42" t="s">
        <v>40</v>
      </c>
      <c r="C112" s="42" t="s">
        <v>41</v>
      </c>
      <c r="D112" s="41"/>
    </row>
    <row r="113" spans="2:4" x14ac:dyDescent="0.75">
      <c r="B113" s="42" t="s">
        <v>33</v>
      </c>
      <c r="C113" s="42" t="s">
        <v>45</v>
      </c>
      <c r="D113" s="41"/>
    </row>
    <row r="114" spans="2:4" x14ac:dyDescent="0.75">
      <c r="B114" s="42" t="s">
        <v>36</v>
      </c>
      <c r="C114" s="42" t="s">
        <v>33</v>
      </c>
      <c r="D114" s="41"/>
    </row>
    <row r="115" spans="2:4" x14ac:dyDescent="0.75">
      <c r="B115" s="42" t="s">
        <v>42</v>
      </c>
      <c r="C115" s="42" t="s">
        <v>38</v>
      </c>
      <c r="D115" s="41"/>
    </row>
    <row r="116" spans="2:4" x14ac:dyDescent="0.75">
      <c r="B116" s="42" t="s">
        <v>41</v>
      </c>
      <c r="C116" s="42" t="s">
        <v>33</v>
      </c>
      <c r="D116" s="41"/>
    </row>
    <row r="117" spans="2:4" x14ac:dyDescent="0.75">
      <c r="B117" s="42" t="s">
        <v>46</v>
      </c>
      <c r="C117" s="42" t="s">
        <v>33</v>
      </c>
      <c r="D117" s="41"/>
    </row>
    <row r="118" spans="2:4" x14ac:dyDescent="0.75">
      <c r="B118" s="42" t="s">
        <v>38</v>
      </c>
      <c r="C118" s="42" t="s">
        <v>42</v>
      </c>
      <c r="D118" s="41"/>
    </row>
    <row r="119" spans="2:4" x14ac:dyDescent="0.75">
      <c r="B119" s="42" t="s">
        <v>34</v>
      </c>
      <c r="C119" s="42" t="s">
        <v>31</v>
      </c>
      <c r="D119" s="41"/>
    </row>
    <row r="120" spans="2:4" x14ac:dyDescent="0.75">
      <c r="B120" s="42" t="s">
        <v>31</v>
      </c>
      <c r="C120" s="42" t="s">
        <v>43</v>
      </c>
      <c r="D120" s="41"/>
    </row>
    <row r="121" spans="2:4" x14ac:dyDescent="0.75">
      <c r="B121" s="42" t="s">
        <v>39</v>
      </c>
      <c r="C121" s="42" t="s">
        <v>36</v>
      </c>
      <c r="D121" s="41"/>
    </row>
    <row r="122" spans="2:4" x14ac:dyDescent="0.75">
      <c r="B122" s="42" t="s">
        <v>31</v>
      </c>
      <c r="C122" s="42" t="s">
        <v>42</v>
      </c>
      <c r="D122" s="41"/>
    </row>
    <row r="123" spans="2:4" x14ac:dyDescent="0.75">
      <c r="B123" s="42" t="s">
        <v>36</v>
      </c>
      <c r="C123" s="42" t="s">
        <v>39</v>
      </c>
      <c r="D123" s="41"/>
    </row>
    <row r="124" spans="2:4" x14ac:dyDescent="0.75">
      <c r="B124" s="42" t="s">
        <v>45</v>
      </c>
      <c r="C124" s="42" t="s">
        <v>40</v>
      </c>
      <c r="D124" s="41"/>
    </row>
    <row r="125" spans="2:4" x14ac:dyDescent="0.75">
      <c r="B125" s="42" t="s">
        <v>40</v>
      </c>
      <c r="C125" s="42" t="s">
        <v>33</v>
      </c>
      <c r="D125" s="41"/>
    </row>
    <row r="126" spans="2:4" x14ac:dyDescent="0.75">
      <c r="B126" s="42" t="s">
        <v>36</v>
      </c>
      <c r="C126" s="42" t="s">
        <v>31</v>
      </c>
      <c r="D126" s="41"/>
    </row>
    <row r="127" spans="2:4" x14ac:dyDescent="0.75">
      <c r="B127" s="42" t="s">
        <v>40</v>
      </c>
      <c r="C127" s="42" t="s">
        <v>36</v>
      </c>
      <c r="D127" s="41"/>
    </row>
    <row r="128" spans="2:4" x14ac:dyDescent="0.75">
      <c r="B128" s="42" t="s">
        <v>43</v>
      </c>
      <c r="C128" s="42" t="s">
        <v>33</v>
      </c>
      <c r="D128" s="41"/>
    </row>
    <row r="129" spans="2:4" x14ac:dyDescent="0.75">
      <c r="B129" s="42" t="s">
        <v>36</v>
      </c>
      <c r="C129" s="42" t="s">
        <v>40</v>
      </c>
      <c r="D129" s="41"/>
    </row>
    <row r="130" spans="2:4" x14ac:dyDescent="0.75">
      <c r="B130" s="42" t="s">
        <v>31</v>
      </c>
      <c r="C130" s="42" t="s">
        <v>42</v>
      </c>
      <c r="D130" s="41"/>
    </row>
    <row r="131" spans="2:4" x14ac:dyDescent="0.75">
      <c r="B131" s="42" t="s">
        <v>31</v>
      </c>
      <c r="C131" s="42" t="s">
        <v>32</v>
      </c>
      <c r="D131" s="41"/>
    </row>
    <row r="132" spans="2:4" x14ac:dyDescent="0.75">
      <c r="B132" s="42" t="s">
        <v>38</v>
      </c>
      <c r="C132" s="42" t="s">
        <v>36</v>
      </c>
      <c r="D132" s="41"/>
    </row>
    <row r="133" spans="2:4" x14ac:dyDescent="0.75">
      <c r="B133" s="42" t="s">
        <v>36</v>
      </c>
      <c r="C133" s="42" t="s">
        <v>31</v>
      </c>
      <c r="D133" s="41"/>
    </row>
    <row r="134" spans="2:4" x14ac:dyDescent="0.75">
      <c r="B134" s="42" t="s">
        <v>40</v>
      </c>
      <c r="C134" s="42" t="s">
        <v>33</v>
      </c>
      <c r="D134" s="41"/>
    </row>
    <row r="135" spans="2:4" x14ac:dyDescent="0.75">
      <c r="B135" s="42" t="s">
        <v>33</v>
      </c>
      <c r="C135" s="42" t="s">
        <v>38</v>
      </c>
      <c r="D135" s="41"/>
    </row>
    <row r="136" spans="2:4" x14ac:dyDescent="0.75">
      <c r="B136" s="42" t="s">
        <v>34</v>
      </c>
      <c r="C136" s="42" t="s">
        <v>42</v>
      </c>
      <c r="D136" s="41"/>
    </row>
    <row r="137" spans="2:4" x14ac:dyDescent="0.75">
      <c r="B137" s="42" t="s">
        <v>42</v>
      </c>
      <c r="C137" s="42" t="s">
        <v>38</v>
      </c>
      <c r="D137" s="41"/>
    </row>
    <row r="138" spans="2:4" x14ac:dyDescent="0.75">
      <c r="B138" s="42" t="s">
        <v>31</v>
      </c>
      <c r="C138" s="42" t="s">
        <v>46</v>
      </c>
      <c r="D138" s="41"/>
    </row>
    <row r="139" spans="2:4" x14ac:dyDescent="0.75">
      <c r="B139" s="42" t="s">
        <v>41</v>
      </c>
      <c r="C139" s="42" t="s">
        <v>36</v>
      </c>
      <c r="D139" s="41"/>
    </row>
    <row r="140" spans="2:4" x14ac:dyDescent="0.75">
      <c r="B140" s="42" t="s">
        <v>45</v>
      </c>
      <c r="C140" s="42" t="s">
        <v>40</v>
      </c>
      <c r="D140" s="41"/>
    </row>
    <row r="141" spans="2:4" x14ac:dyDescent="0.75">
      <c r="B141" s="42" t="s">
        <v>36</v>
      </c>
      <c r="C141" s="42" t="s">
        <v>40</v>
      </c>
      <c r="D141" s="41"/>
    </row>
    <row r="142" spans="2:4" x14ac:dyDescent="0.75">
      <c r="B142" s="42" t="s">
        <v>38</v>
      </c>
      <c r="C142" s="42" t="s">
        <v>32</v>
      </c>
      <c r="D142" s="41"/>
    </row>
    <row r="143" spans="2:4" x14ac:dyDescent="0.75">
      <c r="B143" s="42" t="s">
        <v>44</v>
      </c>
      <c r="C143" s="42" t="s">
        <v>39</v>
      </c>
      <c r="D143" s="41"/>
    </row>
    <row r="144" spans="2:4" x14ac:dyDescent="0.75">
      <c r="B144" s="42" t="s">
        <v>31</v>
      </c>
      <c r="C144" s="42" t="s">
        <v>33</v>
      </c>
      <c r="D144" s="41"/>
    </row>
    <row r="145" spans="2:4" x14ac:dyDescent="0.75">
      <c r="B145" s="42" t="s">
        <v>36</v>
      </c>
      <c r="C145" s="42" t="s">
        <v>40</v>
      </c>
      <c r="D145" s="41"/>
    </row>
    <row r="146" spans="2:4" x14ac:dyDescent="0.75">
      <c r="B146" s="42" t="s">
        <v>31</v>
      </c>
      <c r="C146" s="42" t="s">
        <v>35</v>
      </c>
      <c r="D146" s="41"/>
    </row>
    <row r="147" spans="2:4" x14ac:dyDescent="0.75">
      <c r="B147" s="42" t="s">
        <v>36</v>
      </c>
      <c r="C147" s="42" t="s">
        <v>45</v>
      </c>
      <c r="D147" s="41"/>
    </row>
    <row r="148" spans="2:4" x14ac:dyDescent="0.75">
      <c r="B148" s="42" t="s">
        <v>36</v>
      </c>
      <c r="C148" s="42" t="s">
        <v>31</v>
      </c>
      <c r="D148" s="41"/>
    </row>
    <row r="149" spans="2:4" x14ac:dyDescent="0.75">
      <c r="B149" s="42" t="s">
        <v>36</v>
      </c>
      <c r="C149" s="42" t="s">
        <v>39</v>
      </c>
      <c r="D149" s="41"/>
    </row>
    <row r="150" spans="2:4" x14ac:dyDescent="0.75">
      <c r="B150" s="42" t="s">
        <v>41</v>
      </c>
      <c r="C150" s="42" t="s">
        <v>33</v>
      </c>
      <c r="D150" s="41"/>
    </row>
    <row r="151" spans="2:4" x14ac:dyDescent="0.75">
      <c r="B151" s="42" t="s">
        <v>38</v>
      </c>
      <c r="C151" s="42" t="s">
        <v>31</v>
      </c>
      <c r="D151" s="41"/>
    </row>
    <row r="152" spans="2:4" x14ac:dyDescent="0.75">
      <c r="B152" s="42" t="s">
        <v>40</v>
      </c>
      <c r="C152" s="42" t="s">
        <v>31</v>
      </c>
      <c r="D152" s="41"/>
    </row>
    <row r="153" spans="2:4" x14ac:dyDescent="0.75">
      <c r="B153" s="42" t="s">
        <v>42</v>
      </c>
      <c r="C153" s="42" t="s">
        <v>40</v>
      </c>
      <c r="D153" s="41"/>
    </row>
    <row r="154" spans="2:4" x14ac:dyDescent="0.75">
      <c r="B154" s="42" t="s">
        <v>38</v>
      </c>
      <c r="C154" s="42" t="s">
        <v>42</v>
      </c>
      <c r="D154" s="41"/>
    </row>
    <row r="155" spans="2:4" x14ac:dyDescent="0.75">
      <c r="B155" s="42" t="s">
        <v>38</v>
      </c>
      <c r="C155" s="42" t="s">
        <v>36</v>
      </c>
      <c r="D155" s="41"/>
    </row>
    <row r="156" spans="2:4" x14ac:dyDescent="0.75">
      <c r="B156" s="42" t="s">
        <v>33</v>
      </c>
      <c r="C156" s="42" t="s">
        <v>40</v>
      </c>
      <c r="D156" s="41"/>
    </row>
    <row r="157" spans="2:4" x14ac:dyDescent="0.75">
      <c r="B157" s="42" t="s">
        <v>45</v>
      </c>
      <c r="C157" s="42" t="s">
        <v>40</v>
      </c>
      <c r="D157" s="41"/>
    </row>
    <row r="158" spans="2:4" x14ac:dyDescent="0.75">
      <c r="B158" s="42" t="s">
        <v>33</v>
      </c>
      <c r="C158" s="42" t="s">
        <v>34</v>
      </c>
      <c r="D158" s="41"/>
    </row>
    <row r="159" spans="2:4" x14ac:dyDescent="0.75">
      <c r="B159" s="42" t="s">
        <v>44</v>
      </c>
      <c r="C159" s="42" t="s">
        <v>31</v>
      </c>
      <c r="D159" s="41"/>
    </row>
    <row r="160" spans="2:4" x14ac:dyDescent="0.75">
      <c r="B160" s="42" t="s">
        <v>36</v>
      </c>
      <c r="C160" s="42" t="s">
        <v>39</v>
      </c>
      <c r="D160" s="41"/>
    </row>
    <row r="161" spans="2:4" x14ac:dyDescent="0.75">
      <c r="B161" s="42" t="s">
        <v>40</v>
      </c>
      <c r="C161" s="42" t="s">
        <v>43</v>
      </c>
      <c r="D161" s="41"/>
    </row>
    <row r="162" spans="2:4" x14ac:dyDescent="0.75">
      <c r="B162" s="42" t="s">
        <v>39</v>
      </c>
      <c r="C162" s="42" t="s">
        <v>34</v>
      </c>
      <c r="D162" s="41"/>
    </row>
    <row r="163" spans="2:4" x14ac:dyDescent="0.75">
      <c r="B163" s="42" t="s">
        <v>36</v>
      </c>
      <c r="C163" s="42" t="s">
        <v>42</v>
      </c>
      <c r="D163" s="41"/>
    </row>
    <row r="164" spans="2:4" x14ac:dyDescent="0.75">
      <c r="B164" s="42" t="s">
        <v>41</v>
      </c>
      <c r="C164" s="42" t="s">
        <v>35</v>
      </c>
      <c r="D164" s="41"/>
    </row>
    <row r="165" spans="2:4" x14ac:dyDescent="0.75">
      <c r="B165" s="42" t="s">
        <v>42</v>
      </c>
      <c r="C165" s="42" t="s">
        <v>31</v>
      </c>
      <c r="D165" s="41"/>
    </row>
    <row r="166" spans="2:4" x14ac:dyDescent="0.75">
      <c r="B166" s="42" t="s">
        <v>35</v>
      </c>
      <c r="C166" s="42" t="s">
        <v>41</v>
      </c>
      <c r="D166" s="41"/>
    </row>
    <row r="167" spans="2:4" x14ac:dyDescent="0.75">
      <c r="B167" s="42" t="s">
        <v>40</v>
      </c>
      <c r="C167" s="42" t="s">
        <v>35</v>
      </c>
      <c r="D167" s="41"/>
    </row>
    <row r="168" spans="2:4" x14ac:dyDescent="0.75">
      <c r="B168" s="42" t="s">
        <v>39</v>
      </c>
      <c r="C168" s="42" t="s">
        <v>31</v>
      </c>
      <c r="D168" s="41"/>
    </row>
    <row r="169" spans="2:4" x14ac:dyDescent="0.75">
      <c r="B169" s="42" t="s">
        <v>38</v>
      </c>
      <c r="C169" s="42" t="s">
        <v>37</v>
      </c>
      <c r="D169" s="41"/>
    </row>
    <row r="170" spans="2:4" x14ac:dyDescent="0.75">
      <c r="B170" s="42" t="s">
        <v>36</v>
      </c>
      <c r="C170" s="42" t="s">
        <v>35</v>
      </c>
      <c r="D170" s="41"/>
    </row>
    <row r="171" spans="2:4" x14ac:dyDescent="0.75">
      <c r="B171" s="42" t="s">
        <v>34</v>
      </c>
      <c r="C171" s="42" t="s">
        <v>33</v>
      </c>
      <c r="D171" s="41"/>
    </row>
    <row r="172" spans="2:4" x14ac:dyDescent="0.75">
      <c r="B172" s="42" t="s">
        <v>32</v>
      </c>
      <c r="C172" s="42" t="s">
        <v>31</v>
      </c>
      <c r="D172" s="41"/>
    </row>
  </sheetData>
  <mergeCells count="1">
    <mergeCell ref="B7:G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7469C-D22E-45A4-9943-56999E5A6D6C}">
  <sheetPr>
    <tabColor rgb="FF0000FF"/>
  </sheetPr>
  <dimension ref="B2:F169"/>
  <sheetViews>
    <sheetView zoomScale="130" zoomScaleNormal="130" workbookViewId="0"/>
  </sheetViews>
  <sheetFormatPr defaultRowHeight="14.75" x14ac:dyDescent="0.75"/>
  <cols>
    <col min="1" max="1" width="3" customWidth="1"/>
    <col min="2" max="2" width="16.31640625" customWidth="1"/>
    <col min="4" max="4" width="11.31640625" customWidth="1"/>
    <col min="5" max="5" width="18.31640625" customWidth="1"/>
    <col min="6" max="6" width="17.08984375" customWidth="1"/>
  </cols>
  <sheetData>
    <row r="2" spans="2:6" x14ac:dyDescent="0.75">
      <c r="B2" s="52" t="s">
        <v>59</v>
      </c>
      <c r="C2" s="51"/>
      <c r="D2" s="51"/>
      <c r="E2" s="51"/>
      <c r="F2" s="50"/>
    </row>
    <row r="3" spans="2:6" x14ac:dyDescent="0.75">
      <c r="B3" s="35" t="str">
        <f>"In the range "&amp;ADDRESS(ROW(E9),COLUMN(E9),4)&amp;":"&amp;ADDRESS(ROW(F9),COLUMN(F9),4)&amp;" add the scores for the Opposing Team and the A's"</f>
        <v>In the range E9:F9 add the scores for the Opposing Team and the A's</v>
      </c>
      <c r="C3" s="54"/>
      <c r="D3" s="54"/>
      <c r="E3" s="54"/>
      <c r="F3" s="53"/>
    </row>
    <row r="6" spans="2:6" x14ac:dyDescent="0.75">
      <c r="B6" s="36" t="s">
        <v>54</v>
      </c>
      <c r="E6" s="36"/>
      <c r="F6" s="36"/>
    </row>
    <row r="8" spans="2:6" ht="29.5" x14ac:dyDescent="0.75">
      <c r="B8" s="43" t="s">
        <v>51</v>
      </c>
      <c r="C8" s="43" t="s">
        <v>50</v>
      </c>
      <c r="E8" s="43" t="s">
        <v>61</v>
      </c>
      <c r="F8" s="43" t="s">
        <v>60</v>
      </c>
    </row>
    <row r="9" spans="2:6" x14ac:dyDescent="0.75">
      <c r="B9" s="42" t="s">
        <v>36</v>
      </c>
      <c r="C9" s="42" t="s">
        <v>40</v>
      </c>
      <c r="E9" s="41"/>
      <c r="F9" s="41"/>
    </row>
    <row r="10" spans="2:6" x14ac:dyDescent="0.75">
      <c r="B10" s="42" t="s">
        <v>41</v>
      </c>
      <c r="C10" s="42" t="s">
        <v>38</v>
      </c>
    </row>
    <row r="11" spans="2:6" x14ac:dyDescent="0.75">
      <c r="B11" s="42" t="s">
        <v>39</v>
      </c>
      <c r="C11" s="42" t="s">
        <v>40</v>
      </c>
    </row>
    <row r="12" spans="2:6" x14ac:dyDescent="0.75">
      <c r="B12" s="42" t="s">
        <v>40</v>
      </c>
      <c r="C12" s="42" t="s">
        <v>31</v>
      </c>
    </row>
    <row r="13" spans="2:6" x14ac:dyDescent="0.75">
      <c r="B13" s="42" t="s">
        <v>39</v>
      </c>
      <c r="C13" s="42" t="s">
        <v>31</v>
      </c>
    </row>
    <row r="14" spans="2:6" x14ac:dyDescent="0.75">
      <c r="B14" s="42" t="s">
        <v>39</v>
      </c>
      <c r="C14" s="42" t="s">
        <v>43</v>
      </c>
    </row>
    <row r="15" spans="2:6" x14ac:dyDescent="0.75">
      <c r="B15" s="42" t="s">
        <v>33</v>
      </c>
      <c r="C15" s="42" t="s">
        <v>40</v>
      </c>
    </row>
    <row r="16" spans="2:6" x14ac:dyDescent="0.75">
      <c r="B16" s="42" t="s">
        <v>37</v>
      </c>
      <c r="C16" s="42" t="s">
        <v>42</v>
      </c>
    </row>
    <row r="17" spans="2:3" x14ac:dyDescent="0.75">
      <c r="B17" s="42" t="s">
        <v>40</v>
      </c>
      <c r="C17" s="42" t="s">
        <v>31</v>
      </c>
    </row>
    <row r="18" spans="2:3" x14ac:dyDescent="0.75">
      <c r="B18" s="42" t="s">
        <v>35</v>
      </c>
      <c r="C18" s="42" t="s">
        <v>38</v>
      </c>
    </row>
    <row r="19" spans="2:3" x14ac:dyDescent="0.75">
      <c r="B19" s="42" t="s">
        <v>35</v>
      </c>
      <c r="C19" s="42" t="s">
        <v>40</v>
      </c>
    </row>
    <row r="20" spans="2:3" x14ac:dyDescent="0.75">
      <c r="B20" s="42" t="s">
        <v>40</v>
      </c>
      <c r="C20" s="42" t="s">
        <v>42</v>
      </c>
    </row>
    <row r="21" spans="2:3" x14ac:dyDescent="0.75">
      <c r="B21" s="42" t="s">
        <v>33</v>
      </c>
      <c r="C21" s="42" t="s">
        <v>39</v>
      </c>
    </row>
    <row r="22" spans="2:3" x14ac:dyDescent="0.75">
      <c r="B22" s="42" t="s">
        <v>42</v>
      </c>
      <c r="C22" s="42" t="s">
        <v>39</v>
      </c>
    </row>
    <row r="23" spans="2:3" x14ac:dyDescent="0.75">
      <c r="B23" s="42" t="s">
        <v>31</v>
      </c>
      <c r="C23" s="42" t="s">
        <v>39</v>
      </c>
    </row>
    <row r="24" spans="2:3" x14ac:dyDescent="0.75">
      <c r="B24" s="42" t="s">
        <v>41</v>
      </c>
      <c r="C24" s="42" t="s">
        <v>31</v>
      </c>
    </row>
    <row r="25" spans="2:3" x14ac:dyDescent="0.75">
      <c r="B25" s="42" t="s">
        <v>41</v>
      </c>
      <c r="C25" s="42" t="s">
        <v>31</v>
      </c>
    </row>
    <row r="26" spans="2:3" x14ac:dyDescent="0.75">
      <c r="B26" s="42" t="s">
        <v>40</v>
      </c>
      <c r="C26" s="42" t="s">
        <v>33</v>
      </c>
    </row>
    <row r="27" spans="2:3" x14ac:dyDescent="0.75">
      <c r="B27" s="42" t="s">
        <v>39</v>
      </c>
      <c r="C27" s="42" t="s">
        <v>43</v>
      </c>
    </row>
    <row r="28" spans="2:3" x14ac:dyDescent="0.75">
      <c r="B28" s="42" t="s">
        <v>39</v>
      </c>
      <c r="C28" s="42" t="s">
        <v>36</v>
      </c>
    </row>
    <row r="29" spans="2:3" x14ac:dyDescent="0.75">
      <c r="B29" s="42" t="s">
        <v>40</v>
      </c>
      <c r="C29" s="42" t="s">
        <v>39</v>
      </c>
    </row>
    <row r="30" spans="2:3" x14ac:dyDescent="0.75">
      <c r="B30" s="42" t="s">
        <v>36</v>
      </c>
      <c r="C30" s="42" t="s">
        <v>39</v>
      </c>
    </row>
    <row r="31" spans="2:3" x14ac:dyDescent="0.75">
      <c r="B31" s="42" t="s">
        <v>41</v>
      </c>
      <c r="C31" s="42" t="s">
        <v>36</v>
      </c>
    </row>
    <row r="32" spans="2:3" x14ac:dyDescent="0.75">
      <c r="B32" s="42" t="s">
        <v>31</v>
      </c>
      <c r="C32" s="42" t="s">
        <v>42</v>
      </c>
    </row>
    <row r="33" spans="2:3" x14ac:dyDescent="0.75">
      <c r="B33" s="42" t="s">
        <v>40</v>
      </c>
      <c r="C33" s="42" t="s">
        <v>39</v>
      </c>
    </row>
    <row r="34" spans="2:3" x14ac:dyDescent="0.75">
      <c r="B34" s="42" t="s">
        <v>31</v>
      </c>
      <c r="C34" s="42" t="s">
        <v>40</v>
      </c>
    </row>
    <row r="35" spans="2:3" x14ac:dyDescent="0.75">
      <c r="B35" s="42" t="s">
        <v>35</v>
      </c>
      <c r="C35" s="42" t="s">
        <v>37</v>
      </c>
    </row>
    <row r="36" spans="2:3" x14ac:dyDescent="0.75">
      <c r="B36" s="42" t="s">
        <v>40</v>
      </c>
      <c r="C36" s="42" t="s">
        <v>35</v>
      </c>
    </row>
    <row r="37" spans="2:3" x14ac:dyDescent="0.75">
      <c r="B37" s="42" t="s">
        <v>31</v>
      </c>
      <c r="C37" s="42" t="s">
        <v>34</v>
      </c>
    </row>
    <row r="38" spans="2:3" x14ac:dyDescent="0.75">
      <c r="B38" s="42" t="s">
        <v>40</v>
      </c>
      <c r="C38" s="42" t="s">
        <v>31</v>
      </c>
    </row>
    <row r="39" spans="2:3" x14ac:dyDescent="0.75">
      <c r="B39" s="42" t="s">
        <v>36</v>
      </c>
      <c r="C39" s="42" t="s">
        <v>38</v>
      </c>
    </row>
    <row r="40" spans="2:3" x14ac:dyDescent="0.75">
      <c r="B40" s="42" t="s">
        <v>31</v>
      </c>
      <c r="C40" s="42" t="s">
        <v>33</v>
      </c>
    </row>
    <row r="41" spans="2:3" x14ac:dyDescent="0.75">
      <c r="B41" s="42" t="s">
        <v>36</v>
      </c>
      <c r="C41" s="42" t="s">
        <v>35</v>
      </c>
    </row>
    <row r="42" spans="2:3" x14ac:dyDescent="0.75">
      <c r="B42" s="42" t="s">
        <v>31</v>
      </c>
      <c r="C42" s="42" t="s">
        <v>38</v>
      </c>
    </row>
    <row r="43" spans="2:3" x14ac:dyDescent="0.75">
      <c r="B43" s="42" t="s">
        <v>36</v>
      </c>
      <c r="C43" s="42" t="s">
        <v>46</v>
      </c>
    </row>
    <row r="44" spans="2:3" x14ac:dyDescent="0.75">
      <c r="B44" s="42" t="s">
        <v>42</v>
      </c>
      <c r="C44" s="42" t="s">
        <v>33</v>
      </c>
    </row>
    <row r="45" spans="2:3" x14ac:dyDescent="0.75">
      <c r="B45" s="42" t="s">
        <v>44</v>
      </c>
      <c r="C45" s="42" t="s">
        <v>32</v>
      </c>
    </row>
    <row r="46" spans="2:3" x14ac:dyDescent="0.75">
      <c r="B46" s="42" t="s">
        <v>41</v>
      </c>
      <c r="C46" s="42" t="s">
        <v>31</v>
      </c>
    </row>
    <row r="47" spans="2:3" x14ac:dyDescent="0.75">
      <c r="B47" s="42" t="s">
        <v>33</v>
      </c>
      <c r="C47" s="42" t="s">
        <v>40</v>
      </c>
    </row>
    <row r="48" spans="2:3" x14ac:dyDescent="0.75">
      <c r="B48" s="42" t="s">
        <v>46</v>
      </c>
      <c r="C48" s="42" t="s">
        <v>40</v>
      </c>
    </row>
    <row r="49" spans="2:3" x14ac:dyDescent="0.75">
      <c r="B49" s="42" t="s">
        <v>43</v>
      </c>
      <c r="C49" s="42" t="s">
        <v>38</v>
      </c>
    </row>
    <row r="50" spans="2:3" x14ac:dyDescent="0.75">
      <c r="B50" s="42" t="s">
        <v>41</v>
      </c>
      <c r="C50" s="42" t="s">
        <v>36</v>
      </c>
    </row>
    <row r="51" spans="2:3" x14ac:dyDescent="0.75">
      <c r="B51" s="42" t="s">
        <v>39</v>
      </c>
      <c r="C51" s="42" t="s">
        <v>31</v>
      </c>
    </row>
    <row r="52" spans="2:3" x14ac:dyDescent="0.75">
      <c r="B52" s="42" t="s">
        <v>39</v>
      </c>
      <c r="C52" s="42" t="s">
        <v>45</v>
      </c>
    </row>
    <row r="53" spans="2:3" x14ac:dyDescent="0.75">
      <c r="B53" s="42" t="s">
        <v>40</v>
      </c>
      <c r="C53" s="42" t="s">
        <v>38</v>
      </c>
    </row>
    <row r="54" spans="2:3" x14ac:dyDescent="0.75">
      <c r="B54" s="42" t="s">
        <v>41</v>
      </c>
      <c r="C54" s="42" t="s">
        <v>33</v>
      </c>
    </row>
    <row r="55" spans="2:3" x14ac:dyDescent="0.75">
      <c r="B55" s="42" t="s">
        <v>31</v>
      </c>
      <c r="C55" s="42" t="s">
        <v>33</v>
      </c>
    </row>
    <row r="56" spans="2:3" x14ac:dyDescent="0.75">
      <c r="B56" s="42" t="s">
        <v>42</v>
      </c>
      <c r="C56" s="42" t="s">
        <v>38</v>
      </c>
    </row>
    <row r="57" spans="2:3" x14ac:dyDescent="0.75">
      <c r="B57" s="42" t="s">
        <v>41</v>
      </c>
      <c r="C57" s="42" t="s">
        <v>36</v>
      </c>
    </row>
    <row r="58" spans="2:3" x14ac:dyDescent="0.75">
      <c r="B58" s="42" t="s">
        <v>34</v>
      </c>
      <c r="C58" s="42" t="s">
        <v>41</v>
      </c>
    </row>
    <row r="59" spans="2:3" x14ac:dyDescent="0.75">
      <c r="B59" s="42" t="s">
        <v>31</v>
      </c>
      <c r="C59" s="42" t="s">
        <v>42</v>
      </c>
    </row>
    <row r="60" spans="2:3" x14ac:dyDescent="0.75">
      <c r="B60" s="42" t="s">
        <v>35</v>
      </c>
      <c r="C60" s="42" t="s">
        <v>34</v>
      </c>
    </row>
    <row r="61" spans="2:3" x14ac:dyDescent="0.75">
      <c r="B61" s="42" t="s">
        <v>37</v>
      </c>
      <c r="C61" s="42" t="s">
        <v>31</v>
      </c>
    </row>
    <row r="62" spans="2:3" x14ac:dyDescent="0.75">
      <c r="B62" s="42" t="s">
        <v>41</v>
      </c>
      <c r="C62" s="42" t="s">
        <v>35</v>
      </c>
    </row>
    <row r="63" spans="2:3" x14ac:dyDescent="0.75">
      <c r="B63" s="42" t="s">
        <v>31</v>
      </c>
      <c r="C63" s="42" t="s">
        <v>35</v>
      </c>
    </row>
    <row r="64" spans="2:3" x14ac:dyDescent="0.75">
      <c r="B64" s="42" t="s">
        <v>37</v>
      </c>
      <c r="C64" s="42" t="s">
        <v>42</v>
      </c>
    </row>
    <row r="65" spans="2:3" x14ac:dyDescent="0.75">
      <c r="B65" s="42" t="s">
        <v>40</v>
      </c>
      <c r="C65" s="42" t="s">
        <v>36</v>
      </c>
    </row>
    <row r="66" spans="2:3" x14ac:dyDescent="0.75">
      <c r="B66" s="42" t="s">
        <v>46</v>
      </c>
      <c r="C66" s="42" t="s">
        <v>40</v>
      </c>
    </row>
    <row r="67" spans="2:3" x14ac:dyDescent="0.75">
      <c r="B67" s="42" t="s">
        <v>36</v>
      </c>
      <c r="C67" s="42" t="s">
        <v>42</v>
      </c>
    </row>
    <row r="68" spans="2:3" x14ac:dyDescent="0.75">
      <c r="B68" s="42" t="s">
        <v>44</v>
      </c>
      <c r="C68" s="42" t="s">
        <v>41</v>
      </c>
    </row>
    <row r="69" spans="2:3" x14ac:dyDescent="0.75">
      <c r="B69" s="42" t="s">
        <v>42</v>
      </c>
      <c r="C69" s="42" t="s">
        <v>36</v>
      </c>
    </row>
    <row r="70" spans="2:3" x14ac:dyDescent="0.75">
      <c r="B70" s="42" t="s">
        <v>41</v>
      </c>
      <c r="C70" s="42" t="s">
        <v>38</v>
      </c>
    </row>
    <row r="71" spans="2:3" x14ac:dyDescent="0.75">
      <c r="B71" s="42" t="s">
        <v>40</v>
      </c>
      <c r="C71" s="42" t="s">
        <v>36</v>
      </c>
    </row>
    <row r="72" spans="2:3" x14ac:dyDescent="0.75">
      <c r="B72" s="42" t="s">
        <v>31</v>
      </c>
      <c r="C72" s="42" t="s">
        <v>42</v>
      </c>
    </row>
    <row r="73" spans="2:3" x14ac:dyDescent="0.75">
      <c r="B73" s="42" t="s">
        <v>38</v>
      </c>
      <c r="C73" s="42" t="s">
        <v>31</v>
      </c>
    </row>
    <row r="74" spans="2:3" x14ac:dyDescent="0.75">
      <c r="B74" s="42" t="s">
        <v>37</v>
      </c>
      <c r="C74" s="42" t="s">
        <v>32</v>
      </c>
    </row>
    <row r="75" spans="2:3" x14ac:dyDescent="0.75">
      <c r="B75" s="42" t="s">
        <v>44</v>
      </c>
      <c r="C75" s="42" t="s">
        <v>35</v>
      </c>
    </row>
    <row r="76" spans="2:3" x14ac:dyDescent="0.75">
      <c r="B76" s="42" t="s">
        <v>39</v>
      </c>
      <c r="C76" s="42" t="s">
        <v>31</v>
      </c>
    </row>
    <row r="77" spans="2:3" x14ac:dyDescent="0.75">
      <c r="B77" s="42" t="s">
        <v>33</v>
      </c>
      <c r="C77" s="42" t="s">
        <v>44</v>
      </c>
    </row>
    <row r="78" spans="2:3" x14ac:dyDescent="0.75">
      <c r="B78" s="42" t="s">
        <v>33</v>
      </c>
      <c r="C78" s="42" t="s">
        <v>38</v>
      </c>
    </row>
    <row r="79" spans="2:3" x14ac:dyDescent="0.75">
      <c r="B79" s="42" t="s">
        <v>34</v>
      </c>
      <c r="C79" s="42" t="s">
        <v>31</v>
      </c>
    </row>
    <row r="80" spans="2:3" x14ac:dyDescent="0.75">
      <c r="B80" s="42" t="s">
        <v>36</v>
      </c>
      <c r="C80" s="42" t="s">
        <v>42</v>
      </c>
    </row>
    <row r="81" spans="2:3" x14ac:dyDescent="0.75">
      <c r="B81" s="42" t="s">
        <v>42</v>
      </c>
      <c r="C81" s="42" t="s">
        <v>40</v>
      </c>
    </row>
    <row r="82" spans="2:3" x14ac:dyDescent="0.75">
      <c r="B82" s="42" t="s">
        <v>31</v>
      </c>
      <c r="C82" s="42" t="s">
        <v>36</v>
      </c>
    </row>
    <row r="83" spans="2:3" x14ac:dyDescent="0.75">
      <c r="B83" s="42" t="s">
        <v>36</v>
      </c>
      <c r="C83" s="42" t="s">
        <v>38</v>
      </c>
    </row>
    <row r="84" spans="2:3" x14ac:dyDescent="0.75">
      <c r="B84" s="42" t="s">
        <v>39</v>
      </c>
      <c r="C84" s="42" t="s">
        <v>40</v>
      </c>
    </row>
    <row r="85" spans="2:3" x14ac:dyDescent="0.75">
      <c r="B85" s="42" t="s">
        <v>37</v>
      </c>
      <c r="C85" s="42" t="s">
        <v>40</v>
      </c>
    </row>
    <row r="86" spans="2:3" x14ac:dyDescent="0.75">
      <c r="B86" s="42" t="s">
        <v>33</v>
      </c>
      <c r="C86" s="42" t="s">
        <v>31</v>
      </c>
    </row>
    <row r="87" spans="2:3" x14ac:dyDescent="0.75">
      <c r="B87" s="42" t="s">
        <v>41</v>
      </c>
      <c r="C87" s="42" t="s">
        <v>40</v>
      </c>
    </row>
    <row r="88" spans="2:3" x14ac:dyDescent="0.75">
      <c r="B88" s="42" t="s">
        <v>40</v>
      </c>
      <c r="C88" s="42" t="s">
        <v>31</v>
      </c>
    </row>
    <row r="89" spans="2:3" x14ac:dyDescent="0.75">
      <c r="B89" s="42" t="s">
        <v>40</v>
      </c>
      <c r="C89" s="42" t="s">
        <v>31</v>
      </c>
    </row>
    <row r="90" spans="2:3" x14ac:dyDescent="0.75">
      <c r="B90" s="42" t="s">
        <v>44</v>
      </c>
      <c r="C90" s="42" t="s">
        <v>42</v>
      </c>
    </row>
    <row r="91" spans="2:3" x14ac:dyDescent="0.75">
      <c r="B91" s="42" t="s">
        <v>39</v>
      </c>
      <c r="C91" s="42" t="s">
        <v>36</v>
      </c>
    </row>
    <row r="92" spans="2:3" x14ac:dyDescent="0.75">
      <c r="B92" s="42" t="s">
        <v>31</v>
      </c>
      <c r="C92" s="42" t="s">
        <v>33</v>
      </c>
    </row>
    <row r="93" spans="2:3" x14ac:dyDescent="0.75">
      <c r="B93" s="42" t="s">
        <v>35</v>
      </c>
      <c r="C93" s="42" t="s">
        <v>31</v>
      </c>
    </row>
    <row r="94" spans="2:3" x14ac:dyDescent="0.75">
      <c r="B94" s="42" t="s">
        <v>31</v>
      </c>
      <c r="C94" s="42" t="s">
        <v>42</v>
      </c>
    </row>
    <row r="95" spans="2:3" x14ac:dyDescent="0.75">
      <c r="B95" s="42" t="s">
        <v>31</v>
      </c>
      <c r="C95" s="42" t="s">
        <v>35</v>
      </c>
    </row>
    <row r="96" spans="2:3" x14ac:dyDescent="0.75">
      <c r="B96" s="42" t="s">
        <v>41</v>
      </c>
      <c r="C96" s="42" t="s">
        <v>38</v>
      </c>
    </row>
    <row r="97" spans="2:3" x14ac:dyDescent="0.75">
      <c r="B97" s="42" t="s">
        <v>40</v>
      </c>
      <c r="C97" s="42" t="s">
        <v>31</v>
      </c>
    </row>
    <row r="98" spans="2:3" x14ac:dyDescent="0.75">
      <c r="B98" s="42" t="s">
        <v>40</v>
      </c>
      <c r="C98" s="42" t="s">
        <v>42</v>
      </c>
    </row>
    <row r="99" spans="2:3" x14ac:dyDescent="0.75">
      <c r="B99" s="42" t="s">
        <v>39</v>
      </c>
      <c r="C99" s="42" t="s">
        <v>31</v>
      </c>
    </row>
    <row r="100" spans="2:3" x14ac:dyDescent="0.75">
      <c r="B100" s="42" t="s">
        <v>35</v>
      </c>
      <c r="C100" s="42" t="s">
        <v>38</v>
      </c>
    </row>
    <row r="101" spans="2:3" x14ac:dyDescent="0.75">
      <c r="B101" s="42" t="s">
        <v>40</v>
      </c>
      <c r="C101" s="42" t="s">
        <v>31</v>
      </c>
    </row>
    <row r="102" spans="2:3" x14ac:dyDescent="0.75">
      <c r="B102" s="42" t="s">
        <v>42</v>
      </c>
      <c r="C102" s="42" t="s">
        <v>45</v>
      </c>
    </row>
    <row r="103" spans="2:3" x14ac:dyDescent="0.75">
      <c r="B103" s="42" t="s">
        <v>36</v>
      </c>
      <c r="C103" s="42" t="s">
        <v>31</v>
      </c>
    </row>
    <row r="104" spans="2:3" x14ac:dyDescent="0.75">
      <c r="B104" s="42" t="s">
        <v>41</v>
      </c>
      <c r="C104" s="42" t="s">
        <v>38</v>
      </c>
    </row>
    <row r="105" spans="2:3" x14ac:dyDescent="0.75">
      <c r="B105" s="42" t="s">
        <v>42</v>
      </c>
      <c r="C105" s="42" t="s">
        <v>38</v>
      </c>
    </row>
    <row r="106" spans="2:3" x14ac:dyDescent="0.75">
      <c r="B106" s="42" t="s">
        <v>40</v>
      </c>
      <c r="C106" s="42" t="s">
        <v>33</v>
      </c>
    </row>
    <row r="107" spans="2:3" x14ac:dyDescent="0.75">
      <c r="B107" s="42" t="s">
        <v>41</v>
      </c>
      <c r="C107" s="42" t="s">
        <v>37</v>
      </c>
    </row>
    <row r="108" spans="2:3" x14ac:dyDescent="0.75">
      <c r="B108" s="42" t="s">
        <v>36</v>
      </c>
      <c r="C108" s="42" t="s">
        <v>40</v>
      </c>
    </row>
    <row r="109" spans="2:3" x14ac:dyDescent="0.75">
      <c r="B109" s="42" t="s">
        <v>40</v>
      </c>
      <c r="C109" s="42" t="s">
        <v>41</v>
      </c>
    </row>
    <row r="110" spans="2:3" x14ac:dyDescent="0.75">
      <c r="B110" s="42" t="s">
        <v>33</v>
      </c>
      <c r="C110" s="42" t="s">
        <v>45</v>
      </c>
    </row>
    <row r="111" spans="2:3" x14ac:dyDescent="0.75">
      <c r="B111" s="42" t="s">
        <v>36</v>
      </c>
      <c r="C111" s="42" t="s">
        <v>33</v>
      </c>
    </row>
    <row r="112" spans="2:3" x14ac:dyDescent="0.75">
      <c r="B112" s="42" t="s">
        <v>42</v>
      </c>
      <c r="C112" s="42" t="s">
        <v>38</v>
      </c>
    </row>
    <row r="113" spans="2:3" x14ac:dyDescent="0.75">
      <c r="B113" s="42" t="s">
        <v>41</v>
      </c>
      <c r="C113" s="42" t="s">
        <v>33</v>
      </c>
    </row>
    <row r="114" spans="2:3" x14ac:dyDescent="0.75">
      <c r="B114" s="42" t="s">
        <v>46</v>
      </c>
      <c r="C114" s="42" t="s">
        <v>33</v>
      </c>
    </row>
    <row r="115" spans="2:3" x14ac:dyDescent="0.75">
      <c r="B115" s="42" t="s">
        <v>38</v>
      </c>
      <c r="C115" s="42" t="s">
        <v>42</v>
      </c>
    </row>
    <row r="116" spans="2:3" x14ac:dyDescent="0.75">
      <c r="B116" s="42" t="s">
        <v>34</v>
      </c>
      <c r="C116" s="42" t="s">
        <v>31</v>
      </c>
    </row>
    <row r="117" spans="2:3" x14ac:dyDescent="0.75">
      <c r="B117" s="42" t="s">
        <v>31</v>
      </c>
      <c r="C117" s="42" t="s">
        <v>43</v>
      </c>
    </row>
    <row r="118" spans="2:3" x14ac:dyDescent="0.75">
      <c r="B118" s="42" t="s">
        <v>39</v>
      </c>
      <c r="C118" s="42" t="s">
        <v>36</v>
      </c>
    </row>
    <row r="119" spans="2:3" x14ac:dyDescent="0.75">
      <c r="B119" s="42" t="s">
        <v>31</v>
      </c>
      <c r="C119" s="42" t="s">
        <v>42</v>
      </c>
    </row>
    <row r="120" spans="2:3" x14ac:dyDescent="0.75">
      <c r="B120" s="42" t="s">
        <v>36</v>
      </c>
      <c r="C120" s="42" t="s">
        <v>39</v>
      </c>
    </row>
    <row r="121" spans="2:3" x14ac:dyDescent="0.75">
      <c r="B121" s="42" t="s">
        <v>45</v>
      </c>
      <c r="C121" s="42" t="s">
        <v>40</v>
      </c>
    </row>
    <row r="122" spans="2:3" x14ac:dyDescent="0.75">
      <c r="B122" s="42" t="s">
        <v>40</v>
      </c>
      <c r="C122" s="42" t="s">
        <v>33</v>
      </c>
    </row>
    <row r="123" spans="2:3" x14ac:dyDescent="0.75">
      <c r="B123" s="42" t="s">
        <v>36</v>
      </c>
      <c r="C123" s="42" t="s">
        <v>31</v>
      </c>
    </row>
    <row r="124" spans="2:3" x14ac:dyDescent="0.75">
      <c r="B124" s="42" t="s">
        <v>40</v>
      </c>
      <c r="C124" s="42" t="s">
        <v>36</v>
      </c>
    </row>
    <row r="125" spans="2:3" x14ac:dyDescent="0.75">
      <c r="B125" s="42" t="s">
        <v>43</v>
      </c>
      <c r="C125" s="42" t="s">
        <v>33</v>
      </c>
    </row>
    <row r="126" spans="2:3" x14ac:dyDescent="0.75">
      <c r="B126" s="42" t="s">
        <v>36</v>
      </c>
      <c r="C126" s="42" t="s">
        <v>40</v>
      </c>
    </row>
    <row r="127" spans="2:3" x14ac:dyDescent="0.75">
      <c r="B127" s="42" t="s">
        <v>31</v>
      </c>
      <c r="C127" s="42" t="s">
        <v>42</v>
      </c>
    </row>
    <row r="128" spans="2:3" x14ac:dyDescent="0.75">
      <c r="B128" s="42" t="s">
        <v>31</v>
      </c>
      <c r="C128" s="42" t="s">
        <v>32</v>
      </c>
    </row>
    <row r="129" spans="2:3" x14ac:dyDescent="0.75">
      <c r="B129" s="42" t="s">
        <v>38</v>
      </c>
      <c r="C129" s="42" t="s">
        <v>36</v>
      </c>
    </row>
    <row r="130" spans="2:3" x14ac:dyDescent="0.75">
      <c r="B130" s="42" t="s">
        <v>36</v>
      </c>
      <c r="C130" s="42" t="s">
        <v>31</v>
      </c>
    </row>
    <row r="131" spans="2:3" x14ac:dyDescent="0.75">
      <c r="B131" s="42" t="s">
        <v>40</v>
      </c>
      <c r="C131" s="42" t="s">
        <v>33</v>
      </c>
    </row>
    <row r="132" spans="2:3" x14ac:dyDescent="0.75">
      <c r="B132" s="42" t="s">
        <v>33</v>
      </c>
      <c r="C132" s="42" t="s">
        <v>38</v>
      </c>
    </row>
    <row r="133" spans="2:3" x14ac:dyDescent="0.75">
      <c r="B133" s="42" t="s">
        <v>34</v>
      </c>
      <c r="C133" s="42" t="s">
        <v>42</v>
      </c>
    </row>
    <row r="134" spans="2:3" x14ac:dyDescent="0.75">
      <c r="B134" s="42" t="s">
        <v>42</v>
      </c>
      <c r="C134" s="42" t="s">
        <v>38</v>
      </c>
    </row>
    <row r="135" spans="2:3" x14ac:dyDescent="0.75">
      <c r="B135" s="42" t="s">
        <v>31</v>
      </c>
      <c r="C135" s="42" t="s">
        <v>46</v>
      </c>
    </row>
    <row r="136" spans="2:3" x14ac:dyDescent="0.75">
      <c r="B136" s="42" t="s">
        <v>41</v>
      </c>
      <c r="C136" s="42" t="s">
        <v>36</v>
      </c>
    </row>
    <row r="137" spans="2:3" x14ac:dyDescent="0.75">
      <c r="B137" s="42" t="s">
        <v>45</v>
      </c>
      <c r="C137" s="42" t="s">
        <v>40</v>
      </c>
    </row>
    <row r="138" spans="2:3" x14ac:dyDescent="0.75">
      <c r="B138" s="42" t="s">
        <v>36</v>
      </c>
      <c r="C138" s="42" t="s">
        <v>40</v>
      </c>
    </row>
    <row r="139" spans="2:3" x14ac:dyDescent="0.75">
      <c r="B139" s="42" t="s">
        <v>38</v>
      </c>
      <c r="C139" s="42" t="s">
        <v>32</v>
      </c>
    </row>
    <row r="140" spans="2:3" x14ac:dyDescent="0.75">
      <c r="B140" s="42" t="s">
        <v>44</v>
      </c>
      <c r="C140" s="42" t="s">
        <v>39</v>
      </c>
    </row>
    <row r="141" spans="2:3" x14ac:dyDescent="0.75">
      <c r="B141" s="42" t="s">
        <v>31</v>
      </c>
      <c r="C141" s="42" t="s">
        <v>33</v>
      </c>
    </row>
    <row r="142" spans="2:3" x14ac:dyDescent="0.75">
      <c r="B142" s="42" t="s">
        <v>36</v>
      </c>
      <c r="C142" s="42" t="s">
        <v>40</v>
      </c>
    </row>
    <row r="143" spans="2:3" x14ac:dyDescent="0.75">
      <c r="B143" s="42" t="s">
        <v>31</v>
      </c>
      <c r="C143" s="42" t="s">
        <v>35</v>
      </c>
    </row>
    <row r="144" spans="2:3" x14ac:dyDescent="0.75">
      <c r="B144" s="42" t="s">
        <v>36</v>
      </c>
      <c r="C144" s="42" t="s">
        <v>45</v>
      </c>
    </row>
    <row r="145" spans="2:3" x14ac:dyDescent="0.75">
      <c r="B145" s="42" t="s">
        <v>36</v>
      </c>
      <c r="C145" s="42" t="s">
        <v>31</v>
      </c>
    </row>
    <row r="146" spans="2:3" x14ac:dyDescent="0.75">
      <c r="B146" s="42" t="s">
        <v>36</v>
      </c>
      <c r="C146" s="42" t="s">
        <v>39</v>
      </c>
    </row>
    <row r="147" spans="2:3" x14ac:dyDescent="0.75">
      <c r="B147" s="42" t="s">
        <v>41</v>
      </c>
      <c r="C147" s="42" t="s">
        <v>33</v>
      </c>
    </row>
    <row r="148" spans="2:3" x14ac:dyDescent="0.75">
      <c r="B148" s="42" t="s">
        <v>38</v>
      </c>
      <c r="C148" s="42" t="s">
        <v>31</v>
      </c>
    </row>
    <row r="149" spans="2:3" x14ac:dyDescent="0.75">
      <c r="B149" s="42" t="s">
        <v>40</v>
      </c>
      <c r="C149" s="42" t="s">
        <v>31</v>
      </c>
    </row>
    <row r="150" spans="2:3" x14ac:dyDescent="0.75">
      <c r="B150" s="42" t="s">
        <v>42</v>
      </c>
      <c r="C150" s="42" t="s">
        <v>40</v>
      </c>
    </row>
    <row r="151" spans="2:3" x14ac:dyDescent="0.75">
      <c r="B151" s="42" t="s">
        <v>38</v>
      </c>
      <c r="C151" s="42" t="s">
        <v>42</v>
      </c>
    </row>
    <row r="152" spans="2:3" x14ac:dyDescent="0.75">
      <c r="B152" s="42" t="s">
        <v>38</v>
      </c>
      <c r="C152" s="42" t="s">
        <v>36</v>
      </c>
    </row>
    <row r="153" spans="2:3" x14ac:dyDescent="0.75">
      <c r="B153" s="42" t="s">
        <v>33</v>
      </c>
      <c r="C153" s="42" t="s">
        <v>40</v>
      </c>
    </row>
    <row r="154" spans="2:3" x14ac:dyDescent="0.75">
      <c r="B154" s="42" t="s">
        <v>45</v>
      </c>
      <c r="C154" s="42" t="s">
        <v>40</v>
      </c>
    </row>
    <row r="155" spans="2:3" x14ac:dyDescent="0.75">
      <c r="B155" s="42" t="s">
        <v>33</v>
      </c>
      <c r="C155" s="42" t="s">
        <v>34</v>
      </c>
    </row>
    <row r="156" spans="2:3" x14ac:dyDescent="0.75">
      <c r="B156" s="42" t="s">
        <v>44</v>
      </c>
      <c r="C156" s="42" t="s">
        <v>31</v>
      </c>
    </row>
    <row r="157" spans="2:3" x14ac:dyDescent="0.75">
      <c r="B157" s="42" t="s">
        <v>36</v>
      </c>
      <c r="C157" s="42" t="s">
        <v>39</v>
      </c>
    </row>
    <row r="158" spans="2:3" x14ac:dyDescent="0.75">
      <c r="B158" s="42" t="s">
        <v>40</v>
      </c>
      <c r="C158" s="42" t="s">
        <v>43</v>
      </c>
    </row>
    <row r="159" spans="2:3" x14ac:dyDescent="0.75">
      <c r="B159" s="42" t="s">
        <v>39</v>
      </c>
      <c r="C159" s="42" t="s">
        <v>34</v>
      </c>
    </row>
    <row r="160" spans="2:3" x14ac:dyDescent="0.75">
      <c r="B160" s="42" t="s">
        <v>36</v>
      </c>
      <c r="C160" s="42" t="s">
        <v>42</v>
      </c>
    </row>
    <row r="161" spans="2:3" x14ac:dyDescent="0.75">
      <c r="B161" s="42" t="s">
        <v>41</v>
      </c>
      <c r="C161" s="42" t="s">
        <v>35</v>
      </c>
    </row>
    <row r="162" spans="2:3" x14ac:dyDescent="0.75">
      <c r="B162" s="42" t="s">
        <v>42</v>
      </c>
      <c r="C162" s="42" t="s">
        <v>31</v>
      </c>
    </row>
    <row r="163" spans="2:3" x14ac:dyDescent="0.75">
      <c r="B163" s="42" t="s">
        <v>35</v>
      </c>
      <c r="C163" s="42" t="s">
        <v>41</v>
      </c>
    </row>
    <row r="164" spans="2:3" x14ac:dyDescent="0.75">
      <c r="B164" s="42" t="s">
        <v>40</v>
      </c>
      <c r="C164" s="42" t="s">
        <v>35</v>
      </c>
    </row>
    <row r="165" spans="2:3" x14ac:dyDescent="0.75">
      <c r="B165" s="42" t="s">
        <v>39</v>
      </c>
      <c r="C165" s="42" t="s">
        <v>31</v>
      </c>
    </row>
    <row r="166" spans="2:3" x14ac:dyDescent="0.75">
      <c r="B166" s="42" t="s">
        <v>38</v>
      </c>
      <c r="C166" s="42" t="s">
        <v>37</v>
      </c>
    </row>
    <row r="167" spans="2:3" x14ac:dyDescent="0.75">
      <c r="B167" s="42" t="s">
        <v>36</v>
      </c>
      <c r="C167" s="42" t="s">
        <v>35</v>
      </c>
    </row>
    <row r="168" spans="2:3" x14ac:dyDescent="0.75">
      <c r="B168" s="42" t="s">
        <v>34</v>
      </c>
      <c r="C168" s="42" t="s">
        <v>33</v>
      </c>
    </row>
    <row r="169" spans="2:3" x14ac:dyDescent="0.75">
      <c r="B169" s="42" t="s">
        <v>32</v>
      </c>
      <c r="C169" s="42" t="s">
        <v>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92E28-3A6F-457B-B05C-4F7CFF54280C}">
  <sheetPr>
    <tabColor rgb="FF0000FF"/>
  </sheetPr>
  <dimension ref="B2:J18"/>
  <sheetViews>
    <sheetView zoomScale="115" zoomScaleNormal="115" workbookViewId="0"/>
  </sheetViews>
  <sheetFormatPr defaultRowHeight="14.75" x14ac:dyDescent="0.75"/>
  <cols>
    <col min="1" max="1" width="3" customWidth="1"/>
    <col min="2" max="2" width="16.31640625" bestFit="1" customWidth="1"/>
    <col min="4" max="4" width="9.08984375" customWidth="1"/>
    <col min="5" max="7" width="11.31640625" customWidth="1"/>
  </cols>
  <sheetData>
    <row r="2" spans="2:10" x14ac:dyDescent="0.75">
      <c r="B2" s="52" t="s">
        <v>59</v>
      </c>
      <c r="C2" s="51"/>
      <c r="D2" s="51"/>
      <c r="E2" s="51"/>
      <c r="F2" s="51"/>
      <c r="G2" s="51"/>
      <c r="H2" s="51"/>
      <c r="I2" s="51"/>
      <c r="J2" s="50"/>
    </row>
    <row r="3" spans="2:10" x14ac:dyDescent="0.75">
      <c r="B3" s="35" t="str">
        <f>"In the range "&amp;ADDRESS(ROW(E6),COLUMN(E6),4)&amp;":"&amp;ADDRESS(ROW(I12)-1,COLUMN(I12),4)&amp;" write a statement that explains what is wrong with the student GPA table, and how you can fix it."</f>
        <v>In the range E6:I11 write a statement that explains what is wrong with the student GPA table, and how you can fix it.</v>
      </c>
      <c r="C3" s="45"/>
      <c r="D3" s="45"/>
      <c r="E3" s="45"/>
      <c r="F3" s="45"/>
      <c r="G3" s="45"/>
      <c r="H3" s="45"/>
      <c r="I3" s="45"/>
      <c r="J3" s="44"/>
    </row>
    <row r="5" spans="2:10" x14ac:dyDescent="0.75">
      <c r="B5" s="1" t="s">
        <v>77</v>
      </c>
      <c r="C5" s="1" t="s">
        <v>76</v>
      </c>
      <c r="E5" s="36" t="s">
        <v>75</v>
      </c>
    </row>
    <row r="6" spans="2:10" x14ac:dyDescent="0.75">
      <c r="B6" s="5" t="s">
        <v>74</v>
      </c>
      <c r="C6" s="55">
        <v>2.5</v>
      </c>
      <c r="E6" s="84"/>
      <c r="F6" s="85"/>
      <c r="G6" s="85"/>
      <c r="H6" s="85"/>
      <c r="I6" s="86"/>
    </row>
    <row r="7" spans="2:10" x14ac:dyDescent="0.75">
      <c r="B7" s="5" t="s">
        <v>73</v>
      </c>
      <c r="C7" s="55">
        <v>1.6</v>
      </c>
      <c r="E7" s="87"/>
      <c r="F7" s="88"/>
      <c r="G7" s="88"/>
      <c r="H7" s="88"/>
      <c r="I7" s="89"/>
    </row>
    <row r="8" spans="2:10" x14ac:dyDescent="0.75">
      <c r="B8" s="5" t="s">
        <v>72</v>
      </c>
      <c r="C8" s="55">
        <v>2.8</v>
      </c>
      <c r="E8" s="87"/>
      <c r="F8" s="88"/>
      <c r="G8" s="88"/>
      <c r="H8" s="88"/>
      <c r="I8" s="89"/>
    </row>
    <row r="9" spans="2:10" x14ac:dyDescent="0.75">
      <c r="B9" s="5" t="s">
        <v>71</v>
      </c>
      <c r="C9" s="55">
        <v>2.9</v>
      </c>
      <c r="E9" s="87"/>
      <c r="F9" s="88"/>
      <c r="G9" s="88"/>
      <c r="H9" s="88"/>
      <c r="I9" s="89"/>
    </row>
    <row r="10" spans="2:10" x14ac:dyDescent="0.75">
      <c r="B10" s="5" t="s">
        <v>70</v>
      </c>
      <c r="C10" s="55">
        <v>3.1</v>
      </c>
      <c r="E10" s="87"/>
      <c r="F10" s="88"/>
      <c r="G10" s="88"/>
      <c r="H10" s="88"/>
      <c r="I10" s="89"/>
    </row>
    <row r="11" spans="2:10" x14ac:dyDescent="0.75">
      <c r="B11" s="5" t="s">
        <v>69</v>
      </c>
      <c r="C11" s="55">
        <v>4</v>
      </c>
      <c r="E11" s="90"/>
      <c r="F11" s="91"/>
      <c r="G11" s="91"/>
      <c r="H11" s="91"/>
      <c r="I11" s="92"/>
    </row>
    <row r="12" spans="2:10" x14ac:dyDescent="0.75">
      <c r="B12" s="5" t="s">
        <v>68</v>
      </c>
      <c r="C12" s="55">
        <v>3.2</v>
      </c>
    </row>
    <row r="13" spans="2:10" x14ac:dyDescent="0.75">
      <c r="B13" s="5" t="s">
        <v>67</v>
      </c>
      <c r="C13" s="55">
        <v>3.7</v>
      </c>
    </row>
    <row r="14" spans="2:10" x14ac:dyDescent="0.75">
      <c r="B14" s="5" t="s">
        <v>66</v>
      </c>
      <c r="C14" s="55">
        <v>1</v>
      </c>
    </row>
    <row r="15" spans="2:10" x14ac:dyDescent="0.75">
      <c r="B15" s="5" t="s">
        <v>65</v>
      </c>
      <c r="C15" s="55">
        <v>1</v>
      </c>
    </row>
    <row r="16" spans="2:10" x14ac:dyDescent="0.75">
      <c r="B16" s="5" t="s">
        <v>64</v>
      </c>
      <c r="C16" s="55">
        <v>2.8</v>
      </c>
    </row>
    <row r="17" spans="2:3" x14ac:dyDescent="0.75">
      <c r="B17" s="5" t="s">
        <v>63</v>
      </c>
      <c r="C17" s="55">
        <v>2.4</v>
      </c>
    </row>
    <row r="18" spans="2:3" x14ac:dyDescent="0.75">
      <c r="B18" s="5" t="s">
        <v>62</v>
      </c>
      <c r="C18" s="55">
        <v>2.9</v>
      </c>
    </row>
  </sheetData>
  <mergeCells count="1">
    <mergeCell ref="E6:I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1DF1D-1C3C-48D3-9679-FCC30085DFF8}">
  <sheetPr>
    <tabColor rgb="FF0000FF"/>
  </sheetPr>
  <dimension ref="A2:AP67"/>
  <sheetViews>
    <sheetView zoomScale="115" zoomScaleNormal="115" workbookViewId="0"/>
  </sheetViews>
  <sheetFormatPr defaultRowHeight="14.75" x14ac:dyDescent="0.75"/>
  <cols>
    <col min="1" max="1" width="2.31640625" customWidth="1"/>
    <col min="2" max="2" width="15.54296875" customWidth="1"/>
    <col min="3" max="3" width="12.453125" bestFit="1" customWidth="1"/>
    <col min="4" max="4" width="20.453125" bestFit="1" customWidth="1"/>
    <col min="5" max="5" width="2.31640625" customWidth="1"/>
    <col min="6" max="6" width="14.86328125" customWidth="1"/>
    <col min="7" max="7" width="11.31640625" customWidth="1"/>
    <col min="8" max="8" width="38.86328125" bestFit="1" customWidth="1"/>
    <col min="9" max="9" width="6" bestFit="1" customWidth="1"/>
    <col min="10" max="11" width="6" customWidth="1"/>
    <col min="12" max="12" width="37.2265625" bestFit="1" customWidth="1"/>
    <col min="13" max="29" width="6" customWidth="1"/>
    <col min="35" max="35" width="16.2265625" bestFit="1" customWidth="1"/>
    <col min="36" max="36" width="12.86328125" bestFit="1" customWidth="1"/>
    <col min="38" max="38" width="14.2265625" bestFit="1" customWidth="1"/>
  </cols>
  <sheetData>
    <row r="2" spans="2:42" x14ac:dyDescent="0.75">
      <c r="B2" s="52" t="s">
        <v>59</v>
      </c>
      <c r="C2" s="51"/>
      <c r="D2" s="51"/>
      <c r="E2" s="51"/>
      <c r="F2" s="51"/>
      <c r="G2" s="51"/>
      <c r="H2" s="50"/>
    </row>
    <row r="3" spans="2:42" x14ac:dyDescent="0.75">
      <c r="B3" s="35" t="str">
        <f>"In the range "&amp;ADDRESS(ROW(H6),COLUMN(H6),4)&amp;":"&amp;ADDRESS(ROW(H13),COLUMN(H13),4)&amp;" list the accounting classes that each student has taken."</f>
        <v>In the range H6:H13 list the accounting classes that each student has taken.</v>
      </c>
      <c r="C3" s="54"/>
      <c r="D3" s="54"/>
      <c r="E3" s="54"/>
      <c r="F3" s="54"/>
      <c r="G3" s="54"/>
      <c r="H3" s="53"/>
    </row>
    <row r="4" spans="2:42" x14ac:dyDescent="0.75">
      <c r="AI4" s="36" t="s">
        <v>126</v>
      </c>
    </row>
    <row r="5" spans="2:42" x14ac:dyDescent="0.75">
      <c r="B5" s="59" t="s">
        <v>125</v>
      </c>
      <c r="C5" s="59" t="s">
        <v>124</v>
      </c>
      <c r="D5" s="59" t="s">
        <v>123</v>
      </c>
      <c r="F5" s="59"/>
      <c r="G5" s="59" t="s">
        <v>122</v>
      </c>
      <c r="H5" s="59" t="s">
        <v>121</v>
      </c>
      <c r="L5" s="36"/>
      <c r="AI5" t="str">
        <f ca="1">TEXT(RANDBETWEEN(88000000,88099999),"A2-000-00-0000")</f>
        <v>A2-088-08-4540</v>
      </c>
    </row>
    <row r="6" spans="2:42" x14ac:dyDescent="0.75">
      <c r="B6" s="5" t="s">
        <v>105</v>
      </c>
      <c r="C6" s="5" t="s">
        <v>104</v>
      </c>
      <c r="D6" s="5" t="s">
        <v>111</v>
      </c>
      <c r="F6" s="5" t="s">
        <v>99</v>
      </c>
      <c r="G6" s="5" t="s">
        <v>98</v>
      </c>
      <c r="H6" s="41"/>
    </row>
    <row r="7" spans="2:42" x14ac:dyDescent="0.75">
      <c r="B7" s="5" t="s">
        <v>97</v>
      </c>
      <c r="C7" s="5" t="s">
        <v>96</v>
      </c>
      <c r="D7" s="5" t="s">
        <v>114</v>
      </c>
      <c r="F7" s="5" t="s">
        <v>108</v>
      </c>
      <c r="G7" s="5" t="s">
        <v>107</v>
      </c>
      <c r="H7" s="41"/>
      <c r="AL7" s="36" t="s">
        <v>120</v>
      </c>
      <c r="AM7" s="36" t="s">
        <v>119</v>
      </c>
    </row>
    <row r="8" spans="2:42" x14ac:dyDescent="0.75">
      <c r="B8" s="5" t="s">
        <v>113</v>
      </c>
      <c r="C8" s="5" t="s">
        <v>112</v>
      </c>
      <c r="D8" s="5" t="s">
        <v>111</v>
      </c>
      <c r="F8" s="5" t="s">
        <v>97</v>
      </c>
      <c r="G8" s="5" t="s">
        <v>96</v>
      </c>
      <c r="H8" s="41"/>
      <c r="AL8" s="5" t="str" cm="1">
        <f t="array" aca="1" ref="AL8:AM8" ca="1">_xlfn.XLOOKUP(RANDBETWEEN(1,8),$AP$8:$AP$15,$F$6:$G$13)</f>
        <v>A2-088-00-8654</v>
      </c>
      <c r="AM8" s="5" t="str">
        <f ca="1"/>
        <v>Nori</v>
      </c>
      <c r="AP8">
        <v>1</v>
      </c>
    </row>
    <row r="9" spans="2:42" x14ac:dyDescent="0.75">
      <c r="B9" s="5" t="s">
        <v>113</v>
      </c>
      <c r="C9" s="5" t="s">
        <v>112</v>
      </c>
      <c r="D9" s="5" t="s">
        <v>114</v>
      </c>
      <c r="F9" s="5" t="s">
        <v>105</v>
      </c>
      <c r="G9" s="5" t="s">
        <v>104</v>
      </c>
      <c r="H9" s="41"/>
      <c r="AL9" s="5" t="e" cm="1">
        <f t="array" aca="1" ref="AL9" ca="1">_xlfn.XLOOKUP(RANDBETWEEN(1,8),#REF!,$F$6:$G$13)</f>
        <v>#REF!</v>
      </c>
      <c r="AM9" s="5"/>
      <c r="AP9">
        <v>2</v>
      </c>
    </row>
    <row r="10" spans="2:42" x14ac:dyDescent="0.75">
      <c r="B10" s="5" t="s">
        <v>108</v>
      </c>
      <c r="C10" s="5" t="s">
        <v>107</v>
      </c>
      <c r="D10" s="5" t="s">
        <v>103</v>
      </c>
      <c r="F10" s="5" t="s">
        <v>102</v>
      </c>
      <c r="G10" s="5" t="s">
        <v>101</v>
      </c>
      <c r="H10" s="41"/>
      <c r="AI10" s="36" t="s">
        <v>118</v>
      </c>
      <c r="AL10" s="5" t="e" cm="1">
        <f t="array" aca="1" ref="AL10" ca="1">_xlfn.XLOOKUP(RANDBETWEEN(1,8),#REF!,$F$6:$G$13)</f>
        <v>#REF!</v>
      </c>
      <c r="AM10" s="5"/>
      <c r="AP10">
        <v>3</v>
      </c>
    </row>
    <row r="11" spans="2:42" x14ac:dyDescent="0.75">
      <c r="B11" s="5" t="s">
        <v>102</v>
      </c>
      <c r="C11" s="5" t="s">
        <v>101</v>
      </c>
      <c r="D11" s="5" t="s">
        <v>106</v>
      </c>
      <c r="F11" s="5" t="s">
        <v>110</v>
      </c>
      <c r="G11" s="5" t="s">
        <v>109</v>
      </c>
      <c r="H11" s="41"/>
      <c r="AI11" t="str" cm="1">
        <f t="array" aca="1" ref="AI11" ca="1">INDEX($AI$13:$AI$19,RANDBETWEEN(1,ROWS($AI$13:$AI$19)))</f>
        <v>Acct 121</v>
      </c>
      <c r="AL11" s="5" t="e" cm="1">
        <f t="array" aca="1" ref="AL11" ca="1">_xlfn.XLOOKUP(RANDBETWEEN(1,8),#REF!,$F$6:$G$13)</f>
        <v>#REF!</v>
      </c>
      <c r="AM11" s="5"/>
      <c r="AP11">
        <v>4</v>
      </c>
    </row>
    <row r="12" spans="2:42" x14ac:dyDescent="0.75">
      <c r="B12" s="5" t="s">
        <v>117</v>
      </c>
      <c r="C12" s="5" t="s">
        <v>116</v>
      </c>
      <c r="D12" s="5" t="s">
        <v>114</v>
      </c>
      <c r="F12" s="5" t="s">
        <v>113</v>
      </c>
      <c r="G12" s="5" t="s">
        <v>112</v>
      </c>
      <c r="H12" s="41"/>
      <c r="AL12" s="5" t="e" cm="1">
        <f t="array" aca="1" ref="AL12" ca="1">_xlfn.XLOOKUP(RANDBETWEEN(1,8),#REF!,$F$6:$G$13)</f>
        <v>#REF!</v>
      </c>
      <c r="AM12" s="5"/>
      <c r="AP12">
        <v>5</v>
      </c>
    </row>
    <row r="13" spans="2:42" x14ac:dyDescent="0.75">
      <c r="B13" s="5" t="s">
        <v>110</v>
      </c>
      <c r="C13" s="5" t="s">
        <v>109</v>
      </c>
      <c r="D13" s="5" t="s">
        <v>111</v>
      </c>
      <c r="F13" s="5" t="s">
        <v>117</v>
      </c>
      <c r="G13" s="5" t="s">
        <v>116</v>
      </c>
      <c r="H13" s="41"/>
      <c r="AI13" t="s">
        <v>95</v>
      </c>
      <c r="AL13" s="5" t="e" cm="1">
        <f t="array" aca="1" ref="AL13" ca="1">_xlfn.XLOOKUP(RANDBETWEEN(1,8),#REF!,$F$6:$G$13)</f>
        <v>#REF!</v>
      </c>
      <c r="AM13" s="5"/>
      <c r="AP13">
        <v>6</v>
      </c>
    </row>
    <row r="14" spans="2:42" x14ac:dyDescent="0.75">
      <c r="B14" s="5" t="s">
        <v>117</v>
      </c>
      <c r="C14" s="5" t="s">
        <v>116</v>
      </c>
      <c r="D14" s="5" t="s">
        <v>111</v>
      </c>
      <c r="AI14" t="s">
        <v>115</v>
      </c>
      <c r="AL14" s="5" t="e" cm="1">
        <f t="array" aca="1" ref="AL14" ca="1">_xlfn.XLOOKUP(RANDBETWEEN(1,8),#REF!,$F$6:$G$13)</f>
        <v>#REF!</v>
      </c>
      <c r="AM14" s="5"/>
      <c r="AP14">
        <v>7</v>
      </c>
    </row>
    <row r="15" spans="2:42" x14ac:dyDescent="0.75">
      <c r="B15" s="5" t="s">
        <v>108</v>
      </c>
      <c r="C15" s="5" t="s">
        <v>107</v>
      </c>
      <c r="D15" s="5" t="s">
        <v>111</v>
      </c>
      <c r="AI15" t="s">
        <v>100</v>
      </c>
      <c r="AL15" s="5" t="e" cm="1">
        <f t="array" aca="1" ref="AL15" ca="1">_xlfn.XLOOKUP(RANDBETWEEN(1,8),#REF!,$F$6:$G$13)</f>
        <v>#REF!</v>
      </c>
      <c r="AM15" s="5"/>
      <c r="AP15">
        <v>8</v>
      </c>
    </row>
    <row r="16" spans="2:42" x14ac:dyDescent="0.75">
      <c r="B16" s="5" t="s">
        <v>113</v>
      </c>
      <c r="C16" s="5" t="s">
        <v>112</v>
      </c>
      <c r="D16" s="5" t="s">
        <v>106</v>
      </c>
      <c r="AI16" t="s">
        <v>106</v>
      </c>
    </row>
    <row r="17" spans="2:35" x14ac:dyDescent="0.75">
      <c r="B17" s="5" t="s">
        <v>108</v>
      </c>
      <c r="C17" s="5" t="s">
        <v>107</v>
      </c>
      <c r="D17" s="5" t="s">
        <v>95</v>
      </c>
      <c r="AI17" t="s">
        <v>114</v>
      </c>
    </row>
    <row r="18" spans="2:35" x14ac:dyDescent="0.75">
      <c r="B18" s="5" t="s">
        <v>97</v>
      </c>
      <c r="C18" s="5" t="s">
        <v>96</v>
      </c>
      <c r="D18" s="5" t="s">
        <v>106</v>
      </c>
      <c r="AI18" t="s">
        <v>103</v>
      </c>
    </row>
    <row r="19" spans="2:35" x14ac:dyDescent="0.75">
      <c r="B19" s="5" t="s">
        <v>113</v>
      </c>
      <c r="C19" s="5" t="s">
        <v>112</v>
      </c>
      <c r="D19" s="5" t="s">
        <v>103</v>
      </c>
      <c r="AI19" t="s">
        <v>111</v>
      </c>
    </row>
    <row r="20" spans="2:35" x14ac:dyDescent="0.75">
      <c r="B20" s="5" t="s">
        <v>110</v>
      </c>
      <c r="C20" s="5" t="s">
        <v>109</v>
      </c>
      <c r="D20" s="5" t="s">
        <v>103</v>
      </c>
    </row>
    <row r="21" spans="2:35" x14ac:dyDescent="0.75">
      <c r="B21" s="5" t="s">
        <v>108</v>
      </c>
      <c r="C21" s="5" t="s">
        <v>107</v>
      </c>
      <c r="D21" s="5" t="s">
        <v>100</v>
      </c>
    </row>
    <row r="22" spans="2:35" x14ac:dyDescent="0.75">
      <c r="B22" s="5" t="s">
        <v>99</v>
      </c>
      <c r="C22" s="5" t="s">
        <v>98</v>
      </c>
      <c r="D22" s="5" t="s">
        <v>106</v>
      </c>
    </row>
    <row r="23" spans="2:35" x14ac:dyDescent="0.75">
      <c r="B23" s="5" t="s">
        <v>105</v>
      </c>
      <c r="C23" s="5" t="s">
        <v>104</v>
      </c>
      <c r="D23" s="5" t="s">
        <v>103</v>
      </c>
    </row>
    <row r="24" spans="2:35" x14ac:dyDescent="0.75">
      <c r="B24" s="5" t="s">
        <v>102</v>
      </c>
      <c r="C24" s="5" t="s">
        <v>101</v>
      </c>
      <c r="D24" s="5" t="s">
        <v>100</v>
      </c>
    </row>
    <row r="25" spans="2:35" x14ac:dyDescent="0.75">
      <c r="B25" s="5" t="s">
        <v>99</v>
      </c>
      <c r="C25" s="5" t="s">
        <v>98</v>
      </c>
      <c r="D25" s="5" t="s">
        <v>95</v>
      </c>
    </row>
    <row r="26" spans="2:35" x14ac:dyDescent="0.75">
      <c r="B26" s="5" t="s">
        <v>97</v>
      </c>
      <c r="C26" s="5" t="s">
        <v>96</v>
      </c>
      <c r="D26" s="5" t="s">
        <v>95</v>
      </c>
    </row>
    <row r="45" spans="1:7" x14ac:dyDescent="0.75">
      <c r="A45" s="36" t="s">
        <v>94</v>
      </c>
      <c r="B45" s="58" t="s">
        <v>93</v>
      </c>
      <c r="C45" s="58" t="s">
        <v>92</v>
      </c>
      <c r="D45" s="58" t="s">
        <v>91</v>
      </c>
    </row>
    <row r="46" spans="1:7" x14ac:dyDescent="0.75">
      <c r="B46" s="5" t="s">
        <v>80</v>
      </c>
      <c r="C46" s="5">
        <v>818.25</v>
      </c>
      <c r="D46" s="5" t="s">
        <v>81</v>
      </c>
    </row>
    <row r="47" spans="1:7" x14ac:dyDescent="0.75">
      <c r="B47" s="5" t="s">
        <v>87</v>
      </c>
      <c r="C47" s="5">
        <v>597.85</v>
      </c>
      <c r="D47" s="5" t="s">
        <v>88</v>
      </c>
    </row>
    <row r="48" spans="1:7" x14ac:dyDescent="0.75">
      <c r="A48" s="58" t="s">
        <v>90</v>
      </c>
      <c r="B48" s="5" t="s">
        <v>84</v>
      </c>
      <c r="C48" s="5">
        <v>418.46</v>
      </c>
      <c r="D48" s="5" t="s">
        <v>81</v>
      </c>
      <c r="E48" s="57"/>
      <c r="G48" t="s">
        <v>89</v>
      </c>
    </row>
    <row r="49" spans="1:4" x14ac:dyDescent="0.75">
      <c r="A49" s="56">
        <v>45601</v>
      </c>
      <c r="B49" s="5" t="s">
        <v>80</v>
      </c>
      <c r="C49" s="5">
        <v>732.22</v>
      </c>
      <c r="D49" s="5" t="s">
        <v>82</v>
      </c>
    </row>
    <row r="50" spans="1:4" x14ac:dyDescent="0.75">
      <c r="A50" s="56">
        <v>45603</v>
      </c>
      <c r="B50" s="5" t="s">
        <v>79</v>
      </c>
      <c r="C50" s="5">
        <v>726.71</v>
      </c>
      <c r="D50" s="5" t="s">
        <v>88</v>
      </c>
    </row>
    <row r="51" spans="1:4" x14ac:dyDescent="0.75">
      <c r="A51" s="56">
        <v>45603</v>
      </c>
      <c r="B51" s="5" t="s">
        <v>86</v>
      </c>
      <c r="C51" s="5">
        <v>846.07</v>
      </c>
      <c r="D51" s="5" t="s">
        <v>81</v>
      </c>
    </row>
    <row r="52" spans="1:4" x14ac:dyDescent="0.75">
      <c r="A52" s="56">
        <v>45604</v>
      </c>
      <c r="B52" s="5" t="s">
        <v>87</v>
      </c>
      <c r="C52" s="5">
        <v>392.16</v>
      </c>
      <c r="D52" s="5" t="s">
        <v>88</v>
      </c>
    </row>
    <row r="53" spans="1:4" x14ac:dyDescent="0.75">
      <c r="A53" s="56">
        <v>45603</v>
      </c>
      <c r="B53" s="5" t="s">
        <v>87</v>
      </c>
      <c r="C53" s="5">
        <v>830.48</v>
      </c>
      <c r="D53" s="5" t="s">
        <v>82</v>
      </c>
    </row>
    <row r="54" spans="1:4" x14ac:dyDescent="0.75">
      <c r="A54" s="56">
        <v>45604</v>
      </c>
      <c r="B54" s="5" t="s">
        <v>86</v>
      </c>
      <c r="C54" s="5">
        <v>99.33</v>
      </c>
      <c r="D54" s="5" t="s">
        <v>85</v>
      </c>
    </row>
    <row r="55" spans="1:4" x14ac:dyDescent="0.75">
      <c r="A55" s="56">
        <v>45600</v>
      </c>
      <c r="B55" s="5" t="s">
        <v>80</v>
      </c>
      <c r="C55" s="5">
        <v>577.29999999999995</v>
      </c>
      <c r="D55" s="5" t="s">
        <v>81</v>
      </c>
    </row>
    <row r="56" spans="1:4" x14ac:dyDescent="0.75">
      <c r="A56" s="56">
        <v>45600</v>
      </c>
      <c r="B56" s="5" t="s">
        <v>84</v>
      </c>
      <c r="C56" s="5">
        <v>770.12</v>
      </c>
      <c r="D56" s="5" t="s">
        <v>81</v>
      </c>
    </row>
    <row r="57" spans="1:4" x14ac:dyDescent="0.75">
      <c r="A57" s="56">
        <v>45604</v>
      </c>
      <c r="B57" s="5" t="s">
        <v>83</v>
      </c>
      <c r="C57" s="5">
        <v>828.86</v>
      </c>
      <c r="D57" s="5" t="s">
        <v>81</v>
      </c>
    </row>
    <row r="58" spans="1:4" x14ac:dyDescent="0.75">
      <c r="A58" s="56">
        <v>45603</v>
      </c>
      <c r="B58" s="5" t="s">
        <v>80</v>
      </c>
      <c r="C58" s="5">
        <v>545.54999999999995</v>
      </c>
      <c r="D58" s="5" t="s">
        <v>78</v>
      </c>
    </row>
    <row r="59" spans="1:4" x14ac:dyDescent="0.75">
      <c r="A59" s="56">
        <v>45602</v>
      </c>
      <c r="B59" s="5" t="s">
        <v>80</v>
      </c>
      <c r="C59" s="5">
        <v>586.63</v>
      </c>
      <c r="D59" s="5" t="s">
        <v>82</v>
      </c>
    </row>
    <row r="60" spans="1:4" x14ac:dyDescent="0.75">
      <c r="A60" s="56">
        <v>45602</v>
      </c>
      <c r="B60" s="5" t="s">
        <v>80</v>
      </c>
      <c r="C60" s="5">
        <v>883.53</v>
      </c>
      <c r="D60" s="5" t="s">
        <v>82</v>
      </c>
    </row>
    <row r="61" spans="1:4" x14ac:dyDescent="0.75">
      <c r="A61" s="56">
        <v>45600</v>
      </c>
      <c r="B61" s="5" t="s">
        <v>79</v>
      </c>
      <c r="C61" s="5">
        <v>549.24</v>
      </c>
      <c r="D61" s="5" t="s">
        <v>78</v>
      </c>
    </row>
    <row r="62" spans="1:4" x14ac:dyDescent="0.75">
      <c r="A62" s="56">
        <v>45601</v>
      </c>
      <c r="B62" s="5" t="s">
        <v>80</v>
      </c>
      <c r="C62" s="5">
        <v>422.28</v>
      </c>
      <c r="D62" s="5" t="s">
        <v>81</v>
      </c>
    </row>
    <row r="63" spans="1:4" x14ac:dyDescent="0.75">
      <c r="A63" s="56">
        <v>45603</v>
      </c>
      <c r="B63" s="5" t="s">
        <v>80</v>
      </c>
      <c r="C63" s="5">
        <v>162.71</v>
      </c>
      <c r="D63" s="5" t="s">
        <v>78</v>
      </c>
    </row>
    <row r="64" spans="1:4" x14ac:dyDescent="0.75">
      <c r="A64" s="56">
        <v>45602</v>
      </c>
      <c r="B64" s="5" t="s">
        <v>79</v>
      </c>
      <c r="C64" s="5">
        <v>171.44</v>
      </c>
      <c r="D64" s="5" t="s">
        <v>78</v>
      </c>
    </row>
    <row r="65" spans="1:1" x14ac:dyDescent="0.75">
      <c r="A65" s="56">
        <v>45601</v>
      </c>
    </row>
    <row r="66" spans="1:1" x14ac:dyDescent="0.75">
      <c r="A66" s="56">
        <v>45604</v>
      </c>
    </row>
    <row r="67" spans="1:1" x14ac:dyDescent="0.75">
      <c r="A67" s="56">
        <v>45603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50DEA-AAA0-426A-9D13-0E765F523428}">
  <sheetPr>
    <tabColor rgb="FF0000FF"/>
  </sheetPr>
  <dimension ref="B1:H30"/>
  <sheetViews>
    <sheetView zoomScaleNormal="100" workbookViewId="0"/>
  </sheetViews>
  <sheetFormatPr defaultRowHeight="14.75" x14ac:dyDescent="0.75"/>
  <cols>
    <col min="1" max="1" width="3" customWidth="1"/>
    <col min="2" max="2" width="15.54296875" customWidth="1"/>
    <col min="3" max="3" width="12.453125" bestFit="1" customWidth="1"/>
    <col min="4" max="4" width="20.453125" bestFit="1" customWidth="1"/>
    <col min="5" max="5" width="2.31640625" customWidth="1"/>
    <col min="6" max="8" width="14.2265625" customWidth="1"/>
  </cols>
  <sheetData>
    <row r="1" spans="2:8" ht="7.2" customHeight="1" x14ac:dyDescent="0.75"/>
    <row r="2" spans="2:8" x14ac:dyDescent="0.75">
      <c r="B2" s="52" t="s">
        <v>59</v>
      </c>
      <c r="C2" s="51"/>
      <c r="D2" s="51"/>
      <c r="E2" s="51"/>
      <c r="F2" s="51"/>
      <c r="G2" s="51"/>
      <c r="H2" s="50"/>
    </row>
    <row r="3" spans="2:8" ht="30" customHeight="1" x14ac:dyDescent="0.75">
      <c r="B3" s="93" t="str">
        <f>"In the cell "&amp;ADDRESS(ROW(C7),COLUMN(C7),4)&amp;" create a data validation drop down list for student names using the range with all the students names in the Student Name column (the data validation list feature will automatically create a unique list."</f>
        <v>In the cell C7 create a data validation drop down list for student names using the range with all the students names in the Student Name column (the data validation list feature will automatically create a unique list.</v>
      </c>
      <c r="C3" s="94"/>
      <c r="D3" s="94"/>
      <c r="E3" s="94"/>
      <c r="F3" s="94"/>
      <c r="G3" s="94"/>
      <c r="H3" s="95"/>
    </row>
    <row r="4" spans="2:8" x14ac:dyDescent="0.75">
      <c r="B4" s="63" t="s">
        <v>55</v>
      </c>
      <c r="C4" s="62"/>
      <c r="D4" s="62"/>
      <c r="E4" s="62"/>
      <c r="F4" s="62"/>
      <c r="G4" s="62"/>
      <c r="H4" s="61"/>
    </row>
    <row r="5" spans="2:8" ht="30" customHeight="1" x14ac:dyDescent="0.75">
      <c r="B5" s="81" t="str">
        <f>"For the below table, add Data Validation to the table so that the row will show a yellow fill color when the name in the name in the Student Name column is equal to the student name in cell "&amp;ADDRESS(ROW(C7),COLUMN(C7),4)&amp;"."</f>
        <v>For the below table, add Data Validation to the table so that the row will show a yellow fill color when the name in the name in the Student Name column is equal to the student name in cell C7.</v>
      </c>
      <c r="C5" s="82"/>
      <c r="D5" s="82"/>
      <c r="E5" s="82"/>
      <c r="F5" s="82"/>
      <c r="G5" s="82"/>
      <c r="H5" s="83"/>
    </row>
    <row r="6" spans="2:8" ht="7.2" customHeight="1" x14ac:dyDescent="0.75"/>
    <row r="7" spans="2:8" x14ac:dyDescent="0.75">
      <c r="B7" s="60" t="s">
        <v>127</v>
      </c>
      <c r="C7" s="5"/>
    </row>
    <row r="8" spans="2:8" ht="7.2" customHeight="1" x14ac:dyDescent="0.75"/>
    <row r="9" spans="2:8" x14ac:dyDescent="0.75">
      <c r="B9" s="59" t="s">
        <v>125</v>
      </c>
      <c r="C9" s="59" t="s">
        <v>124</v>
      </c>
      <c r="D9" s="59" t="s">
        <v>123</v>
      </c>
    </row>
    <row r="10" spans="2:8" x14ac:dyDescent="0.75">
      <c r="B10" s="5" t="s">
        <v>105</v>
      </c>
      <c r="C10" s="5" t="s">
        <v>104</v>
      </c>
      <c r="D10" s="5" t="s">
        <v>111</v>
      </c>
    </row>
    <row r="11" spans="2:8" x14ac:dyDescent="0.75">
      <c r="B11" s="5" t="s">
        <v>97</v>
      </c>
      <c r="C11" s="5" t="s">
        <v>96</v>
      </c>
      <c r="D11" s="5" t="s">
        <v>114</v>
      </c>
    </row>
    <row r="12" spans="2:8" x14ac:dyDescent="0.75">
      <c r="B12" s="5" t="s">
        <v>113</v>
      </c>
      <c r="C12" s="5" t="s">
        <v>112</v>
      </c>
      <c r="D12" s="5" t="s">
        <v>111</v>
      </c>
    </row>
    <row r="13" spans="2:8" x14ac:dyDescent="0.75">
      <c r="B13" s="5" t="s">
        <v>113</v>
      </c>
      <c r="C13" s="5" t="s">
        <v>112</v>
      </c>
      <c r="D13" s="5" t="s">
        <v>114</v>
      </c>
    </row>
    <row r="14" spans="2:8" x14ac:dyDescent="0.75">
      <c r="B14" s="5" t="s">
        <v>108</v>
      </c>
      <c r="C14" s="5" t="s">
        <v>107</v>
      </c>
      <c r="D14" s="5" t="s">
        <v>103</v>
      </c>
    </row>
    <row r="15" spans="2:8" x14ac:dyDescent="0.75">
      <c r="B15" s="5" t="s">
        <v>102</v>
      </c>
      <c r="C15" s="5" t="s">
        <v>101</v>
      </c>
      <c r="D15" s="5" t="s">
        <v>106</v>
      </c>
    </row>
    <row r="16" spans="2:8" x14ac:dyDescent="0.75">
      <c r="B16" s="5" t="s">
        <v>117</v>
      </c>
      <c r="C16" s="5" t="s">
        <v>116</v>
      </c>
      <c r="D16" s="5" t="s">
        <v>114</v>
      </c>
    </row>
    <row r="17" spans="2:4" x14ac:dyDescent="0.75">
      <c r="B17" s="5" t="s">
        <v>110</v>
      </c>
      <c r="C17" s="5" t="s">
        <v>109</v>
      </c>
      <c r="D17" s="5" t="s">
        <v>111</v>
      </c>
    </row>
    <row r="18" spans="2:4" x14ac:dyDescent="0.75">
      <c r="B18" s="5" t="s">
        <v>117</v>
      </c>
      <c r="C18" s="5" t="s">
        <v>116</v>
      </c>
      <c r="D18" s="5" t="s">
        <v>111</v>
      </c>
    </row>
    <row r="19" spans="2:4" x14ac:dyDescent="0.75">
      <c r="B19" s="5" t="s">
        <v>108</v>
      </c>
      <c r="C19" s="5" t="s">
        <v>107</v>
      </c>
      <c r="D19" s="5" t="s">
        <v>111</v>
      </c>
    </row>
    <row r="20" spans="2:4" x14ac:dyDescent="0.75">
      <c r="B20" s="5" t="s">
        <v>113</v>
      </c>
      <c r="C20" s="5" t="s">
        <v>112</v>
      </c>
      <c r="D20" s="5" t="s">
        <v>106</v>
      </c>
    </row>
    <row r="21" spans="2:4" x14ac:dyDescent="0.75">
      <c r="B21" s="5" t="s">
        <v>108</v>
      </c>
      <c r="C21" s="5" t="s">
        <v>107</v>
      </c>
      <c r="D21" s="5" t="s">
        <v>95</v>
      </c>
    </row>
    <row r="22" spans="2:4" x14ac:dyDescent="0.75">
      <c r="B22" s="5" t="s">
        <v>97</v>
      </c>
      <c r="C22" s="5" t="s">
        <v>96</v>
      </c>
      <c r="D22" s="5" t="s">
        <v>106</v>
      </c>
    </row>
    <row r="23" spans="2:4" x14ac:dyDescent="0.75">
      <c r="B23" s="5" t="s">
        <v>113</v>
      </c>
      <c r="C23" s="5" t="s">
        <v>112</v>
      </c>
      <c r="D23" s="5" t="s">
        <v>103</v>
      </c>
    </row>
    <row r="24" spans="2:4" x14ac:dyDescent="0.75">
      <c r="B24" s="5" t="s">
        <v>110</v>
      </c>
      <c r="C24" s="5" t="s">
        <v>109</v>
      </c>
      <c r="D24" s="5" t="s">
        <v>103</v>
      </c>
    </row>
    <row r="25" spans="2:4" x14ac:dyDescent="0.75">
      <c r="B25" s="5" t="s">
        <v>108</v>
      </c>
      <c r="C25" s="5" t="s">
        <v>107</v>
      </c>
      <c r="D25" s="5" t="s">
        <v>100</v>
      </c>
    </row>
    <row r="26" spans="2:4" x14ac:dyDescent="0.75">
      <c r="B26" s="5" t="s">
        <v>99</v>
      </c>
      <c r="C26" s="5" t="s">
        <v>98</v>
      </c>
      <c r="D26" s="5" t="s">
        <v>106</v>
      </c>
    </row>
    <row r="27" spans="2:4" x14ac:dyDescent="0.75">
      <c r="B27" s="5" t="s">
        <v>105</v>
      </c>
      <c r="C27" s="5" t="s">
        <v>104</v>
      </c>
      <c r="D27" s="5" t="s">
        <v>103</v>
      </c>
    </row>
    <row r="28" spans="2:4" x14ac:dyDescent="0.75">
      <c r="B28" s="5" t="s">
        <v>102</v>
      </c>
      <c r="C28" s="5" t="s">
        <v>101</v>
      </c>
      <c r="D28" s="5" t="s">
        <v>100</v>
      </c>
    </row>
    <row r="29" spans="2:4" x14ac:dyDescent="0.75">
      <c r="B29" s="5" t="s">
        <v>99</v>
      </c>
      <c r="C29" s="5" t="s">
        <v>98</v>
      </c>
      <c r="D29" s="5" t="s">
        <v>95</v>
      </c>
    </row>
    <row r="30" spans="2:4" x14ac:dyDescent="0.75">
      <c r="B30" s="5" t="s">
        <v>97</v>
      </c>
      <c r="C30" s="5" t="s">
        <v>96</v>
      </c>
      <c r="D30" s="5" t="s">
        <v>95</v>
      </c>
    </row>
  </sheetData>
  <mergeCells count="2">
    <mergeCell ref="B3:H3"/>
    <mergeCell ref="B5: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A0EEA-544F-4309-8F0D-827B806E8322}">
  <sheetPr>
    <tabColor rgb="FF0000FF"/>
  </sheetPr>
  <dimension ref="B1:U23"/>
  <sheetViews>
    <sheetView zoomScaleNormal="100" workbookViewId="0"/>
  </sheetViews>
  <sheetFormatPr defaultRowHeight="14.75" x14ac:dyDescent="0.75"/>
  <cols>
    <col min="1" max="1" width="3" customWidth="1"/>
    <col min="2" max="2" width="21.6796875" customWidth="1"/>
    <col min="3" max="6" width="15.453125" customWidth="1"/>
    <col min="7" max="19" width="10.76953125" customWidth="1"/>
  </cols>
  <sheetData>
    <row r="1" spans="2:21" ht="6.65" customHeight="1" x14ac:dyDescent="0.75"/>
    <row r="2" spans="2:21" x14ac:dyDescent="0.75">
      <c r="B2" s="52" t="s">
        <v>59</v>
      </c>
      <c r="C2" s="51"/>
      <c r="D2" s="51"/>
      <c r="E2" s="51"/>
      <c r="F2" s="51"/>
      <c r="G2" s="51"/>
      <c r="H2" s="51"/>
      <c r="I2" s="51"/>
      <c r="J2" s="51"/>
      <c r="K2" s="51"/>
      <c r="L2" s="51"/>
      <c r="M2" s="50"/>
    </row>
    <row r="3" spans="2:21" x14ac:dyDescent="0.75">
      <c r="B3" s="49" t="s">
        <v>145</v>
      </c>
      <c r="C3" s="62"/>
      <c r="D3" s="62"/>
      <c r="E3" s="62"/>
      <c r="F3" s="62"/>
      <c r="G3" s="62"/>
      <c r="H3" s="62"/>
      <c r="I3" s="62"/>
      <c r="J3" s="62"/>
      <c r="K3" s="62"/>
      <c r="L3" s="62"/>
      <c r="M3" s="61"/>
    </row>
    <row r="4" spans="2:21" x14ac:dyDescent="0.75">
      <c r="B4" s="48" t="s">
        <v>55</v>
      </c>
      <c r="C4" s="62"/>
      <c r="D4" s="62"/>
      <c r="E4" s="62"/>
      <c r="F4" s="62"/>
      <c r="G4" s="62"/>
      <c r="H4" s="62"/>
      <c r="I4" s="62"/>
      <c r="J4" s="62"/>
      <c r="K4" s="62"/>
      <c r="L4" s="62"/>
      <c r="M4" s="61"/>
    </row>
    <row r="5" spans="2:21" x14ac:dyDescent="0.75">
      <c r="B5" s="49" t="s">
        <v>144</v>
      </c>
      <c r="C5" s="62"/>
      <c r="D5" s="62"/>
      <c r="E5" s="62"/>
      <c r="F5" s="62"/>
      <c r="G5" s="62"/>
      <c r="H5" s="62"/>
      <c r="I5" s="62"/>
      <c r="J5" s="62"/>
      <c r="K5" s="62"/>
      <c r="L5" s="62"/>
      <c r="M5" s="61"/>
    </row>
    <row r="6" spans="2:21" x14ac:dyDescent="0.75">
      <c r="B6" s="48" t="s">
        <v>143</v>
      </c>
      <c r="C6" s="62"/>
      <c r="D6" s="62"/>
      <c r="E6" s="62"/>
      <c r="F6" s="62"/>
      <c r="G6" s="62"/>
      <c r="H6" s="62"/>
      <c r="I6" s="62"/>
      <c r="J6" s="62"/>
      <c r="K6" s="62"/>
      <c r="L6" s="62"/>
      <c r="M6" s="61"/>
    </row>
    <row r="7" spans="2:21" x14ac:dyDescent="0.75">
      <c r="B7" s="35" t="str">
        <f>"In cell "&amp;ADDRESS(ROW(E23),COLUMN(E23),4)&amp;" create a formula to add all sales from the Sales column."</f>
        <v>In cell E23 create a formula to add all sales from the Sales column.</v>
      </c>
      <c r="C7" s="54"/>
      <c r="D7" s="54"/>
      <c r="E7" s="54"/>
      <c r="F7" s="54"/>
      <c r="G7" s="54"/>
      <c r="H7" s="54"/>
      <c r="I7" s="54"/>
      <c r="J7" s="54"/>
      <c r="K7" s="54"/>
      <c r="L7" s="54"/>
      <c r="M7" s="53"/>
    </row>
    <row r="8" spans="2:21" ht="6.65" customHeight="1" x14ac:dyDescent="0.75"/>
    <row r="9" spans="2:21" ht="29.5" x14ac:dyDescent="0.75">
      <c r="B9" s="43" t="s">
        <v>142</v>
      </c>
      <c r="C9" s="43" t="s">
        <v>141</v>
      </c>
      <c r="D9" s="43" t="s">
        <v>136</v>
      </c>
      <c r="E9" s="43" t="s">
        <v>140</v>
      </c>
    </row>
    <row r="10" spans="2:21" x14ac:dyDescent="0.75">
      <c r="B10" s="5" t="s">
        <v>129</v>
      </c>
      <c r="C10" s="5">
        <v>156</v>
      </c>
      <c r="D10" s="41"/>
      <c r="E10" s="37"/>
      <c r="G10" s="36" t="s">
        <v>139</v>
      </c>
      <c r="U10" s="36" t="s">
        <v>138</v>
      </c>
    </row>
    <row r="11" spans="2:21" x14ac:dyDescent="0.75">
      <c r="B11" s="5" t="s">
        <v>130</v>
      </c>
      <c r="C11" s="5">
        <v>36</v>
      </c>
      <c r="D11" s="41"/>
      <c r="E11" s="37"/>
      <c r="U11" t="str">
        <f ca="1">REPLACE(_xlfn.CONCAT(_xlfn.XLOOKUP(RANDBETWEEN(1,6),$U$13:$U$18,$G$13:$H$18)),5,0,"-")&amp;" Prod-GB"</f>
        <v>1302-Carlota Prod-GB</v>
      </c>
    </row>
    <row r="12" spans="2:21" x14ac:dyDescent="0.75">
      <c r="B12" s="5" t="s">
        <v>134</v>
      </c>
      <c r="C12" s="5">
        <v>60</v>
      </c>
      <c r="D12" s="41"/>
      <c r="E12" s="37"/>
      <c r="G12" s="1" t="s">
        <v>137</v>
      </c>
      <c r="H12" s="1" t="s">
        <v>93</v>
      </c>
      <c r="I12" s="1" t="s">
        <v>136</v>
      </c>
    </row>
    <row r="13" spans="2:21" x14ac:dyDescent="0.75">
      <c r="B13" s="5" t="s">
        <v>130</v>
      </c>
      <c r="C13" s="5">
        <v>120</v>
      </c>
      <c r="D13" s="41"/>
      <c r="E13" s="37"/>
      <c r="G13" s="5">
        <v>3259</v>
      </c>
      <c r="H13" s="5" t="s">
        <v>135</v>
      </c>
      <c r="I13" s="5">
        <v>28.754999999999999</v>
      </c>
      <c r="U13">
        <v>1</v>
      </c>
    </row>
    <row r="14" spans="2:21" x14ac:dyDescent="0.75">
      <c r="B14" s="5" t="s">
        <v>131</v>
      </c>
      <c r="C14" s="5">
        <v>240</v>
      </c>
      <c r="D14" s="41"/>
      <c r="E14" s="37"/>
      <c r="G14" s="5">
        <v>4396</v>
      </c>
      <c r="H14" s="5" t="s">
        <v>83</v>
      </c>
      <c r="I14" s="5">
        <v>39.700000000000003</v>
      </c>
      <c r="U14">
        <v>2</v>
      </c>
    </row>
    <row r="15" spans="2:21" x14ac:dyDescent="0.75">
      <c r="B15" s="5" t="s">
        <v>134</v>
      </c>
      <c r="C15" s="5">
        <v>84</v>
      </c>
      <c r="D15" s="41"/>
      <c r="E15" s="37"/>
      <c r="G15" s="5">
        <v>4215</v>
      </c>
      <c r="H15" s="5" t="s">
        <v>84</v>
      </c>
      <c r="I15" s="5">
        <v>26.63</v>
      </c>
      <c r="U15">
        <v>3</v>
      </c>
    </row>
    <row r="16" spans="2:21" x14ac:dyDescent="0.75">
      <c r="B16" s="5" t="s">
        <v>134</v>
      </c>
      <c r="C16" s="5">
        <v>132</v>
      </c>
      <c r="D16" s="41"/>
      <c r="E16" s="37"/>
      <c r="G16" s="5">
        <v>1302</v>
      </c>
      <c r="H16" s="5" t="s">
        <v>79</v>
      </c>
      <c r="I16" s="5">
        <v>32.252499999999998</v>
      </c>
      <c r="U16">
        <v>4</v>
      </c>
    </row>
    <row r="17" spans="2:21" x14ac:dyDescent="0.75">
      <c r="B17" s="5" t="s">
        <v>134</v>
      </c>
      <c r="C17" s="5">
        <v>72</v>
      </c>
      <c r="D17" s="41"/>
      <c r="E17" s="37"/>
      <c r="G17" s="5">
        <v>7336</v>
      </c>
      <c r="H17" s="5" t="s">
        <v>133</v>
      </c>
      <c r="I17" s="5">
        <v>25.768999999999998</v>
      </c>
      <c r="U17">
        <v>5</v>
      </c>
    </row>
    <row r="18" spans="2:21" x14ac:dyDescent="0.75">
      <c r="B18" s="5" t="s">
        <v>131</v>
      </c>
      <c r="C18" s="5">
        <v>120</v>
      </c>
      <c r="D18" s="41"/>
      <c r="E18" s="37"/>
      <c r="G18" s="5">
        <v>7231</v>
      </c>
      <c r="H18" s="5" t="s">
        <v>132</v>
      </c>
      <c r="I18" s="5">
        <v>35.136000000000003</v>
      </c>
      <c r="U18">
        <v>6</v>
      </c>
    </row>
    <row r="19" spans="2:21" x14ac:dyDescent="0.75">
      <c r="B19" s="5" t="s">
        <v>131</v>
      </c>
      <c r="C19" s="5">
        <v>228</v>
      </c>
      <c r="D19" s="41"/>
      <c r="E19" s="37"/>
    </row>
    <row r="20" spans="2:21" x14ac:dyDescent="0.75">
      <c r="B20" s="5" t="s">
        <v>130</v>
      </c>
      <c r="C20" s="5">
        <v>132</v>
      </c>
      <c r="D20" s="41"/>
      <c r="E20" s="37"/>
    </row>
    <row r="21" spans="2:21" x14ac:dyDescent="0.75">
      <c r="B21" s="5" t="s">
        <v>129</v>
      </c>
      <c r="C21" s="5">
        <v>216</v>
      </c>
      <c r="D21" s="41"/>
      <c r="E21" s="37"/>
    </row>
    <row r="22" spans="2:21" ht="6.65" customHeight="1" x14ac:dyDescent="0.75"/>
    <row r="23" spans="2:21" x14ac:dyDescent="0.75">
      <c r="D23" s="43" t="s">
        <v>128</v>
      </c>
      <c r="E23" s="3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958E1-9FB2-4159-8D4E-8EF5EE0F1CF6}">
  <sheetPr>
    <tabColor rgb="FF0000FF"/>
  </sheetPr>
  <dimension ref="B2:N27"/>
  <sheetViews>
    <sheetView zoomScale="115" zoomScaleNormal="115" workbookViewId="0"/>
  </sheetViews>
  <sheetFormatPr defaultRowHeight="14.75" x14ac:dyDescent="0.75"/>
  <cols>
    <col min="1" max="1" width="2.08984375" customWidth="1"/>
    <col min="3" max="3" width="13.76953125" customWidth="1"/>
    <col min="6" max="6" width="13.76953125" customWidth="1"/>
    <col min="8" max="8" width="11.31640625" customWidth="1"/>
    <col min="9" max="9" width="14" customWidth="1"/>
  </cols>
  <sheetData>
    <row r="2" spans="2:14" x14ac:dyDescent="0.75">
      <c r="B2" s="34" t="str">
        <f>"In cell "&amp;ADDRESS(ROW(C13),COLUMN(C13),4)&amp;", create a Single Input-Output Formula to calculate the Tax Amount, then copy the formula down through the range "&amp;ADDRESS(ROW(C13),COLUMN(C13),4)&amp;":"&amp;ADDRESS(ROW(C17),COLUMN(C17),4)&amp;"."</f>
        <v>In cell C13, create a Single Input-Output Formula to calculate the Tax Amount, then copy the formula down through the range C13:C17.</v>
      </c>
      <c r="C2" s="51"/>
      <c r="D2" s="51"/>
      <c r="E2" s="51"/>
      <c r="F2" s="51"/>
      <c r="G2" s="51"/>
      <c r="H2" s="51"/>
      <c r="I2" s="51"/>
      <c r="J2" s="51"/>
      <c r="K2" s="51"/>
      <c r="L2" s="51"/>
      <c r="M2" s="51"/>
      <c r="N2" s="50"/>
    </row>
    <row r="3" spans="2:14" x14ac:dyDescent="0.75">
      <c r="B3" s="49" t="str">
        <f>"In cell "&amp;ADDRESS(ROW(F13),COLUMN(F13),4)&amp;", create a Dynamic Spilled Array Formula to calculate the Tax Amount, then spill the formula down through the range "&amp;ADDRESS(ROW(F13),COLUMN(F13),4)&amp;":"&amp;ADDRESS(ROW(F17),COLUMN(F17),4)&amp;"."</f>
        <v>In cell F13, create a Dynamic Spilled Array Formula to calculate the Tax Amount, then spill the formula down through the range F13:F17.</v>
      </c>
      <c r="C3" s="47"/>
      <c r="D3" s="47"/>
      <c r="E3" s="47"/>
      <c r="F3" s="47"/>
      <c r="G3" s="47"/>
      <c r="H3" s="47"/>
      <c r="I3" s="47"/>
      <c r="J3" s="47"/>
      <c r="K3" s="47"/>
      <c r="L3" s="47"/>
      <c r="M3" s="47"/>
      <c r="N3" s="46"/>
    </row>
    <row r="4" spans="2:14" x14ac:dyDescent="0.75">
      <c r="B4" s="49" t="str">
        <f>"In cell "&amp;ADDRESS(ROW(I13),COLUMN(I13),4)&amp;", create an Excel Table Formula to calculate the Tax Amount for the Excel Table field Tax Amount."</f>
        <v>In cell I13, create an Excel Table Formula to calculate the Tax Amount for the Excel Table field Tax Amount.</v>
      </c>
      <c r="C4" s="47"/>
      <c r="D4" s="47"/>
      <c r="E4" s="47"/>
      <c r="F4" s="47"/>
      <c r="G4" s="47"/>
      <c r="H4" s="47"/>
      <c r="I4" s="47"/>
      <c r="J4" s="47"/>
      <c r="K4" s="47"/>
      <c r="L4" s="47"/>
      <c r="M4" s="47"/>
      <c r="N4" s="46"/>
    </row>
    <row r="5" spans="2:14" x14ac:dyDescent="0.75">
      <c r="B5" s="49" t="str">
        <f>"In cells "&amp;ADDRESS(ROW(C19),COLUMN(C19),4)&amp;", "&amp;ADDRESS(ROW(F19),COLUMN(F19),4)&amp;", "&amp;ADDRESS(ROW(I19),COLUMN(I19),4)&amp;" create the total tax amount for each column."</f>
        <v>In cells C19, F19, I19 create the total tax amount for each column.</v>
      </c>
      <c r="C5" s="47"/>
      <c r="D5" s="47"/>
      <c r="E5" s="47"/>
      <c r="F5" s="47"/>
      <c r="G5" s="47"/>
      <c r="H5" s="47"/>
      <c r="I5" s="47"/>
      <c r="J5" s="47"/>
      <c r="K5" s="47"/>
      <c r="L5" s="47"/>
      <c r="M5" s="47"/>
      <c r="N5" s="46"/>
    </row>
    <row r="6" spans="2:14" x14ac:dyDescent="0.75">
      <c r="B6" s="35" t="str">
        <f>"In the yellow cells below (starting in the range "&amp;ADDRESS(ROW(B21),COLUMN(B21),4)&amp;", when and why you would use each of the three types of formulas"</f>
        <v>In the yellow cells below (starting in the range B21, when and why you would use each of the three types of formulas</v>
      </c>
      <c r="C6" s="54"/>
      <c r="D6" s="54"/>
      <c r="E6" s="54"/>
      <c r="F6" s="54"/>
      <c r="G6" s="54"/>
      <c r="H6" s="54"/>
      <c r="I6" s="54"/>
      <c r="J6" s="54"/>
      <c r="K6" s="54"/>
      <c r="L6" s="54"/>
      <c r="M6" s="54"/>
      <c r="N6" s="53"/>
    </row>
    <row r="8" spans="2:14" x14ac:dyDescent="0.75">
      <c r="B8" t="s">
        <v>151</v>
      </c>
      <c r="E8" t="s">
        <v>150</v>
      </c>
      <c r="H8" t="s">
        <v>149</v>
      </c>
    </row>
    <row r="10" spans="2:14" x14ac:dyDescent="0.75">
      <c r="B10" s="14" t="s">
        <v>148</v>
      </c>
      <c r="C10" s="5">
        <v>0.1075</v>
      </c>
      <c r="E10" s="14" t="s">
        <v>148</v>
      </c>
      <c r="F10" s="5">
        <v>0.1075</v>
      </c>
      <c r="H10" s="14" t="s">
        <v>148</v>
      </c>
      <c r="I10" s="5">
        <v>0.1075</v>
      </c>
    </row>
    <row r="12" spans="2:14" x14ac:dyDescent="0.75">
      <c r="B12" s="59" t="s">
        <v>140</v>
      </c>
      <c r="C12" s="59" t="s">
        <v>147</v>
      </c>
      <c r="E12" s="59" t="s">
        <v>140</v>
      </c>
      <c r="F12" s="59" t="s">
        <v>147</v>
      </c>
      <c r="H12" s="19" t="s">
        <v>140</v>
      </c>
      <c r="I12" s="19" t="s">
        <v>147</v>
      </c>
    </row>
    <row r="13" spans="2:14" x14ac:dyDescent="0.75">
      <c r="B13" s="5">
        <v>1049.99</v>
      </c>
      <c r="C13" s="41"/>
      <c r="E13" s="5">
        <v>1049.99</v>
      </c>
      <c r="F13" s="41"/>
      <c r="H13" s="5">
        <v>1049.99</v>
      </c>
      <c r="I13" s="41"/>
    </row>
    <row r="14" spans="2:14" x14ac:dyDescent="0.75">
      <c r="B14" s="5">
        <v>1765.21</v>
      </c>
      <c r="C14" s="41"/>
      <c r="E14" s="5">
        <v>1765.21</v>
      </c>
      <c r="F14" s="41"/>
      <c r="H14" s="5">
        <v>1765.21</v>
      </c>
      <c r="I14" s="41"/>
    </row>
    <row r="15" spans="2:14" x14ac:dyDescent="0.75">
      <c r="B15" s="5">
        <v>537.03</v>
      </c>
      <c r="C15" s="41"/>
      <c r="E15" s="5">
        <v>537.03</v>
      </c>
      <c r="F15" s="41"/>
      <c r="H15" s="5">
        <v>537.03</v>
      </c>
      <c r="I15" s="41"/>
    </row>
    <row r="16" spans="2:14" x14ac:dyDescent="0.75">
      <c r="B16" s="5">
        <v>860.03</v>
      </c>
      <c r="C16" s="41"/>
      <c r="E16" s="5">
        <v>860.03</v>
      </c>
      <c r="F16" s="41"/>
      <c r="H16" s="5">
        <v>860.03</v>
      </c>
      <c r="I16" s="41"/>
    </row>
    <row r="17" spans="2:13" x14ac:dyDescent="0.75">
      <c r="B17" s="5">
        <v>947.61</v>
      </c>
      <c r="C17" s="41"/>
      <c r="E17" s="5">
        <v>947.61</v>
      </c>
      <c r="F17" s="41"/>
      <c r="H17" s="5">
        <v>947.61</v>
      </c>
      <c r="I17" s="41"/>
    </row>
    <row r="19" spans="2:13" x14ac:dyDescent="0.75">
      <c r="B19" s="59" t="s">
        <v>146</v>
      </c>
      <c r="C19" s="41"/>
      <c r="E19" s="59" t="s">
        <v>146</v>
      </c>
      <c r="F19" s="41"/>
      <c r="H19" s="59" t="s">
        <v>146</v>
      </c>
      <c r="I19" s="41"/>
    </row>
    <row r="21" spans="2:13" x14ac:dyDescent="0.75">
      <c r="B21" s="96"/>
      <c r="C21" s="97"/>
      <c r="D21" s="97"/>
      <c r="E21" s="97"/>
      <c r="F21" s="97"/>
      <c r="G21" s="97"/>
      <c r="H21" s="97"/>
      <c r="I21" s="97"/>
      <c r="J21" s="97"/>
      <c r="K21" s="97"/>
      <c r="L21" s="97"/>
      <c r="M21" s="98"/>
    </row>
    <row r="22" spans="2:13" x14ac:dyDescent="0.75">
      <c r="B22" s="99"/>
      <c r="C22" s="100"/>
      <c r="D22" s="100"/>
      <c r="E22" s="100"/>
      <c r="F22" s="100"/>
      <c r="G22" s="100"/>
      <c r="H22" s="100"/>
      <c r="I22" s="100"/>
      <c r="J22" s="100"/>
      <c r="K22" s="100"/>
      <c r="L22" s="100"/>
      <c r="M22" s="101"/>
    </row>
    <row r="23" spans="2:13" x14ac:dyDescent="0.75">
      <c r="B23" s="99"/>
      <c r="C23" s="100"/>
      <c r="D23" s="100"/>
      <c r="E23" s="100"/>
      <c r="F23" s="100"/>
      <c r="G23" s="100"/>
      <c r="H23" s="100"/>
      <c r="I23" s="100"/>
      <c r="J23" s="100"/>
      <c r="K23" s="100"/>
      <c r="L23" s="100"/>
      <c r="M23" s="101"/>
    </row>
    <row r="24" spans="2:13" x14ac:dyDescent="0.75">
      <c r="B24" s="99"/>
      <c r="C24" s="100"/>
      <c r="D24" s="100"/>
      <c r="E24" s="100"/>
      <c r="F24" s="100"/>
      <c r="G24" s="100"/>
      <c r="H24" s="100"/>
      <c r="I24" s="100"/>
      <c r="J24" s="100"/>
      <c r="K24" s="100"/>
      <c r="L24" s="100"/>
      <c r="M24" s="101"/>
    </row>
    <row r="25" spans="2:13" x14ac:dyDescent="0.75">
      <c r="B25" s="99"/>
      <c r="C25" s="100"/>
      <c r="D25" s="100"/>
      <c r="E25" s="100"/>
      <c r="F25" s="100"/>
      <c r="G25" s="100"/>
      <c r="H25" s="100"/>
      <c r="I25" s="100"/>
      <c r="J25" s="100"/>
      <c r="K25" s="100"/>
      <c r="L25" s="100"/>
      <c r="M25" s="101"/>
    </row>
    <row r="26" spans="2:13" x14ac:dyDescent="0.75">
      <c r="B26" s="99"/>
      <c r="C26" s="100"/>
      <c r="D26" s="100"/>
      <c r="E26" s="100"/>
      <c r="F26" s="100"/>
      <c r="G26" s="100"/>
      <c r="H26" s="100"/>
      <c r="I26" s="100"/>
      <c r="J26" s="100"/>
      <c r="K26" s="100"/>
      <c r="L26" s="100"/>
      <c r="M26" s="101"/>
    </row>
    <row r="27" spans="2:13" x14ac:dyDescent="0.75">
      <c r="B27" s="102"/>
      <c r="C27" s="103"/>
      <c r="D27" s="103"/>
      <c r="E27" s="103"/>
      <c r="F27" s="103"/>
      <c r="G27" s="103"/>
      <c r="H27" s="103"/>
      <c r="I27" s="103"/>
      <c r="J27" s="103"/>
      <c r="K27" s="103"/>
      <c r="L27" s="103"/>
      <c r="M27" s="104"/>
    </row>
  </sheetData>
  <mergeCells count="1">
    <mergeCell ref="B21:M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27533-0114-4737-B634-66DFF08B598A}">
  <sheetPr>
    <tabColor rgb="FF0000FF"/>
  </sheetPr>
  <dimension ref="B1:AG58"/>
  <sheetViews>
    <sheetView zoomScaleNormal="100" workbookViewId="0"/>
  </sheetViews>
  <sheetFormatPr defaultRowHeight="14.75" x14ac:dyDescent="0.75"/>
  <cols>
    <col min="1" max="1" width="1.2265625" customWidth="1"/>
    <col min="2" max="2" width="10" customWidth="1"/>
    <col min="3" max="3" width="11" customWidth="1"/>
    <col min="4" max="4" width="8.6796875" customWidth="1"/>
    <col min="5" max="5" width="15.453125" bestFit="1" customWidth="1"/>
    <col min="6" max="6" width="9.86328125" customWidth="1"/>
    <col min="7" max="7" width="13.54296875" customWidth="1"/>
    <col min="8" max="8" width="20.08984375" bestFit="1" customWidth="1"/>
    <col min="9" max="9" width="13.08984375" customWidth="1"/>
    <col min="10" max="10" width="12.08984375" customWidth="1"/>
    <col min="11" max="11" width="11.76953125" customWidth="1"/>
    <col min="12" max="12" width="9.31640625" customWidth="1"/>
    <col min="14" max="15" width="14.2265625" customWidth="1"/>
  </cols>
  <sheetData>
    <row r="1" spans="2:33" ht="6" customHeight="1" thickBot="1" x14ac:dyDescent="0.9">
      <c r="AG1" s="36" t="s">
        <v>181</v>
      </c>
    </row>
    <row r="2" spans="2:33" ht="75" customHeight="1" thickBot="1" x14ac:dyDescent="0.9">
      <c r="B2" s="105" t="str">
        <f>"This is a single day payroll problem for the company Compressors Distributor Inc."&amp;" This company buys compressors wholesale from many different companies and then resells them to other companies throughout Washington State. The companies that they buy from are listed in the range "&amp;ADDRESS(ROW(C15),COLUMN(C15),4)&amp;":"&amp;ADDRESS(ROW(C23),COLUMN(C23),4)&amp;". The company employs nine sales people, who are listed in the range "&amp;ADDRESS(ROW(B15),COLUMN(B15),4)&amp;":"&amp;ADDRESS(ROW(B23),COLUMN(B23),4)&amp;". Each says person is responsible for the sales of the compressor company that is listed in the range "&amp;ADDRESS(ROW(C15),COLUMN(C15),4)&amp;":"&amp;ADDRESS(ROW(C23),COLUMN(C23),4)&amp;". The employees earn an hourly wage and a bonus commission on sales amount for the each day. The sum of the hourly wages for the day and the commissions earned for the day are added together to get Gross Pay for the day."&amp;" The table with the day's sales for compressors sold is in the range "&amp;ADDRESS(ROW(N23),COLUMN(N23),4)&amp;":"&amp;ADDRESS(ROW(O58),COLUMN(O58),4)&amp;". The commission lookup table is in the range "&amp;ADDRESS(ROW(N14),COLUMN(N14),4)&amp;":"&amp;ADDRESS(ROW(O19),COLUMN(O19),4)&amp;". The payroll table for the day is in the range "&amp;ADDRESS(ROW(B14),COLUMN(B14),4)&amp;":"&amp;ADDRESS(ROW(L23),COLUMN(L23),4)&amp;". The goal of this problem is to create the eight formulas needed to complete the day's payroll table. The instructions for the eight formulas are listed below:"</f>
        <v>This is a single day payroll problem for the company Compressors Distributor Inc. This company buys compressors wholesale from many different companies and then resells them to other companies throughout Washington State. The companies that they buy from are listed in the range C15:C23. The company employs nine sales people, who are listed in the range B15:B23. Each says person is responsible for the sales of the compressor company that is listed in the range C15:C23. The employees earn an hourly wage and a bonus commission on sales amount for the each day. The sum of the hourly wages for the day and the commissions earned for the day are added together to get Gross Pay for the day. The table with the day's sales for compressors sold is in the range N23:O58. The commission lookup table is in the range N14:O19. The payroll table for the day is in the range B14:L23. The goal of this problem is to create the eight formulas needed to complete the day's payroll table. The instructions for the eight formulas are listed below:</v>
      </c>
      <c r="C2" s="106"/>
      <c r="D2" s="106"/>
      <c r="E2" s="106"/>
      <c r="F2" s="106"/>
      <c r="G2" s="106"/>
      <c r="H2" s="106"/>
      <c r="I2" s="106"/>
      <c r="J2" s="106"/>
      <c r="K2" s="106"/>
      <c r="L2" s="106"/>
      <c r="M2" s="106"/>
      <c r="N2" s="106"/>
      <c r="O2" s="107"/>
      <c r="AG2">
        <f ca="1">RANDBETWEEN(7,9)/24+MROUND(RANDBETWEEN(5,55)/1440,"00:05")</f>
        <v>0.31597222222222221</v>
      </c>
    </row>
    <row r="3" spans="2:33" ht="15" customHeight="1" x14ac:dyDescent="0.75">
      <c r="B3" s="75" t="str">
        <f>"Formula 1: is for the "&amp;F14&amp;" column in the range "&amp;ADDRESS(ROW(F15),COLUMN(F15),4)&amp;":"&amp;ADDRESS(ROW(F23),COLUMN(F23),4)&amp;"."&amp;CHAR(10)&amp;" Using the Time In and Time Out, create a spilled formula to calculate the employee's hours worked for the day."</f>
        <v>Formula 1: is for the Hours Worked column in the range F15:F23.
 Using the Time In and Time Out, create a spilled formula to calculate the employee's hours worked for the day.</v>
      </c>
      <c r="C3" s="74"/>
      <c r="D3" s="74"/>
      <c r="E3" s="74"/>
      <c r="F3" s="74"/>
      <c r="G3" s="74"/>
      <c r="H3" s="74"/>
      <c r="I3" s="74"/>
      <c r="J3" s="74"/>
      <c r="K3" s="74"/>
      <c r="L3" s="74"/>
      <c r="M3" s="74"/>
      <c r="N3" s="74"/>
      <c r="O3" s="73"/>
    </row>
    <row r="4" spans="2:33" ht="15" customHeight="1" x14ac:dyDescent="0.75">
      <c r="B4" s="72" t="str">
        <f>"Formula 2: is for the "&amp;H14&amp;" column in the range "&amp;ADDRESS(ROW(H15),COLUMN(H15),4)&amp;":"&amp;ADDRESS(ROW(H23),COLUMN(H23),4)&amp;". create a spilled formula to calculate the hourly earnings for the day. "</f>
        <v xml:space="preserve">Formula 2: is for the Hourly Earnings ($) column in the range H15:H23. create a spilled formula to calculate the hourly earnings for the day. </v>
      </c>
      <c r="C4" s="47"/>
      <c r="D4" s="47"/>
      <c r="E4" s="47"/>
      <c r="F4" s="47"/>
      <c r="G4" s="47"/>
      <c r="H4" s="47"/>
      <c r="I4" s="47"/>
      <c r="J4" s="47"/>
      <c r="K4" s="47"/>
      <c r="L4" s="47"/>
      <c r="M4" s="47"/>
      <c r="N4" s="47"/>
      <c r="O4" s="71"/>
    </row>
    <row r="5" spans="2:33" ht="15" customHeight="1" x14ac:dyDescent="0.75">
      <c r="B5" s="72" t="str">
        <f>"Formula 3: is for the "&amp;I14&amp;" column in the range "&amp;ADDRESS(ROW(I15),COLUMN(I15),4)&amp;":"&amp;ADDRESS(ROW(I23),COLUMN(I23),4)&amp;". From the sales table in the range "&amp;ADDRESS(ROW(N23),COLUMN(N23),4)&amp;":"&amp;ADDRESS(ROW(O58),COLUMN(O58),4)&amp;" create a spilled formula to add sales for the employee's compressor company."</f>
        <v>Formula 3: is for the Employee Sales Made ($) column in the range I15:I23. From the sales table in the range N23:O58 create a spilled formula to add sales for the employee's compressor company.</v>
      </c>
      <c r="C5" s="47"/>
      <c r="D5" s="47"/>
      <c r="E5" s="47"/>
      <c r="F5" s="47"/>
      <c r="G5" s="47"/>
      <c r="H5" s="47"/>
      <c r="I5" s="47"/>
      <c r="J5" s="47"/>
      <c r="K5" s="47"/>
      <c r="L5" s="47"/>
      <c r="M5" s="47"/>
      <c r="N5" s="47"/>
      <c r="O5" s="71"/>
    </row>
    <row r="6" spans="2:33" ht="15" customHeight="1" x14ac:dyDescent="0.75">
      <c r="B6" s="72" t="str">
        <f>"Formula 4: is for the "&amp;J14&amp;" column in the range "&amp;ADDRESS(ROW(J15),COLUMN(J15),4)&amp;":"&amp;ADDRESS(ROW(J23),COLUMN(J23),4)&amp;". Create a spilled formula to lookup the commission rate based on the employee's sales for the day."</f>
        <v>Formula 4: is for the Commission Rate % column in the range J15:J23. Create a spilled formula to lookup the commission rate based on the employee's sales for the day.</v>
      </c>
      <c r="C6" s="47"/>
      <c r="D6" s="47"/>
      <c r="E6" s="47"/>
      <c r="F6" s="47"/>
      <c r="G6" s="47"/>
      <c r="H6" s="47"/>
      <c r="I6" s="47"/>
      <c r="J6" s="47"/>
      <c r="K6" s="47"/>
      <c r="L6" s="47"/>
      <c r="M6" s="47"/>
      <c r="N6" s="47"/>
      <c r="O6" s="71"/>
    </row>
    <row r="7" spans="2:33" ht="15" customHeight="1" x14ac:dyDescent="0.75">
      <c r="B7" s="72" t="str">
        <f>"Formula 5: is for the "&amp;H14&amp;" column in the range "&amp;ADDRESS(ROW(H15),COLUMN(H15),4)&amp;":"&amp;ADDRESS(ROW(H23),COLUMN(H23),4)&amp;". Create a spilled formula to calculate the employee's earned commission. The formula is: "&amp;I14&amp;" * "&amp;J14&amp;"."</f>
        <v>Formula 5: is for the Hourly Earnings ($) column in the range H15:H23. Create a spilled formula to calculate the employee's earned commission. The formula is: Employee Sales Made ($) * Commission Rate %.</v>
      </c>
      <c r="C7" s="47"/>
      <c r="D7" s="47"/>
      <c r="E7" s="47"/>
      <c r="F7" s="47"/>
      <c r="G7" s="47"/>
      <c r="H7" s="47"/>
      <c r="I7" s="47"/>
      <c r="J7" s="47"/>
      <c r="K7" s="47"/>
      <c r="L7" s="47"/>
      <c r="M7" s="47"/>
      <c r="N7" s="47"/>
      <c r="O7" s="71"/>
    </row>
    <row r="8" spans="2:33" ht="15" customHeight="1" x14ac:dyDescent="0.75">
      <c r="B8" s="72" t="str">
        <f>"Formula 6: is for the "&amp;L14&amp;" column in the range "&amp;ADDRESS(ROW(L15),COLUMN(L15),4)&amp;":"&amp;ADDRESS(ROW(L23),COLUMN(L23),4)&amp;". Create a spilled formula to calculate the employee's gross pay for the day. The formula is: "&amp;H14&amp;" + "&amp;K14&amp;"."</f>
        <v>Formula 6: is for the Gross Pay ($) column in the range L15:L23. Create a spilled formula to calculate the employee's gross pay for the day. The formula is: Hourly Earnings ($) + Commission Earned ($).</v>
      </c>
      <c r="C8" s="47"/>
      <c r="D8" s="47"/>
      <c r="E8" s="47"/>
      <c r="F8" s="47"/>
      <c r="G8" s="47"/>
      <c r="H8" s="47"/>
      <c r="I8" s="47"/>
      <c r="J8" s="47"/>
      <c r="K8" s="47"/>
      <c r="L8" s="47"/>
      <c r="M8" s="47"/>
      <c r="N8" s="47"/>
      <c r="O8" s="71"/>
    </row>
    <row r="9" spans="2:33" ht="15" customHeight="1" x14ac:dyDescent="0.75">
      <c r="B9" s="72" t="str">
        <f>"Formula 7: In the cell "&amp;ADDRESS(ROW(K25),COLUMN(K25),4)&amp;". Create an aggregate formula to calculate the total commissions earned."</f>
        <v>Formula 7: In the cell K25. Create an aggregate formula to calculate the total commissions earned.</v>
      </c>
      <c r="C9" s="47"/>
      <c r="D9" s="47"/>
      <c r="E9" s="47"/>
      <c r="F9" s="47"/>
      <c r="G9" s="47"/>
      <c r="H9" s="47"/>
      <c r="I9" s="47"/>
      <c r="J9" s="47"/>
      <c r="K9" s="47"/>
      <c r="L9" s="47"/>
      <c r="M9" s="47"/>
      <c r="N9" s="47"/>
      <c r="O9" s="71"/>
    </row>
    <row r="10" spans="2:33" ht="15" customHeight="1" thickBot="1" x14ac:dyDescent="0.9">
      <c r="B10" s="70" t="str">
        <f>"Formula 8: In the cell "&amp;ADDRESS(ROW(L25),COLUMN(L25),4)&amp;". Create an aggregate formula to calculate the total gross pay."</f>
        <v>Formula 8: In the cell L25. Create an aggregate formula to calculate the total gross pay.</v>
      </c>
      <c r="C10" s="69"/>
      <c r="D10" s="69"/>
      <c r="E10" s="69"/>
      <c r="F10" s="69"/>
      <c r="G10" s="69"/>
      <c r="H10" s="69"/>
      <c r="I10" s="69"/>
      <c r="J10" s="69"/>
      <c r="K10" s="69"/>
      <c r="L10" s="69"/>
      <c r="M10" s="69"/>
      <c r="N10" s="69"/>
      <c r="O10" s="68"/>
    </row>
    <row r="11" spans="2:33" ht="6" customHeight="1" x14ac:dyDescent="0.75"/>
    <row r="12" spans="2:33" x14ac:dyDescent="0.75">
      <c r="B12" s="36" t="s">
        <v>180</v>
      </c>
      <c r="N12" s="36" t="s">
        <v>179</v>
      </c>
    </row>
    <row r="13" spans="2:33" ht="6" customHeight="1" x14ac:dyDescent="0.75"/>
    <row r="14" spans="2:33" ht="44.25" x14ac:dyDescent="0.75">
      <c r="B14" s="39" t="s">
        <v>178</v>
      </c>
      <c r="C14" s="39" t="s">
        <v>177</v>
      </c>
      <c r="D14" s="39" t="s">
        <v>176</v>
      </c>
      <c r="E14" s="39" t="s">
        <v>175</v>
      </c>
      <c r="F14" s="39" t="s">
        <v>174</v>
      </c>
      <c r="G14" s="39" t="s">
        <v>173</v>
      </c>
      <c r="H14" s="39" t="s">
        <v>172</v>
      </c>
      <c r="I14" s="39" t="s">
        <v>171</v>
      </c>
      <c r="J14" s="39" t="s">
        <v>170</v>
      </c>
      <c r="K14" s="39" t="s">
        <v>169</v>
      </c>
      <c r="L14" s="39" t="s">
        <v>168</v>
      </c>
      <c r="N14" s="1" t="s">
        <v>140</v>
      </c>
      <c r="O14" s="1" t="s">
        <v>167</v>
      </c>
    </row>
    <row r="15" spans="2:33" x14ac:dyDescent="0.75">
      <c r="B15" s="5" t="s">
        <v>81</v>
      </c>
      <c r="C15" s="40" t="s">
        <v>160</v>
      </c>
      <c r="D15" s="66">
        <v>0.38194444444444442</v>
      </c>
      <c r="E15" s="66">
        <v>0.75347222222222221</v>
      </c>
      <c r="F15" s="41"/>
      <c r="G15" s="40">
        <v>48</v>
      </c>
      <c r="H15" s="37"/>
      <c r="I15" s="37"/>
      <c r="J15" s="65"/>
      <c r="K15" s="37"/>
      <c r="L15" s="37"/>
      <c r="N15" s="67">
        <v>0</v>
      </c>
      <c r="O15" s="38">
        <v>0</v>
      </c>
    </row>
    <row r="16" spans="2:33" x14ac:dyDescent="0.75">
      <c r="B16" s="5" t="s">
        <v>101</v>
      </c>
      <c r="C16" s="40" t="s">
        <v>152</v>
      </c>
      <c r="D16" s="66">
        <v>0.30555555555555558</v>
      </c>
      <c r="E16" s="66">
        <v>0.59375</v>
      </c>
      <c r="F16" s="41"/>
      <c r="G16" s="40">
        <v>43.25</v>
      </c>
      <c r="H16" s="37"/>
      <c r="I16" s="37"/>
      <c r="J16" s="65"/>
      <c r="K16" s="37"/>
      <c r="L16" s="37"/>
      <c r="N16" s="67">
        <v>750</v>
      </c>
      <c r="O16" s="38">
        <v>1.7500000000000002E-2</v>
      </c>
    </row>
    <row r="17" spans="2:15" x14ac:dyDescent="0.75">
      <c r="B17" s="5" t="s">
        <v>166</v>
      </c>
      <c r="C17" s="40" t="s">
        <v>159</v>
      </c>
      <c r="D17" s="66">
        <v>0.40625</v>
      </c>
      <c r="E17" s="66">
        <v>0.58680555555555558</v>
      </c>
      <c r="F17" s="41"/>
      <c r="G17" s="40">
        <v>21.25</v>
      </c>
      <c r="H17" s="37"/>
      <c r="I17" s="37"/>
      <c r="J17" s="65"/>
      <c r="K17" s="37"/>
      <c r="L17" s="37"/>
      <c r="N17" s="67">
        <v>3000</v>
      </c>
      <c r="O17" s="38">
        <v>3.2500000000000001E-2</v>
      </c>
    </row>
    <row r="18" spans="2:15" x14ac:dyDescent="0.75">
      <c r="B18" s="5" t="s">
        <v>65</v>
      </c>
      <c r="C18" s="40" t="s">
        <v>155</v>
      </c>
      <c r="D18" s="66">
        <v>0.3125</v>
      </c>
      <c r="E18" s="66">
        <v>0.66319444444444442</v>
      </c>
      <c r="F18" s="41"/>
      <c r="G18" s="40">
        <v>20.5</v>
      </c>
      <c r="H18" s="37"/>
      <c r="I18" s="37"/>
      <c r="J18" s="65"/>
      <c r="K18" s="37"/>
      <c r="L18" s="37"/>
      <c r="N18" s="67">
        <v>5000</v>
      </c>
      <c r="O18" s="38">
        <v>5.7500000000000002E-2</v>
      </c>
    </row>
    <row r="19" spans="2:15" x14ac:dyDescent="0.75">
      <c r="B19" s="5" t="s">
        <v>109</v>
      </c>
      <c r="C19" s="40" t="s">
        <v>158</v>
      </c>
      <c r="D19" s="66">
        <v>0.30208333333333337</v>
      </c>
      <c r="E19" s="66">
        <v>0.61111111111111116</v>
      </c>
      <c r="F19" s="41"/>
      <c r="G19" s="40">
        <v>46.25</v>
      </c>
      <c r="H19" s="37"/>
      <c r="I19" s="37"/>
      <c r="J19" s="65"/>
      <c r="K19" s="37"/>
      <c r="L19" s="37"/>
      <c r="N19" s="67">
        <v>10000</v>
      </c>
      <c r="O19" s="38">
        <v>7.0000000000000007E-2</v>
      </c>
    </row>
    <row r="20" spans="2:15" x14ac:dyDescent="0.75">
      <c r="B20" s="5" t="s">
        <v>165</v>
      </c>
      <c r="C20" s="40" t="s">
        <v>156</v>
      </c>
      <c r="D20" s="66">
        <v>0.30902777777777779</v>
      </c>
      <c r="E20" s="66">
        <v>0.61805555555555558</v>
      </c>
      <c r="F20" s="41"/>
      <c r="G20" s="40">
        <v>49.75</v>
      </c>
      <c r="H20" s="37"/>
      <c r="I20" s="37"/>
      <c r="J20" s="65"/>
      <c r="K20" s="37"/>
      <c r="L20" s="37"/>
    </row>
    <row r="21" spans="2:15" x14ac:dyDescent="0.75">
      <c r="B21" s="5" t="s">
        <v>104</v>
      </c>
      <c r="C21" s="40" t="s">
        <v>153</v>
      </c>
      <c r="D21" s="66">
        <v>0.34027777777777773</v>
      </c>
      <c r="E21" s="66">
        <v>0.5625</v>
      </c>
      <c r="F21" s="41"/>
      <c r="G21" s="40">
        <v>46.75</v>
      </c>
      <c r="H21" s="37"/>
      <c r="I21" s="37"/>
      <c r="J21" s="65"/>
      <c r="K21" s="37"/>
      <c r="L21" s="37"/>
      <c r="N21" s="36" t="s">
        <v>164</v>
      </c>
    </row>
    <row r="22" spans="2:15" x14ac:dyDescent="0.75">
      <c r="B22" s="5" t="s">
        <v>88</v>
      </c>
      <c r="C22" s="40" t="s">
        <v>154</v>
      </c>
      <c r="D22" s="66">
        <v>0.3888888888888889</v>
      </c>
      <c r="E22" s="66">
        <v>0.60763888888888895</v>
      </c>
      <c r="F22" s="41"/>
      <c r="G22" s="40">
        <v>49.75</v>
      </c>
      <c r="H22" s="37"/>
      <c r="I22" s="37"/>
      <c r="J22" s="65"/>
      <c r="K22" s="37"/>
      <c r="L22" s="37"/>
    </row>
    <row r="23" spans="2:15" x14ac:dyDescent="0.75">
      <c r="B23" s="5" t="s">
        <v>112</v>
      </c>
      <c r="C23" s="40" t="s">
        <v>157</v>
      </c>
      <c r="D23" s="66">
        <v>0.3125</v>
      </c>
      <c r="E23" s="66">
        <v>0.64583333333333337</v>
      </c>
      <c r="F23" s="41"/>
      <c r="G23" s="40">
        <v>45</v>
      </c>
      <c r="H23" s="37"/>
      <c r="I23" s="37"/>
      <c r="J23" s="65"/>
      <c r="K23" s="37"/>
      <c r="L23" s="37"/>
      <c r="N23" s="1" t="s">
        <v>163</v>
      </c>
      <c r="O23" s="1" t="s">
        <v>162</v>
      </c>
    </row>
    <row r="24" spans="2:15" x14ac:dyDescent="0.75">
      <c r="N24" s="5" t="s">
        <v>152</v>
      </c>
      <c r="O24" s="5">
        <v>880.13</v>
      </c>
    </row>
    <row r="25" spans="2:15" x14ac:dyDescent="0.75">
      <c r="G25" s="64"/>
      <c r="J25" s="39" t="s">
        <v>161</v>
      </c>
      <c r="K25" s="37"/>
      <c r="L25" s="37"/>
      <c r="N25" s="5" t="s">
        <v>158</v>
      </c>
      <c r="O25" s="5">
        <v>951.7</v>
      </c>
    </row>
    <row r="26" spans="2:15" x14ac:dyDescent="0.75">
      <c r="N26" s="5" t="s">
        <v>152</v>
      </c>
      <c r="O26" s="5">
        <v>1238.07</v>
      </c>
    </row>
    <row r="27" spans="2:15" x14ac:dyDescent="0.75">
      <c r="N27" s="5" t="s">
        <v>152</v>
      </c>
      <c r="O27" s="5">
        <v>2242.91</v>
      </c>
    </row>
    <row r="28" spans="2:15" x14ac:dyDescent="0.75">
      <c r="N28" s="5" t="s">
        <v>153</v>
      </c>
      <c r="O28" s="5">
        <v>572.04</v>
      </c>
    </row>
    <row r="29" spans="2:15" x14ac:dyDescent="0.75">
      <c r="N29" s="5" t="s">
        <v>155</v>
      </c>
      <c r="O29" s="5">
        <v>2216.11</v>
      </c>
    </row>
    <row r="30" spans="2:15" x14ac:dyDescent="0.75">
      <c r="N30" s="5" t="s">
        <v>156</v>
      </c>
      <c r="O30" s="5">
        <v>2316.1</v>
      </c>
    </row>
    <row r="31" spans="2:15" x14ac:dyDescent="0.75">
      <c r="N31" s="5" t="s">
        <v>156</v>
      </c>
      <c r="O31" s="5">
        <v>827.29</v>
      </c>
    </row>
    <row r="32" spans="2:15" x14ac:dyDescent="0.75">
      <c r="N32" s="5" t="s">
        <v>154</v>
      </c>
      <c r="O32" s="5">
        <v>1798.42</v>
      </c>
    </row>
    <row r="33" spans="14:15" x14ac:dyDescent="0.75">
      <c r="N33" s="5" t="s">
        <v>160</v>
      </c>
      <c r="O33" s="5">
        <v>1928.01</v>
      </c>
    </row>
    <row r="34" spans="14:15" x14ac:dyDescent="0.75">
      <c r="N34" s="5" t="s">
        <v>155</v>
      </c>
      <c r="O34" s="5">
        <v>201.85</v>
      </c>
    </row>
    <row r="35" spans="14:15" x14ac:dyDescent="0.75">
      <c r="N35" s="5" t="s">
        <v>153</v>
      </c>
      <c r="O35" s="5">
        <v>567.79999999999995</v>
      </c>
    </row>
    <row r="36" spans="14:15" x14ac:dyDescent="0.75">
      <c r="N36" s="5" t="s">
        <v>157</v>
      </c>
      <c r="O36" s="5">
        <v>662.39</v>
      </c>
    </row>
    <row r="37" spans="14:15" x14ac:dyDescent="0.75">
      <c r="N37" s="5" t="s">
        <v>159</v>
      </c>
      <c r="O37" s="5">
        <v>1438.07</v>
      </c>
    </row>
    <row r="38" spans="14:15" x14ac:dyDescent="0.75">
      <c r="N38" s="5" t="s">
        <v>152</v>
      </c>
      <c r="O38" s="5">
        <v>1667.74</v>
      </c>
    </row>
    <row r="39" spans="14:15" x14ac:dyDescent="0.75">
      <c r="N39" s="5" t="s">
        <v>156</v>
      </c>
      <c r="O39" s="5">
        <v>1292.1600000000001</v>
      </c>
    </row>
    <row r="40" spans="14:15" x14ac:dyDescent="0.75">
      <c r="N40" s="5" t="s">
        <v>154</v>
      </c>
      <c r="O40" s="5">
        <v>1351.3</v>
      </c>
    </row>
    <row r="41" spans="14:15" x14ac:dyDescent="0.75">
      <c r="N41" s="5" t="s">
        <v>159</v>
      </c>
      <c r="O41" s="5">
        <v>2118.4299999999998</v>
      </c>
    </row>
    <row r="42" spans="14:15" x14ac:dyDescent="0.75">
      <c r="N42" s="5" t="s">
        <v>158</v>
      </c>
      <c r="O42" s="5">
        <v>1144.8900000000001</v>
      </c>
    </row>
    <row r="43" spans="14:15" x14ac:dyDescent="0.75">
      <c r="N43" s="5" t="s">
        <v>156</v>
      </c>
      <c r="O43" s="5">
        <v>1110.24</v>
      </c>
    </row>
    <row r="44" spans="14:15" x14ac:dyDescent="0.75">
      <c r="N44" s="5" t="s">
        <v>155</v>
      </c>
      <c r="O44" s="5">
        <v>3875.2</v>
      </c>
    </row>
    <row r="45" spans="14:15" x14ac:dyDescent="0.75">
      <c r="N45" s="5" t="s">
        <v>157</v>
      </c>
      <c r="O45" s="5">
        <v>1115.77</v>
      </c>
    </row>
    <row r="46" spans="14:15" x14ac:dyDescent="0.75">
      <c r="N46" s="5" t="s">
        <v>156</v>
      </c>
      <c r="O46" s="5">
        <v>1575.5</v>
      </c>
    </row>
    <row r="47" spans="14:15" x14ac:dyDescent="0.75">
      <c r="N47" s="5" t="s">
        <v>158</v>
      </c>
      <c r="O47" s="5">
        <v>785.95</v>
      </c>
    </row>
    <row r="48" spans="14:15" x14ac:dyDescent="0.75">
      <c r="N48" s="5" t="s">
        <v>153</v>
      </c>
      <c r="O48" s="5">
        <v>874.94</v>
      </c>
    </row>
    <row r="49" spans="14:15" x14ac:dyDescent="0.75">
      <c r="N49" s="5" t="s">
        <v>158</v>
      </c>
      <c r="O49" s="5">
        <v>1540.17</v>
      </c>
    </row>
    <row r="50" spans="14:15" x14ac:dyDescent="0.75">
      <c r="N50" s="5" t="s">
        <v>157</v>
      </c>
      <c r="O50" s="5">
        <v>2263.14</v>
      </c>
    </row>
    <row r="51" spans="14:15" x14ac:dyDescent="0.75">
      <c r="N51" s="5" t="s">
        <v>155</v>
      </c>
      <c r="O51" s="5">
        <v>2031.8</v>
      </c>
    </row>
    <row r="52" spans="14:15" x14ac:dyDescent="0.75">
      <c r="N52" s="5" t="s">
        <v>156</v>
      </c>
      <c r="O52" s="5">
        <v>1778.61</v>
      </c>
    </row>
    <row r="53" spans="14:15" x14ac:dyDescent="0.75">
      <c r="N53" s="5" t="s">
        <v>153</v>
      </c>
      <c r="O53" s="5">
        <v>1714.01</v>
      </c>
    </row>
    <row r="54" spans="14:15" x14ac:dyDescent="0.75">
      <c r="N54" s="5" t="s">
        <v>155</v>
      </c>
      <c r="O54" s="5">
        <v>2043.01</v>
      </c>
    </row>
    <row r="55" spans="14:15" x14ac:dyDescent="0.75">
      <c r="N55" s="5" t="s">
        <v>155</v>
      </c>
      <c r="O55" s="5">
        <v>1274.0899999999999</v>
      </c>
    </row>
    <row r="56" spans="14:15" x14ac:dyDescent="0.75">
      <c r="N56" s="5" t="s">
        <v>154</v>
      </c>
      <c r="O56" s="5">
        <v>2965.19</v>
      </c>
    </row>
    <row r="57" spans="14:15" x14ac:dyDescent="0.75">
      <c r="N57" s="5" t="s">
        <v>153</v>
      </c>
      <c r="O57" s="5">
        <v>814.98</v>
      </c>
    </row>
    <row r="58" spans="14:15" x14ac:dyDescent="0.75">
      <c r="N58" s="5" t="s">
        <v>152</v>
      </c>
      <c r="O58" s="5">
        <v>558.57000000000005</v>
      </c>
    </row>
  </sheetData>
  <mergeCells count="1">
    <mergeCell ref="B2:O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9B528-4323-4E15-9A86-BCCAE4B7FF8E}">
  <sheetPr>
    <tabColor rgb="FF0000FF"/>
  </sheetPr>
  <dimension ref="B1:AT66"/>
  <sheetViews>
    <sheetView zoomScaleNormal="100" workbookViewId="0"/>
  </sheetViews>
  <sheetFormatPr defaultRowHeight="14.75" x14ac:dyDescent="0.75"/>
  <cols>
    <col min="1" max="1" width="3" customWidth="1"/>
    <col min="2" max="2" width="15.76953125" customWidth="1"/>
    <col min="3" max="3" width="15.453125" customWidth="1"/>
    <col min="4" max="4" width="8.31640625" bestFit="1" customWidth="1"/>
    <col min="5" max="5" width="11" bestFit="1" customWidth="1"/>
    <col min="6" max="6" width="6.08984375" bestFit="1" customWidth="1"/>
    <col min="7" max="7" width="15.453125" customWidth="1"/>
    <col min="8" max="8" width="17" bestFit="1" customWidth="1"/>
    <col min="9" max="9" width="3.54296875" customWidth="1"/>
    <col min="10" max="10" width="16" customWidth="1"/>
    <col min="11" max="11" width="13.6796875" bestFit="1" customWidth="1"/>
    <col min="12" max="12" width="10.76953125" customWidth="1"/>
    <col min="13" max="13" width="18.54296875" customWidth="1"/>
    <col min="14" max="21" width="10.76953125" customWidth="1"/>
  </cols>
  <sheetData>
    <row r="1" spans="2:46" ht="6.65" customHeight="1" x14ac:dyDescent="0.75"/>
    <row r="2" spans="2:46" x14ac:dyDescent="0.75">
      <c r="B2" s="52" t="s">
        <v>233</v>
      </c>
      <c r="C2" s="51"/>
      <c r="D2" s="51"/>
      <c r="E2" s="51"/>
      <c r="F2" s="51"/>
      <c r="G2" s="51"/>
      <c r="H2" s="51"/>
      <c r="I2" s="51"/>
      <c r="J2" s="51"/>
      <c r="K2" s="51"/>
      <c r="L2" s="51"/>
      <c r="M2" s="51"/>
      <c r="N2" s="51"/>
      <c r="O2" s="50"/>
    </row>
    <row r="3" spans="2:46" x14ac:dyDescent="0.75">
      <c r="B3" s="35" t="s">
        <v>232</v>
      </c>
      <c r="C3" s="54"/>
      <c r="D3" s="54"/>
      <c r="E3" s="54"/>
      <c r="F3" s="54"/>
      <c r="G3" s="54"/>
      <c r="H3" s="54"/>
      <c r="I3" s="54"/>
      <c r="J3" s="54"/>
      <c r="K3" s="54"/>
      <c r="L3" s="54"/>
      <c r="M3" s="54"/>
      <c r="N3" s="54"/>
      <c r="O3" s="53"/>
    </row>
    <row r="4" spans="2:46" ht="6.65" customHeight="1" x14ac:dyDescent="0.75"/>
    <row r="5" spans="2:46" x14ac:dyDescent="0.75">
      <c r="B5" s="36" t="s">
        <v>231</v>
      </c>
      <c r="C5" t="str">
        <f>"Create a spilled formula in cell "&amp;ADDRESS(ROW(H8),COLUMN(H8),4)&amp;" that shows TRUE when the Student degree was entered into the Student Degree column."</f>
        <v>Create a spilled formula in cell H8 that shows TRUE when the Student degree was entered into the Student Degree column.</v>
      </c>
    </row>
    <row r="6" spans="2:46" ht="10.199999999999999" customHeight="1" x14ac:dyDescent="0.75"/>
    <row r="7" spans="2:46" x14ac:dyDescent="0.75">
      <c r="B7" s="1" t="s">
        <v>77</v>
      </c>
      <c r="C7" s="1" t="s">
        <v>221</v>
      </c>
      <c r="D7" s="1" t="s">
        <v>230</v>
      </c>
      <c r="E7" s="1" t="s">
        <v>218</v>
      </c>
      <c r="F7" s="1" t="s">
        <v>219</v>
      </c>
      <c r="G7" s="1" t="s">
        <v>229</v>
      </c>
      <c r="H7" s="1" t="s">
        <v>228</v>
      </c>
      <c r="J7" s="36" t="s">
        <v>227</v>
      </c>
      <c r="K7" t="str">
        <f>"In the green cell, calculate the "&amp;L10&amp;" "&amp;$F$7&amp;" for the degree "&amp;J10&amp;" AND the Department "&amp;K10</f>
        <v>In the green cell, calculate the Average Grade for the degree BAS 4 Year AND the Department Accounting</v>
      </c>
      <c r="AO7" s="36" t="s">
        <v>226</v>
      </c>
      <c r="AT7" s="36" t="s">
        <v>225</v>
      </c>
    </row>
    <row r="8" spans="2:46" x14ac:dyDescent="0.75">
      <c r="B8" s="5" t="s">
        <v>193</v>
      </c>
      <c r="C8" s="5" t="s">
        <v>188</v>
      </c>
      <c r="D8" s="5" t="s">
        <v>213</v>
      </c>
      <c r="E8" s="5" t="s">
        <v>182</v>
      </c>
      <c r="F8" s="5">
        <v>3.5</v>
      </c>
      <c r="G8" s="67">
        <v>750</v>
      </c>
      <c r="H8" s="76"/>
      <c r="AO8" t="str" cm="1">
        <f t="array" aca="1" ref="AO8:AP8" ca="1">_xlfn.XLOOKUP(RANDBETWEEN(1,9),$AN$26:$AN$34,$AO$26:$AP$34)</f>
        <v>Chantel Mimms</v>
      </c>
      <c r="AP8" t="str">
        <f ca="1"/>
        <v>AAS Business</v>
      </c>
      <c r="AQ8" t="str" cm="1">
        <f t="array" aca="1" ref="AQ8:AR8" ca="1">_xlfn.XLOOKUP(RANDBETWEEN(1,14),$AR$10:$AR$23,$AS$10:$AT$23)</f>
        <v>Eng 201</v>
      </c>
      <c r="AR8" t="str">
        <f ca="1"/>
        <v>English</v>
      </c>
      <c r="AT8">
        <f ca="1">CHOOSE(RANDBETWEEN(1,2),RANDBETWEEN(17,40),RANDBETWEEN(25,40))/10</f>
        <v>1.8</v>
      </c>
    </row>
    <row r="9" spans="2:46" x14ac:dyDescent="0.75">
      <c r="B9" s="5" t="s">
        <v>197</v>
      </c>
      <c r="C9" s="5" t="s">
        <v>200</v>
      </c>
      <c r="D9" s="5" t="s">
        <v>205</v>
      </c>
      <c r="E9" s="5" t="s">
        <v>182</v>
      </c>
      <c r="F9" s="5">
        <v>2.8</v>
      </c>
      <c r="G9" s="67">
        <v>750</v>
      </c>
      <c r="H9" s="76"/>
      <c r="J9" s="1" t="s">
        <v>221</v>
      </c>
      <c r="K9" s="1" t="s">
        <v>218</v>
      </c>
      <c r="L9" s="1" t="s">
        <v>217</v>
      </c>
      <c r="M9" s="1" t="str">
        <f>L10&amp;" "&amp;$F$7&amp;" (GPA)"</f>
        <v>Average Grade (GPA)</v>
      </c>
    </row>
    <row r="10" spans="2:46" x14ac:dyDescent="0.75">
      <c r="B10" s="5" t="s">
        <v>214</v>
      </c>
      <c r="C10" s="5" t="s">
        <v>184</v>
      </c>
      <c r="D10" s="5" t="s">
        <v>209</v>
      </c>
      <c r="E10" s="5" t="s">
        <v>190</v>
      </c>
      <c r="F10" s="5">
        <v>1.7</v>
      </c>
      <c r="G10" s="67">
        <v>1500</v>
      </c>
      <c r="H10" s="76"/>
      <c r="J10" s="5" t="s">
        <v>184</v>
      </c>
      <c r="K10" s="5" t="s">
        <v>190</v>
      </c>
      <c r="L10" s="5" t="s">
        <v>224</v>
      </c>
      <c r="M10" s="41"/>
      <c r="AR10">
        <v>1</v>
      </c>
      <c r="AS10" s="5" t="s">
        <v>207</v>
      </c>
      <c r="AT10" s="5" t="s">
        <v>190</v>
      </c>
    </row>
    <row r="11" spans="2:46" x14ac:dyDescent="0.75">
      <c r="B11" s="5" t="s">
        <v>189</v>
      </c>
      <c r="C11" s="5"/>
      <c r="D11" s="5" t="s">
        <v>191</v>
      </c>
      <c r="E11" s="5" t="s">
        <v>190</v>
      </c>
      <c r="F11" s="5">
        <v>3.2</v>
      </c>
      <c r="G11" s="67">
        <v>750</v>
      </c>
      <c r="H11" s="76"/>
      <c r="AR11">
        <v>2</v>
      </c>
      <c r="AS11" s="5" t="s">
        <v>213</v>
      </c>
      <c r="AT11" s="5" t="s">
        <v>182</v>
      </c>
    </row>
    <row r="12" spans="2:46" x14ac:dyDescent="0.75">
      <c r="B12" s="5" t="s">
        <v>189</v>
      </c>
      <c r="C12" s="5" t="s">
        <v>188</v>
      </c>
      <c r="D12" s="5" t="s">
        <v>213</v>
      </c>
      <c r="E12" s="5" t="s">
        <v>182</v>
      </c>
      <c r="F12" s="5">
        <v>2.7</v>
      </c>
      <c r="G12" s="67">
        <v>750</v>
      </c>
      <c r="H12" s="76"/>
      <c r="J12" s="36" t="s">
        <v>223</v>
      </c>
      <c r="K12" t="str">
        <f>"In the green cell, "&amp;L15&amp;" the records where the degree is "&amp;J15&amp;" AND the Department is "&amp;K15</f>
        <v>In the green cell, Count the records where the degree is Busn Transfer AND the Department is Economics</v>
      </c>
      <c r="AR12">
        <v>3</v>
      </c>
      <c r="AS12" s="5" t="s">
        <v>194</v>
      </c>
      <c r="AT12" s="5" t="s">
        <v>182</v>
      </c>
    </row>
    <row r="13" spans="2:46" x14ac:dyDescent="0.75">
      <c r="B13" s="5" t="s">
        <v>208</v>
      </c>
      <c r="C13" s="5"/>
      <c r="D13" s="5" t="s">
        <v>210</v>
      </c>
      <c r="E13" s="5" t="s">
        <v>186</v>
      </c>
      <c r="F13" s="5">
        <v>3.8</v>
      </c>
      <c r="G13" s="67">
        <v>750</v>
      </c>
      <c r="H13" s="76"/>
      <c r="AR13">
        <v>4</v>
      </c>
      <c r="AS13" s="5" t="s">
        <v>191</v>
      </c>
      <c r="AT13" s="5" t="s">
        <v>190</v>
      </c>
    </row>
    <row r="14" spans="2:46" x14ac:dyDescent="0.75">
      <c r="B14" s="5" t="s">
        <v>192</v>
      </c>
      <c r="C14" s="5" t="s">
        <v>184</v>
      </c>
      <c r="D14" s="5" t="s">
        <v>187</v>
      </c>
      <c r="E14" s="5" t="s">
        <v>186</v>
      </c>
      <c r="F14" s="5">
        <v>2.6</v>
      </c>
      <c r="G14" s="67">
        <v>1500</v>
      </c>
      <c r="H14" s="76"/>
      <c r="J14" s="1" t="s">
        <v>221</v>
      </c>
      <c r="K14" s="1" t="s">
        <v>218</v>
      </c>
      <c r="L14" s="1" t="s">
        <v>217</v>
      </c>
      <c r="M14" s="1" t="str">
        <f>L15&amp;" "&amp;$F$7&amp;" (GPA)"</f>
        <v>Count Grade (GPA)</v>
      </c>
      <c r="AR14">
        <v>5</v>
      </c>
      <c r="AS14" s="5" t="s">
        <v>183</v>
      </c>
      <c r="AT14" s="5" t="s">
        <v>182</v>
      </c>
    </row>
    <row r="15" spans="2:46" x14ac:dyDescent="0.75">
      <c r="B15" s="5" t="s">
        <v>201</v>
      </c>
      <c r="C15" s="5" t="s">
        <v>200</v>
      </c>
      <c r="D15" s="5" t="s">
        <v>202</v>
      </c>
      <c r="E15" s="5" t="s">
        <v>182</v>
      </c>
      <c r="F15" s="5">
        <v>2.9</v>
      </c>
      <c r="G15" s="67">
        <v>1500</v>
      </c>
      <c r="H15" s="76"/>
      <c r="J15" s="5" t="s">
        <v>200</v>
      </c>
      <c r="K15" s="5" t="s">
        <v>186</v>
      </c>
      <c r="L15" s="5" t="s">
        <v>215</v>
      </c>
      <c r="M15" s="41"/>
      <c r="AR15">
        <v>6</v>
      </c>
      <c r="AS15" s="5" t="s">
        <v>199</v>
      </c>
      <c r="AT15" s="5" t="s">
        <v>198</v>
      </c>
    </row>
    <row r="16" spans="2:46" x14ac:dyDescent="0.75">
      <c r="B16" s="5" t="s">
        <v>208</v>
      </c>
      <c r="C16" s="5" t="s">
        <v>195</v>
      </c>
      <c r="D16" s="5" t="s">
        <v>209</v>
      </c>
      <c r="E16" s="5" t="s">
        <v>190</v>
      </c>
      <c r="F16" s="5">
        <v>3.4</v>
      </c>
      <c r="G16" s="67">
        <v>750</v>
      </c>
      <c r="H16" s="76"/>
      <c r="AR16">
        <v>7</v>
      </c>
      <c r="AS16" s="5" t="s">
        <v>203</v>
      </c>
      <c r="AT16" s="5" t="s">
        <v>186</v>
      </c>
    </row>
    <row r="17" spans="2:46" x14ac:dyDescent="0.75">
      <c r="B17" s="5" t="s">
        <v>192</v>
      </c>
      <c r="C17" s="5" t="s">
        <v>184</v>
      </c>
      <c r="D17" s="5" t="s">
        <v>210</v>
      </c>
      <c r="E17" s="5" t="s">
        <v>186</v>
      </c>
      <c r="F17" s="5">
        <v>3.5</v>
      </c>
      <c r="G17" s="67">
        <v>1500</v>
      </c>
      <c r="H17" s="76"/>
      <c r="J17" s="36" t="s">
        <v>222</v>
      </c>
      <c r="K17" t="str">
        <f>"In the green cell, "&amp;L20&amp;" the records where the degree is "&amp;J20&amp;" OR the Department is "&amp;K20</f>
        <v>In the green cell, Count the records where the degree is Busn Transfer OR the Department is Economics</v>
      </c>
      <c r="AR17">
        <v>8</v>
      </c>
      <c r="AS17" s="5" t="s">
        <v>205</v>
      </c>
      <c r="AT17" s="5" t="s">
        <v>182</v>
      </c>
    </row>
    <row r="18" spans="2:46" x14ac:dyDescent="0.75">
      <c r="B18" s="5" t="s">
        <v>201</v>
      </c>
      <c r="C18" s="5" t="s">
        <v>200</v>
      </c>
      <c r="D18" s="5" t="s">
        <v>183</v>
      </c>
      <c r="E18" s="5" t="s">
        <v>182</v>
      </c>
      <c r="F18" s="5">
        <v>2.2999999999999998</v>
      </c>
      <c r="G18" s="67">
        <v>1500</v>
      </c>
      <c r="H18" s="76"/>
      <c r="AR18">
        <v>9</v>
      </c>
      <c r="AS18" s="5" t="s">
        <v>187</v>
      </c>
      <c r="AT18" s="5" t="s">
        <v>186</v>
      </c>
    </row>
    <row r="19" spans="2:46" x14ac:dyDescent="0.75">
      <c r="B19" s="5" t="s">
        <v>197</v>
      </c>
      <c r="C19" s="5" t="s">
        <v>200</v>
      </c>
      <c r="D19" s="5" t="s">
        <v>202</v>
      </c>
      <c r="E19" s="5" t="s">
        <v>182</v>
      </c>
      <c r="F19" s="5">
        <v>2.2000000000000002</v>
      </c>
      <c r="G19" s="67">
        <v>750</v>
      </c>
      <c r="H19" s="76"/>
      <c r="J19" s="1" t="s">
        <v>221</v>
      </c>
      <c r="K19" s="1" t="s">
        <v>218</v>
      </c>
      <c r="L19" s="1" t="s">
        <v>217</v>
      </c>
      <c r="M19" s="1" t="str">
        <f>L20&amp;" "&amp;$F$7&amp;" (GPA)"</f>
        <v>Count Grade (GPA)</v>
      </c>
      <c r="AR19">
        <v>10</v>
      </c>
      <c r="AS19" s="77" t="s">
        <v>209</v>
      </c>
      <c r="AT19" s="77" t="s">
        <v>190</v>
      </c>
    </row>
    <row r="20" spans="2:46" x14ac:dyDescent="0.75">
      <c r="B20" s="5" t="s">
        <v>189</v>
      </c>
      <c r="C20" s="5" t="s">
        <v>188</v>
      </c>
      <c r="D20" s="5" t="s">
        <v>207</v>
      </c>
      <c r="E20" s="5" t="s">
        <v>190</v>
      </c>
      <c r="F20" s="5">
        <v>2.6</v>
      </c>
      <c r="G20" s="67">
        <v>750</v>
      </c>
      <c r="H20" s="76"/>
      <c r="J20" s="5" t="s">
        <v>200</v>
      </c>
      <c r="K20" s="5" t="s">
        <v>186</v>
      </c>
      <c r="L20" s="5" t="s">
        <v>215</v>
      </c>
      <c r="M20" s="41"/>
      <c r="AR20">
        <v>11</v>
      </c>
      <c r="AS20" s="77" t="s">
        <v>202</v>
      </c>
      <c r="AT20" s="77" t="s">
        <v>182</v>
      </c>
    </row>
    <row r="21" spans="2:46" x14ac:dyDescent="0.75">
      <c r="B21" s="5" t="s">
        <v>192</v>
      </c>
      <c r="C21" s="5" t="s">
        <v>184</v>
      </c>
      <c r="D21" s="5" t="s">
        <v>202</v>
      </c>
      <c r="E21" s="5" t="s">
        <v>182</v>
      </c>
      <c r="F21" s="5">
        <v>2.5</v>
      </c>
      <c r="G21" s="67">
        <v>1500</v>
      </c>
      <c r="H21" s="76"/>
      <c r="AR21">
        <v>12</v>
      </c>
      <c r="AS21" s="77" t="s">
        <v>206</v>
      </c>
      <c r="AT21" s="77" t="s">
        <v>190</v>
      </c>
    </row>
    <row r="22" spans="2:46" x14ac:dyDescent="0.75">
      <c r="B22" s="5" t="s">
        <v>214</v>
      </c>
      <c r="C22" s="5" t="s">
        <v>184</v>
      </c>
      <c r="D22" s="5" t="s">
        <v>210</v>
      </c>
      <c r="E22" s="5" t="s">
        <v>186</v>
      </c>
      <c r="F22" s="5">
        <v>3.4</v>
      </c>
      <c r="G22" s="67">
        <v>1500</v>
      </c>
      <c r="H22" s="76"/>
      <c r="J22" s="36" t="s">
        <v>220</v>
      </c>
      <c r="K22" t="str">
        <f>"In the green cell, "&amp;L25&amp;" the records where the grade is greater than or equal to "&amp;J25&amp;" AND the Department is "&amp;K25</f>
        <v>In the green cell, Count the records where the grade is greater than or equal to 3.5 AND the Department is Accounting</v>
      </c>
      <c r="AR22">
        <v>13</v>
      </c>
      <c r="AS22" s="77" t="s">
        <v>210</v>
      </c>
      <c r="AT22" s="77" t="s">
        <v>186</v>
      </c>
    </row>
    <row r="23" spans="2:46" x14ac:dyDescent="0.75">
      <c r="B23" s="5" t="s">
        <v>189</v>
      </c>
      <c r="C23" s="5" t="s">
        <v>188</v>
      </c>
      <c r="D23" s="5" t="s">
        <v>194</v>
      </c>
      <c r="E23" s="5" t="s">
        <v>182</v>
      </c>
      <c r="F23" s="5">
        <v>2.7</v>
      </c>
      <c r="G23" s="67">
        <v>750</v>
      </c>
      <c r="H23" s="76"/>
      <c r="AR23">
        <v>14</v>
      </c>
      <c r="AS23" s="5" t="s">
        <v>204</v>
      </c>
      <c r="AT23" s="77" t="s">
        <v>198</v>
      </c>
    </row>
    <row r="24" spans="2:46" x14ac:dyDescent="0.75">
      <c r="B24" s="5" t="s">
        <v>189</v>
      </c>
      <c r="C24" s="5" t="s">
        <v>188</v>
      </c>
      <c r="D24" s="5" t="s">
        <v>209</v>
      </c>
      <c r="E24" s="5" t="s">
        <v>190</v>
      </c>
      <c r="F24" s="5">
        <v>3.9</v>
      </c>
      <c r="G24" s="67">
        <v>750</v>
      </c>
      <c r="H24" s="76"/>
      <c r="J24" s="1" t="s">
        <v>219</v>
      </c>
      <c r="K24" s="1" t="s">
        <v>218</v>
      </c>
      <c r="L24" s="1" t="s">
        <v>217</v>
      </c>
      <c r="M24" s="1" t="str">
        <f>L25&amp;" "&amp;$F$7&amp;" (GPA)"</f>
        <v>Count Grade (GPA)</v>
      </c>
      <c r="AO24" t="s">
        <v>216</v>
      </c>
      <c r="AP24">
        <v>750</v>
      </c>
    </row>
    <row r="25" spans="2:46" x14ac:dyDescent="0.75">
      <c r="B25" s="5" t="s">
        <v>185</v>
      </c>
      <c r="C25" s="5" t="s">
        <v>184</v>
      </c>
      <c r="D25" s="5" t="s">
        <v>203</v>
      </c>
      <c r="E25" s="5" t="s">
        <v>186</v>
      </c>
      <c r="F25" s="5">
        <v>3.3</v>
      </c>
      <c r="G25" s="67">
        <v>1500</v>
      </c>
      <c r="H25" s="76"/>
      <c r="J25" s="5">
        <v>3.5</v>
      </c>
      <c r="K25" s="5" t="s">
        <v>190</v>
      </c>
      <c r="L25" s="5" t="s">
        <v>215</v>
      </c>
      <c r="M25" s="41"/>
    </row>
    <row r="26" spans="2:46" x14ac:dyDescent="0.75">
      <c r="B26" s="5" t="s">
        <v>201</v>
      </c>
      <c r="C26" s="5" t="s">
        <v>200</v>
      </c>
      <c r="D26" s="5" t="s">
        <v>209</v>
      </c>
      <c r="E26" s="5" t="s">
        <v>190</v>
      </c>
      <c r="F26" s="5">
        <v>3</v>
      </c>
      <c r="G26" s="67">
        <v>1500</v>
      </c>
      <c r="H26" s="76"/>
      <c r="AN26">
        <v>1</v>
      </c>
      <c r="AO26" t="s">
        <v>201</v>
      </c>
      <c r="AP26" t="s">
        <v>200</v>
      </c>
      <c r="AQ26" t="s">
        <v>211</v>
      </c>
    </row>
    <row r="27" spans="2:46" x14ac:dyDescent="0.75">
      <c r="B27" s="5" t="s">
        <v>189</v>
      </c>
      <c r="C27" s="5" t="s">
        <v>188</v>
      </c>
      <c r="D27" s="5" t="s">
        <v>206</v>
      </c>
      <c r="E27" s="5" t="s">
        <v>190</v>
      </c>
      <c r="F27" s="5">
        <v>3.7</v>
      </c>
      <c r="G27" s="67">
        <v>750</v>
      </c>
      <c r="H27" s="76"/>
      <c r="AN27">
        <v>2</v>
      </c>
      <c r="AO27" t="s">
        <v>193</v>
      </c>
      <c r="AP27" t="s">
        <v>188</v>
      </c>
      <c r="AQ27" t="s">
        <v>212</v>
      </c>
    </row>
    <row r="28" spans="2:46" x14ac:dyDescent="0.75">
      <c r="B28" s="5" t="s">
        <v>214</v>
      </c>
      <c r="C28" s="5" t="s">
        <v>184</v>
      </c>
      <c r="D28" s="5" t="s">
        <v>206</v>
      </c>
      <c r="E28" s="5" t="s">
        <v>190</v>
      </c>
      <c r="F28" s="5">
        <v>2.8</v>
      </c>
      <c r="G28" s="67">
        <v>1500</v>
      </c>
      <c r="H28" s="76"/>
      <c r="AN28">
        <v>3</v>
      </c>
      <c r="AO28" t="s">
        <v>196</v>
      </c>
      <c r="AP28" t="s">
        <v>195</v>
      </c>
      <c r="AQ28" t="s">
        <v>212</v>
      </c>
    </row>
    <row r="29" spans="2:46" x14ac:dyDescent="0.75">
      <c r="B29" s="5" t="s">
        <v>193</v>
      </c>
      <c r="C29" s="5" t="s">
        <v>188</v>
      </c>
      <c r="D29" s="5" t="s">
        <v>204</v>
      </c>
      <c r="E29" s="5" t="s">
        <v>198</v>
      </c>
      <c r="F29" s="5">
        <v>4</v>
      </c>
      <c r="G29" s="67">
        <v>750</v>
      </c>
      <c r="H29" s="76"/>
      <c r="AN29">
        <v>4</v>
      </c>
      <c r="AO29" t="s">
        <v>214</v>
      </c>
      <c r="AP29" t="s">
        <v>184</v>
      </c>
      <c r="AQ29" t="s">
        <v>211</v>
      </c>
    </row>
    <row r="30" spans="2:46" x14ac:dyDescent="0.75">
      <c r="B30" s="5" t="s">
        <v>189</v>
      </c>
      <c r="C30" s="5" t="s">
        <v>188</v>
      </c>
      <c r="D30" s="5" t="s">
        <v>204</v>
      </c>
      <c r="E30" s="5" t="s">
        <v>198</v>
      </c>
      <c r="F30" s="5">
        <v>3.8</v>
      </c>
      <c r="G30" s="67">
        <v>750</v>
      </c>
      <c r="H30" s="76"/>
      <c r="AN30">
        <v>5</v>
      </c>
      <c r="AO30" t="s">
        <v>192</v>
      </c>
      <c r="AP30" t="s">
        <v>184</v>
      </c>
      <c r="AQ30" t="s">
        <v>211</v>
      </c>
    </row>
    <row r="31" spans="2:46" x14ac:dyDescent="0.75">
      <c r="B31" s="5" t="s">
        <v>185</v>
      </c>
      <c r="C31" s="5" t="s">
        <v>184</v>
      </c>
      <c r="D31" s="5" t="s">
        <v>213</v>
      </c>
      <c r="E31" s="5" t="s">
        <v>182</v>
      </c>
      <c r="F31" s="5">
        <v>2.9</v>
      </c>
      <c r="G31" s="67">
        <v>1500</v>
      </c>
      <c r="H31" s="76"/>
      <c r="AN31">
        <v>6</v>
      </c>
      <c r="AO31" t="s">
        <v>197</v>
      </c>
      <c r="AP31" t="s">
        <v>200</v>
      </c>
      <c r="AQ31" t="s">
        <v>212</v>
      </c>
    </row>
    <row r="32" spans="2:46" x14ac:dyDescent="0.75">
      <c r="B32" s="5" t="s">
        <v>193</v>
      </c>
      <c r="C32" s="5" t="s">
        <v>188</v>
      </c>
      <c r="D32" s="5" t="s">
        <v>203</v>
      </c>
      <c r="E32" s="5" t="s">
        <v>186</v>
      </c>
      <c r="F32" s="5">
        <v>3.9</v>
      </c>
      <c r="G32" s="67">
        <v>750</v>
      </c>
      <c r="H32" s="76"/>
      <c r="AN32">
        <v>7</v>
      </c>
      <c r="AO32" t="s">
        <v>189</v>
      </c>
      <c r="AP32" t="s">
        <v>188</v>
      </c>
      <c r="AQ32" t="s">
        <v>212</v>
      </c>
    </row>
    <row r="33" spans="2:43" x14ac:dyDescent="0.75">
      <c r="B33" s="5" t="s">
        <v>189</v>
      </c>
      <c r="C33" s="5" t="s">
        <v>188</v>
      </c>
      <c r="D33" s="5" t="s">
        <v>210</v>
      </c>
      <c r="E33" s="5" t="s">
        <v>186</v>
      </c>
      <c r="F33" s="5">
        <v>2.7</v>
      </c>
      <c r="G33" s="67">
        <v>750</v>
      </c>
      <c r="H33" s="76"/>
      <c r="AN33">
        <v>8</v>
      </c>
      <c r="AO33" t="s">
        <v>208</v>
      </c>
      <c r="AP33" t="s">
        <v>195</v>
      </c>
      <c r="AQ33" t="s">
        <v>212</v>
      </c>
    </row>
    <row r="34" spans="2:43" x14ac:dyDescent="0.75">
      <c r="B34" s="5" t="s">
        <v>201</v>
      </c>
      <c r="C34" s="5" t="s">
        <v>200</v>
      </c>
      <c r="D34" s="5" t="s">
        <v>204</v>
      </c>
      <c r="E34" s="5" t="s">
        <v>198</v>
      </c>
      <c r="F34" s="5">
        <v>2.8</v>
      </c>
      <c r="G34" s="67">
        <v>1500</v>
      </c>
      <c r="H34" s="76"/>
      <c r="AN34">
        <v>9</v>
      </c>
      <c r="AO34" t="s">
        <v>185</v>
      </c>
      <c r="AP34" t="s">
        <v>184</v>
      </c>
      <c r="AQ34" t="s">
        <v>211</v>
      </c>
    </row>
    <row r="35" spans="2:43" x14ac:dyDescent="0.75">
      <c r="B35" s="5" t="s">
        <v>197</v>
      </c>
      <c r="C35" s="5" t="s">
        <v>200</v>
      </c>
      <c r="D35" s="5" t="s">
        <v>199</v>
      </c>
      <c r="E35" s="5" t="s">
        <v>198</v>
      </c>
      <c r="F35" s="5">
        <v>3.2</v>
      </c>
      <c r="G35" s="67">
        <v>750</v>
      </c>
      <c r="H35" s="76"/>
    </row>
    <row r="36" spans="2:43" x14ac:dyDescent="0.75">
      <c r="B36" s="5" t="s">
        <v>185</v>
      </c>
      <c r="C36" s="5" t="s">
        <v>184</v>
      </c>
      <c r="D36" s="5" t="s">
        <v>204</v>
      </c>
      <c r="E36" s="5" t="s">
        <v>198</v>
      </c>
      <c r="F36" s="5">
        <v>2.5</v>
      </c>
      <c r="G36" s="67">
        <v>1500</v>
      </c>
      <c r="H36" s="76"/>
    </row>
    <row r="37" spans="2:43" x14ac:dyDescent="0.75">
      <c r="B37" s="5" t="s">
        <v>197</v>
      </c>
      <c r="C37" s="5" t="s">
        <v>200</v>
      </c>
      <c r="D37" s="5" t="s">
        <v>207</v>
      </c>
      <c r="E37" s="5" t="s">
        <v>190</v>
      </c>
      <c r="F37" s="5">
        <v>4</v>
      </c>
      <c r="G37" s="67">
        <v>750</v>
      </c>
      <c r="H37" s="76"/>
    </row>
    <row r="38" spans="2:43" x14ac:dyDescent="0.75">
      <c r="B38" s="5" t="s">
        <v>196</v>
      </c>
      <c r="C38" s="5" t="s">
        <v>195</v>
      </c>
      <c r="D38" s="5" t="s">
        <v>210</v>
      </c>
      <c r="E38" s="5" t="s">
        <v>186</v>
      </c>
      <c r="F38" s="5">
        <v>2.6</v>
      </c>
      <c r="G38" s="67">
        <v>750</v>
      </c>
      <c r="H38" s="76"/>
    </row>
    <row r="39" spans="2:43" x14ac:dyDescent="0.75">
      <c r="B39" s="5" t="s">
        <v>193</v>
      </c>
      <c r="C39" s="5" t="s">
        <v>188</v>
      </c>
      <c r="D39" s="5" t="s">
        <v>202</v>
      </c>
      <c r="E39" s="5" t="s">
        <v>182</v>
      </c>
      <c r="F39" s="5">
        <v>2.5</v>
      </c>
      <c r="G39" s="67">
        <v>750</v>
      </c>
      <c r="H39" s="76"/>
    </row>
    <row r="40" spans="2:43" x14ac:dyDescent="0.75">
      <c r="B40" s="5" t="s">
        <v>193</v>
      </c>
      <c r="C40" s="5" t="s">
        <v>188</v>
      </c>
      <c r="D40" s="5" t="s">
        <v>194</v>
      </c>
      <c r="E40" s="5" t="s">
        <v>182</v>
      </c>
      <c r="F40" s="5">
        <v>3.2</v>
      </c>
      <c r="G40" s="67">
        <v>750</v>
      </c>
      <c r="H40" s="76"/>
    </row>
    <row r="41" spans="2:43" x14ac:dyDescent="0.75">
      <c r="B41" s="5" t="s">
        <v>196</v>
      </c>
      <c r="C41" s="5"/>
      <c r="D41" s="5" t="s">
        <v>187</v>
      </c>
      <c r="E41" s="5" t="s">
        <v>186</v>
      </c>
      <c r="F41" s="5">
        <v>3.1</v>
      </c>
      <c r="G41" s="67">
        <v>750</v>
      </c>
      <c r="H41" s="76"/>
    </row>
    <row r="42" spans="2:43" x14ac:dyDescent="0.75">
      <c r="B42" s="5" t="s">
        <v>201</v>
      </c>
      <c r="C42" s="5" t="s">
        <v>200</v>
      </c>
      <c r="D42" s="5" t="s">
        <v>205</v>
      </c>
      <c r="E42" s="5" t="s">
        <v>182</v>
      </c>
      <c r="F42" s="5">
        <v>3.5</v>
      </c>
      <c r="G42" s="67">
        <v>1500</v>
      </c>
      <c r="H42" s="76"/>
    </row>
    <row r="43" spans="2:43" x14ac:dyDescent="0.75">
      <c r="B43" s="5" t="s">
        <v>189</v>
      </c>
      <c r="C43" s="5" t="s">
        <v>188</v>
      </c>
      <c r="D43" s="5" t="s">
        <v>203</v>
      </c>
      <c r="E43" s="5" t="s">
        <v>186</v>
      </c>
      <c r="F43" s="5">
        <v>2.2999999999999998</v>
      </c>
      <c r="G43" s="67">
        <v>750</v>
      </c>
      <c r="H43" s="76"/>
    </row>
    <row r="44" spans="2:43" x14ac:dyDescent="0.75">
      <c r="B44" s="5" t="s">
        <v>197</v>
      </c>
      <c r="C44" s="5" t="s">
        <v>200</v>
      </c>
      <c r="D44" s="5" t="s">
        <v>187</v>
      </c>
      <c r="E44" s="5" t="s">
        <v>186</v>
      </c>
      <c r="F44" s="5">
        <v>3.9</v>
      </c>
      <c r="G44" s="67">
        <v>750</v>
      </c>
      <c r="H44" s="76"/>
    </row>
    <row r="45" spans="2:43" x14ac:dyDescent="0.75">
      <c r="B45" s="5" t="s">
        <v>208</v>
      </c>
      <c r="C45" s="5" t="s">
        <v>195</v>
      </c>
      <c r="D45" s="5" t="s">
        <v>183</v>
      </c>
      <c r="E45" s="5" t="s">
        <v>182</v>
      </c>
      <c r="F45" s="5">
        <v>3.8</v>
      </c>
      <c r="G45" s="67">
        <v>750</v>
      </c>
      <c r="H45" s="76"/>
    </row>
    <row r="46" spans="2:43" x14ac:dyDescent="0.75">
      <c r="B46" s="5" t="s">
        <v>192</v>
      </c>
      <c r="C46" s="5" t="s">
        <v>184</v>
      </c>
      <c r="D46" s="5" t="s">
        <v>206</v>
      </c>
      <c r="E46" s="5" t="s">
        <v>190</v>
      </c>
      <c r="F46" s="5">
        <v>2.8</v>
      </c>
      <c r="G46" s="67">
        <v>1500</v>
      </c>
      <c r="H46" s="76"/>
    </row>
    <row r="47" spans="2:43" x14ac:dyDescent="0.75">
      <c r="B47" s="5" t="s">
        <v>197</v>
      </c>
      <c r="C47" s="5" t="s">
        <v>200</v>
      </c>
      <c r="D47" s="5" t="s">
        <v>209</v>
      </c>
      <c r="E47" s="5" t="s">
        <v>190</v>
      </c>
      <c r="F47" s="5">
        <v>4</v>
      </c>
      <c r="G47" s="67">
        <v>750</v>
      </c>
      <c r="H47" s="76"/>
    </row>
    <row r="48" spans="2:43" x14ac:dyDescent="0.75">
      <c r="B48" s="5" t="s">
        <v>208</v>
      </c>
      <c r="C48" s="5" t="s">
        <v>195</v>
      </c>
      <c r="D48" s="5" t="s">
        <v>207</v>
      </c>
      <c r="E48" s="5" t="s">
        <v>190</v>
      </c>
      <c r="F48" s="5">
        <v>4</v>
      </c>
      <c r="G48" s="67">
        <v>750</v>
      </c>
      <c r="H48" s="76"/>
    </row>
    <row r="49" spans="2:8" x14ac:dyDescent="0.75">
      <c r="B49" s="5" t="s">
        <v>196</v>
      </c>
      <c r="C49" s="5" t="s">
        <v>195</v>
      </c>
      <c r="D49" s="5" t="s">
        <v>206</v>
      </c>
      <c r="E49" s="5" t="s">
        <v>190</v>
      </c>
      <c r="F49" s="5">
        <v>2</v>
      </c>
      <c r="G49" s="67">
        <v>750</v>
      </c>
      <c r="H49" s="76"/>
    </row>
    <row r="50" spans="2:8" x14ac:dyDescent="0.75">
      <c r="B50" s="5" t="s">
        <v>197</v>
      </c>
      <c r="C50" s="5" t="s">
        <v>200</v>
      </c>
      <c r="D50" s="5" t="s">
        <v>206</v>
      </c>
      <c r="E50" s="5" t="s">
        <v>190</v>
      </c>
      <c r="F50" s="5">
        <v>3.7</v>
      </c>
      <c r="G50" s="67">
        <v>750</v>
      </c>
      <c r="H50" s="76"/>
    </row>
    <row r="51" spans="2:8" x14ac:dyDescent="0.75">
      <c r="B51" s="5" t="s">
        <v>185</v>
      </c>
      <c r="C51" s="5" t="s">
        <v>184</v>
      </c>
      <c r="D51" s="5" t="s">
        <v>207</v>
      </c>
      <c r="E51" s="5" t="s">
        <v>190</v>
      </c>
      <c r="F51" s="5">
        <v>3.1</v>
      </c>
      <c r="G51" s="67">
        <v>1500</v>
      </c>
      <c r="H51" s="76"/>
    </row>
    <row r="52" spans="2:8" x14ac:dyDescent="0.75">
      <c r="B52" s="5" t="s">
        <v>185</v>
      </c>
      <c r="C52" s="5" t="s">
        <v>184</v>
      </c>
      <c r="D52" s="5" t="s">
        <v>206</v>
      </c>
      <c r="E52" s="5" t="s">
        <v>190</v>
      </c>
      <c r="F52" s="5">
        <v>2</v>
      </c>
      <c r="G52" s="67">
        <v>1500</v>
      </c>
      <c r="H52" s="76"/>
    </row>
    <row r="53" spans="2:8" x14ac:dyDescent="0.75">
      <c r="B53" s="5" t="s">
        <v>193</v>
      </c>
      <c r="C53" s="5" t="s">
        <v>188</v>
      </c>
      <c r="D53" s="5" t="s">
        <v>205</v>
      </c>
      <c r="E53" s="5" t="s">
        <v>182</v>
      </c>
      <c r="F53" s="5">
        <v>2.9</v>
      </c>
      <c r="G53" s="67">
        <v>750</v>
      </c>
      <c r="H53" s="76"/>
    </row>
    <row r="54" spans="2:8" x14ac:dyDescent="0.75">
      <c r="B54" s="5" t="s">
        <v>192</v>
      </c>
      <c r="C54" s="5" t="s">
        <v>184</v>
      </c>
      <c r="D54" s="5" t="s">
        <v>183</v>
      </c>
      <c r="E54" s="5" t="s">
        <v>182</v>
      </c>
      <c r="F54" s="5">
        <v>3.3</v>
      </c>
      <c r="G54" s="67">
        <v>1500</v>
      </c>
      <c r="H54" s="76"/>
    </row>
    <row r="55" spans="2:8" x14ac:dyDescent="0.75">
      <c r="B55" s="5" t="s">
        <v>197</v>
      </c>
      <c r="C55" s="5" t="s">
        <v>200</v>
      </c>
      <c r="D55" s="5" t="s">
        <v>204</v>
      </c>
      <c r="E55" s="5" t="s">
        <v>198</v>
      </c>
      <c r="F55" s="5">
        <v>3.5</v>
      </c>
      <c r="G55" s="67">
        <v>750</v>
      </c>
      <c r="H55" s="76"/>
    </row>
    <row r="56" spans="2:8" x14ac:dyDescent="0.75">
      <c r="B56" s="5" t="s">
        <v>196</v>
      </c>
      <c r="C56" s="5" t="s">
        <v>195</v>
      </c>
      <c r="D56" s="5" t="s">
        <v>199</v>
      </c>
      <c r="E56" s="5" t="s">
        <v>198</v>
      </c>
      <c r="F56" s="5">
        <v>2.8</v>
      </c>
      <c r="G56" s="67">
        <v>750</v>
      </c>
      <c r="H56" s="76"/>
    </row>
    <row r="57" spans="2:8" x14ac:dyDescent="0.75">
      <c r="B57" s="5" t="s">
        <v>197</v>
      </c>
      <c r="C57" s="5" t="s">
        <v>200</v>
      </c>
      <c r="D57" s="5" t="s">
        <v>203</v>
      </c>
      <c r="E57" s="5" t="s">
        <v>186</v>
      </c>
      <c r="F57" s="5">
        <v>4</v>
      </c>
      <c r="G57" s="67">
        <v>750</v>
      </c>
      <c r="H57" s="76"/>
    </row>
    <row r="58" spans="2:8" x14ac:dyDescent="0.75">
      <c r="B58" s="5" t="s">
        <v>189</v>
      </c>
      <c r="C58" s="5" t="s">
        <v>188</v>
      </c>
      <c r="D58" s="5" t="s">
        <v>202</v>
      </c>
      <c r="E58" s="5" t="s">
        <v>182</v>
      </c>
      <c r="F58" s="5">
        <v>3.1</v>
      </c>
      <c r="G58" s="67">
        <v>750</v>
      </c>
      <c r="H58" s="76"/>
    </row>
    <row r="59" spans="2:8" x14ac:dyDescent="0.75">
      <c r="B59" s="5" t="s">
        <v>201</v>
      </c>
      <c r="C59" s="5" t="s">
        <v>200</v>
      </c>
      <c r="D59" s="5" t="s">
        <v>199</v>
      </c>
      <c r="E59" s="5" t="s">
        <v>198</v>
      </c>
      <c r="F59" s="5">
        <v>2.8</v>
      </c>
      <c r="G59" s="67">
        <v>1500</v>
      </c>
      <c r="H59" s="76"/>
    </row>
    <row r="60" spans="2:8" x14ac:dyDescent="0.75">
      <c r="B60" s="5" t="s">
        <v>197</v>
      </c>
      <c r="C60" s="5"/>
      <c r="D60" s="5" t="s">
        <v>191</v>
      </c>
      <c r="E60" s="5" t="s">
        <v>190</v>
      </c>
      <c r="F60" s="5">
        <v>3</v>
      </c>
      <c r="G60" s="67">
        <v>750</v>
      </c>
      <c r="H60" s="76"/>
    </row>
    <row r="61" spans="2:8" x14ac:dyDescent="0.75">
      <c r="B61" s="5" t="s">
        <v>196</v>
      </c>
      <c r="C61" s="5" t="s">
        <v>195</v>
      </c>
      <c r="D61" s="5" t="s">
        <v>194</v>
      </c>
      <c r="E61" s="5" t="s">
        <v>182</v>
      </c>
      <c r="F61" s="5">
        <v>3.2</v>
      </c>
      <c r="G61" s="67">
        <v>750</v>
      </c>
      <c r="H61" s="76"/>
    </row>
    <row r="62" spans="2:8" x14ac:dyDescent="0.75">
      <c r="B62" s="5" t="s">
        <v>193</v>
      </c>
      <c r="C62" s="5" t="s">
        <v>188</v>
      </c>
      <c r="D62" s="5" t="s">
        <v>191</v>
      </c>
      <c r="E62" s="5" t="s">
        <v>190</v>
      </c>
      <c r="F62" s="5">
        <v>3.3</v>
      </c>
      <c r="G62" s="67">
        <v>750</v>
      </c>
      <c r="H62" s="76"/>
    </row>
    <row r="63" spans="2:8" x14ac:dyDescent="0.75">
      <c r="B63" s="5" t="s">
        <v>192</v>
      </c>
      <c r="C63" s="5" t="s">
        <v>184</v>
      </c>
      <c r="D63" s="5" t="s">
        <v>191</v>
      </c>
      <c r="E63" s="5" t="s">
        <v>190</v>
      </c>
      <c r="F63" s="5">
        <v>3.4</v>
      </c>
      <c r="G63" s="67">
        <v>1500</v>
      </c>
      <c r="H63" s="76"/>
    </row>
    <row r="64" spans="2:8" x14ac:dyDescent="0.75">
      <c r="B64" s="5" t="s">
        <v>189</v>
      </c>
      <c r="C64" s="5" t="s">
        <v>188</v>
      </c>
      <c r="D64" s="5" t="s">
        <v>183</v>
      </c>
      <c r="E64" s="5" t="s">
        <v>182</v>
      </c>
      <c r="F64" s="5">
        <v>3.1</v>
      </c>
      <c r="G64" s="67">
        <v>750</v>
      </c>
      <c r="H64" s="76"/>
    </row>
    <row r="65" spans="2:8" x14ac:dyDescent="0.75">
      <c r="B65" s="5" t="s">
        <v>185</v>
      </c>
      <c r="C65" s="5" t="s">
        <v>184</v>
      </c>
      <c r="D65" s="5" t="s">
        <v>187</v>
      </c>
      <c r="E65" s="5" t="s">
        <v>186</v>
      </c>
      <c r="F65" s="5">
        <v>3</v>
      </c>
      <c r="G65" s="67">
        <v>1500</v>
      </c>
      <c r="H65" s="76"/>
    </row>
    <row r="66" spans="2:8" x14ac:dyDescent="0.75">
      <c r="B66" s="5" t="s">
        <v>185</v>
      </c>
      <c r="C66" s="5" t="s">
        <v>184</v>
      </c>
      <c r="D66" s="5" t="s">
        <v>183</v>
      </c>
      <c r="E66" s="5" t="s">
        <v>182</v>
      </c>
      <c r="F66" s="5">
        <v>3.2</v>
      </c>
      <c r="G66" s="67">
        <v>1500</v>
      </c>
      <c r="H66" s="7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Score</vt:lpstr>
      <vt:lpstr>Initial-Instructions</vt:lpstr>
      <vt:lpstr>P(1)</vt:lpstr>
      <vt:lpstr>P(2)</vt:lpstr>
      <vt:lpstr>P(3)</vt:lpstr>
      <vt:lpstr>P(4)</vt:lpstr>
      <vt:lpstr>P(5)</vt:lpstr>
      <vt:lpstr>P(6)</vt:lpstr>
      <vt:lpstr>P(7)</vt:lpstr>
      <vt:lpstr>P(8)</vt:lpstr>
      <vt:lpstr>P(9)</vt:lpstr>
      <vt:lpstr>P(10)</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cp:lastPrinted>2024-11-14T20:53:51Z</cp:lastPrinted>
  <dcterms:created xsi:type="dcterms:W3CDTF">2024-11-14T05:12:10Z</dcterms:created>
  <dcterms:modified xsi:type="dcterms:W3CDTF">2025-01-01T07:31:22Z</dcterms:modified>
</cp:coreProperties>
</file>