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4"/>
  <workbookPr defaultThemeVersion="202300"/>
  <mc:AlternateContent xmlns:mc="http://schemas.openxmlformats.org/markup-compatibility/2006">
    <mc:Choice Requires="x15">
      <x15ac:absPath xmlns:x15ac="http://schemas.microsoft.com/office/spreadsheetml/2010/11/ac" url="C:\Users\mgirvin\Desktop\EMT\ExcelShorts-32-43\"/>
    </mc:Choice>
  </mc:AlternateContent>
  <xr:revisionPtr revIDLastSave="0" documentId="8_{24590198-1717-40C1-9AD0-6AFE1DD0A239}" xr6:coauthVersionLast="47" xr6:coauthVersionMax="47" xr10:uidLastSave="{00000000-0000-0000-0000-000000000000}"/>
  <bookViews>
    <workbookView xWindow="-108" yWindow="-108" windowWidth="23256" windowHeight="12576" xr2:uid="{377D39A1-F2FC-4B39-833E-5156B4DD4FBF}"/>
  </bookViews>
  <sheets>
    <sheet name="Test - P(4) EMT Short 34" sheetId="1" r:id="rId1"/>
  </sheets>
  <definedNames>
    <definedName name="_xlpm.currTbl" hidden="1">#NAME?</definedName>
    <definedName name="_xlpm.rng" hidden="1">#NAME?</definedName>
    <definedName name="_xlpm.row" hidden="1">#NAME?</definedName>
    <definedName name="_xlpm.start" hidden="1">#NAME?</definedName>
    <definedName name="_xlpm.values" hidden="1">#NAME?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8" i="1" l="1"/>
  <c r="T38" i="1"/>
  <c r="S38" i="1"/>
  <c r="R38" i="1"/>
  <c r="Q38" i="1"/>
  <c r="P38" i="1"/>
  <c r="O38" i="1"/>
  <c r="N38" i="1"/>
  <c r="V38" i="1" s="1"/>
  <c r="U37" i="1"/>
  <c r="T37" i="1"/>
  <c r="S37" i="1"/>
  <c r="R37" i="1"/>
  <c r="Q37" i="1"/>
  <c r="P37" i="1"/>
  <c r="O37" i="1"/>
  <c r="N37" i="1"/>
  <c r="V37" i="1" s="1"/>
  <c r="U36" i="1"/>
  <c r="T36" i="1"/>
  <c r="S36" i="1"/>
  <c r="R36" i="1"/>
  <c r="Q36" i="1"/>
  <c r="P36" i="1"/>
  <c r="O36" i="1"/>
  <c r="N36" i="1"/>
  <c r="V36" i="1" s="1"/>
  <c r="U35" i="1"/>
  <c r="T35" i="1"/>
  <c r="S35" i="1"/>
  <c r="R35" i="1"/>
  <c r="Q35" i="1"/>
  <c r="P35" i="1"/>
  <c r="O35" i="1"/>
  <c r="N35" i="1"/>
  <c r="V35" i="1" s="1"/>
  <c r="U34" i="1"/>
  <c r="U39" i="1" s="1"/>
  <c r="T34" i="1"/>
  <c r="T39" i="1" s="1"/>
  <c r="S34" i="1"/>
  <c r="S39" i="1" s="1"/>
  <c r="R34" i="1"/>
  <c r="R39" i="1" s="1"/>
  <c r="Q34" i="1"/>
  <c r="Q39" i="1" s="1"/>
  <c r="P34" i="1"/>
  <c r="P39" i="1" s="1"/>
  <c r="O34" i="1"/>
  <c r="O39" i="1" s="1"/>
  <c r="N34" i="1"/>
  <c r="O30" i="1"/>
  <c r="U29" i="1"/>
  <c r="T29" i="1"/>
  <c r="S29" i="1"/>
  <c r="R29" i="1"/>
  <c r="Q29" i="1"/>
  <c r="P29" i="1"/>
  <c r="O29" i="1"/>
  <c r="N29" i="1"/>
  <c r="V29" i="1" s="1"/>
  <c r="U28" i="1"/>
  <c r="T28" i="1"/>
  <c r="S28" i="1"/>
  <c r="R28" i="1"/>
  <c r="Q28" i="1"/>
  <c r="P28" i="1"/>
  <c r="O28" i="1"/>
  <c r="N28" i="1"/>
  <c r="V28" i="1" s="1"/>
  <c r="U27" i="1"/>
  <c r="T27" i="1"/>
  <c r="S27" i="1"/>
  <c r="R27" i="1"/>
  <c r="Q27" i="1"/>
  <c r="P27" i="1"/>
  <c r="O27" i="1"/>
  <c r="N27" i="1"/>
  <c r="V27" i="1" s="1"/>
  <c r="U26" i="1"/>
  <c r="T26" i="1"/>
  <c r="S26" i="1"/>
  <c r="R26" i="1"/>
  <c r="Q26" i="1"/>
  <c r="P26" i="1"/>
  <c r="O26" i="1"/>
  <c r="N26" i="1"/>
  <c r="V26" i="1" s="1"/>
  <c r="U25" i="1"/>
  <c r="U30" i="1" s="1"/>
  <c r="T25" i="1"/>
  <c r="T30" i="1" s="1"/>
  <c r="S25" i="1"/>
  <c r="S30" i="1" s="1"/>
  <c r="R25" i="1"/>
  <c r="R30" i="1" s="1"/>
  <c r="Q25" i="1"/>
  <c r="Q30" i="1" s="1"/>
  <c r="P25" i="1"/>
  <c r="P30" i="1" s="1"/>
  <c r="O25" i="1"/>
  <c r="N25" i="1"/>
  <c r="N16" i="1" a="1"/>
  <c r="B2" i="1" a="1"/>
  <c r="B2" i="1" s="1"/>
  <c r="V34" i="1" l="1"/>
  <c r="N39" i="1"/>
  <c r="V39" i="1" s="1"/>
  <c r="V25" i="1"/>
  <c r="N30" i="1"/>
  <c r="V30" i="1" s="1"/>
  <c r="V19" i="1"/>
  <c r="N16" i="1"/>
  <c r="Q21" i="1"/>
  <c r="S21" i="1"/>
  <c r="V20" i="1"/>
  <c r="T21" i="1"/>
  <c r="V18" i="1"/>
  <c r="V17" i="1"/>
  <c r="R21" i="1"/>
  <c r="O21" i="1"/>
  <c r="U21" i="1"/>
  <c r="P21" i="1"/>
  <c r="E21" i="1"/>
  <c r="J21" i="1"/>
  <c r="H21" i="1"/>
  <c r="K17" i="1"/>
  <c r="K20" i="1"/>
  <c r="F21" i="1"/>
  <c r="K18" i="1"/>
  <c r="K19" i="1"/>
  <c r="D21" i="1"/>
  <c r="I21" i="1"/>
  <c r="G21" i="1"/>
  <c r="V16" i="1" l="1"/>
  <c r="N21" i="1"/>
  <c r="V21" i="1" s="1"/>
  <c r="K16" i="1"/>
  <c r="C21" i="1"/>
  <c r="K21"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<sst xmlns="http://schemas.openxmlformats.org/spreadsheetml/2006/main" count="96" uniqueCount="19">
  <si>
    <t>Commission Rate for Week:</t>
  </si>
  <si>
    <t>SalesRep/Week Sales ($)</t>
  </si>
  <si>
    <t>Week 1</t>
  </si>
  <si>
    <t>Week 2</t>
  </si>
  <si>
    <t>Week 3</t>
  </si>
  <si>
    <t>Week 4</t>
  </si>
  <si>
    <t>Week 5</t>
  </si>
  <si>
    <t>Week 6</t>
  </si>
  <si>
    <t>Week 7</t>
  </si>
  <si>
    <t>Week 8</t>
  </si>
  <si>
    <t>Sioux Radcoolinator</t>
  </si>
  <si>
    <t>Chantel Mims</t>
  </si>
  <si>
    <t>Japser Ito</t>
  </si>
  <si>
    <t>Shawdea Long</t>
  </si>
  <si>
    <t>Gigi Jones</t>
  </si>
  <si>
    <t>Commission Paid</t>
  </si>
  <si>
    <t>Totals</t>
  </si>
  <si>
    <t>Not correct:</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</si>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</sst>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Aptos Narrow"/>
      <family val="2"/>
      <scheme val="minor"/>
    </font>
    <font>
      <b/>
      <sz val="11"/>
      <color theme="0"/>
      <name val="Aptos Narrow"/>
      <family val="2"/>
      <scheme val="minor"/>
    </font>
    <font>
      <b/>
      <sz val="11"/>
      <color theme="1"/>
      <name val="Aptos Narrow"/>
      <family val="2"/>
      <scheme val="minor"/>
    </font>
  </fonts>
  <fills count="7">
    <fill>
      <patternFill patternType="none"/>
    </fill>
    <fill>
      <patternFill patternType="gray125"/>
    </fill>
    <fill>
      <patternFill patternType="solid">
        <fgColor rgb="FFFFFFCC"/>
        <bgColor indexed="64"/>
      </patternFill>
    </fill>
    <fill>
      <patternFill patternType="solid">
        <fgColor rgb="FF002060"/>
        <bgColor indexed="64"/>
      </patternFill>
    </fill>
    <fill>
      <patternFill patternType="solid">
        <fgColor theme="7" tint="0.79998168889431442"/>
        <bgColor indexed="64"/>
      </patternFill>
    </fill>
    <fill>
      <patternFill patternType="solid">
        <fgColor rgb="FFCCFFCC"/>
        <bgColor indexed="64"/>
      </patternFill>
    </fill>
    <fill>
      <patternFill patternType="solid">
        <fgColor theme="9"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1" fillId="3" borderId="9" xfId="0" applyFont="1" applyFill="1" applyBorder="1"/>
    <xf numFmtId="0" fontId="0" fillId="0" borderId="9" xfId="0" applyBorder="1"/>
    <xf numFmtId="0" fontId="0" fillId="4" borderId="9" xfId="0" applyFill="1" applyBorder="1"/>
    <xf numFmtId="4" fontId="0" fillId="0" borderId="9" xfId="0" applyNumberFormat="1" applyBorder="1"/>
    <xf numFmtId="0" fontId="2" fillId="4" borderId="9" xfId="0" applyFont="1" applyFill="1" applyBorder="1"/>
    <xf numFmtId="164" fontId="0" fillId="5" borderId="9" xfId="0" applyNumberFormat="1" applyFill="1" applyBorder="1"/>
    <xf numFmtId="164" fontId="0" fillId="6" borderId="9" xfId="0" applyNumberFormat="1" applyFill="1" applyBorder="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AE46-AC5B-485D-8719-33A33149BC64}">
  <sheetPr>
    <tabColor rgb="FFFF0000"/>
  </sheetPr>
  <dimension ref="B2:V39"/>
  <sheetViews>
    <sheetView tabSelected="1" zoomScale="85" zoomScaleNormal="85" workbookViewId="0"/>
  </sheetViews>
  <sheetFormatPr defaultRowHeight="14.75" x14ac:dyDescent="0.75"/>
  <cols>
    <col min="1" max="1" width="3.36328125" customWidth="1"/>
    <col min="2" max="2" width="24.6796875" bestFit="1" customWidth="1"/>
    <col min="3" max="3" width="10.86328125" bestFit="1" customWidth="1"/>
    <col min="4" max="10" width="9.76953125" bestFit="1" customWidth="1"/>
    <col min="11" max="11" width="10.86328125" bestFit="1" customWidth="1"/>
    <col min="12" max="12" width="2.953125" customWidth="1"/>
    <col min="13" max="13" width="24.6796875" bestFit="1" customWidth="1"/>
    <col min="14" max="14" width="10.86328125" bestFit="1" customWidth="1"/>
    <col min="15" max="21" width="9.76953125" bestFit="1" customWidth="1"/>
    <col min="22" max="22" width="10.86328125" bestFit="1" customWidth="1"/>
  </cols>
  <sheetData>
    <row r="2" spans="2:22" ht="14.4" customHeight="1" x14ac:dyDescent="0.75">
      <c r="B2" s="1" t="str" cm="1">
        <f t="array" ref="B2">"In cell "&amp;ADDRESS(ROW(C16),COLUMN(C16),4)&amp;" create a dynamic spilled array formula that calculates the Commission Paid amount for each Sales Rep using the correct Commission Rate for each Week."&amp;" The SUM function is already in place to calculate the total Commission Paid for each SalesRep and Each Week. Your check number to make sure the formula is correct is that the grand total of all Commissions Paid must equal "&amp;DOLLAR(SUM(ROUND(C9:J13*C6:J6,2)))&amp;"."</f>
        <v>In cell C16 create a dynamic spilled array formula that calculates the Commission Paid amount for each Sales Rep using the correct Commission Rate for each Week. The SUM function is already in place to calculate the total Commission Paid for each SalesRep and Each Week. Your check number to make sure the formula is correct is that the grand total of all Commissions Paid must equal $34,998.37.</v>
      </c>
      <c r="C2" s="2"/>
      <c r="D2" s="2"/>
      <c r="E2" s="2"/>
      <c r="F2" s="2"/>
      <c r="G2" s="2"/>
      <c r="H2" s="2"/>
      <c r="I2" s="2"/>
      <c r="J2" s="2"/>
      <c r="K2" s="2"/>
      <c r="L2" s="3"/>
    </row>
    <row r="3" spans="2:22" x14ac:dyDescent="0.75">
      <c r="B3" s="4"/>
      <c r="C3" s="5"/>
      <c r="D3" s="5"/>
      <c r="E3" s="5"/>
      <c r="F3" s="5"/>
      <c r="G3" s="5"/>
      <c r="H3" s="5"/>
      <c r="I3" s="5"/>
      <c r="J3" s="5"/>
      <c r="K3" s="5"/>
      <c r="L3" s="6"/>
    </row>
    <row r="4" spans="2:22" x14ac:dyDescent="0.75">
      <c r="B4" s="7"/>
      <c r="C4" s="8"/>
      <c r="D4" s="8"/>
      <c r="E4" s="8"/>
      <c r="F4" s="8"/>
      <c r="G4" s="8"/>
      <c r="H4" s="8"/>
      <c r="I4" s="8"/>
      <c r="J4" s="8"/>
      <c r="K4" s="8"/>
      <c r="L4" s="9"/>
    </row>
    <row r="6" spans="2:22" x14ac:dyDescent="0.75">
      <c r="B6" s="10" t="s">
        <v>0</v>
      </c>
      <c r="C6" s="11">
        <v>4.2999999999999997E-2</v>
      </c>
      <c r="D6" s="11">
        <v>3.2000000000000001E-2</v>
      </c>
      <c r="E6" s="11">
        <v>2.3E-2</v>
      </c>
      <c r="F6" s="11">
        <v>3.6999999999999998E-2</v>
      </c>
      <c r="G6" s="11">
        <v>4.3999999999999997E-2</v>
      </c>
      <c r="H6" s="11">
        <v>0.03</v>
      </c>
      <c r="I6" s="11">
        <v>3.4000000000000002E-2</v>
      </c>
      <c r="J6" s="11">
        <v>4.1000000000000002E-2</v>
      </c>
      <c r="M6" s="10" t="s">
        <v>0</v>
      </c>
      <c r="N6" s="11">
        <v>4.2999999999999997E-2</v>
      </c>
      <c r="O6" s="11">
        <v>3.2000000000000001E-2</v>
      </c>
      <c r="P6" s="11">
        <v>2.3E-2</v>
      </c>
      <c r="Q6" s="11">
        <v>3.6999999999999998E-2</v>
      </c>
      <c r="R6" s="11">
        <v>4.3999999999999997E-2</v>
      </c>
      <c r="S6" s="11">
        <v>0.03</v>
      </c>
      <c r="T6" s="11">
        <v>3.4000000000000002E-2</v>
      </c>
      <c r="U6" s="11">
        <v>4.1000000000000002E-2</v>
      </c>
    </row>
    <row r="8" spans="2:22" x14ac:dyDescent="0.75">
      <c r="B8" s="10" t="s">
        <v>1</v>
      </c>
      <c r="C8" s="12" t="s">
        <v>2</v>
      </c>
      <c r="D8" s="12" t="s">
        <v>3</v>
      </c>
      <c r="E8" s="12" t="s">
        <v>4</v>
      </c>
      <c r="F8" s="12" t="s">
        <v>5</v>
      </c>
      <c r="G8" s="12" t="s">
        <v>6</v>
      </c>
      <c r="H8" s="12" t="s">
        <v>7</v>
      </c>
      <c r="I8" s="12" t="s">
        <v>8</v>
      </c>
      <c r="J8" s="12" t="s">
        <v>9</v>
      </c>
      <c r="M8" s="10" t="s">
        <v>1</v>
      </c>
      <c r="N8" s="12" t="s">
        <v>2</v>
      </c>
      <c r="O8" s="12" t="s">
        <v>3</v>
      </c>
      <c r="P8" s="12" t="s">
        <v>4</v>
      </c>
      <c r="Q8" s="12" t="s">
        <v>5</v>
      </c>
      <c r="R8" s="12" t="s">
        <v>6</v>
      </c>
      <c r="S8" s="12" t="s">
        <v>7</v>
      </c>
      <c r="T8" s="12" t="s">
        <v>8</v>
      </c>
      <c r="U8" s="12" t="s">
        <v>9</v>
      </c>
    </row>
    <row r="9" spans="2:22" x14ac:dyDescent="0.75">
      <c r="B9" s="12" t="s">
        <v>10</v>
      </c>
      <c r="C9" s="13">
        <v>30758.54</v>
      </c>
      <c r="D9" s="13">
        <v>36342.83</v>
      </c>
      <c r="E9" s="13">
        <v>23353.25</v>
      </c>
      <c r="F9" s="13">
        <v>28827.08</v>
      </c>
      <c r="G9" s="13">
        <v>7505.34</v>
      </c>
      <c r="H9" s="13">
        <v>27439.51</v>
      </c>
      <c r="I9" s="13">
        <v>8757.34</v>
      </c>
      <c r="J9" s="13">
        <v>27517.22</v>
      </c>
      <c r="M9" s="12" t="s">
        <v>10</v>
      </c>
      <c r="N9" s="13">
        <v>30758.54</v>
      </c>
      <c r="O9" s="13">
        <v>36342.83</v>
      </c>
      <c r="P9" s="13">
        <v>23353.25</v>
      </c>
      <c r="Q9" s="13">
        <v>28827.08</v>
      </c>
      <c r="R9" s="13">
        <v>7505.34</v>
      </c>
      <c r="S9" s="13">
        <v>27439.51</v>
      </c>
      <c r="T9" s="13">
        <v>8757.34</v>
      </c>
      <c r="U9" s="13">
        <v>27517.22</v>
      </c>
    </row>
    <row r="10" spans="2:22" x14ac:dyDescent="0.75">
      <c r="B10" s="12" t="s">
        <v>11</v>
      </c>
      <c r="C10" s="13">
        <v>41680.17</v>
      </c>
      <c r="D10" s="13">
        <v>16725.54</v>
      </c>
      <c r="E10" s="13">
        <v>32118.080000000002</v>
      </c>
      <c r="F10" s="13">
        <v>34537.46</v>
      </c>
      <c r="G10" s="13">
        <v>8021.49</v>
      </c>
      <c r="H10" s="13">
        <v>39398.839999999997</v>
      </c>
      <c r="I10" s="13">
        <v>18243.97</v>
      </c>
      <c r="J10" s="13">
        <v>39098.080000000002</v>
      </c>
      <c r="M10" s="12" t="s">
        <v>11</v>
      </c>
      <c r="N10" s="13">
        <v>41680.17</v>
      </c>
      <c r="O10" s="13">
        <v>16725.54</v>
      </c>
      <c r="P10" s="13">
        <v>32118.080000000002</v>
      </c>
      <c r="Q10" s="13">
        <v>34537.46</v>
      </c>
      <c r="R10" s="13">
        <v>8021.49</v>
      </c>
      <c r="S10" s="13">
        <v>39398.839999999997</v>
      </c>
      <c r="T10" s="13">
        <v>18243.97</v>
      </c>
      <c r="U10" s="13">
        <v>39098.080000000002</v>
      </c>
    </row>
    <row r="11" spans="2:22" x14ac:dyDescent="0.75">
      <c r="B11" s="12" t="s">
        <v>12</v>
      </c>
      <c r="C11" s="13">
        <v>13744.14</v>
      </c>
      <c r="D11" s="13">
        <v>41740.910000000003</v>
      </c>
      <c r="E11" s="13">
        <v>14632.74</v>
      </c>
      <c r="F11" s="13">
        <v>31352.99</v>
      </c>
      <c r="G11" s="13">
        <v>40218.18</v>
      </c>
      <c r="H11" s="13">
        <v>10656.19</v>
      </c>
      <c r="I11" s="13">
        <v>13345.61</v>
      </c>
      <c r="J11" s="13">
        <v>27072.59</v>
      </c>
      <c r="M11" s="12" t="s">
        <v>12</v>
      </c>
      <c r="N11" s="13">
        <v>13744.14</v>
      </c>
      <c r="O11" s="13">
        <v>41740.910000000003</v>
      </c>
      <c r="P11" s="13">
        <v>14632.74</v>
      </c>
      <c r="Q11" s="13">
        <v>31352.99</v>
      </c>
      <c r="R11" s="13">
        <v>40218.18</v>
      </c>
      <c r="S11" s="13">
        <v>10656.19</v>
      </c>
      <c r="T11" s="13">
        <v>13345.61</v>
      </c>
      <c r="U11" s="13">
        <v>27072.59</v>
      </c>
    </row>
    <row r="12" spans="2:22" x14ac:dyDescent="0.75">
      <c r="B12" s="12" t="s">
        <v>13</v>
      </c>
      <c r="C12" s="13">
        <v>41626.870000000003</v>
      </c>
      <c r="D12" s="13">
        <v>30069.23</v>
      </c>
      <c r="E12" s="13">
        <v>18095.240000000002</v>
      </c>
      <c r="F12" s="13">
        <v>40431.61</v>
      </c>
      <c r="G12" s="13">
        <v>13774.22</v>
      </c>
      <c r="H12" s="13">
        <v>19729.14</v>
      </c>
      <c r="I12" s="13">
        <v>24692.23</v>
      </c>
      <c r="J12" s="13">
        <v>24796.09</v>
      </c>
      <c r="M12" s="12" t="s">
        <v>13</v>
      </c>
      <c r="N12" s="13">
        <v>41626.870000000003</v>
      </c>
      <c r="O12" s="13">
        <v>30069.23</v>
      </c>
      <c r="P12" s="13">
        <v>18095.240000000002</v>
      </c>
      <c r="Q12" s="13">
        <v>40431.61</v>
      </c>
      <c r="R12" s="13">
        <v>13774.22</v>
      </c>
      <c r="S12" s="13">
        <v>19729.14</v>
      </c>
      <c r="T12" s="13">
        <v>24692.23</v>
      </c>
      <c r="U12" s="13">
        <v>24796.09</v>
      </c>
    </row>
    <row r="13" spans="2:22" x14ac:dyDescent="0.75">
      <c r="B13" s="12" t="s">
        <v>14</v>
      </c>
      <c r="C13" s="13">
        <v>9587.68</v>
      </c>
      <c r="D13" s="13">
        <v>9199.56</v>
      </c>
      <c r="E13" s="13">
        <v>28296.43</v>
      </c>
      <c r="F13" s="13">
        <v>23234.959999999999</v>
      </c>
      <c r="G13" s="13">
        <v>19434.37</v>
      </c>
      <c r="H13" s="13">
        <v>8664.6</v>
      </c>
      <c r="I13" s="13">
        <v>31307.48</v>
      </c>
      <c r="J13" s="13">
        <v>25265.919999999998</v>
      </c>
      <c r="M13" s="12" t="s">
        <v>14</v>
      </c>
      <c r="N13" s="13">
        <v>9587.68</v>
      </c>
      <c r="O13" s="13">
        <v>9199.56</v>
      </c>
      <c r="P13" s="13">
        <v>28296.43</v>
      </c>
      <c r="Q13" s="13">
        <v>23234.959999999999</v>
      </c>
      <c r="R13" s="13">
        <v>19434.37</v>
      </c>
      <c r="S13" s="13">
        <v>8664.6</v>
      </c>
      <c r="T13" s="13">
        <v>31307.48</v>
      </c>
      <c r="U13" s="13">
        <v>25265.919999999998</v>
      </c>
    </row>
    <row r="15" spans="2:22" x14ac:dyDescent="0.75">
      <c r="B15" s="14" t="s">
        <v>15</v>
      </c>
      <c r="C15" s="12" t="s">
        <v>2</v>
      </c>
      <c r="D15" s="12" t="s">
        <v>3</v>
      </c>
      <c r="E15" s="12" t="s">
        <v>4</v>
      </c>
      <c r="F15" s="12" t="s">
        <v>5</v>
      </c>
      <c r="G15" s="12" t="s">
        <v>6</v>
      </c>
      <c r="H15" s="12" t="s">
        <v>7</v>
      </c>
      <c r="I15" s="12" t="s">
        <v>8</v>
      </c>
      <c r="J15" s="12" t="s">
        <v>9</v>
      </c>
      <c r="K15" s="14" t="s">
        <v>16</v>
      </c>
      <c r="M15" s="14" t="s">
        <v>15</v>
      </c>
      <c r="N15" s="12" t="s">
        <v>2</v>
      </c>
      <c r="O15" s="12" t="s">
        <v>3</v>
      </c>
      <c r="P15" s="12" t="s">
        <v>4</v>
      </c>
      <c r="Q15" s="12" t="s">
        <v>5</v>
      </c>
      <c r="R15" s="12" t="s">
        <v>6</v>
      </c>
      <c r="S15" s="12" t="s">
        <v>7</v>
      </c>
      <c r="T15" s="12" t="s">
        <v>8</v>
      </c>
      <c r="U15" s="12" t="s">
        <v>9</v>
      </c>
      <c r="V15" s="14" t="s">
        <v>16</v>
      </c>
    </row>
    <row r="16" spans="2:22" x14ac:dyDescent="0.75">
      <c r="B16" s="12" t="s">
        <v>10</v>
      </c>
      <c r="C16" s="15"/>
      <c r="D16" s="15"/>
      <c r="E16" s="15"/>
      <c r="F16" s="15"/>
      <c r="G16" s="15"/>
      <c r="H16" s="15"/>
      <c r="I16" s="15"/>
      <c r="J16" s="15"/>
      <c r="K16" s="16">
        <f>SUM(C16:J16)</f>
        <v>0</v>
      </c>
      <c r="M16" s="12" t="s">
        <v>10</v>
      </c>
      <c r="N16" s="15" cm="1">
        <f t="array" ref="N16:U20">ROUND(N9:U13*N6:U6,2)</f>
        <v>1322.62</v>
      </c>
      <c r="O16" s="15">
        <v>1162.97</v>
      </c>
      <c r="P16" s="15">
        <v>537.12</v>
      </c>
      <c r="Q16" s="15">
        <v>1066.5999999999999</v>
      </c>
      <c r="R16" s="15">
        <v>330.23</v>
      </c>
      <c r="S16" s="15">
        <v>823.19</v>
      </c>
      <c r="T16" s="15">
        <v>297.75</v>
      </c>
      <c r="U16" s="15">
        <v>1128.21</v>
      </c>
      <c r="V16" s="16">
        <f>SUM(N16:U16)</f>
        <v>6668.69</v>
      </c>
    </row>
    <row r="17" spans="2:22" x14ac:dyDescent="0.75">
      <c r="B17" s="12" t="s">
        <v>11</v>
      </c>
      <c r="C17" s="15"/>
      <c r="D17" s="15"/>
      <c r="E17" s="15"/>
      <c r="F17" s="15"/>
      <c r="G17" s="15"/>
      <c r="H17" s="15"/>
      <c r="I17" s="15"/>
      <c r="J17" s="15"/>
      <c r="K17" s="16">
        <f t="shared" ref="K17:K21" si="0">SUM(C17:J17)</f>
        <v>0</v>
      </c>
      <c r="M17" s="12" t="s">
        <v>11</v>
      </c>
      <c r="N17" s="15">
        <v>1792.25</v>
      </c>
      <c r="O17" s="15">
        <v>535.22</v>
      </c>
      <c r="P17" s="15">
        <v>738.72</v>
      </c>
      <c r="Q17" s="15">
        <v>1277.8900000000001</v>
      </c>
      <c r="R17" s="15">
        <v>352.95</v>
      </c>
      <c r="S17" s="15">
        <v>1181.97</v>
      </c>
      <c r="T17" s="15">
        <v>620.29</v>
      </c>
      <c r="U17" s="15">
        <v>1603.02</v>
      </c>
      <c r="V17" s="16">
        <f t="shared" ref="V17:V21" si="1">SUM(N17:U17)</f>
        <v>8102.3100000000013</v>
      </c>
    </row>
    <row r="18" spans="2:22" x14ac:dyDescent="0.75">
      <c r="B18" s="12" t="s">
        <v>12</v>
      </c>
      <c r="C18" s="15"/>
      <c r="D18" s="15"/>
      <c r="E18" s="15"/>
      <c r="F18" s="15"/>
      <c r="G18" s="15"/>
      <c r="H18" s="15"/>
      <c r="I18" s="15"/>
      <c r="J18" s="15"/>
      <c r="K18" s="16">
        <f t="shared" si="0"/>
        <v>0</v>
      </c>
      <c r="M18" s="12" t="s">
        <v>12</v>
      </c>
      <c r="N18" s="15">
        <v>591</v>
      </c>
      <c r="O18" s="15">
        <v>1335.71</v>
      </c>
      <c r="P18" s="15">
        <v>336.55</v>
      </c>
      <c r="Q18" s="15">
        <v>1160.06</v>
      </c>
      <c r="R18" s="15">
        <v>1769.6</v>
      </c>
      <c r="S18" s="15">
        <v>319.69</v>
      </c>
      <c r="T18" s="15">
        <v>453.75</v>
      </c>
      <c r="U18" s="15">
        <v>1109.98</v>
      </c>
      <c r="V18" s="16">
        <f t="shared" si="1"/>
        <v>7076.34</v>
      </c>
    </row>
    <row r="19" spans="2:22" x14ac:dyDescent="0.75">
      <c r="B19" s="12" t="s">
        <v>13</v>
      </c>
      <c r="C19" s="15"/>
      <c r="D19" s="15"/>
      <c r="E19" s="15"/>
      <c r="F19" s="15"/>
      <c r="G19" s="15"/>
      <c r="H19" s="15"/>
      <c r="I19" s="15"/>
      <c r="J19" s="15"/>
      <c r="K19" s="16">
        <f t="shared" si="0"/>
        <v>0</v>
      </c>
      <c r="M19" s="12" t="s">
        <v>13</v>
      </c>
      <c r="N19" s="15">
        <v>1789.96</v>
      </c>
      <c r="O19" s="15">
        <v>962.22</v>
      </c>
      <c r="P19" s="15">
        <v>416.19</v>
      </c>
      <c r="Q19" s="15">
        <v>1495.97</v>
      </c>
      <c r="R19" s="15">
        <v>606.07000000000005</v>
      </c>
      <c r="S19" s="15">
        <v>591.87</v>
      </c>
      <c r="T19" s="15">
        <v>839.54</v>
      </c>
      <c r="U19" s="15">
        <v>1016.64</v>
      </c>
      <c r="V19" s="16">
        <f t="shared" si="1"/>
        <v>7718.46</v>
      </c>
    </row>
    <row r="20" spans="2:22" x14ac:dyDescent="0.75">
      <c r="B20" s="12" t="s">
        <v>14</v>
      </c>
      <c r="C20" s="15"/>
      <c r="D20" s="15"/>
      <c r="E20" s="15"/>
      <c r="F20" s="15"/>
      <c r="G20" s="15"/>
      <c r="H20" s="15"/>
      <c r="I20" s="15"/>
      <c r="J20" s="15"/>
      <c r="K20" s="16">
        <f t="shared" si="0"/>
        <v>0</v>
      </c>
      <c r="M20" s="12" t="s">
        <v>14</v>
      </c>
      <c r="N20" s="15">
        <v>412.27</v>
      </c>
      <c r="O20" s="15">
        <v>294.39</v>
      </c>
      <c r="P20" s="15">
        <v>650.82000000000005</v>
      </c>
      <c r="Q20" s="15">
        <v>859.69</v>
      </c>
      <c r="R20" s="15">
        <v>855.11</v>
      </c>
      <c r="S20" s="15">
        <v>259.94</v>
      </c>
      <c r="T20" s="15">
        <v>1064.45</v>
      </c>
      <c r="U20" s="15">
        <v>1035.9000000000001</v>
      </c>
      <c r="V20" s="16">
        <f t="shared" si="1"/>
        <v>5432.57</v>
      </c>
    </row>
    <row r="21" spans="2:22" x14ac:dyDescent="0.75">
      <c r="B21" s="14" t="s">
        <v>16</v>
      </c>
      <c r="C21" s="16">
        <f>SUM(C16:C20)</f>
        <v>0</v>
      </c>
      <c r="D21" s="16">
        <f t="shared" ref="D21:J21" si="2">SUM(D16:D20)</f>
        <v>0</v>
      </c>
      <c r="E21" s="16">
        <f t="shared" si="2"/>
        <v>0</v>
      </c>
      <c r="F21" s="16">
        <f t="shared" si="2"/>
        <v>0</v>
      </c>
      <c r="G21" s="16">
        <f t="shared" si="2"/>
        <v>0</v>
      </c>
      <c r="H21" s="16">
        <f t="shared" si="2"/>
        <v>0</v>
      </c>
      <c r="I21" s="16">
        <f t="shared" si="2"/>
        <v>0</v>
      </c>
      <c r="J21" s="16">
        <f t="shared" si="2"/>
        <v>0</v>
      </c>
      <c r="K21" s="16">
        <f t="shared" si="0"/>
        <v>0</v>
      </c>
      <c r="M21" s="14" t="s">
        <v>16</v>
      </c>
      <c r="N21" s="16">
        <f>SUM(N16:N20)</f>
        <v>5908.1</v>
      </c>
      <c r="O21" s="16">
        <f t="shared" ref="O21:U21" si="3">SUM(O16:O20)</f>
        <v>4290.51</v>
      </c>
      <c r="P21" s="16">
        <f t="shared" si="3"/>
        <v>2679.4</v>
      </c>
      <c r="Q21" s="16">
        <f t="shared" si="3"/>
        <v>5860.2099999999991</v>
      </c>
      <c r="R21" s="16">
        <f t="shared" si="3"/>
        <v>3913.96</v>
      </c>
      <c r="S21" s="16">
        <f t="shared" si="3"/>
        <v>3176.66</v>
      </c>
      <c r="T21" s="16">
        <f t="shared" si="3"/>
        <v>3275.7799999999997</v>
      </c>
      <c r="U21" s="16">
        <f t="shared" si="3"/>
        <v>5893.75</v>
      </c>
      <c r="V21" s="16">
        <f t="shared" si="1"/>
        <v>34998.369999999995</v>
      </c>
    </row>
    <row r="23" spans="2:22" x14ac:dyDescent="0.75">
      <c r="N23" s="17" t="s">
        <v>17</v>
      </c>
    </row>
    <row r="24" spans="2:22" x14ac:dyDescent="0.75">
      <c r="M24" s="14" t="s">
        <v>15</v>
      </c>
      <c r="N24" s="12" t="s">
        <v>2</v>
      </c>
      <c r="O24" s="12" t="s">
        <v>3</v>
      </c>
      <c r="P24" s="12" t="s">
        <v>4</v>
      </c>
      <c r="Q24" s="12" t="s">
        <v>5</v>
      </c>
      <c r="R24" s="12" t="s">
        <v>6</v>
      </c>
      <c r="S24" s="12" t="s">
        <v>7</v>
      </c>
      <c r="T24" s="12" t="s">
        <v>8</v>
      </c>
      <c r="U24" s="12" t="s">
        <v>9</v>
      </c>
      <c r="V24" s="14" t="s">
        <v>16</v>
      </c>
    </row>
    <row r="25" spans="2:22" x14ac:dyDescent="0.75">
      <c r="M25" s="12" t="s">
        <v>10</v>
      </c>
      <c r="N25" s="15">
        <f t="shared" ref="N25:U25" si="4">N9*N$6</f>
        <v>1322.6172199999999</v>
      </c>
      <c r="O25" s="15">
        <f t="shared" si="4"/>
        <v>1162.97056</v>
      </c>
      <c r="P25" s="15">
        <f t="shared" si="4"/>
        <v>537.12474999999995</v>
      </c>
      <c r="Q25" s="15">
        <f t="shared" si="4"/>
        <v>1066.60196</v>
      </c>
      <c r="R25" s="15">
        <f t="shared" si="4"/>
        <v>330.23496</v>
      </c>
      <c r="S25" s="15">
        <f t="shared" si="4"/>
        <v>823.18529999999987</v>
      </c>
      <c r="T25" s="15">
        <f t="shared" si="4"/>
        <v>297.74956000000003</v>
      </c>
      <c r="U25" s="15">
        <f t="shared" si="4"/>
        <v>1128.2060200000001</v>
      </c>
      <c r="V25" s="16">
        <f t="shared" ref="V25:V30" si="5">SUM(N25:U25)</f>
        <v>6668.6903299999994</v>
      </c>
    </row>
    <row r="26" spans="2:22" x14ac:dyDescent="0.75">
      <c r="M26" s="12" t="s">
        <v>11</v>
      </c>
      <c r="N26" s="15">
        <f t="shared" ref="N26:U26" si="6">N10*N$6</f>
        <v>1792.2473099999997</v>
      </c>
      <c r="O26" s="15">
        <f t="shared" si="6"/>
        <v>535.21728000000007</v>
      </c>
      <c r="P26" s="15">
        <f t="shared" si="6"/>
        <v>738.71584000000007</v>
      </c>
      <c r="Q26" s="15">
        <f t="shared" si="6"/>
        <v>1277.8860199999999</v>
      </c>
      <c r="R26" s="15">
        <f t="shared" si="6"/>
        <v>352.94555999999994</v>
      </c>
      <c r="S26" s="15">
        <f t="shared" si="6"/>
        <v>1181.9651999999999</v>
      </c>
      <c r="T26" s="15">
        <f t="shared" si="6"/>
        <v>620.29498000000012</v>
      </c>
      <c r="U26" s="15">
        <f t="shared" si="6"/>
        <v>1603.0212800000002</v>
      </c>
      <c r="V26" s="16">
        <f t="shared" si="5"/>
        <v>8102.2934699999996</v>
      </c>
    </row>
    <row r="27" spans="2:22" x14ac:dyDescent="0.75">
      <c r="M27" s="12" t="s">
        <v>12</v>
      </c>
      <c r="N27" s="15">
        <f t="shared" ref="N27:U27" si="7">N11*N$6</f>
        <v>590.99801999999988</v>
      </c>
      <c r="O27" s="15">
        <f t="shared" si="7"/>
        <v>1335.7091200000002</v>
      </c>
      <c r="P27" s="15">
        <f t="shared" si="7"/>
        <v>336.55302</v>
      </c>
      <c r="Q27" s="15">
        <f t="shared" si="7"/>
        <v>1160.0606299999999</v>
      </c>
      <c r="R27" s="15">
        <f t="shared" si="7"/>
        <v>1769.5999199999999</v>
      </c>
      <c r="S27" s="15">
        <f t="shared" si="7"/>
        <v>319.6857</v>
      </c>
      <c r="T27" s="15">
        <f t="shared" si="7"/>
        <v>453.75074000000006</v>
      </c>
      <c r="U27" s="15">
        <f t="shared" si="7"/>
        <v>1109.9761900000001</v>
      </c>
      <c r="V27" s="16">
        <f t="shared" si="5"/>
        <v>7076.3333400000001</v>
      </c>
    </row>
    <row r="28" spans="2:22" x14ac:dyDescent="0.75">
      <c r="M28" s="12" t="s">
        <v>13</v>
      </c>
      <c r="N28" s="15">
        <f t="shared" ref="N28:U28" si="8">N12*N$6</f>
        <v>1789.95541</v>
      </c>
      <c r="O28" s="15">
        <f t="shared" si="8"/>
        <v>962.21536000000003</v>
      </c>
      <c r="P28" s="15">
        <f t="shared" si="8"/>
        <v>416.19052000000005</v>
      </c>
      <c r="Q28" s="15">
        <f t="shared" si="8"/>
        <v>1495.96957</v>
      </c>
      <c r="R28" s="15">
        <f t="shared" si="8"/>
        <v>606.06567999999993</v>
      </c>
      <c r="S28" s="15">
        <f t="shared" si="8"/>
        <v>591.87419999999997</v>
      </c>
      <c r="T28" s="15">
        <f t="shared" si="8"/>
        <v>839.53582000000006</v>
      </c>
      <c r="U28" s="15">
        <f t="shared" si="8"/>
        <v>1016.6396900000001</v>
      </c>
      <c r="V28" s="16">
        <f t="shared" si="5"/>
        <v>7718.44625</v>
      </c>
    </row>
    <row r="29" spans="2:22" x14ac:dyDescent="0.75">
      <c r="M29" s="12" t="s">
        <v>14</v>
      </c>
      <c r="N29" s="15">
        <f t="shared" ref="N29:U29" si="9">N13*N$6</f>
        <v>412.27024</v>
      </c>
      <c r="O29" s="15">
        <f t="shared" si="9"/>
        <v>294.38592</v>
      </c>
      <c r="P29" s="15">
        <f t="shared" si="9"/>
        <v>650.81789000000003</v>
      </c>
      <c r="Q29" s="15">
        <f t="shared" si="9"/>
        <v>859.69351999999992</v>
      </c>
      <c r="R29" s="15">
        <f t="shared" si="9"/>
        <v>855.11227999999994</v>
      </c>
      <c r="S29" s="15">
        <f t="shared" si="9"/>
        <v>259.93799999999999</v>
      </c>
      <c r="T29" s="15">
        <f t="shared" si="9"/>
        <v>1064.4543200000001</v>
      </c>
      <c r="U29" s="15">
        <f t="shared" si="9"/>
        <v>1035.90272</v>
      </c>
      <c r="V29" s="16">
        <f t="shared" si="5"/>
        <v>5432.5748899999999</v>
      </c>
    </row>
    <row r="30" spans="2:22" x14ac:dyDescent="0.75">
      <c r="M30" s="14" t="s">
        <v>16</v>
      </c>
      <c r="N30" s="16">
        <f t="shared" ref="N30:U30" si="10">SUM(N25:N29)</f>
        <v>5908.0882000000001</v>
      </c>
      <c r="O30" s="16">
        <f t="shared" si="10"/>
        <v>4290.4982399999999</v>
      </c>
      <c r="P30" s="16">
        <f t="shared" si="10"/>
        <v>2679.4020200000004</v>
      </c>
      <c r="Q30" s="16">
        <f t="shared" si="10"/>
        <v>5860.2116999999998</v>
      </c>
      <c r="R30" s="16">
        <f t="shared" si="10"/>
        <v>3913.9583999999991</v>
      </c>
      <c r="S30" s="16">
        <f t="shared" si="10"/>
        <v>3176.6484</v>
      </c>
      <c r="T30" s="16">
        <f t="shared" si="10"/>
        <v>3275.7854200000002</v>
      </c>
      <c r="U30" s="16">
        <f t="shared" si="10"/>
        <v>5893.7459000000008</v>
      </c>
      <c r="V30" s="16">
        <f t="shared" si="5"/>
        <v>34998.338280000004</v>
      </c>
    </row>
    <row r="32" spans="2:22" x14ac:dyDescent="0.75">
      <c r="N32" s="17" t="s">
        <v>18</v>
      </c>
    </row>
    <row r="33" spans="13:22" x14ac:dyDescent="0.75">
      <c r="M33" s="14" t="s">
        <v>15</v>
      </c>
      <c r="N33" s="12" t="s">
        <v>2</v>
      </c>
      <c r="O33" s="12" t="s">
        <v>3</v>
      </c>
      <c r="P33" s="12" t="s">
        <v>4</v>
      </c>
      <c r="Q33" s="12" t="s">
        <v>5</v>
      </c>
      <c r="R33" s="12" t="s">
        <v>6</v>
      </c>
      <c r="S33" s="12" t="s">
        <v>7</v>
      </c>
      <c r="T33" s="12" t="s">
        <v>8</v>
      </c>
      <c r="U33" s="12" t="s">
        <v>9</v>
      </c>
      <c r="V33" s="14" t="s">
        <v>16</v>
      </c>
    </row>
    <row r="34" spans="13:22" x14ac:dyDescent="0.75">
      <c r="M34" s="12" t="s">
        <v>10</v>
      </c>
      <c r="N34" s="15">
        <f t="shared" ref="N34:U34" si="11">ROUND(N9*N$6,2)</f>
        <v>1322.62</v>
      </c>
      <c r="O34" s="15">
        <f t="shared" si="11"/>
        <v>1162.97</v>
      </c>
      <c r="P34" s="15">
        <f t="shared" si="11"/>
        <v>537.12</v>
      </c>
      <c r="Q34" s="15">
        <f t="shared" si="11"/>
        <v>1066.5999999999999</v>
      </c>
      <c r="R34" s="15">
        <f t="shared" si="11"/>
        <v>330.23</v>
      </c>
      <c r="S34" s="15">
        <f t="shared" si="11"/>
        <v>823.19</v>
      </c>
      <c r="T34" s="15">
        <f t="shared" si="11"/>
        <v>297.75</v>
      </c>
      <c r="U34" s="15">
        <f t="shared" si="11"/>
        <v>1128.21</v>
      </c>
      <c r="V34" s="16">
        <f t="shared" ref="V34:V39" si="12">SUM(N34:U34)</f>
        <v>6668.69</v>
      </c>
    </row>
    <row r="35" spans="13:22" x14ac:dyDescent="0.75">
      <c r="M35" s="12" t="s">
        <v>11</v>
      </c>
      <c r="N35" s="15">
        <f t="shared" ref="N35:U35" si="13">ROUND(N10*N$6,2)</f>
        <v>1792.25</v>
      </c>
      <c r="O35" s="15">
        <f t="shared" si="13"/>
        <v>535.22</v>
      </c>
      <c r="P35" s="15">
        <f t="shared" si="13"/>
        <v>738.72</v>
      </c>
      <c r="Q35" s="15">
        <f t="shared" si="13"/>
        <v>1277.8900000000001</v>
      </c>
      <c r="R35" s="15">
        <f t="shared" si="13"/>
        <v>352.95</v>
      </c>
      <c r="S35" s="15">
        <f t="shared" si="13"/>
        <v>1181.97</v>
      </c>
      <c r="T35" s="15">
        <f t="shared" si="13"/>
        <v>620.29</v>
      </c>
      <c r="U35" s="15">
        <f t="shared" si="13"/>
        <v>1603.02</v>
      </c>
      <c r="V35" s="16">
        <f t="shared" si="12"/>
        <v>8102.3100000000013</v>
      </c>
    </row>
    <row r="36" spans="13:22" x14ac:dyDescent="0.75">
      <c r="M36" s="12" t="s">
        <v>12</v>
      </c>
      <c r="N36" s="15">
        <f t="shared" ref="N36:U36" si="14">ROUND(N11*N$6,2)</f>
        <v>591</v>
      </c>
      <c r="O36" s="15">
        <f t="shared" si="14"/>
        <v>1335.71</v>
      </c>
      <c r="P36" s="15">
        <f t="shared" si="14"/>
        <v>336.55</v>
      </c>
      <c r="Q36" s="15">
        <f t="shared" si="14"/>
        <v>1160.06</v>
      </c>
      <c r="R36" s="15">
        <f t="shared" si="14"/>
        <v>1769.6</v>
      </c>
      <c r="S36" s="15">
        <f t="shared" si="14"/>
        <v>319.69</v>
      </c>
      <c r="T36" s="15">
        <f t="shared" si="14"/>
        <v>453.75</v>
      </c>
      <c r="U36" s="15">
        <f t="shared" si="14"/>
        <v>1109.98</v>
      </c>
      <c r="V36" s="16">
        <f t="shared" si="12"/>
        <v>7076.34</v>
      </c>
    </row>
    <row r="37" spans="13:22" x14ac:dyDescent="0.75">
      <c r="M37" s="12" t="s">
        <v>13</v>
      </c>
      <c r="N37" s="15">
        <f t="shared" ref="N37:U37" si="15">ROUND(N12*N$6,2)</f>
        <v>1789.96</v>
      </c>
      <c r="O37" s="15">
        <f t="shared" si="15"/>
        <v>962.22</v>
      </c>
      <c r="P37" s="15">
        <f t="shared" si="15"/>
        <v>416.19</v>
      </c>
      <c r="Q37" s="15">
        <f t="shared" si="15"/>
        <v>1495.97</v>
      </c>
      <c r="R37" s="15">
        <f t="shared" si="15"/>
        <v>606.07000000000005</v>
      </c>
      <c r="S37" s="15">
        <f t="shared" si="15"/>
        <v>591.87</v>
      </c>
      <c r="T37" s="15">
        <f t="shared" si="15"/>
        <v>839.54</v>
      </c>
      <c r="U37" s="15">
        <f t="shared" si="15"/>
        <v>1016.64</v>
      </c>
      <c r="V37" s="16">
        <f t="shared" si="12"/>
        <v>7718.46</v>
      </c>
    </row>
    <row r="38" spans="13:22" x14ac:dyDescent="0.75">
      <c r="M38" s="12" t="s">
        <v>14</v>
      </c>
      <c r="N38" s="15">
        <f t="shared" ref="N38:U38" si="16">ROUND(N13*N$6,2)</f>
        <v>412.27</v>
      </c>
      <c r="O38" s="15">
        <f t="shared" si="16"/>
        <v>294.39</v>
      </c>
      <c r="P38" s="15">
        <f t="shared" si="16"/>
        <v>650.82000000000005</v>
      </c>
      <c r="Q38" s="15">
        <f t="shared" si="16"/>
        <v>859.69</v>
      </c>
      <c r="R38" s="15">
        <f t="shared" si="16"/>
        <v>855.11</v>
      </c>
      <c r="S38" s="15">
        <f t="shared" si="16"/>
        <v>259.94</v>
      </c>
      <c r="T38" s="15">
        <f t="shared" si="16"/>
        <v>1064.45</v>
      </c>
      <c r="U38" s="15">
        <f t="shared" si="16"/>
        <v>1035.9000000000001</v>
      </c>
      <c r="V38" s="16">
        <f t="shared" si="12"/>
        <v>5432.57</v>
      </c>
    </row>
    <row r="39" spans="13:22" x14ac:dyDescent="0.75">
      <c r="M39" s="14" t="s">
        <v>16</v>
      </c>
      <c r="N39" s="16">
        <f t="shared" ref="N39:U39" si="17">SUM(N34:N38)</f>
        <v>5908.1</v>
      </c>
      <c r="O39" s="16">
        <f t="shared" si="17"/>
        <v>4290.51</v>
      </c>
      <c r="P39" s="16">
        <f t="shared" si="17"/>
        <v>2679.4</v>
      </c>
      <c r="Q39" s="16">
        <f t="shared" si="17"/>
        <v>5860.2099999999991</v>
      </c>
      <c r="R39" s="16">
        <f t="shared" si="17"/>
        <v>3913.96</v>
      </c>
      <c r="S39" s="16">
        <f t="shared" si="17"/>
        <v>3176.66</v>
      </c>
      <c r="T39" s="16">
        <f t="shared" si="17"/>
        <v>3275.7799999999997</v>
      </c>
      <c r="U39" s="16">
        <f t="shared" si="17"/>
        <v>5893.75</v>
      </c>
      <c r="V39" s="16">
        <f t="shared" si="12"/>
        <v>34998.369999999995</v>
      </c>
    </row>
  </sheetData>
  <mergeCells count="1">
    <mergeCell ref="B2: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Test - P(4) EMT Short 34</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2025-01-21T19:12:13Z</dcterms:created>
  <dcterms:modified xsi:type="dcterms:W3CDTF">2025-01-21T19:14:22Z</dcterms:modified>
</cp:coreProperties>
</file>