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C:\Users\mgirvin\Desktop\00-218-2025-ExcelBasics\02-Files\"/>
    </mc:Choice>
  </mc:AlternateContent>
  <xr:revisionPtr revIDLastSave="0" documentId="13_ncr:1_{0C6E6982-483A-478F-9C33-EAB29723AB1E}" xr6:coauthVersionLast="47" xr6:coauthVersionMax="47" xr10:uidLastSave="{00000000-0000-0000-0000-000000000000}"/>
  <bookViews>
    <workbookView xWindow="-90" yWindow="-90" windowWidth="19380" windowHeight="10380" firstSheet="1" activeTab="3" xr2:uid="{00000000-000D-0000-FFFF-FFFF00000000}"/>
  </bookViews>
  <sheets>
    <sheet name="EB(10-2)" sheetId="5" r:id="rId1"/>
    <sheet name="C" sheetId="6" r:id="rId2"/>
    <sheet name="EB(10)" sheetId="4" r:id="rId3"/>
    <sheet name="EB10-GROUPBY" sheetId="1" r:id="rId4"/>
    <sheet name="EB10-GROUPBY (an)" sheetId="3" r:id="rId5"/>
  </sheets>
  <externalReferences>
    <externalReference r:id="rId6"/>
    <externalReference r:id="rId7"/>
    <externalReference r:id="rId8"/>
  </externalReferences>
  <definedNames>
    <definedName name="_xlpm.currTbl" hidden="1">#NAME?</definedName>
    <definedName name="_xlpm.rng" hidden="1">#NAME?</definedName>
    <definedName name="_xlpm.row" hidden="1">#NAME?</definedName>
    <definedName name="_xlpm.start" hidden="1">#NAME?</definedName>
    <definedName name="ByRowOrByCol">_xlfn.LAMBDA(_xlpm.array,_xlpm.function,_xlop.direction,IF(_xlpm.direction,_xlfn.BYCOL(_xlpm.array,_xlpm.function),_xlfn.BYROW(_xlpm.array,_xlpm.function)))</definedName>
    <definedName name="FilterContext">[1]!FilterContext2[#Data]</definedName>
    <definedName name="HouC">[2]Intro!$D$4:$D$17</definedName>
    <definedName name="Hours">[2]LAMBDA!$E$13:$E$26</definedName>
    <definedName name="HoursWorked">[3]GB!$D$3:$D$19</definedName>
    <definedName name="ShowFormulas" comment="Enter reference to a cell or range to show formulas." localSheetId="2">_xlfn.LAMBDA(_xlpm.Reference,_xlfn.LET(_xlpm.c,_xlpm.Reference,IFERROR(_xlfn.TOCOL(ADDRESS(ROW(_xlpm.c),COLUMN(_xlpm.c),4)&amp;": "&amp;_xlfn.FORMULATEXT(_xlpm.c),3),"")))</definedName>
    <definedName name="ShowFormulas" comment="Enter reference to a cell or range to show formulas." localSheetId="0">_xlfn.LAMBDA(_xlpm.Reference,_xlfn.LET(_xlpm.c,_xlpm.Reference,IFERROR(_xlfn.TOCOL(ADDRESS(ROW(_xlpm.c),COLUMN(_xlpm.c),4)&amp;": "&amp;_xlfn.FORMULATEXT(_xlpm.c),3),"")))</definedName>
    <definedName name="ShowFormulas">_xlfn.LAMBDA(_xlpm.Reference,_xlfn.LET(_xlpm.r,_xlpm.Reference,IFERROR(_xlfn.TOCOL(ADDRESS(ROW(_xlpm.r),COLUMN(_xlpm.r),4)&amp;": "&amp;_xlfn.FORMULATEXT(_xlpm.r),3),"")))</definedName>
    <definedName name="Vid">[2]LAMBDA!$D$13:$D$26</definedName>
    <definedName name="VidC">[2]Intro!$C$4:$C$17</definedName>
    <definedName name="Video">[3]GB!$C$3:$C$19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" l="1" a="1"/>
  <c r="E29" i="3" s="1"/>
  <c r="Q30" i="3" a="1"/>
  <c r="Q30" i="3" s="1"/>
  <c r="Q36" i="3" a="1"/>
  <c r="Q36" i="3" s="1"/>
  <c r="Q42" i="3" a="1"/>
  <c r="Q42" i="3" s="1"/>
  <c r="E13" i="1" a="1"/>
  <c r="E13" i="1" s="1"/>
  <c r="C5" i="1" a="1"/>
  <c r="C5" i="1" s="1"/>
  <c r="M42" i="3" a="1"/>
  <c r="M42" i="3" s="1"/>
  <c r="M36" i="3" a="1"/>
  <c r="M36" i="3" s="1"/>
  <c r="M30" i="3" a="1"/>
  <c r="M30" i="3" s="1"/>
  <c r="M16" i="3" a="1"/>
  <c r="M16" i="3" s="1"/>
  <c r="M42" i="1" a="1"/>
  <c r="M42" i="1" s="1"/>
  <c r="M36" i="1" a="1"/>
  <c r="M36" i="1" s="1"/>
  <c r="M30" i="1" a="1"/>
  <c r="M30" i="1" s="1"/>
  <c r="O7" i="6"/>
  <c r="O9" i="6" s="1"/>
  <c r="I7" i="6" a="1"/>
  <c r="I7" i="6" s="1"/>
  <c r="C4" i="6"/>
  <c r="B12" i="5"/>
  <c r="B12" i="4"/>
  <c r="J22" i="3" a="1"/>
  <c r="J22" i="3" s="1"/>
  <c r="E19" i="3" a="1"/>
  <c r="E19" i="3" s="1"/>
  <c r="E13" i="3" a="1"/>
  <c r="E13" i="3" s="1"/>
  <c r="O9" i="3" a="1"/>
  <c r="O9" i="3" s="1"/>
  <c r="O11" i="3" s="1"/>
  <c r="N9" i="3" a="1"/>
  <c r="N9" i="3" s="1"/>
  <c r="N11" i="3" s="1"/>
  <c r="M6" i="3" a="1"/>
  <c r="M6" i="3" s="1"/>
  <c r="O9" i="1" a="1"/>
  <c r="O9" i="1" s="1"/>
  <c r="O11" i="1" s="1"/>
  <c r="N9" i="1" a="1"/>
  <c r="N9" i="1" s="1"/>
  <c r="N1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<sst xmlns="http://schemas.openxmlformats.org/spreadsheetml/2006/main" count="441" uniqueCount="51">
  <si>
    <t>Example 4:</t>
  </si>
  <si>
    <t>Standard PivotTable with Summarize Values By and Show Values As calculations</t>
  </si>
  <si>
    <t>Survey Data</t>
  </si>
  <si>
    <t>Yes</t>
  </si>
  <si>
    <t>No</t>
  </si>
  <si>
    <t>Somewhat</t>
  </si>
  <si>
    <t>Grand Total</t>
  </si>
  <si>
    <t>Count</t>
  </si>
  <si>
    <t>% Count</t>
  </si>
  <si>
    <t>Survey Data: Count &amp; % Count:</t>
  </si>
  <si>
    <t>Total</t>
  </si>
  <si>
    <t>Product</t>
  </si>
  <si>
    <t>Sales</t>
  </si>
  <si>
    <t>Q</t>
  </si>
  <si>
    <t>S</t>
  </si>
  <si>
    <t>% of Total</t>
  </si>
  <si>
    <t>Solution: Survey Data: Count &amp; % Count:</t>
  </si>
  <si>
    <t>Note</t>
  </si>
  <si>
    <t>The PERCENTOF function uses the SUM function</t>
  </si>
  <si>
    <t>This what PERCENTOF function does (it uses the SUM function):</t>
  </si>
  <si>
    <t>1)</t>
  </si>
  <si>
    <t>2)</t>
  </si>
  <si>
    <t>3)</t>
  </si>
  <si>
    <t>X</t>
  </si>
  <si>
    <t>MS 365 Excel Basics 08: Introduction to Excel Data Analysis!</t>
  </si>
  <si>
    <t>Len</t>
  </si>
  <si>
    <t>Excel Basics #10: 8 Examples to Make You a Data Guru!</t>
  </si>
  <si>
    <t xml:space="preserve">Excel Data Analysis
8 Examples
</t>
  </si>
  <si>
    <t>Excel Data Analysis: SORT Array Function</t>
  </si>
  <si>
    <t>Date</t>
  </si>
  <si>
    <t>Track</t>
  </si>
  <si>
    <t>Racer</t>
  </si>
  <si>
    <t>Time</t>
  </si>
  <si>
    <t>Racer Name</t>
  </si>
  <si>
    <t>Fastest Time</t>
  </si>
  <si>
    <t>Sumner</t>
  </si>
  <si>
    <t>Speed Racer</t>
  </si>
  <si>
    <t>èèè</t>
  </si>
  <si>
    <t>Fast Flynn</t>
  </si>
  <si>
    <t>Walla</t>
  </si>
  <si>
    <t>Cooker Fast</t>
  </si>
  <si>
    <t>SeaTac</t>
  </si>
  <si>
    <t>She Devil</t>
  </si>
  <si>
    <t>Lightning</t>
  </si>
  <si>
    <r>
      <rPr>
        <b/>
        <sz val="40"/>
        <color rgb="FFFF0000"/>
        <rFont val="Amasis MT Pro Black"/>
        <family val="1"/>
      </rPr>
      <t>Excel Data Analysis:</t>
    </r>
    <r>
      <rPr>
        <b/>
        <sz val="40"/>
        <color theme="1"/>
        <rFont val="Amasis MT Pro Black"/>
        <family val="1"/>
      </rPr>
      <t xml:space="preserve">
            PERCENTOF
            for Counting</t>
    </r>
  </si>
  <si>
    <t>Excel Basics #10 Part 4: Yes, GROUPBY Can Calculate % Total For Counting!</t>
  </si>
  <si>
    <t>SUM =&gt;</t>
  </si>
  <si>
    <t>COUNT =&gt;</t>
  </si>
  <si>
    <t>COUNTA =&gt;</t>
  </si>
  <si>
    <t>so we add a helper column with one values</t>
  </si>
  <si>
    <t>Viktor offers this solution with a LAMBDA: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</si>
</sst>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0"/>
      <color theme="1"/>
      <name val="Amasis MT Pro Black"/>
      <family val="1"/>
    </font>
    <font>
      <b/>
      <sz val="18"/>
      <color rgb="FFEE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EE0000"/>
      <name val="Wingdings"/>
      <charset val="2"/>
    </font>
    <font>
      <b/>
      <sz val="40"/>
      <color rgb="FFFF0000"/>
      <name val="Amasis MT Pro Black"/>
      <family val="1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3FF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E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 pivotButton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164" fontId="0" fillId="0" borderId="2" xfId="1" applyNumberFormat="1" applyFont="1" applyBorder="1"/>
    <xf numFmtId="164" fontId="0" fillId="0" borderId="2" xfId="0" applyNumberFormat="1" applyBorder="1"/>
    <xf numFmtId="0" fontId="3" fillId="2" borderId="2" xfId="0" applyFont="1" applyFill="1" applyBorder="1"/>
    <xf numFmtId="0" fontId="4" fillId="0" borderId="0" xfId="0" applyFont="1"/>
    <xf numFmtId="0" fontId="0" fillId="3" borderId="6" xfId="0" applyFill="1" applyBorder="1"/>
    <xf numFmtId="0" fontId="0" fillId="3" borderId="7" xfId="0" applyFill="1" applyBorder="1"/>
    <xf numFmtId="0" fontId="0" fillId="4" borderId="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6" borderId="17" xfId="0" applyFill="1" applyBorder="1"/>
    <xf numFmtId="0" fontId="0" fillId="6" borderId="1" xfId="0" applyFill="1" applyBorder="1"/>
    <xf numFmtId="0" fontId="6" fillId="6" borderId="18" xfId="0" applyFont="1" applyFill="1" applyBorder="1" applyAlignment="1">
      <alignment vertical="center"/>
    </xf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8" fillId="0" borderId="26" xfId="0" applyFont="1" applyBorder="1" applyAlignment="1">
      <alignment horizontal="left" vertical="top" indent="1"/>
    </xf>
    <xf numFmtId="0" fontId="8" fillId="0" borderId="0" xfId="0" applyFont="1" applyAlignment="1">
      <alignment horizontal="centerContinuous" vertical="top"/>
    </xf>
    <xf numFmtId="0" fontId="8" fillId="0" borderId="27" xfId="0" applyFont="1" applyBorder="1" applyAlignment="1">
      <alignment vertical="top"/>
    </xf>
    <xf numFmtId="0" fontId="9" fillId="0" borderId="26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27" xfId="0" applyFont="1" applyBorder="1" applyAlignment="1">
      <alignment horizontal="centerContinuous"/>
    </xf>
    <xf numFmtId="0" fontId="0" fillId="0" borderId="26" xfId="0" applyBorder="1"/>
    <xf numFmtId="0" fontId="0" fillId="0" borderId="27" xfId="0" applyBorder="1"/>
    <xf numFmtId="0" fontId="3" fillId="7" borderId="28" xfId="0" applyFont="1" applyFill="1" applyBorder="1"/>
    <xf numFmtId="0" fontId="3" fillId="7" borderId="29" xfId="0" applyFont="1" applyFill="1" applyBorder="1"/>
    <xf numFmtId="0" fontId="3" fillId="7" borderId="30" xfId="0" applyFont="1" applyFill="1" applyBorder="1"/>
    <xf numFmtId="0" fontId="3" fillId="8" borderId="0" xfId="0" applyFont="1" applyFill="1"/>
    <xf numFmtId="14" fontId="0" fillId="9" borderId="28" xfId="0" applyNumberFormat="1" applyFill="1" applyBorder="1"/>
    <xf numFmtId="0" fontId="0" fillId="9" borderId="29" xfId="0" applyFill="1" applyBorder="1"/>
    <xf numFmtId="0" fontId="0" fillId="9" borderId="30" xfId="0" applyFill="1" applyBorder="1"/>
    <xf numFmtId="0" fontId="10" fillId="0" borderId="0" xfId="0" applyFont="1" applyAlignment="1">
      <alignment horizontal="center"/>
    </xf>
    <xf numFmtId="0" fontId="0" fillId="0" borderId="31" xfId="0" applyBorder="1"/>
    <xf numFmtId="14" fontId="0" fillId="0" borderId="28" xfId="0" applyNumberFormat="1" applyBorder="1"/>
    <xf numFmtId="0" fontId="0" fillId="0" borderId="29" xfId="0" applyBorder="1"/>
    <xf numFmtId="0" fontId="0" fillId="0" borderId="30" xfId="0" applyBorder="1"/>
    <xf numFmtId="14" fontId="0" fillId="9" borderId="32" xfId="0" applyNumberFormat="1" applyFill="1" applyBorder="1"/>
    <xf numFmtId="0" fontId="0" fillId="9" borderId="33" xfId="0" applyFill="1" applyBorder="1"/>
    <xf numFmtId="0" fontId="0" fillId="9" borderId="34" xfId="0" applyFill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7" fillId="0" borderId="0" xfId="0" applyFont="1" applyAlignment="1">
      <alignment horizontal="left" vertical="top" wrapText="1" indent="2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8">
    <dxf>
      <font>
        <b/>
        <i val="0"/>
        <u val="double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 val="double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 val="double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 val="double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 val="double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 val="double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 val="double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 val="double"/>
      </font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348226</xdr:colOff>
      <xdr:row>6</xdr:row>
      <xdr:rowOff>117665</xdr:rowOff>
    </xdr:from>
    <xdr:ext cx="1520216" cy="848277"/>
    <xdr:pic>
      <xdr:nvPicPr>
        <xdr:cNvPr id="2" name="Picture 1">
          <a:extLst>
            <a:ext uri="{FF2B5EF4-FFF2-40B4-BE49-F238E27FC236}">
              <a16:creationId xmlns:a16="http://schemas.microsoft.com/office/drawing/2014/main" id="{8CD5AAA5-89B3-4E64-AC4F-3CFDB7803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12" b="7510"/>
        <a:stretch/>
      </xdr:blipFill>
      <xdr:spPr bwMode="auto">
        <a:xfrm>
          <a:off x="10536801" y="3435540"/>
          <a:ext cx="1520216" cy="848277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487645</xdr:colOff>
      <xdr:row>4</xdr:row>
      <xdr:rowOff>990600</xdr:rowOff>
    </xdr:from>
    <xdr:to>
      <xdr:col>8</xdr:col>
      <xdr:colOff>772886</xdr:colOff>
      <xdr:row>6</xdr:row>
      <xdr:rowOff>890755</xdr:rowOff>
    </xdr:to>
    <xdr:pic>
      <xdr:nvPicPr>
        <xdr:cNvPr id="3" name="Picture 2" descr="A red logo with white x&#10;&#10;Description automatically generated">
          <a:extLst>
            <a:ext uri="{FF2B5EF4-FFF2-40B4-BE49-F238E27FC236}">
              <a16:creationId xmlns:a16="http://schemas.microsoft.com/office/drawing/2014/main" id="{D4172599-C217-4EAE-8C09-677707E52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188" y="2296886"/>
          <a:ext cx="1841898" cy="1903126"/>
        </a:xfrm>
        <a:prstGeom prst="rect">
          <a:avLst/>
        </a:prstGeom>
      </xdr:spPr>
    </xdr:pic>
    <xdr:clientData/>
  </xdr:twoCellAnchor>
  <xdr:twoCellAnchor editAs="oneCell">
    <xdr:from>
      <xdr:col>14</xdr:col>
      <xdr:colOff>362323</xdr:colOff>
      <xdr:row>6</xdr:row>
      <xdr:rowOff>165798</xdr:rowOff>
    </xdr:from>
    <xdr:to>
      <xdr:col>16</xdr:col>
      <xdr:colOff>162644</xdr:colOff>
      <xdr:row>7</xdr:row>
      <xdr:rowOff>115796</xdr:rowOff>
    </xdr:to>
    <xdr:pic>
      <xdr:nvPicPr>
        <xdr:cNvPr id="4" name="Picture 3" descr="A logo of a computer&#10;&#10;Description automatically generated">
          <a:extLst>
            <a:ext uri="{FF2B5EF4-FFF2-40B4-BE49-F238E27FC236}">
              <a16:creationId xmlns:a16="http://schemas.microsoft.com/office/drawing/2014/main" id="{7C19F261-79F7-4298-93BC-FDEDA64B6A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7"/>
        <a:stretch/>
      </xdr:blipFill>
      <xdr:spPr>
        <a:xfrm>
          <a:off x="11770098" y="3483673"/>
          <a:ext cx="1019521" cy="1016798"/>
        </a:xfrm>
        <a:prstGeom prst="rect">
          <a:avLst/>
        </a:prstGeom>
      </xdr:spPr>
    </xdr:pic>
    <xdr:clientData/>
  </xdr:twoCellAnchor>
  <xdr:twoCellAnchor editAs="oneCell">
    <xdr:from>
      <xdr:col>13</xdr:col>
      <xdr:colOff>331304</xdr:colOff>
      <xdr:row>8</xdr:row>
      <xdr:rowOff>218660</xdr:rowOff>
    </xdr:from>
    <xdr:to>
      <xdr:col>19</xdr:col>
      <xdr:colOff>338924</xdr:colOff>
      <xdr:row>18</xdr:row>
      <xdr:rowOff>131196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A8EF1A-B7E1-4EF3-A775-8C8E9AAE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9479" y="5060535"/>
          <a:ext cx="2817495" cy="1827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13</xdr:col>
      <xdr:colOff>228600</xdr:colOff>
      <xdr:row>25</xdr:row>
      <xdr:rowOff>60960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F8D487-A800-456F-A0A4-F5215C4B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6381750"/>
          <a:ext cx="2819400" cy="185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606365</xdr:colOff>
      <xdr:row>4</xdr:row>
      <xdr:rowOff>590455</xdr:rowOff>
    </xdr:from>
    <xdr:ext cx="1831639" cy="1022050"/>
    <xdr:pic>
      <xdr:nvPicPr>
        <xdr:cNvPr id="7" name="Picture 6">
          <a:extLst>
            <a:ext uri="{FF2B5EF4-FFF2-40B4-BE49-F238E27FC236}">
              <a16:creationId xmlns:a16="http://schemas.microsoft.com/office/drawing/2014/main" id="{6561572D-A416-48F2-A0E7-687FF9D115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12" b="7510"/>
        <a:stretch/>
      </xdr:blipFill>
      <xdr:spPr bwMode="auto">
        <a:xfrm>
          <a:off x="11404540" y="1904905"/>
          <a:ext cx="1831639" cy="1022050"/>
        </a:xfrm>
        <a:prstGeom prst="rect">
          <a:avLst/>
        </a:prstGeom>
        <a:noFill/>
      </xdr:spPr>
    </xdr:pic>
    <xdr:clientData/>
  </xdr:oneCellAnchor>
  <xdr:twoCellAnchor>
    <xdr:from>
      <xdr:col>11</xdr:col>
      <xdr:colOff>326572</xdr:colOff>
      <xdr:row>2</xdr:row>
      <xdr:rowOff>149675</xdr:rowOff>
    </xdr:from>
    <xdr:to>
      <xdr:col>26</xdr:col>
      <xdr:colOff>308430</xdr:colOff>
      <xdr:row>4</xdr:row>
      <xdr:rowOff>852715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68E93E0-AF07-42AB-BDCC-B99BBA535FD2}"/>
            </a:ext>
          </a:extLst>
        </xdr:cNvPr>
        <xdr:cNvSpPr/>
      </xdr:nvSpPr>
      <xdr:spPr>
        <a:xfrm>
          <a:off x="9905547" y="543375"/>
          <a:ext cx="8278133" cy="1623790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43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Mongolian Baiti" panose="03000500000000000000" pitchFamily="66" charset="0"/>
              <a:cs typeface="Mongolian Baiti" panose="03000500000000000000" pitchFamily="66" charset="0"/>
            </a:rPr>
            <a:t>The New Revolution in</a:t>
          </a:r>
        </a:p>
        <a:p>
          <a:pPr algn="ctr"/>
          <a:r>
            <a:rPr lang="en-US" sz="43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Mongolian Baiti" panose="03000500000000000000" pitchFamily="66" charset="0"/>
              <a:cs typeface="Mongolian Baiti" panose="03000500000000000000" pitchFamily="66" charset="0"/>
            </a:rPr>
            <a:t>Excel Data Analysis</a:t>
          </a:r>
        </a:p>
      </xdr:txBody>
    </xdr:sp>
    <xdr:clientData/>
  </xdr:twoCellAnchor>
  <xdr:twoCellAnchor editAs="oneCell">
    <xdr:from>
      <xdr:col>3</xdr:col>
      <xdr:colOff>57146</xdr:colOff>
      <xdr:row>4</xdr:row>
      <xdr:rowOff>867485</xdr:rowOff>
    </xdr:from>
    <xdr:to>
      <xdr:col>3</xdr:col>
      <xdr:colOff>1665514</xdr:colOff>
      <xdr:row>6</xdr:row>
      <xdr:rowOff>1059545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72599DA-4244-415F-B3FB-B714687A7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6" t="3372" r="3009" b="989"/>
        <a:stretch/>
      </xdr:blipFill>
      <xdr:spPr>
        <a:xfrm>
          <a:off x="928003" y="2173771"/>
          <a:ext cx="1608368" cy="2195031"/>
        </a:xfrm>
        <a:prstGeom prst="rect">
          <a:avLst/>
        </a:prstGeom>
      </xdr:spPr>
    </xdr:pic>
    <xdr:clientData/>
  </xdr:twoCellAnchor>
  <xdr:twoCellAnchor editAs="oneCell">
    <xdr:from>
      <xdr:col>8</xdr:col>
      <xdr:colOff>76198</xdr:colOff>
      <xdr:row>2</xdr:row>
      <xdr:rowOff>88918</xdr:rowOff>
    </xdr:from>
    <xdr:to>
      <xdr:col>8</xdr:col>
      <xdr:colOff>680475</xdr:colOff>
      <xdr:row>3</xdr:row>
      <xdr:rowOff>217173</xdr:rowOff>
    </xdr:to>
    <xdr:pic>
      <xdr:nvPicPr>
        <xdr:cNvPr id="10" name="Picture 9" descr="A blue circle with white text&#10;&#10;Description automatically generated">
          <a:extLst>
            <a:ext uri="{FF2B5EF4-FFF2-40B4-BE49-F238E27FC236}">
              <a16:creationId xmlns:a16="http://schemas.microsoft.com/office/drawing/2014/main" id="{4088C9D4-3628-4C44-9AF6-9EC934F2A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398" y="480804"/>
          <a:ext cx="604277" cy="585455"/>
        </a:xfrm>
        <a:prstGeom prst="rect">
          <a:avLst/>
        </a:prstGeom>
      </xdr:spPr>
    </xdr:pic>
    <xdr:clientData/>
  </xdr:twoCellAnchor>
  <xdr:twoCellAnchor>
    <xdr:from>
      <xdr:col>3</xdr:col>
      <xdr:colOff>261257</xdr:colOff>
      <xdr:row>3</xdr:row>
      <xdr:rowOff>293913</xdr:rowOff>
    </xdr:from>
    <xdr:to>
      <xdr:col>8</xdr:col>
      <xdr:colOff>772886</xdr:colOff>
      <xdr:row>4</xdr:row>
      <xdr:rowOff>805543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9374DA9-C91A-45B6-B645-5D081277044E}"/>
            </a:ext>
          </a:extLst>
        </xdr:cNvPr>
        <xdr:cNvSpPr/>
      </xdr:nvSpPr>
      <xdr:spPr>
        <a:xfrm>
          <a:off x="1132114" y="1142999"/>
          <a:ext cx="7717972" cy="968830"/>
        </a:xfrm>
        <a:prstGeom prst="rect">
          <a:avLst/>
        </a:prstGeom>
        <a:solidFill>
          <a:srgbClr val="EE0000"/>
        </a:solidFill>
        <a:effectLst>
          <a:outerShdw blurRad="57150" dist="19050" dir="5400000" sx="99000" sy="99000" algn="ctr" rotWithShape="0">
            <a:srgbClr val="000000">
              <a:alpha val="66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0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GROUPBY Array 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444499</xdr:colOff>
      <xdr:row>4</xdr:row>
      <xdr:rowOff>44449</xdr:rowOff>
    </xdr:from>
    <xdr:to>
      <xdr:col>8</xdr:col>
      <xdr:colOff>297977</xdr:colOff>
      <xdr:row>4</xdr:row>
      <xdr:rowOff>801302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5E4F40-E23A-4B14-A86A-483884D393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6" t="14260" r="3581" b="24777"/>
        <a:stretch/>
      </xdr:blipFill>
      <xdr:spPr>
        <a:xfrm rot="10800000">
          <a:off x="3159124" y="1149349"/>
          <a:ext cx="1666403" cy="756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348226</xdr:colOff>
      <xdr:row>6</xdr:row>
      <xdr:rowOff>117665</xdr:rowOff>
    </xdr:from>
    <xdr:ext cx="1520216" cy="848277"/>
    <xdr:pic>
      <xdr:nvPicPr>
        <xdr:cNvPr id="2" name="Picture 1">
          <a:extLst>
            <a:ext uri="{FF2B5EF4-FFF2-40B4-BE49-F238E27FC236}">
              <a16:creationId xmlns:a16="http://schemas.microsoft.com/office/drawing/2014/main" id="{3626F36E-7AFD-4FF1-B67C-766B8F5C32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12" b="7510"/>
        <a:stretch/>
      </xdr:blipFill>
      <xdr:spPr bwMode="auto">
        <a:xfrm>
          <a:off x="7663426" y="1241615"/>
          <a:ext cx="1520216" cy="8482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283030</xdr:colOff>
      <xdr:row>6</xdr:row>
      <xdr:rowOff>115455</xdr:rowOff>
    </xdr:from>
    <xdr:ext cx="865959" cy="873729"/>
    <xdr:pic>
      <xdr:nvPicPr>
        <xdr:cNvPr id="3" name="Picture 2" descr="A red logo with white x&#10;&#10;Description automatically generated">
          <a:extLst>
            <a:ext uri="{FF2B5EF4-FFF2-40B4-BE49-F238E27FC236}">
              <a16:creationId xmlns:a16="http://schemas.microsoft.com/office/drawing/2014/main" id="{C4C35491-9A84-4C1C-BABB-7798B347D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6230" y="1239405"/>
          <a:ext cx="865959" cy="873729"/>
        </a:xfrm>
        <a:prstGeom prst="rect">
          <a:avLst/>
        </a:prstGeom>
      </xdr:spPr>
    </xdr:pic>
    <xdr:clientData/>
  </xdr:oneCellAnchor>
  <xdr:oneCellAnchor>
    <xdr:from>
      <xdr:col>14</xdr:col>
      <xdr:colOff>362323</xdr:colOff>
      <xdr:row>6</xdr:row>
      <xdr:rowOff>165798</xdr:rowOff>
    </xdr:from>
    <xdr:ext cx="1020190" cy="1016687"/>
    <xdr:pic>
      <xdr:nvPicPr>
        <xdr:cNvPr id="4" name="Picture 3" descr="A logo of a computer&#10;&#10;Description automatically generated">
          <a:extLst>
            <a:ext uri="{FF2B5EF4-FFF2-40B4-BE49-F238E27FC236}">
              <a16:creationId xmlns:a16="http://schemas.microsoft.com/office/drawing/2014/main" id="{FAA490E7-2794-423A-8D67-9BA3ECAB93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7"/>
        <a:stretch/>
      </xdr:blipFill>
      <xdr:spPr>
        <a:xfrm>
          <a:off x="8896723" y="1289748"/>
          <a:ext cx="1020190" cy="1016687"/>
        </a:xfrm>
        <a:prstGeom prst="rect">
          <a:avLst/>
        </a:prstGeom>
      </xdr:spPr>
    </xdr:pic>
    <xdr:clientData/>
  </xdr:oneCellAnchor>
  <xdr:oneCellAnchor>
    <xdr:from>
      <xdr:col>13</xdr:col>
      <xdr:colOff>331304</xdr:colOff>
      <xdr:row>8</xdr:row>
      <xdr:rowOff>218660</xdr:rowOff>
    </xdr:from>
    <xdr:ext cx="2814989" cy="1823107"/>
    <xdr:pic>
      <xdr:nvPicPr>
        <xdr:cNvPr id="5" name="Picture 4">
          <a:extLst>
            <a:ext uri="{FF2B5EF4-FFF2-40B4-BE49-F238E27FC236}">
              <a16:creationId xmlns:a16="http://schemas.microsoft.com/office/drawing/2014/main" id="{2BACECE4-D857-432F-96C0-EC7AF796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6104" y="1685510"/>
          <a:ext cx="2814989" cy="182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2821516" cy="1848986"/>
    <xdr:pic>
      <xdr:nvPicPr>
        <xdr:cNvPr id="6" name="Picture 5">
          <a:extLst>
            <a:ext uri="{FF2B5EF4-FFF2-40B4-BE49-F238E27FC236}">
              <a16:creationId xmlns:a16="http://schemas.microsoft.com/office/drawing/2014/main" id="{9AA88EA6-4E51-4466-AE11-16C245D1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997200"/>
          <a:ext cx="2821516" cy="184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606365</xdr:colOff>
      <xdr:row>4</xdr:row>
      <xdr:rowOff>590455</xdr:rowOff>
    </xdr:from>
    <xdr:ext cx="1831639" cy="1022050"/>
    <xdr:pic>
      <xdr:nvPicPr>
        <xdr:cNvPr id="7" name="Picture 6">
          <a:extLst>
            <a:ext uri="{FF2B5EF4-FFF2-40B4-BE49-F238E27FC236}">
              <a16:creationId xmlns:a16="http://schemas.microsoft.com/office/drawing/2014/main" id="{DEA26FEC-8E9F-45C2-9167-0D50B63D3C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12" b="7510"/>
        <a:stretch/>
      </xdr:blipFill>
      <xdr:spPr bwMode="auto">
        <a:xfrm>
          <a:off x="8531165" y="936530"/>
          <a:ext cx="1831639" cy="1022050"/>
        </a:xfrm>
        <a:prstGeom prst="rect">
          <a:avLst/>
        </a:prstGeom>
        <a:noFill/>
      </xdr:spPr>
    </xdr:pic>
    <xdr:clientData/>
  </xdr:oneCellAnchor>
  <xdr:twoCellAnchor>
    <xdr:from>
      <xdr:col>11</xdr:col>
      <xdr:colOff>326572</xdr:colOff>
      <xdr:row>2</xdr:row>
      <xdr:rowOff>149675</xdr:rowOff>
    </xdr:from>
    <xdr:to>
      <xdr:col>26</xdr:col>
      <xdr:colOff>308430</xdr:colOff>
      <xdr:row>4</xdr:row>
      <xdr:rowOff>852715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3CABEC0-2496-4BDF-84F4-2C430AAFFA21}"/>
            </a:ext>
          </a:extLst>
        </xdr:cNvPr>
        <xdr:cNvSpPr/>
      </xdr:nvSpPr>
      <xdr:spPr>
        <a:xfrm>
          <a:off x="7032172" y="524325"/>
          <a:ext cx="9125858" cy="410940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43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Mongolian Baiti" panose="03000500000000000000" pitchFamily="66" charset="0"/>
              <a:cs typeface="Mongolian Baiti" panose="03000500000000000000" pitchFamily="66" charset="0"/>
            </a:rPr>
            <a:t>The New Revolution in</a:t>
          </a:r>
        </a:p>
        <a:p>
          <a:pPr algn="ctr"/>
          <a:r>
            <a:rPr lang="en-US" sz="43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Mongolian Baiti" panose="03000500000000000000" pitchFamily="66" charset="0"/>
              <a:cs typeface="Mongolian Baiti" panose="03000500000000000000" pitchFamily="66" charset="0"/>
            </a:rPr>
            <a:t>Excel Data Analysis</a:t>
          </a:r>
        </a:p>
      </xdr:txBody>
    </xdr:sp>
    <xdr:clientData/>
  </xdr:twoCellAnchor>
  <xdr:twoCellAnchor>
    <xdr:from>
      <xdr:col>4</xdr:col>
      <xdr:colOff>1917705</xdr:colOff>
      <xdr:row>4</xdr:row>
      <xdr:rowOff>1059529</xdr:rowOff>
    </xdr:from>
    <xdr:to>
      <xdr:col>8</xdr:col>
      <xdr:colOff>850694</xdr:colOff>
      <xdr:row>5</xdr:row>
      <xdr:rowOff>719466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9739BAC-80AB-485B-AFBC-F2FFDE2A951A}"/>
            </a:ext>
          </a:extLst>
        </xdr:cNvPr>
        <xdr:cNvSpPr/>
      </xdr:nvSpPr>
      <xdr:spPr>
        <a:xfrm rot="21156833">
          <a:off x="3048005" y="935704"/>
          <a:ext cx="2438189" cy="186987"/>
        </a:xfrm>
        <a:prstGeom prst="rect">
          <a:avLst/>
        </a:prstGeom>
        <a:solidFill>
          <a:srgbClr val="00B050"/>
        </a:solidFill>
        <a:effectLst>
          <a:outerShdw blurRad="57150" dist="19050" dir="5400000" sx="99000" sy="99000" algn="ctr" rotWithShape="0">
            <a:srgbClr val="000000">
              <a:alpha val="66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0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PivotTables</a:t>
          </a:r>
        </a:p>
      </xdr:txBody>
    </xdr:sp>
    <xdr:clientData/>
  </xdr:twoCellAnchor>
  <xdr:oneCellAnchor>
    <xdr:from>
      <xdr:col>3</xdr:col>
      <xdr:colOff>27211</xdr:colOff>
      <xdr:row>4</xdr:row>
      <xdr:rowOff>915308</xdr:rowOff>
    </xdr:from>
    <xdr:ext cx="1578644" cy="2157489"/>
    <xdr:pic>
      <xdr:nvPicPr>
        <xdr:cNvPr id="10" name="Picture 9">
          <a:extLst>
            <a:ext uri="{FF2B5EF4-FFF2-40B4-BE49-F238E27FC236}">
              <a16:creationId xmlns:a16="http://schemas.microsoft.com/office/drawing/2014/main" id="{15A77C99-0D06-4339-954E-620B1E3F8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6" t="3372" r="3009" b="989"/>
        <a:stretch/>
      </xdr:blipFill>
      <xdr:spPr>
        <a:xfrm>
          <a:off x="1856011" y="937533"/>
          <a:ext cx="1578644" cy="2157489"/>
        </a:xfrm>
        <a:prstGeom prst="rect">
          <a:avLst/>
        </a:prstGeom>
      </xdr:spPr>
    </xdr:pic>
    <xdr:clientData/>
  </xdr:oneCellAnchor>
  <xdr:oneCellAnchor>
    <xdr:from>
      <xdr:col>11</xdr:col>
      <xdr:colOff>86624</xdr:colOff>
      <xdr:row>0</xdr:row>
      <xdr:rowOff>178755</xdr:rowOff>
    </xdr:from>
    <xdr:ext cx="942529" cy="913397"/>
    <xdr:pic>
      <xdr:nvPicPr>
        <xdr:cNvPr id="11" name="Picture 10" descr="A blue circle with white text&#10;&#10;Description automatically generated">
          <a:extLst>
            <a:ext uri="{FF2B5EF4-FFF2-40B4-BE49-F238E27FC236}">
              <a16:creationId xmlns:a16="http://schemas.microsoft.com/office/drawing/2014/main" id="{BE433900-9195-4DC0-9B5B-5546A4A83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2224" y="178755"/>
          <a:ext cx="942529" cy="913397"/>
        </a:xfrm>
        <a:prstGeom prst="rect">
          <a:avLst/>
        </a:prstGeom>
      </xdr:spPr>
    </xdr:pic>
    <xdr:clientData/>
  </xdr:oneCellAnchor>
  <xdr:twoCellAnchor>
    <xdr:from>
      <xdr:col>6</xdr:col>
      <xdr:colOff>731171</xdr:colOff>
      <xdr:row>3</xdr:row>
      <xdr:rowOff>277251</xdr:rowOff>
    </xdr:from>
    <xdr:to>
      <xdr:col>8</xdr:col>
      <xdr:colOff>849088</xdr:colOff>
      <xdr:row>4</xdr:row>
      <xdr:rowOff>544284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84B0D4DB-E251-480A-BAA9-187778D75902}"/>
            </a:ext>
          </a:extLst>
        </xdr:cNvPr>
        <xdr:cNvSpPr/>
      </xdr:nvSpPr>
      <xdr:spPr>
        <a:xfrm rot="439566">
          <a:off x="4268121" y="750326"/>
          <a:ext cx="1219642" cy="187658"/>
        </a:xfrm>
        <a:prstGeom prst="rect">
          <a:avLst/>
        </a:prstGeom>
        <a:solidFill>
          <a:srgbClr val="7030A0"/>
        </a:solidFill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0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Filter</a:t>
          </a:r>
        </a:p>
      </xdr:txBody>
    </xdr:sp>
    <xdr:clientData/>
  </xdr:twoCellAnchor>
  <xdr:twoCellAnchor>
    <xdr:from>
      <xdr:col>3</xdr:col>
      <xdr:colOff>1536706</xdr:colOff>
      <xdr:row>4</xdr:row>
      <xdr:rowOff>1059535</xdr:rowOff>
    </xdr:from>
    <xdr:to>
      <xdr:col>4</xdr:col>
      <xdr:colOff>1540553</xdr:colOff>
      <xdr:row>5</xdr:row>
      <xdr:rowOff>719472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45FBD98-F09F-4F32-896F-DADB0222D258}"/>
            </a:ext>
          </a:extLst>
        </xdr:cNvPr>
        <xdr:cNvSpPr/>
      </xdr:nvSpPr>
      <xdr:spPr>
        <a:xfrm rot="650185">
          <a:off x="2438406" y="935710"/>
          <a:ext cx="610272" cy="186987"/>
        </a:xfrm>
        <a:prstGeom prst="rect">
          <a:avLst/>
        </a:prstGeom>
        <a:solidFill>
          <a:srgbClr val="0000FF"/>
        </a:solidFill>
        <a:effectLst>
          <a:outerShdw blurRad="57150" dist="19050" dir="5400000" sx="99000" sy="99000" algn="ctr" rotWithShape="0">
            <a:srgbClr val="000000">
              <a:alpha val="66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0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FlashFill</a:t>
          </a:r>
        </a:p>
      </xdr:txBody>
    </xdr:sp>
    <xdr:clientData/>
  </xdr:twoCellAnchor>
  <xdr:twoCellAnchor>
    <xdr:from>
      <xdr:col>3</xdr:col>
      <xdr:colOff>152409</xdr:colOff>
      <xdr:row>3</xdr:row>
      <xdr:rowOff>424542</xdr:rowOff>
    </xdr:from>
    <xdr:to>
      <xdr:col>3</xdr:col>
      <xdr:colOff>1756869</xdr:colOff>
      <xdr:row>4</xdr:row>
      <xdr:rowOff>694079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DCF6D417-D362-4AE5-803D-9DA79C914C8F}"/>
            </a:ext>
          </a:extLst>
        </xdr:cNvPr>
        <xdr:cNvSpPr/>
      </xdr:nvSpPr>
      <xdr:spPr>
        <a:xfrm rot="21070006">
          <a:off x="1981209" y="748392"/>
          <a:ext cx="458285" cy="186987"/>
        </a:xfrm>
        <a:prstGeom prst="rect">
          <a:avLst/>
        </a:prstGeom>
        <a:solidFill>
          <a:srgbClr val="EE0000"/>
        </a:solidFill>
        <a:effectLst>
          <a:outerShdw blurRad="57150" dist="19050" dir="5400000" sx="99000" sy="99000" algn="ctr" rotWithShape="0">
            <a:srgbClr val="000000">
              <a:alpha val="66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0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Sort</a:t>
          </a:r>
        </a:p>
      </xdr:txBody>
    </xdr:sp>
    <xdr:clientData/>
  </xdr:twoCellAnchor>
  <xdr:twoCellAnchor>
    <xdr:from>
      <xdr:col>3</xdr:col>
      <xdr:colOff>2570860</xdr:colOff>
      <xdr:row>6</xdr:row>
      <xdr:rowOff>113970</xdr:rowOff>
    </xdr:from>
    <xdr:to>
      <xdr:col>6</xdr:col>
      <xdr:colOff>749290</xdr:colOff>
      <xdr:row>6</xdr:row>
      <xdr:rowOff>838203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776C0C9A-4E2E-4887-A7E9-ECEBC0FD9632}"/>
            </a:ext>
          </a:extLst>
        </xdr:cNvPr>
        <xdr:cNvSpPr/>
      </xdr:nvSpPr>
      <xdr:spPr>
        <a:xfrm>
          <a:off x="2437510" y="1237920"/>
          <a:ext cx="1829680" cy="73358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50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Power Query</a:t>
          </a:r>
        </a:p>
      </xdr:txBody>
    </xdr:sp>
    <xdr:clientData/>
  </xdr:twoCellAnchor>
  <xdr:twoCellAnchor>
    <xdr:from>
      <xdr:col>3</xdr:col>
      <xdr:colOff>2688772</xdr:colOff>
      <xdr:row>4</xdr:row>
      <xdr:rowOff>359228</xdr:rowOff>
    </xdr:from>
    <xdr:to>
      <xdr:col>6</xdr:col>
      <xdr:colOff>195943</xdr:colOff>
      <xdr:row>4</xdr:row>
      <xdr:rowOff>849085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EE24C25B-4B32-45E5-A949-E7C8FFCCE569}"/>
            </a:ext>
          </a:extLst>
        </xdr:cNvPr>
        <xdr:cNvSpPr/>
      </xdr:nvSpPr>
      <xdr:spPr>
        <a:xfrm>
          <a:off x="2437947" y="937078"/>
          <a:ext cx="1415596" cy="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>
              <a:solidFill>
                <a:srgbClr val="EE0000"/>
              </a:solidFill>
            </a:rPr>
            <a:t>To Help You Learn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691029</xdr:colOff>
      <xdr:row>12</xdr:row>
      <xdr:rowOff>37353</xdr:rowOff>
    </xdr:from>
    <xdr:to>
      <xdr:col>5</xdr:col>
      <xdr:colOff>3735</xdr:colOff>
      <xdr:row>18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EBEF13B-598D-414A-9EBA-3A4441FCB0B0}"/>
            </a:ext>
          </a:extLst>
        </xdr:cNvPr>
        <xdr:cNvCxnSpPr/>
      </xdr:nvCxnSpPr>
      <xdr:spPr>
        <a:xfrm flipH="1" flipV="1">
          <a:off x="2142004" y="2285253"/>
          <a:ext cx="290606" cy="1086597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268941</xdr:colOff>
      <xdr:row>6</xdr:row>
      <xdr:rowOff>11206</xdr:rowOff>
    </xdr:from>
    <xdr:to>
      <xdr:col>14</xdr:col>
      <xdr:colOff>179295</xdr:colOff>
      <xdr:row>8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56A0CDD-66D0-4AFE-9431-C1C6FFB87E8C}"/>
            </a:ext>
          </a:extLst>
        </xdr:cNvPr>
        <xdr:cNvCxnSpPr/>
      </xdr:nvCxnSpPr>
      <xdr:spPr>
        <a:xfrm>
          <a:off x="7336491" y="1135156"/>
          <a:ext cx="519954" cy="49044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697753</xdr:colOff>
      <xdr:row>15</xdr:row>
      <xdr:rowOff>59017</xdr:rowOff>
    </xdr:from>
    <xdr:to>
      <xdr:col>13</xdr:col>
      <xdr:colOff>254000</xdr:colOff>
      <xdr:row>21</xdr:row>
      <xdr:rowOff>3735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CCFE948-50EB-4250-A5EC-0700A0936C63}"/>
            </a:ext>
          </a:extLst>
        </xdr:cNvPr>
        <xdr:cNvCxnSpPr/>
      </xdr:nvCxnSpPr>
      <xdr:spPr>
        <a:xfrm flipH="1" flipV="1">
          <a:off x="6787403" y="2868892"/>
          <a:ext cx="534147" cy="1068668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313764</xdr:colOff>
      <xdr:row>22</xdr:row>
      <xdr:rowOff>44823</xdr:rowOff>
    </xdr:from>
    <xdr:to>
      <xdr:col>17</xdr:col>
      <xdr:colOff>125506</xdr:colOff>
      <xdr:row>26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529FD50-4D3E-4F44-BA8C-9FA653EC973B}"/>
            </a:ext>
          </a:extLst>
        </xdr:cNvPr>
        <xdr:cNvSpPr/>
      </xdr:nvSpPr>
      <xdr:spPr>
        <a:xfrm>
          <a:off x="5513293" y="3989294"/>
          <a:ext cx="4150660" cy="67235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To get the PERCENTOF function to work with text data, create a helper column</a:t>
          </a:r>
          <a:r>
            <a:rPr lang="en-US" sz="1100" baseline="0">
              <a:solidFill>
                <a:schemeClr val="tx1"/>
              </a:solidFill>
            </a:rPr>
            <a:t> filled with one values. This allows the SUM function in the PERCENTOF function to simulate counting.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00-218-2025-ExcelBasics\03-Videos\Video10\Re-doMECS04Part01\ExcelBasics10-Short01-02-03\04-M365ExcelClass.xlsx" TargetMode="External"/><Relationship Id="rId1" Type="http://schemas.openxmlformats.org/officeDocument/2006/relationships/externalLinkPath" Target="/Users/mgirvin/Desktop/00-218-2025-ExcelBasics/03-Videos/Video10-13/Video10/Re-doMECS04Part01/MECS04DownloadFiles/04-M365ExcelClas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00-218-2025-ExcelBasics\02-Files\ExcelBasics09.xlsx" TargetMode="External"/><Relationship Id="rId1" Type="http://schemas.openxmlformats.org/officeDocument/2006/relationships/externalLinkPath" Target="ExcelBasics09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00-218-2025-ExcelBasics\03-Videos\Video13-Old08%20-%20With%20Full%20Data%20Set%20For%20ALl%20Cahrts%20ANd%20Tools\NewChapter08\ExcelBasics08Full.xlsx" TargetMode="External"/><Relationship Id="rId1" Type="http://schemas.openxmlformats.org/officeDocument/2006/relationships/externalLinkPath" Target="/Users/mgirvin/Desktop/00-218-2025-ExcelBasics/03-Videos/Video13-Old08%20-%20With%20Full%20Data%20Set%20For%20ALl%20Cahrts%20ANd%20Tools/NewChapter08/ExcelBasics08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(4MECS)"/>
      <sheetName val="C(4MECS) (2)"/>
      <sheetName val="C(4)"/>
      <sheetName val="C(5)"/>
      <sheetName val="EB(10)"/>
      <sheetName val="Topics"/>
      <sheetName val="ProgressCheckList"/>
      <sheetName val="Data Analysis"/>
      <sheetName val="S F FF"/>
      <sheetName val="S F FF (an)"/>
      <sheetName val="West"/>
      <sheetName val="PT"/>
      <sheetName val="PQ"/>
      <sheetName val="PQ(1-Info)"/>
      <sheetName val="PQ(1)"/>
      <sheetName val="PQ(1an)"/>
      <sheetName val="PQ(2)PT-info"/>
      <sheetName val="PQ(2)PT"/>
      <sheetName val="PQ(2)PT (an)"/>
      <sheetName val="XLOOKUP &amp; PT"/>
      <sheetName val="XLOOKUP &amp; PT (an)"/>
      <sheetName val="PP"/>
      <sheetName val="R DM DAX"/>
      <sheetName val="FilterContextVisual"/>
      <sheetName val="Mistake"/>
      <sheetName val="R DM DAX (an)"/>
      <sheetName val="Semantic Model"/>
      <sheetName val="BIDesktop"/>
      <sheetName val="Refresh08and09"/>
      <sheetName val="PBID(10)"/>
      <sheetName val="PBID Data Model SQL"/>
      <sheetName val="Columnar Database"/>
      <sheetName val="RevenueFormula"/>
      <sheetName val="Credentials"/>
      <sheetName val="HW ==&gt;&gt;"/>
      <sheetName val="HW(1)"/>
      <sheetName val="HW(1an)"/>
      <sheetName val="HW(2)"/>
      <sheetName val="HW(2an)"/>
      <sheetName val="HW(3)"/>
      <sheetName val="HW(3an)"/>
      <sheetName val="HW(4)"/>
      <sheetName val="HW(4an)"/>
      <sheetName val="HW(5)"/>
      <sheetName val="04-M365ExcelCl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C"/>
      <sheetName val="C (2)"/>
      <sheetName val="Topics"/>
      <sheetName val="ArrayFunctionsInThisVideo"/>
      <sheetName val="AllArrayFunctions"/>
      <sheetName val="DSRF"/>
      <sheetName val="DSRF (an)"/>
      <sheetName val="GB Arguments"/>
      <sheetName val="GB-FieldRelationship"/>
      <sheetName val="PB Arguments"/>
      <sheetName val="ArrayReportingHistory"/>
      <sheetName val="WhenToUseFormulas"/>
      <sheetName val="ETN"/>
      <sheetName val="LAMBDA"/>
      <sheetName val="Median"/>
      <sheetName val="DROP"/>
      <sheetName val="PivotPIVOTBY"/>
      <sheetName val="(1)"/>
      <sheetName val="(1an)"/>
      <sheetName val="(2)"/>
      <sheetName val="(2an)"/>
      <sheetName val="(3)"/>
      <sheetName val="(3an)"/>
      <sheetName val="(4)"/>
      <sheetName val="(4an)"/>
      <sheetName val="(5)"/>
      <sheetName val="(5an)"/>
      <sheetName val="(6)"/>
      <sheetName val="(6an)"/>
      <sheetName val="(7)"/>
      <sheetName val="(7an)"/>
      <sheetName val="(8)"/>
      <sheetName val="(8an)"/>
      <sheetName val="(9)"/>
      <sheetName val="(9an)"/>
      <sheetName val="(10)"/>
      <sheetName val="Bonus"/>
      <sheetName val="HW==&gt;"/>
      <sheetName val="HW(1-4)"/>
      <sheetName val="HW(1-4an)"/>
      <sheetName val="HW(5)"/>
      <sheetName val="HW(5an)"/>
    </sheetNames>
    <sheetDataSet>
      <sheetData sheetId="0">
        <row r="4">
          <cell r="C4" t="str">
            <v>Video</v>
          </cell>
          <cell r="D4" t="str">
            <v>HoursWorked</v>
          </cell>
        </row>
        <row r="5">
          <cell r="C5" t="str">
            <v>Video 1</v>
          </cell>
          <cell r="D5">
            <v>8</v>
          </cell>
        </row>
        <row r="6">
          <cell r="C6" t="str">
            <v>Video 1</v>
          </cell>
          <cell r="D6">
            <v>7</v>
          </cell>
        </row>
        <row r="7">
          <cell r="C7" t="str">
            <v>Video 2</v>
          </cell>
          <cell r="D7">
            <v>5</v>
          </cell>
        </row>
        <row r="8">
          <cell r="C8" t="str">
            <v>Video 2</v>
          </cell>
          <cell r="D8">
            <v>7</v>
          </cell>
        </row>
        <row r="9">
          <cell r="C9" t="str">
            <v>Video 2</v>
          </cell>
          <cell r="D9">
            <v>6.5</v>
          </cell>
        </row>
        <row r="10">
          <cell r="C10" t="str">
            <v>Video 3</v>
          </cell>
          <cell r="D10">
            <v>8</v>
          </cell>
        </row>
        <row r="11">
          <cell r="C11" t="str">
            <v>Video 3</v>
          </cell>
          <cell r="D11">
            <v>12</v>
          </cell>
        </row>
        <row r="12">
          <cell r="C12" t="str">
            <v>Video 4</v>
          </cell>
          <cell r="D12">
            <v>10</v>
          </cell>
        </row>
        <row r="13">
          <cell r="C13" t="str">
            <v>Video 4</v>
          </cell>
          <cell r="D13">
            <v>3</v>
          </cell>
        </row>
        <row r="14">
          <cell r="C14" t="str">
            <v>Video 5</v>
          </cell>
          <cell r="D14">
            <v>10.5</v>
          </cell>
        </row>
        <row r="15">
          <cell r="C15" t="str">
            <v>Video 6</v>
          </cell>
          <cell r="D15">
            <v>7</v>
          </cell>
        </row>
        <row r="16">
          <cell r="C16" t="str">
            <v>Video 6</v>
          </cell>
          <cell r="D16">
            <v>6.5</v>
          </cell>
        </row>
        <row r="17">
          <cell r="C17" t="str">
            <v>Video 6</v>
          </cell>
          <cell r="D17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3">
          <cell r="D13" t="str">
            <v>Video</v>
          </cell>
          <cell r="E13" t="str">
            <v>HoursWorked</v>
          </cell>
        </row>
        <row r="14">
          <cell r="D14" t="str">
            <v>Video 1</v>
          </cell>
          <cell r="E14">
            <v>8</v>
          </cell>
        </row>
        <row r="15">
          <cell r="D15" t="str">
            <v>Video 1</v>
          </cell>
          <cell r="E15">
            <v>7</v>
          </cell>
        </row>
        <row r="16">
          <cell r="D16" t="str">
            <v>Video 2</v>
          </cell>
          <cell r="E16">
            <v>5</v>
          </cell>
        </row>
        <row r="17">
          <cell r="D17" t="str">
            <v>Video 2</v>
          </cell>
          <cell r="E17">
            <v>7</v>
          </cell>
        </row>
        <row r="18">
          <cell r="D18" t="str">
            <v>Video 2</v>
          </cell>
          <cell r="E18">
            <v>6.5</v>
          </cell>
        </row>
        <row r="19">
          <cell r="D19" t="str">
            <v>Video 3</v>
          </cell>
          <cell r="E19">
            <v>8</v>
          </cell>
        </row>
        <row r="20">
          <cell r="D20" t="str">
            <v>Video 3</v>
          </cell>
          <cell r="E20">
            <v>12</v>
          </cell>
        </row>
        <row r="21">
          <cell r="D21" t="str">
            <v>Video 4</v>
          </cell>
          <cell r="E21">
            <v>10</v>
          </cell>
        </row>
        <row r="22">
          <cell r="D22" t="str">
            <v>Video 4</v>
          </cell>
          <cell r="E22">
            <v>3</v>
          </cell>
        </row>
        <row r="23">
          <cell r="D23" t="str">
            <v>Video 5</v>
          </cell>
          <cell r="E23">
            <v>10.5</v>
          </cell>
        </row>
        <row r="24">
          <cell r="D24" t="str">
            <v>Video 6</v>
          </cell>
          <cell r="E24">
            <v>7</v>
          </cell>
        </row>
        <row r="25">
          <cell r="D25" t="str">
            <v>Video 6</v>
          </cell>
          <cell r="E25">
            <v>6.5</v>
          </cell>
        </row>
        <row r="26">
          <cell r="D26" t="str">
            <v>Video 6</v>
          </cell>
          <cell r="E26">
            <v>10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ics"/>
      <sheetName val="Data Analysis"/>
      <sheetName val="Sort"/>
      <sheetName val="Filter"/>
      <sheetName val="PT-SummarizeValuesBy"/>
      <sheetName val="PT-ShowValuesAs"/>
      <sheetName val="Chart Types"/>
      <sheetName val="PT(1)"/>
      <sheetName val="PT(2)"/>
      <sheetName val="PT(3) Group Numbers"/>
      <sheetName val="GB Arguments"/>
      <sheetName val="PB Arguments"/>
      <sheetName val="GB"/>
      <sheetName val="PB"/>
      <sheetName val="Dashboar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Video</v>
          </cell>
          <cell r="D3" t="str">
            <v>HoursWorked</v>
          </cell>
        </row>
        <row r="4">
          <cell r="C4" t="str">
            <v>Video 1</v>
          </cell>
          <cell r="D4">
            <v>8</v>
          </cell>
        </row>
        <row r="5">
          <cell r="C5" t="str">
            <v>Video 1</v>
          </cell>
          <cell r="D5">
            <v>7</v>
          </cell>
        </row>
        <row r="6">
          <cell r="C6" t="str">
            <v>Video 2</v>
          </cell>
          <cell r="D6">
            <v>5</v>
          </cell>
        </row>
        <row r="7">
          <cell r="C7" t="str">
            <v>Video 2</v>
          </cell>
          <cell r="D7">
            <v>7</v>
          </cell>
        </row>
        <row r="8">
          <cell r="C8" t="str">
            <v>Video 2</v>
          </cell>
          <cell r="D8">
            <v>6.5</v>
          </cell>
        </row>
        <row r="9">
          <cell r="C9" t="str">
            <v>Video 3</v>
          </cell>
          <cell r="D9">
            <v>8</v>
          </cell>
        </row>
        <row r="10">
          <cell r="C10" t="str">
            <v>Video 3</v>
          </cell>
          <cell r="D10">
            <v>12</v>
          </cell>
        </row>
        <row r="11">
          <cell r="C11" t="str">
            <v>Video 4</v>
          </cell>
          <cell r="D11">
            <v>10</v>
          </cell>
        </row>
        <row r="12">
          <cell r="C12" t="str">
            <v>Video 4</v>
          </cell>
          <cell r="D12">
            <v>3</v>
          </cell>
        </row>
        <row r="13">
          <cell r="C13" t="str">
            <v>Video 5</v>
          </cell>
          <cell r="D13">
            <v>10.5</v>
          </cell>
        </row>
        <row r="14">
          <cell r="C14" t="str">
            <v>Video 6</v>
          </cell>
          <cell r="D14">
            <v>7</v>
          </cell>
        </row>
        <row r="15">
          <cell r="C15" t="str">
            <v>Video 6</v>
          </cell>
          <cell r="D15">
            <v>6.5</v>
          </cell>
        </row>
        <row r="16">
          <cell r="C16" t="str">
            <v>Video 6</v>
          </cell>
          <cell r="D16">
            <v>10</v>
          </cell>
        </row>
        <row r="17">
          <cell r="C17" t="str">
            <v>Video 7</v>
          </cell>
          <cell r="D17">
            <v>6</v>
          </cell>
        </row>
        <row r="18">
          <cell r="C18" t="str">
            <v>Video 8</v>
          </cell>
          <cell r="D18">
            <v>11.5</v>
          </cell>
        </row>
        <row r="19">
          <cell r="C19" t="str">
            <v>Video 8</v>
          </cell>
          <cell r="D19">
            <v>12</v>
          </cell>
        </row>
      </sheetData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5748.486612384258" createdVersion="8" refreshedVersion="8" minRefreshableVersion="3" recordCount="159" xr:uid="{DC5BCFAE-7180-414D-89AF-37C4A2C94B77}">
  <cacheSource type="worksheet">
    <worksheetSource ref="B4:B163" sheet="EB10-GROUPBY"/>
  </cacheSource>
  <cacheFields count="1">
    <cacheField name="Survey Data" numFmtId="0">
      <sharedItems count="3">
        <s v="Yes"/>
        <s v="No"/>
        <s v="Somewh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x v="0"/>
  </r>
  <r>
    <x v="0"/>
  </r>
  <r>
    <x v="1"/>
  </r>
  <r>
    <x v="0"/>
  </r>
  <r>
    <x v="1"/>
  </r>
  <r>
    <x v="1"/>
  </r>
  <r>
    <x v="1"/>
  </r>
  <r>
    <x v="2"/>
  </r>
  <r>
    <x v="0"/>
  </r>
  <r>
    <x v="0"/>
  </r>
  <r>
    <x v="0"/>
  </r>
  <r>
    <x v="0"/>
  </r>
  <r>
    <x v="2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2"/>
  </r>
  <r>
    <x v="2"/>
  </r>
  <r>
    <x v="2"/>
  </r>
  <r>
    <x v="1"/>
  </r>
  <r>
    <x v="1"/>
  </r>
  <r>
    <x v="1"/>
  </r>
  <r>
    <x v="0"/>
  </r>
  <r>
    <x v="1"/>
  </r>
  <r>
    <x v="1"/>
  </r>
  <r>
    <x v="1"/>
  </r>
  <r>
    <x v="0"/>
  </r>
  <r>
    <x v="1"/>
  </r>
  <r>
    <x v="1"/>
  </r>
  <r>
    <x v="1"/>
  </r>
  <r>
    <x v="0"/>
  </r>
  <r>
    <x v="2"/>
  </r>
  <r>
    <x v="1"/>
  </r>
  <r>
    <x v="2"/>
  </r>
  <r>
    <x v="1"/>
  </r>
  <r>
    <x v="0"/>
  </r>
  <r>
    <x v="1"/>
  </r>
  <r>
    <x v="1"/>
  </r>
  <r>
    <x v="2"/>
  </r>
  <r>
    <x v="1"/>
  </r>
  <r>
    <x v="2"/>
  </r>
  <r>
    <x v="2"/>
  </r>
  <r>
    <x v="1"/>
  </r>
  <r>
    <x v="1"/>
  </r>
  <r>
    <x v="1"/>
  </r>
  <r>
    <x v="1"/>
  </r>
  <r>
    <x v="1"/>
  </r>
  <r>
    <x v="2"/>
  </r>
  <r>
    <x v="0"/>
  </r>
  <r>
    <x v="2"/>
  </r>
  <r>
    <x v="2"/>
  </r>
  <r>
    <x v="1"/>
  </r>
  <r>
    <x v="2"/>
  </r>
  <r>
    <x v="1"/>
  </r>
  <r>
    <x v="2"/>
  </r>
  <r>
    <x v="1"/>
  </r>
  <r>
    <x v="1"/>
  </r>
  <r>
    <x v="1"/>
  </r>
  <r>
    <x v="1"/>
  </r>
  <r>
    <x v="1"/>
  </r>
  <r>
    <x v="0"/>
  </r>
  <r>
    <x v="2"/>
  </r>
  <r>
    <x v="0"/>
  </r>
  <r>
    <x v="2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2"/>
  </r>
  <r>
    <x v="1"/>
  </r>
  <r>
    <x v="0"/>
  </r>
  <r>
    <x v="0"/>
  </r>
  <r>
    <x v="0"/>
  </r>
  <r>
    <x v="2"/>
  </r>
  <r>
    <x v="2"/>
  </r>
  <r>
    <x v="1"/>
  </r>
  <r>
    <x v="1"/>
  </r>
  <r>
    <x v="1"/>
  </r>
  <r>
    <x v="1"/>
  </r>
  <r>
    <x v="0"/>
  </r>
  <r>
    <x v="0"/>
  </r>
  <r>
    <x v="2"/>
  </r>
  <r>
    <x v="1"/>
  </r>
  <r>
    <x v="1"/>
  </r>
  <r>
    <x v="2"/>
  </r>
  <r>
    <x v="0"/>
  </r>
  <r>
    <x v="1"/>
  </r>
  <r>
    <x v="1"/>
  </r>
  <r>
    <x v="2"/>
  </r>
  <r>
    <x v="0"/>
  </r>
  <r>
    <x v="0"/>
  </r>
  <r>
    <x v="1"/>
  </r>
  <r>
    <x v="1"/>
  </r>
  <r>
    <x v="1"/>
  </r>
  <r>
    <x v="1"/>
  </r>
  <r>
    <x v="1"/>
  </r>
  <r>
    <x v="2"/>
  </r>
  <r>
    <x v="0"/>
  </r>
  <r>
    <x v="0"/>
  </r>
  <r>
    <x v="1"/>
  </r>
  <r>
    <x v="1"/>
  </r>
  <r>
    <x v="1"/>
  </r>
  <r>
    <x v="2"/>
  </r>
  <r>
    <x v="0"/>
  </r>
  <r>
    <x v="2"/>
  </r>
  <r>
    <x v="1"/>
  </r>
  <r>
    <x v="0"/>
  </r>
  <r>
    <x v="1"/>
  </r>
  <r>
    <x v="2"/>
  </r>
  <r>
    <x v="0"/>
  </r>
  <r>
    <x v="0"/>
  </r>
  <r>
    <x v="0"/>
  </r>
  <r>
    <x v="1"/>
  </r>
  <r>
    <x v="0"/>
  </r>
  <r>
    <x v="2"/>
  </r>
  <r>
    <x v="1"/>
  </r>
  <r>
    <x v="2"/>
  </r>
  <r>
    <x v="0"/>
  </r>
  <r>
    <x v="2"/>
  </r>
  <r>
    <x v="1"/>
  </r>
  <r>
    <x v="2"/>
  </r>
  <r>
    <x v="0"/>
  </r>
  <r>
    <x v="1"/>
  </r>
  <r>
    <x v="1"/>
  </r>
  <r>
    <x v="1"/>
  </r>
  <r>
    <x v="2"/>
  </r>
  <r>
    <x v="0"/>
  </r>
  <r>
    <x v="1"/>
  </r>
  <r>
    <x v="1"/>
  </r>
  <r>
    <x v="2"/>
  </r>
  <r>
    <x v="0"/>
  </r>
  <r>
    <x v="2"/>
  </r>
  <r>
    <x v="0"/>
  </r>
  <r>
    <x v="1"/>
  </r>
  <r>
    <x v="1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4C4C29-877E-4DA7-9A63-9ADD50A6E040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E4:G8" firstHeaderRow="0" firstDataRow="1" firstDataCol="1"/>
  <pivotFields count="1">
    <pivotField axis="axisRow" dataField="1" compact="0" outline="0" showAll="0">
      <items count="4">
        <item x="1"/>
        <item x="2"/>
        <item x="0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0" subtotal="count" baseField="0" baseItem="0"/>
    <dataField name="% Count" fld="0" subtotal="count" showDataAs="percentOfCol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CC352C-21BD-45CF-BBDC-E94465D8FEF8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E4:G8" firstHeaderRow="0" firstDataRow="1" firstDataCol="1"/>
  <pivotFields count="1">
    <pivotField axis="axisRow" dataField="1" compact="0" outline="0" showAll="0">
      <items count="4">
        <item x="1"/>
        <item x="2"/>
        <item x="0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0" subtotal="count" baseField="0" baseItem="0"/>
    <dataField name="% Count" fld="0" subtotal="count" showDataAs="percentOfCol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3467-5061-476C-9FC7-C4735840ABA1}">
  <sheetPr>
    <tabColor rgb="FFFFFF00"/>
  </sheetPr>
  <dimension ref="B1:S30"/>
  <sheetViews>
    <sheetView showGridLines="0" topLeftCell="B1" zoomScale="115" zoomScaleNormal="115" workbookViewId="0">
      <selection activeCell="O9" sqref="O9"/>
    </sheetView>
  </sheetViews>
  <sheetFormatPr defaultRowHeight="14.75" x14ac:dyDescent="0.75"/>
  <cols>
    <col min="1" max="1" width="2.54296875" customWidth="1"/>
    <col min="2" max="2" width="7.6796875" customWidth="1"/>
    <col min="3" max="3" width="2.54296875" customWidth="1"/>
    <col min="4" max="4" width="39.453125" customWidth="1"/>
    <col min="5" max="5" width="39" customWidth="1"/>
    <col min="6" max="6" width="3.76953125" customWidth="1"/>
    <col min="7" max="7" width="13.76953125" customWidth="1"/>
    <col min="9" max="9" width="14.08984375" customWidth="1"/>
    <col min="10" max="11" width="2.76953125" customWidth="1"/>
    <col min="17" max="19" width="4.6796875" customWidth="1"/>
  </cols>
  <sheetData>
    <row r="1" spans="2:10" ht="15.5" thickBot="1" x14ac:dyDescent="0.9"/>
    <row r="2" spans="2:10" ht="15.5" thickTop="1" x14ac:dyDescent="0.75">
      <c r="C2" s="24"/>
      <c r="D2" s="23"/>
      <c r="E2" s="23"/>
      <c r="F2" s="23"/>
      <c r="G2" s="23"/>
      <c r="H2" s="23"/>
      <c r="I2" s="23"/>
      <c r="J2" s="22"/>
    </row>
    <row r="3" spans="2:10" ht="36.450000000000003" customHeight="1" x14ac:dyDescent="0.75">
      <c r="C3" s="21"/>
      <c r="D3" s="54" t="s">
        <v>44</v>
      </c>
      <c r="E3" s="54"/>
      <c r="F3" s="54"/>
      <c r="G3" s="54"/>
      <c r="H3" s="54"/>
      <c r="I3" s="54"/>
      <c r="J3" s="17"/>
    </row>
    <row r="4" spans="2:10" ht="36.450000000000003" customHeight="1" x14ac:dyDescent="0.75">
      <c r="C4" s="21"/>
      <c r="D4" s="54"/>
      <c r="E4" s="54"/>
      <c r="F4" s="54"/>
      <c r="G4" s="54"/>
      <c r="H4" s="54"/>
      <c r="I4" s="54"/>
      <c r="J4" s="17"/>
    </row>
    <row r="5" spans="2:10" ht="84" customHeight="1" x14ac:dyDescent="0.75">
      <c r="C5" s="21"/>
      <c r="D5" s="54"/>
      <c r="E5" s="54"/>
      <c r="F5" s="54"/>
      <c r="G5" s="54"/>
      <c r="H5" s="54"/>
      <c r="I5" s="54"/>
      <c r="J5" s="17"/>
    </row>
    <row r="6" spans="2:10" ht="73.95" customHeight="1" x14ac:dyDescent="0.75">
      <c r="C6" s="21"/>
      <c r="D6" s="54"/>
      <c r="E6" s="54"/>
      <c r="F6" s="54"/>
      <c r="G6" s="54"/>
      <c r="H6" s="54"/>
      <c r="I6" s="54"/>
      <c r="J6" s="17"/>
    </row>
    <row r="7" spans="2:10" ht="84" customHeight="1" x14ac:dyDescent="0.75">
      <c r="C7" s="21"/>
      <c r="D7" s="54"/>
      <c r="E7" s="54"/>
      <c r="F7" s="54"/>
      <c r="G7" s="54"/>
      <c r="H7" s="54"/>
      <c r="I7" s="54"/>
      <c r="J7" s="17"/>
    </row>
    <row r="8" spans="2:10" ht="36" customHeight="1" x14ac:dyDescent="0.75">
      <c r="C8" s="21"/>
      <c r="D8" s="20" t="s">
        <v>45</v>
      </c>
      <c r="E8" s="19"/>
      <c r="F8" s="19"/>
      <c r="G8" s="19"/>
      <c r="H8" s="19"/>
      <c r="I8" s="18"/>
      <c r="J8" s="17"/>
    </row>
    <row r="9" spans="2:10" ht="17.399999999999999" customHeight="1" thickBot="1" x14ac:dyDescent="0.9">
      <c r="C9" s="16"/>
      <c r="D9" s="15"/>
      <c r="E9" s="15"/>
      <c r="F9" s="15"/>
      <c r="G9" s="15"/>
      <c r="H9" s="15"/>
      <c r="I9" s="15"/>
      <c r="J9" s="14"/>
    </row>
    <row r="10" spans="2:10" ht="15.5" thickTop="1" x14ac:dyDescent="0.75"/>
    <row r="11" spans="2:10" x14ac:dyDescent="0.75">
      <c r="B11" s="5" t="s">
        <v>25</v>
      </c>
    </row>
    <row r="12" spans="2:10" x14ac:dyDescent="0.75">
      <c r="B12" s="13">
        <f>LEN(D12)</f>
        <v>60</v>
      </c>
      <c r="D12" s="1" t="s">
        <v>24</v>
      </c>
    </row>
    <row r="20" spans="14:19" ht="15.5" thickBot="1" x14ac:dyDescent="0.9"/>
    <row r="21" spans="14:19" ht="16.25" thickTop="1" thickBot="1" x14ac:dyDescent="0.9">
      <c r="N21" s="55" t="s">
        <v>23</v>
      </c>
      <c r="O21" s="56"/>
      <c r="P21" s="57"/>
    </row>
    <row r="22" spans="14:19" ht="16.25" thickTop="1" thickBot="1" x14ac:dyDescent="0.9">
      <c r="N22" s="58"/>
      <c r="O22" s="59"/>
      <c r="P22" s="60"/>
      <c r="Q22" s="12"/>
      <c r="R22" s="11"/>
      <c r="S22" s="11"/>
    </row>
    <row r="23" spans="14:19" ht="16.25" thickTop="1" thickBot="1" x14ac:dyDescent="0.9">
      <c r="N23" s="58"/>
      <c r="O23" s="59"/>
      <c r="P23" s="60"/>
      <c r="Q23" s="12"/>
      <c r="R23" s="11"/>
      <c r="S23" s="11"/>
    </row>
    <row r="24" spans="14:19" ht="16.25" thickTop="1" thickBot="1" x14ac:dyDescent="0.9">
      <c r="N24" s="58"/>
      <c r="O24" s="59"/>
      <c r="P24" s="60"/>
      <c r="Q24" s="12"/>
      <c r="R24" s="11"/>
      <c r="S24" s="11"/>
    </row>
    <row r="25" spans="14:19" ht="16.25" thickTop="1" thickBot="1" x14ac:dyDescent="0.9">
      <c r="N25" s="58"/>
      <c r="O25" s="59"/>
      <c r="P25" s="60"/>
      <c r="Q25" s="12"/>
      <c r="R25" s="11"/>
      <c r="S25" s="11"/>
    </row>
    <row r="26" spans="14:19" ht="16.25" thickTop="1" thickBot="1" x14ac:dyDescent="0.9">
      <c r="N26" s="58"/>
      <c r="O26" s="59"/>
      <c r="P26" s="60"/>
      <c r="Q26" s="12"/>
      <c r="R26" s="11"/>
      <c r="S26" s="11"/>
    </row>
    <row r="27" spans="14:19" ht="16.25" thickTop="1" thickBot="1" x14ac:dyDescent="0.9">
      <c r="N27" s="58"/>
      <c r="O27" s="59"/>
      <c r="P27" s="60"/>
      <c r="Q27" s="12"/>
      <c r="R27" s="11"/>
      <c r="S27" s="11"/>
    </row>
    <row r="28" spans="14:19" ht="16.25" thickTop="1" thickBot="1" x14ac:dyDescent="0.9">
      <c r="N28" s="58"/>
      <c r="O28" s="59"/>
      <c r="P28" s="60"/>
      <c r="Q28" s="12"/>
      <c r="R28" s="11"/>
      <c r="S28" s="11"/>
    </row>
    <row r="29" spans="14:19" ht="16.25" thickTop="1" thickBot="1" x14ac:dyDescent="0.9">
      <c r="N29" s="61"/>
      <c r="O29" s="62"/>
      <c r="P29" s="63"/>
    </row>
    <row r="30" spans="14:19" ht="15.5" thickTop="1" x14ac:dyDescent="0.75"/>
  </sheetData>
  <mergeCells count="2">
    <mergeCell ref="D3:I7"/>
    <mergeCell ref="N21:P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E61A-AAB4-429D-AE81-7A450862A93B}">
  <sheetPr>
    <tabColor rgb="FFFFFF00"/>
  </sheetPr>
  <dimension ref="C1:O13"/>
  <sheetViews>
    <sheetView showGridLines="0" workbookViewId="0">
      <selection activeCell="D3" sqref="D3:I7"/>
    </sheetView>
  </sheetViews>
  <sheetFormatPr defaultRowHeight="14.75" x14ac:dyDescent="0.75"/>
  <cols>
    <col min="3" max="3" width="6.31640625" customWidth="1"/>
    <col min="4" max="4" width="8" bestFit="1" customWidth="1"/>
    <col min="5" max="5" width="7.08984375" customWidth="1"/>
    <col min="6" max="6" width="10.6796875" bestFit="1" customWidth="1"/>
    <col min="7" max="7" width="6.54296875" customWidth="1"/>
    <col min="9" max="9" width="11.6796875" customWidth="1"/>
    <col min="10" max="10" width="11.453125" customWidth="1"/>
    <col min="11" max="11" width="6.31640625" customWidth="1"/>
  </cols>
  <sheetData>
    <row r="1" spans="3:15" ht="15.5" thickBot="1" x14ac:dyDescent="0.9"/>
    <row r="2" spans="3:15" ht="10.15" customHeight="1" thickTop="1" x14ac:dyDescent="0.75">
      <c r="C2" s="25"/>
      <c r="D2" s="26"/>
      <c r="E2" s="26"/>
      <c r="F2" s="26"/>
      <c r="G2" s="26"/>
      <c r="H2" s="26"/>
      <c r="I2" s="26"/>
      <c r="J2" s="26"/>
      <c r="K2" s="27"/>
    </row>
    <row r="3" spans="3:15" ht="29.9" customHeight="1" x14ac:dyDescent="0.75">
      <c r="C3" s="28" t="s">
        <v>28</v>
      </c>
      <c r="D3" s="29"/>
      <c r="E3" s="29"/>
      <c r="F3" s="29"/>
      <c r="G3" s="29"/>
      <c r="H3" s="29"/>
      <c r="I3" s="29"/>
      <c r="J3" s="29"/>
      <c r="K3" s="30"/>
    </row>
    <row r="4" spans="3:15" ht="31.25" x14ac:dyDescent="1.45">
      <c r="C4" s="31" t="str">
        <f ca="1">"Formula: "&amp;_xlfn.FORMULATEXT(I7)</f>
        <v>Formula: =SORT('C'!$F$7:$G$11,2)</v>
      </c>
      <c r="D4" s="32"/>
      <c r="E4" s="32"/>
      <c r="F4" s="32"/>
      <c r="G4" s="32"/>
      <c r="H4" s="32"/>
      <c r="I4" s="32"/>
      <c r="J4" s="32"/>
      <c r="K4" s="33"/>
    </row>
    <row r="5" spans="3:15" ht="63.75" customHeight="1" x14ac:dyDescent="0.75">
      <c r="C5" s="34"/>
      <c r="K5" s="35"/>
      <c r="O5">
        <v>44.5</v>
      </c>
    </row>
    <row r="6" spans="3:15" x14ac:dyDescent="0.75">
      <c r="C6" s="34"/>
      <c r="D6" s="36" t="s">
        <v>29</v>
      </c>
      <c r="E6" s="37" t="s">
        <v>30</v>
      </c>
      <c r="F6" s="37" t="s">
        <v>31</v>
      </c>
      <c r="G6" s="38" t="s">
        <v>32</v>
      </c>
      <c r="I6" s="39" t="s">
        <v>33</v>
      </c>
      <c r="J6" s="39" t="s">
        <v>34</v>
      </c>
      <c r="K6" s="35"/>
      <c r="O6">
        <v>24.3</v>
      </c>
    </row>
    <row r="7" spans="3:15" x14ac:dyDescent="0.75">
      <c r="C7" s="34"/>
      <c r="D7" s="40">
        <v>45749</v>
      </c>
      <c r="E7" s="41" t="s">
        <v>35</v>
      </c>
      <c r="F7" s="41" t="s">
        <v>36</v>
      </c>
      <c r="G7" s="42">
        <v>39.799999999999997</v>
      </c>
      <c r="H7" s="43" t="s">
        <v>37</v>
      </c>
      <c r="I7" s="44" t="str" cm="1">
        <f t="array" ref="I7:J11">_xlfn._xlws.SORT('C'!$F$7:$G$11,2)</f>
        <v>Speed Racer</v>
      </c>
      <c r="J7" s="44">
        <v>39.799999999999997</v>
      </c>
      <c r="K7" s="35"/>
      <c r="O7">
        <f>O5-O6</f>
        <v>20.2</v>
      </c>
    </row>
    <row r="8" spans="3:15" x14ac:dyDescent="0.75">
      <c r="C8" s="34"/>
      <c r="D8" s="45">
        <v>45749</v>
      </c>
      <c r="E8" s="46" t="s">
        <v>35</v>
      </c>
      <c r="F8" s="46" t="s">
        <v>38</v>
      </c>
      <c r="G8" s="47">
        <v>45.2</v>
      </c>
      <c r="I8" s="44" t="str">
        <v>Lightning</v>
      </c>
      <c r="J8" s="44">
        <v>41.2</v>
      </c>
      <c r="K8" s="35"/>
      <c r="O8">
        <v>43.5</v>
      </c>
    </row>
    <row r="9" spans="3:15" x14ac:dyDescent="0.75">
      <c r="C9" s="34"/>
      <c r="D9" s="40">
        <v>45753</v>
      </c>
      <c r="E9" s="41" t="s">
        <v>39</v>
      </c>
      <c r="F9" s="41" t="s">
        <v>40</v>
      </c>
      <c r="G9" s="42">
        <v>41.7</v>
      </c>
      <c r="I9" s="44" t="str">
        <v>Cooker Fast</v>
      </c>
      <c r="J9" s="44">
        <v>41.7</v>
      </c>
      <c r="K9" s="35"/>
      <c r="O9">
        <f>O8+O7</f>
        <v>63.7</v>
      </c>
    </row>
    <row r="10" spans="3:15" x14ac:dyDescent="0.75">
      <c r="C10" s="34"/>
      <c r="D10" s="45">
        <v>45754</v>
      </c>
      <c r="E10" s="46" t="s">
        <v>41</v>
      </c>
      <c r="F10" s="46" t="s">
        <v>42</v>
      </c>
      <c r="G10" s="47">
        <v>43.9</v>
      </c>
      <c r="I10" s="44" t="str">
        <v>She Devil</v>
      </c>
      <c r="J10" s="44">
        <v>43.9</v>
      </c>
      <c r="K10" s="35"/>
    </row>
    <row r="11" spans="3:15" x14ac:dyDescent="0.75">
      <c r="C11" s="34"/>
      <c r="D11" s="48">
        <v>45754</v>
      </c>
      <c r="E11" s="49" t="s">
        <v>41</v>
      </c>
      <c r="F11" s="49" t="s">
        <v>43</v>
      </c>
      <c r="G11" s="50">
        <v>41.2</v>
      </c>
      <c r="I11" s="44" t="str">
        <v>Fast Flynn</v>
      </c>
      <c r="J11" s="44">
        <v>45.2</v>
      </c>
      <c r="K11" s="35"/>
    </row>
    <row r="12" spans="3:15" ht="15.5" thickBot="1" x14ac:dyDescent="0.9">
      <c r="C12" s="51"/>
      <c r="D12" s="52"/>
      <c r="E12" s="52"/>
      <c r="F12" s="52"/>
      <c r="G12" s="52"/>
      <c r="H12" s="52"/>
      <c r="I12" s="52"/>
      <c r="J12" s="52"/>
      <c r="K12" s="53"/>
    </row>
    <row r="13" spans="3:15" ht="15.5" thickTop="1" x14ac:dyDescent="0.7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4DDB6-895D-4577-A04F-67B88B343C19}">
  <sheetPr>
    <tabColor rgb="FFFFFF00"/>
  </sheetPr>
  <dimension ref="B1:S30"/>
  <sheetViews>
    <sheetView showGridLines="0" zoomScale="114" zoomScaleNormal="114" workbookViewId="0">
      <selection activeCell="M8" sqref="M8"/>
    </sheetView>
  </sheetViews>
  <sheetFormatPr defaultRowHeight="14.75" x14ac:dyDescent="0.75"/>
  <cols>
    <col min="1" max="1" width="2.54296875" customWidth="1"/>
    <col min="2" max="2" width="7.6796875" customWidth="1"/>
    <col min="3" max="3" width="2.54296875" customWidth="1"/>
    <col min="4" max="4" width="39.453125" customWidth="1"/>
    <col min="5" max="5" width="39" customWidth="1"/>
    <col min="6" max="6" width="3.76953125" customWidth="1"/>
    <col min="7" max="7" width="13.76953125" customWidth="1"/>
    <col min="9" max="9" width="14.08984375" customWidth="1"/>
    <col min="10" max="11" width="2.76953125" customWidth="1"/>
    <col min="17" max="19" width="4.6796875" customWidth="1"/>
  </cols>
  <sheetData>
    <row r="1" spans="2:10" ht="15.5" thickBot="1" x14ac:dyDescent="0.9"/>
    <row r="2" spans="2:10" ht="15.5" thickTop="1" x14ac:dyDescent="0.75">
      <c r="C2" s="24"/>
      <c r="D2" s="23"/>
      <c r="E2" s="23"/>
      <c r="F2" s="23"/>
      <c r="G2" s="23"/>
      <c r="H2" s="23"/>
      <c r="I2" s="23"/>
      <c r="J2" s="22"/>
    </row>
    <row r="3" spans="2:10" ht="36.450000000000003" customHeight="1" x14ac:dyDescent="0.75">
      <c r="C3" s="21"/>
      <c r="D3" s="64" t="s">
        <v>27</v>
      </c>
      <c r="E3" s="64"/>
      <c r="F3" s="64"/>
      <c r="G3" s="64"/>
      <c r="H3" s="64"/>
      <c r="I3" s="64"/>
      <c r="J3" s="17"/>
    </row>
    <row r="4" spans="2:10" ht="36.450000000000003" customHeight="1" x14ac:dyDescent="0.75">
      <c r="C4" s="21"/>
      <c r="D4" s="64"/>
      <c r="E4" s="64"/>
      <c r="F4" s="64"/>
      <c r="G4" s="64"/>
      <c r="H4" s="64"/>
      <c r="I4" s="64"/>
      <c r="J4" s="17"/>
    </row>
    <row r="5" spans="2:10" ht="84" customHeight="1" x14ac:dyDescent="0.75">
      <c r="C5" s="21"/>
      <c r="D5" s="64"/>
      <c r="E5" s="64"/>
      <c r="F5" s="64"/>
      <c r="G5" s="64"/>
      <c r="H5" s="64"/>
      <c r="I5" s="64"/>
      <c r="J5" s="17"/>
    </row>
    <row r="6" spans="2:10" ht="73.95" customHeight="1" x14ac:dyDescent="0.75">
      <c r="C6" s="21"/>
      <c r="D6" s="64"/>
      <c r="E6" s="64"/>
      <c r="F6" s="64"/>
      <c r="G6" s="64"/>
      <c r="H6" s="64"/>
      <c r="I6" s="64"/>
      <c r="J6" s="17"/>
    </row>
    <row r="7" spans="2:10" ht="84" customHeight="1" x14ac:dyDescent="0.75">
      <c r="C7" s="21"/>
      <c r="D7" s="64"/>
      <c r="E7" s="64"/>
      <c r="F7" s="64"/>
      <c r="G7" s="64"/>
      <c r="H7" s="64"/>
      <c r="I7" s="64"/>
      <c r="J7" s="17"/>
    </row>
    <row r="8" spans="2:10" ht="36" customHeight="1" x14ac:dyDescent="0.75">
      <c r="C8" s="21"/>
      <c r="D8" s="20" t="s">
        <v>26</v>
      </c>
      <c r="E8" s="19"/>
      <c r="F8" s="19"/>
      <c r="G8" s="19"/>
      <c r="H8" s="19"/>
      <c r="I8" s="18"/>
      <c r="J8" s="17"/>
    </row>
    <row r="9" spans="2:10" ht="17.399999999999999" customHeight="1" thickBot="1" x14ac:dyDescent="0.9">
      <c r="C9" s="16"/>
      <c r="D9" s="15"/>
      <c r="E9" s="15"/>
      <c r="F9" s="15"/>
      <c r="G9" s="15"/>
      <c r="H9" s="15"/>
      <c r="I9" s="15"/>
      <c r="J9" s="14"/>
    </row>
    <row r="10" spans="2:10" ht="15.5" thickTop="1" x14ac:dyDescent="0.75"/>
    <row r="11" spans="2:10" x14ac:dyDescent="0.75">
      <c r="B11" s="5" t="s">
        <v>25</v>
      </c>
    </row>
    <row r="12" spans="2:10" x14ac:dyDescent="0.75">
      <c r="B12" s="13">
        <f>LEN(D12)</f>
        <v>60</v>
      </c>
      <c r="D12" s="1" t="s">
        <v>24</v>
      </c>
    </row>
    <row r="20" spans="14:19" ht="15.5" thickBot="1" x14ac:dyDescent="0.9"/>
    <row r="21" spans="14:19" ht="16.25" thickTop="1" thickBot="1" x14ac:dyDescent="0.9">
      <c r="N21" s="55" t="s">
        <v>23</v>
      </c>
      <c r="O21" s="56"/>
      <c r="P21" s="57"/>
    </row>
    <row r="22" spans="14:19" ht="16.25" thickTop="1" thickBot="1" x14ac:dyDescent="0.9">
      <c r="N22" s="58"/>
      <c r="O22" s="59"/>
      <c r="P22" s="60"/>
      <c r="Q22" s="12"/>
      <c r="R22" s="11"/>
      <c r="S22" s="11"/>
    </row>
    <row r="23" spans="14:19" ht="16.25" thickTop="1" thickBot="1" x14ac:dyDescent="0.9">
      <c r="N23" s="58"/>
      <c r="O23" s="59"/>
      <c r="P23" s="60"/>
      <c r="Q23" s="12"/>
      <c r="R23" s="11"/>
      <c r="S23" s="11"/>
    </row>
    <row r="24" spans="14:19" ht="16.25" thickTop="1" thickBot="1" x14ac:dyDescent="0.9">
      <c r="N24" s="58"/>
      <c r="O24" s="59"/>
      <c r="P24" s="60"/>
      <c r="Q24" s="12"/>
      <c r="R24" s="11"/>
      <c r="S24" s="11"/>
    </row>
    <row r="25" spans="14:19" ht="16.25" thickTop="1" thickBot="1" x14ac:dyDescent="0.9">
      <c r="N25" s="58"/>
      <c r="O25" s="59"/>
      <c r="P25" s="60"/>
      <c r="Q25" s="12"/>
      <c r="R25" s="11"/>
      <c r="S25" s="11"/>
    </row>
    <row r="26" spans="14:19" ht="16.25" thickTop="1" thickBot="1" x14ac:dyDescent="0.9">
      <c r="N26" s="58"/>
      <c r="O26" s="59"/>
      <c r="P26" s="60"/>
      <c r="Q26" s="12"/>
      <c r="R26" s="11"/>
      <c r="S26" s="11"/>
    </row>
    <row r="27" spans="14:19" ht="16.25" thickTop="1" thickBot="1" x14ac:dyDescent="0.9">
      <c r="N27" s="58"/>
      <c r="O27" s="59"/>
      <c r="P27" s="60"/>
      <c r="Q27" s="12"/>
      <c r="R27" s="11"/>
      <c r="S27" s="11"/>
    </row>
    <row r="28" spans="14:19" ht="16.25" thickTop="1" thickBot="1" x14ac:dyDescent="0.9">
      <c r="N28" s="58"/>
      <c r="O28" s="59"/>
      <c r="P28" s="60"/>
      <c r="Q28" s="12"/>
      <c r="R28" s="11"/>
      <c r="S28" s="11"/>
    </row>
    <row r="29" spans="14:19" ht="16.25" thickTop="1" thickBot="1" x14ac:dyDescent="0.9">
      <c r="N29" s="61"/>
      <c r="O29" s="62"/>
      <c r="P29" s="63"/>
    </row>
    <row r="30" spans="14:19" ht="15.5" thickTop="1" x14ac:dyDescent="0.75"/>
  </sheetData>
  <mergeCells count="2">
    <mergeCell ref="D3:I7"/>
    <mergeCell ref="N21:P2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2:O163"/>
  <sheetViews>
    <sheetView tabSelected="1" zoomScale="70" zoomScaleNormal="70" workbookViewId="0">
      <selection activeCell="E13" sqref="E13"/>
    </sheetView>
  </sheetViews>
  <sheetFormatPr defaultRowHeight="14.75" x14ac:dyDescent="0.75"/>
  <cols>
    <col min="1" max="1" width="2.453125" customWidth="1"/>
    <col min="2" max="2" width="14.08984375" customWidth="1"/>
    <col min="3" max="4" width="9.76953125" customWidth="1"/>
    <col min="5" max="5" width="14" customWidth="1"/>
    <col min="7" max="7" width="10.86328125" customWidth="1"/>
    <col min="9" max="9" width="3.86328125" customWidth="1"/>
    <col min="10" max="10" width="8.54296875" customWidth="1"/>
    <col min="12" max="12" width="2.86328125" customWidth="1"/>
    <col min="13" max="13" width="14" customWidth="1"/>
    <col min="15" max="15" width="10.86328125" customWidth="1"/>
  </cols>
  <sheetData>
    <row r="2" spans="2:15" x14ac:dyDescent="0.75">
      <c r="B2" s="1" t="s">
        <v>0</v>
      </c>
      <c r="C2" t="s">
        <v>1</v>
      </c>
    </row>
    <row r="4" spans="2:15" x14ac:dyDescent="0.75">
      <c r="B4" s="9" t="s">
        <v>2</v>
      </c>
      <c r="E4" s="2" t="s">
        <v>2</v>
      </c>
      <c r="F4" t="s">
        <v>7</v>
      </c>
      <c r="G4" t="s">
        <v>8</v>
      </c>
      <c r="I4" s="1" t="s">
        <v>21</v>
      </c>
      <c r="J4" s="1" t="s">
        <v>19</v>
      </c>
    </row>
    <row r="5" spans="2:15" x14ac:dyDescent="0.75">
      <c r="B5" s="6" t="s">
        <v>3</v>
      </c>
      <c r="C5" cm="1">
        <f t="array" ref="C5:C163">_xlfn.SEQUENCE(ROWS(B5:B163),,1,0)</f>
        <v>1</v>
      </c>
      <c r="E5" t="s">
        <v>4</v>
      </c>
      <c r="F5">
        <v>77</v>
      </c>
      <c r="G5" s="3">
        <v>0.48427672955974843</v>
      </c>
    </row>
    <row r="6" spans="2:15" x14ac:dyDescent="0.75">
      <c r="B6" s="6" t="s">
        <v>3</v>
      </c>
      <c r="C6">
        <v>1</v>
      </c>
      <c r="E6" t="s">
        <v>5</v>
      </c>
      <c r="F6">
        <v>35</v>
      </c>
      <c r="G6" s="3">
        <v>0.22012578616352202</v>
      </c>
      <c r="J6" s="9" t="s">
        <v>11</v>
      </c>
      <c r="K6" s="9" t="s">
        <v>12</v>
      </c>
    </row>
    <row r="7" spans="2:15" x14ac:dyDescent="0.75">
      <c r="B7" s="6" t="s">
        <v>4</v>
      </c>
      <c r="C7">
        <v>1</v>
      </c>
      <c r="E7" t="s">
        <v>3</v>
      </c>
      <c r="F7">
        <v>47</v>
      </c>
      <c r="G7" s="3">
        <v>0.29559748427672955</v>
      </c>
      <c r="J7" s="6" t="s">
        <v>13</v>
      </c>
      <c r="K7" s="6">
        <v>5</v>
      </c>
    </row>
    <row r="8" spans="2:15" x14ac:dyDescent="0.75">
      <c r="B8" s="6" t="s">
        <v>3</v>
      </c>
      <c r="C8">
        <v>1</v>
      </c>
      <c r="E8" t="s">
        <v>6</v>
      </c>
      <c r="F8">
        <v>159</v>
      </c>
      <c r="G8" s="3">
        <v>1</v>
      </c>
      <c r="J8" s="5" t="s">
        <v>14</v>
      </c>
      <c r="K8" s="6">
        <v>10</v>
      </c>
      <c r="M8" s="5" t="s">
        <v>11</v>
      </c>
      <c r="N8" s="5" t="s">
        <v>12</v>
      </c>
      <c r="O8" s="5" t="s">
        <v>15</v>
      </c>
    </row>
    <row r="9" spans="2:15" x14ac:dyDescent="0.75">
      <c r="B9" s="6" t="s">
        <v>4</v>
      </c>
      <c r="C9">
        <v>1</v>
      </c>
      <c r="J9" s="6" t="s">
        <v>13</v>
      </c>
      <c r="K9" s="6">
        <v>11</v>
      </c>
      <c r="M9" s="6" t="s">
        <v>13</v>
      </c>
      <c r="N9" s="6" cm="1">
        <f t="array" ref="N9:N10">SUMIFS(K7:K11,J7:J11,M9:M10)</f>
        <v>16</v>
      </c>
      <c r="O9" s="7" cm="1">
        <f t="array" ref="O9:O10">SUMIFS(K7:K11,J7:J11,M9:M10)/SUM(K7:K11)</f>
        <v>0.38095238095238093</v>
      </c>
    </row>
    <row r="10" spans="2:15" x14ac:dyDescent="0.75">
      <c r="B10" s="6" t="s">
        <v>4</v>
      </c>
      <c r="C10">
        <v>1</v>
      </c>
      <c r="E10" s="1" t="s">
        <v>9</v>
      </c>
      <c r="J10" s="5" t="s">
        <v>14</v>
      </c>
      <c r="K10" s="6">
        <v>9</v>
      </c>
      <c r="M10" s="6" t="s">
        <v>14</v>
      </c>
      <c r="N10" s="6">
        <v>26</v>
      </c>
      <c r="O10" s="7">
        <v>0.61904761904761907</v>
      </c>
    </row>
    <row r="11" spans="2:15" x14ac:dyDescent="0.75">
      <c r="B11" s="6" t="s">
        <v>4</v>
      </c>
      <c r="C11">
        <v>1</v>
      </c>
      <c r="J11" s="6" t="s">
        <v>14</v>
      </c>
      <c r="K11" s="6">
        <v>7</v>
      </c>
      <c r="M11" s="6" t="s">
        <v>10</v>
      </c>
      <c r="N11" s="6">
        <f>SUM(_xlfn.ANCHORARRAY(N9))</f>
        <v>42</v>
      </c>
      <c r="O11" s="8">
        <f>SUM(_xlfn.ANCHORARRAY(O9))</f>
        <v>1</v>
      </c>
    </row>
    <row r="12" spans="2:15" x14ac:dyDescent="0.75">
      <c r="B12" s="6" t="s">
        <v>5</v>
      </c>
      <c r="C12">
        <v>1</v>
      </c>
      <c r="E12" s="4" t="s">
        <v>2</v>
      </c>
      <c r="F12" s="4" t="s">
        <v>7</v>
      </c>
      <c r="G12" s="4" t="s">
        <v>8</v>
      </c>
    </row>
    <row r="13" spans="2:15" x14ac:dyDescent="0.75">
      <c r="B13" s="6" t="s">
        <v>3</v>
      </c>
      <c r="C13">
        <v>1</v>
      </c>
      <c r="E13" t="str" cm="1">
        <f t="array" ref="E13:G16">_xlfn.DROP(_xlfn.GROUPBY(B5:B163,B5:B163,_xlfn.HSTACK(_xleta.COUNTA,_xleta.PERCENTOF)),1)</f>
        <v>No</v>
      </c>
      <c r="F13">
        <v>77</v>
      </c>
      <c r="G13" s="3" t="e">
        <v>#DIV/0!</v>
      </c>
      <c r="M13" s="10" t="s">
        <v>16</v>
      </c>
    </row>
    <row r="14" spans="2:15" x14ac:dyDescent="0.75">
      <c r="B14" s="6" t="s">
        <v>3</v>
      </c>
      <c r="C14">
        <v>1</v>
      </c>
      <c r="E14" t="str">
        <v>Somewhat</v>
      </c>
      <c r="F14">
        <v>35</v>
      </c>
      <c r="G14" s="3" t="e">
        <v>#DIV/0!</v>
      </c>
    </row>
    <row r="15" spans="2:15" x14ac:dyDescent="0.75">
      <c r="B15" s="6" t="s">
        <v>3</v>
      </c>
      <c r="C15">
        <v>1</v>
      </c>
      <c r="E15" t="str">
        <v>Yes</v>
      </c>
      <c r="F15">
        <v>47</v>
      </c>
      <c r="G15" s="3" t="e">
        <v>#DIV/0!</v>
      </c>
    </row>
    <row r="16" spans="2:15" x14ac:dyDescent="0.75">
      <c r="B16" s="6" t="s">
        <v>3</v>
      </c>
      <c r="C16">
        <v>1</v>
      </c>
      <c r="E16" t="str">
        <v>Total</v>
      </c>
      <c r="F16">
        <v>159</v>
      </c>
      <c r="G16" s="3" t="e">
        <v>#DIV/0!</v>
      </c>
    </row>
    <row r="17" spans="2:15" x14ac:dyDescent="0.75">
      <c r="B17" s="6" t="s">
        <v>5</v>
      </c>
      <c r="C17">
        <v>1</v>
      </c>
    </row>
    <row r="18" spans="2:15" x14ac:dyDescent="0.75">
      <c r="B18" s="6" t="s">
        <v>4</v>
      </c>
      <c r="C18">
        <v>1</v>
      </c>
      <c r="E18" s="1"/>
    </row>
    <row r="19" spans="2:15" x14ac:dyDescent="0.75">
      <c r="B19" s="6" t="s">
        <v>4</v>
      </c>
      <c r="C19">
        <v>1</v>
      </c>
    </row>
    <row r="20" spans="2:15" x14ac:dyDescent="0.75">
      <c r="B20" s="6" t="s">
        <v>3</v>
      </c>
      <c r="C20">
        <v>1</v>
      </c>
      <c r="E20" s="1"/>
    </row>
    <row r="21" spans="2:15" x14ac:dyDescent="0.75">
      <c r="B21" s="6" t="s">
        <v>4</v>
      </c>
      <c r="C21">
        <v>1</v>
      </c>
    </row>
    <row r="22" spans="2:15" x14ac:dyDescent="0.75">
      <c r="B22" s="6" t="s">
        <v>4</v>
      </c>
      <c r="C22">
        <v>1</v>
      </c>
      <c r="I22" s="1"/>
    </row>
    <row r="23" spans="2:15" x14ac:dyDescent="0.75">
      <c r="B23" s="6" t="s">
        <v>4</v>
      </c>
      <c r="C23">
        <v>1</v>
      </c>
    </row>
    <row r="24" spans="2:15" x14ac:dyDescent="0.75">
      <c r="B24" s="6" t="s">
        <v>4</v>
      </c>
      <c r="C24">
        <v>1</v>
      </c>
    </row>
    <row r="25" spans="2:15" x14ac:dyDescent="0.75">
      <c r="B25" s="6" t="s">
        <v>4</v>
      </c>
      <c r="C25">
        <v>1</v>
      </c>
    </row>
    <row r="26" spans="2:15" x14ac:dyDescent="0.75">
      <c r="B26" s="6" t="s">
        <v>4</v>
      </c>
      <c r="C26">
        <v>1</v>
      </c>
    </row>
    <row r="27" spans="2:15" x14ac:dyDescent="0.75">
      <c r="B27" s="6" t="s">
        <v>4</v>
      </c>
      <c r="C27">
        <v>1</v>
      </c>
    </row>
    <row r="28" spans="2:15" x14ac:dyDescent="0.75">
      <c r="B28" s="6" t="s">
        <v>3</v>
      </c>
      <c r="C28">
        <v>1</v>
      </c>
    </row>
    <row r="29" spans="2:15" x14ac:dyDescent="0.75">
      <c r="B29" s="6" t="s">
        <v>3</v>
      </c>
      <c r="C29">
        <v>1</v>
      </c>
      <c r="M29" s="4" t="s">
        <v>2</v>
      </c>
      <c r="N29" s="4" t="s">
        <v>7</v>
      </c>
      <c r="O29" s="4" t="s">
        <v>8</v>
      </c>
    </row>
    <row r="30" spans="2:15" x14ac:dyDescent="0.75">
      <c r="B30" s="6" t="s">
        <v>3</v>
      </c>
      <c r="C30">
        <v>1</v>
      </c>
      <c r="K30" s="1" t="s">
        <v>46</v>
      </c>
      <c r="M30" t="str" cm="1">
        <f t="array" ref="M30:O33">_xlfn.DROP(_xlfn.GROUPBY(B5:B163,_xlfn.SEQUENCE(ROWS(B5:B163),,1,0),_xlfn.HSTACK(_xleta.SUM,_xleta.PERCENTOF)),1)</f>
        <v>No</v>
      </c>
      <c r="N30">
        <v>77</v>
      </c>
      <c r="O30" s="3">
        <v>0.48427672955974843</v>
      </c>
    </row>
    <row r="31" spans="2:15" x14ac:dyDescent="0.75">
      <c r="B31" s="6" t="s">
        <v>5</v>
      </c>
      <c r="C31">
        <v>1</v>
      </c>
      <c r="M31" t="str">
        <v>Somewhat</v>
      </c>
      <c r="N31">
        <v>35</v>
      </c>
      <c r="O31" s="3">
        <v>0.22012578616352202</v>
      </c>
    </row>
    <row r="32" spans="2:15" x14ac:dyDescent="0.75">
      <c r="B32" s="6" t="s">
        <v>5</v>
      </c>
      <c r="C32">
        <v>1</v>
      </c>
      <c r="M32" t="str">
        <v>Yes</v>
      </c>
      <c r="N32">
        <v>47</v>
      </c>
      <c r="O32" s="3">
        <v>0.29559748427672955</v>
      </c>
    </row>
    <row r="33" spans="2:15" x14ac:dyDescent="0.75">
      <c r="B33" s="6" t="s">
        <v>5</v>
      </c>
      <c r="C33">
        <v>1</v>
      </c>
      <c r="M33" t="str">
        <v>Total</v>
      </c>
      <c r="N33">
        <v>159</v>
      </c>
      <c r="O33" s="3">
        <v>1</v>
      </c>
    </row>
    <row r="34" spans="2:15" x14ac:dyDescent="0.75">
      <c r="B34" s="6" t="s">
        <v>4</v>
      </c>
      <c r="C34">
        <v>1</v>
      </c>
    </row>
    <row r="35" spans="2:15" x14ac:dyDescent="0.75">
      <c r="B35" s="6" t="s">
        <v>4</v>
      </c>
      <c r="C35">
        <v>1</v>
      </c>
      <c r="M35" s="4" t="s">
        <v>2</v>
      </c>
      <c r="N35" s="4" t="s">
        <v>7</v>
      </c>
      <c r="O35" s="4" t="s">
        <v>8</v>
      </c>
    </row>
    <row r="36" spans="2:15" x14ac:dyDescent="0.75">
      <c r="B36" s="6" t="s">
        <v>4</v>
      </c>
      <c r="C36">
        <v>1</v>
      </c>
      <c r="K36" s="1" t="s">
        <v>47</v>
      </c>
      <c r="M36" t="str" cm="1">
        <f t="array" ref="M36:O39">_xlfn.DROP(_xlfn.GROUPBY(B5:B163,_xlfn.SEQUENCE(ROWS(B5:B163),,1,0),_xlfn.HSTACK(_xleta.COUNT,_xleta.PERCENTOF)),1)</f>
        <v>No</v>
      </c>
      <c r="N36">
        <v>77</v>
      </c>
      <c r="O36" s="3">
        <v>0.48427672955974843</v>
      </c>
    </row>
    <row r="37" spans="2:15" x14ac:dyDescent="0.75">
      <c r="B37" s="6" t="s">
        <v>3</v>
      </c>
      <c r="C37">
        <v>1</v>
      </c>
      <c r="M37" t="str">
        <v>Somewhat</v>
      </c>
      <c r="N37">
        <v>35</v>
      </c>
      <c r="O37" s="3">
        <v>0.22012578616352202</v>
      </c>
    </row>
    <row r="38" spans="2:15" x14ac:dyDescent="0.75">
      <c r="B38" s="6" t="s">
        <v>4</v>
      </c>
      <c r="C38">
        <v>1</v>
      </c>
      <c r="M38" t="str">
        <v>Yes</v>
      </c>
      <c r="N38">
        <v>47</v>
      </c>
      <c r="O38" s="3">
        <v>0.29559748427672955</v>
      </c>
    </row>
    <row r="39" spans="2:15" x14ac:dyDescent="0.75">
      <c r="B39" s="6" t="s">
        <v>4</v>
      </c>
      <c r="C39">
        <v>1</v>
      </c>
      <c r="M39" t="str">
        <v>Total</v>
      </c>
      <c r="N39">
        <v>159</v>
      </c>
      <c r="O39" s="3">
        <v>1</v>
      </c>
    </row>
    <row r="40" spans="2:15" x14ac:dyDescent="0.75">
      <c r="B40" s="6" t="s">
        <v>4</v>
      </c>
      <c r="C40">
        <v>1</v>
      </c>
    </row>
    <row r="41" spans="2:15" x14ac:dyDescent="0.75">
      <c r="B41" s="6" t="s">
        <v>3</v>
      </c>
      <c r="C41">
        <v>1</v>
      </c>
      <c r="M41" s="4" t="s">
        <v>2</v>
      </c>
      <c r="N41" s="4" t="s">
        <v>7</v>
      </c>
      <c r="O41" s="4" t="s">
        <v>8</v>
      </c>
    </row>
    <row r="42" spans="2:15" x14ac:dyDescent="0.75">
      <c r="B42" s="6" t="s">
        <v>4</v>
      </c>
      <c r="C42">
        <v>1</v>
      </c>
      <c r="K42" s="1" t="s">
        <v>48</v>
      </c>
      <c r="M42" t="str" cm="1">
        <f t="array" ref="M42:O45">_xlfn.DROP(_xlfn.GROUPBY(B5:B163,_xlfn.SEQUENCE(ROWS(B5:B163),,1,0),_xlfn.HSTACK(_xleta.COUNTA,_xleta.PERCENTOF)),1)</f>
        <v>No</v>
      </c>
      <c r="N42">
        <v>77</v>
      </c>
      <c r="O42" s="3">
        <v>0.48427672955974843</v>
      </c>
    </row>
    <row r="43" spans="2:15" x14ac:dyDescent="0.75">
      <c r="B43" s="6" t="s">
        <v>4</v>
      </c>
      <c r="C43">
        <v>1</v>
      </c>
      <c r="M43" t="str">
        <v>Somewhat</v>
      </c>
      <c r="N43">
        <v>35</v>
      </c>
      <c r="O43" s="3">
        <v>0.22012578616352202</v>
      </c>
    </row>
    <row r="44" spans="2:15" x14ac:dyDescent="0.75">
      <c r="B44" s="6" t="s">
        <v>4</v>
      </c>
      <c r="C44">
        <v>1</v>
      </c>
      <c r="M44" t="str">
        <v>Yes</v>
      </c>
      <c r="N44">
        <v>47</v>
      </c>
      <c r="O44" s="3">
        <v>0.29559748427672955</v>
      </c>
    </row>
    <row r="45" spans="2:15" x14ac:dyDescent="0.75">
      <c r="B45" s="6" t="s">
        <v>3</v>
      </c>
      <c r="C45">
        <v>1</v>
      </c>
      <c r="M45" t="str">
        <v>Total</v>
      </c>
      <c r="N45">
        <v>159</v>
      </c>
      <c r="O45" s="3">
        <v>1</v>
      </c>
    </row>
    <row r="46" spans="2:15" x14ac:dyDescent="0.75">
      <c r="B46" s="6" t="s">
        <v>5</v>
      </c>
      <c r="C46">
        <v>1</v>
      </c>
    </row>
    <row r="47" spans="2:15" x14ac:dyDescent="0.75">
      <c r="B47" s="6" t="s">
        <v>4</v>
      </c>
      <c r="C47">
        <v>1</v>
      </c>
    </row>
    <row r="48" spans="2:15" x14ac:dyDescent="0.75">
      <c r="B48" s="6" t="s">
        <v>5</v>
      </c>
      <c r="C48">
        <v>1</v>
      </c>
    </row>
    <row r="49" spans="2:3" x14ac:dyDescent="0.75">
      <c r="B49" s="6" t="s">
        <v>4</v>
      </c>
      <c r="C49">
        <v>1</v>
      </c>
    </row>
    <row r="50" spans="2:3" x14ac:dyDescent="0.75">
      <c r="B50" s="6" t="s">
        <v>3</v>
      </c>
      <c r="C50">
        <v>1</v>
      </c>
    </row>
    <row r="51" spans="2:3" x14ac:dyDescent="0.75">
      <c r="B51" s="6" t="s">
        <v>4</v>
      </c>
      <c r="C51">
        <v>1</v>
      </c>
    </row>
    <row r="52" spans="2:3" x14ac:dyDescent="0.75">
      <c r="B52" s="6" t="s">
        <v>4</v>
      </c>
      <c r="C52">
        <v>1</v>
      </c>
    </row>
    <row r="53" spans="2:3" x14ac:dyDescent="0.75">
      <c r="B53" s="6" t="s">
        <v>5</v>
      </c>
      <c r="C53">
        <v>1</v>
      </c>
    </row>
    <row r="54" spans="2:3" x14ac:dyDescent="0.75">
      <c r="B54" s="6" t="s">
        <v>4</v>
      </c>
      <c r="C54">
        <v>1</v>
      </c>
    </row>
    <row r="55" spans="2:3" x14ac:dyDescent="0.75">
      <c r="B55" s="6" t="s">
        <v>5</v>
      </c>
      <c r="C55">
        <v>1</v>
      </c>
    </row>
    <row r="56" spans="2:3" x14ac:dyDescent="0.75">
      <c r="B56" s="6" t="s">
        <v>5</v>
      </c>
      <c r="C56">
        <v>1</v>
      </c>
    </row>
    <row r="57" spans="2:3" x14ac:dyDescent="0.75">
      <c r="B57" s="6" t="s">
        <v>4</v>
      </c>
      <c r="C57">
        <v>1</v>
      </c>
    </row>
    <row r="58" spans="2:3" x14ac:dyDescent="0.75">
      <c r="B58" s="6" t="s">
        <v>4</v>
      </c>
      <c r="C58">
        <v>1</v>
      </c>
    </row>
    <row r="59" spans="2:3" x14ac:dyDescent="0.75">
      <c r="B59" s="6" t="s">
        <v>4</v>
      </c>
      <c r="C59">
        <v>1</v>
      </c>
    </row>
    <row r="60" spans="2:3" x14ac:dyDescent="0.75">
      <c r="B60" s="6" t="s">
        <v>4</v>
      </c>
      <c r="C60">
        <v>1</v>
      </c>
    </row>
    <row r="61" spans="2:3" x14ac:dyDescent="0.75">
      <c r="B61" s="6" t="s">
        <v>4</v>
      </c>
      <c r="C61">
        <v>1</v>
      </c>
    </row>
    <row r="62" spans="2:3" x14ac:dyDescent="0.75">
      <c r="B62" s="6" t="s">
        <v>5</v>
      </c>
      <c r="C62">
        <v>1</v>
      </c>
    </row>
    <row r="63" spans="2:3" x14ac:dyDescent="0.75">
      <c r="B63" s="6" t="s">
        <v>3</v>
      </c>
      <c r="C63">
        <v>1</v>
      </c>
    </row>
    <row r="64" spans="2:3" x14ac:dyDescent="0.75">
      <c r="B64" s="6" t="s">
        <v>5</v>
      </c>
      <c r="C64">
        <v>1</v>
      </c>
    </row>
    <row r="65" spans="2:3" x14ac:dyDescent="0.75">
      <c r="B65" s="6" t="s">
        <v>5</v>
      </c>
      <c r="C65">
        <v>1</v>
      </c>
    </row>
    <row r="66" spans="2:3" x14ac:dyDescent="0.75">
      <c r="B66" s="6" t="s">
        <v>4</v>
      </c>
      <c r="C66">
        <v>1</v>
      </c>
    </row>
    <row r="67" spans="2:3" x14ac:dyDescent="0.75">
      <c r="B67" s="6" t="s">
        <v>5</v>
      </c>
      <c r="C67">
        <v>1</v>
      </c>
    </row>
    <row r="68" spans="2:3" x14ac:dyDescent="0.75">
      <c r="B68" s="6" t="s">
        <v>4</v>
      </c>
      <c r="C68">
        <v>1</v>
      </c>
    </row>
    <row r="69" spans="2:3" x14ac:dyDescent="0.75">
      <c r="B69" s="6" t="s">
        <v>5</v>
      </c>
      <c r="C69">
        <v>1</v>
      </c>
    </row>
    <row r="70" spans="2:3" x14ac:dyDescent="0.75">
      <c r="B70" s="6" t="s">
        <v>4</v>
      </c>
      <c r="C70">
        <v>1</v>
      </c>
    </row>
    <row r="71" spans="2:3" x14ac:dyDescent="0.75">
      <c r="B71" s="6" t="s">
        <v>4</v>
      </c>
      <c r="C71">
        <v>1</v>
      </c>
    </row>
    <row r="72" spans="2:3" x14ac:dyDescent="0.75">
      <c r="B72" s="6" t="s">
        <v>4</v>
      </c>
      <c r="C72">
        <v>1</v>
      </c>
    </row>
    <row r="73" spans="2:3" x14ac:dyDescent="0.75">
      <c r="B73" s="6" t="s">
        <v>4</v>
      </c>
      <c r="C73">
        <v>1</v>
      </c>
    </row>
    <row r="74" spans="2:3" x14ac:dyDescent="0.75">
      <c r="B74" s="6" t="s">
        <v>4</v>
      </c>
      <c r="C74">
        <v>1</v>
      </c>
    </row>
    <row r="75" spans="2:3" x14ac:dyDescent="0.75">
      <c r="B75" s="6" t="s">
        <v>3</v>
      </c>
      <c r="C75">
        <v>1</v>
      </c>
    </row>
    <row r="76" spans="2:3" x14ac:dyDescent="0.75">
      <c r="B76" s="6" t="s">
        <v>5</v>
      </c>
      <c r="C76">
        <v>1</v>
      </c>
    </row>
    <row r="77" spans="2:3" x14ac:dyDescent="0.75">
      <c r="B77" s="6" t="s">
        <v>3</v>
      </c>
      <c r="C77">
        <v>1</v>
      </c>
    </row>
    <row r="78" spans="2:3" x14ac:dyDescent="0.75">
      <c r="B78" s="6" t="s">
        <v>5</v>
      </c>
      <c r="C78">
        <v>1</v>
      </c>
    </row>
    <row r="79" spans="2:3" x14ac:dyDescent="0.75">
      <c r="B79" s="6" t="s">
        <v>4</v>
      </c>
      <c r="C79">
        <v>1</v>
      </c>
    </row>
    <row r="80" spans="2:3" x14ac:dyDescent="0.75">
      <c r="B80" s="6" t="s">
        <v>4</v>
      </c>
      <c r="C80">
        <v>1</v>
      </c>
    </row>
    <row r="81" spans="2:3" x14ac:dyDescent="0.75">
      <c r="B81" s="6" t="s">
        <v>3</v>
      </c>
      <c r="C81">
        <v>1</v>
      </c>
    </row>
    <row r="82" spans="2:3" x14ac:dyDescent="0.75">
      <c r="B82" s="6" t="s">
        <v>3</v>
      </c>
      <c r="C82">
        <v>1</v>
      </c>
    </row>
    <row r="83" spans="2:3" x14ac:dyDescent="0.75">
      <c r="B83" s="6" t="s">
        <v>4</v>
      </c>
      <c r="C83">
        <v>1</v>
      </c>
    </row>
    <row r="84" spans="2:3" x14ac:dyDescent="0.75">
      <c r="B84" s="6" t="s">
        <v>4</v>
      </c>
      <c r="C84">
        <v>1</v>
      </c>
    </row>
    <row r="85" spans="2:3" x14ac:dyDescent="0.75">
      <c r="B85" s="6" t="s">
        <v>3</v>
      </c>
      <c r="C85">
        <v>1</v>
      </c>
    </row>
    <row r="86" spans="2:3" x14ac:dyDescent="0.75">
      <c r="B86" s="6" t="s">
        <v>3</v>
      </c>
      <c r="C86">
        <v>1</v>
      </c>
    </row>
    <row r="87" spans="2:3" x14ac:dyDescent="0.75">
      <c r="B87" s="6" t="s">
        <v>4</v>
      </c>
      <c r="C87">
        <v>1</v>
      </c>
    </row>
    <row r="88" spans="2:3" x14ac:dyDescent="0.75">
      <c r="B88" s="6" t="s">
        <v>3</v>
      </c>
      <c r="C88">
        <v>1</v>
      </c>
    </row>
    <row r="89" spans="2:3" x14ac:dyDescent="0.75">
      <c r="B89" s="6" t="s">
        <v>4</v>
      </c>
      <c r="C89">
        <v>1</v>
      </c>
    </row>
    <row r="90" spans="2:3" x14ac:dyDescent="0.75">
      <c r="B90" s="6" t="s">
        <v>3</v>
      </c>
      <c r="C90">
        <v>1</v>
      </c>
    </row>
    <row r="91" spans="2:3" x14ac:dyDescent="0.75">
      <c r="B91" s="6" t="s">
        <v>4</v>
      </c>
      <c r="C91">
        <v>1</v>
      </c>
    </row>
    <row r="92" spans="2:3" x14ac:dyDescent="0.75">
      <c r="B92" s="6" t="s">
        <v>3</v>
      </c>
      <c r="C92">
        <v>1</v>
      </c>
    </row>
    <row r="93" spans="2:3" x14ac:dyDescent="0.75">
      <c r="B93" s="6" t="s">
        <v>4</v>
      </c>
      <c r="C93">
        <v>1</v>
      </c>
    </row>
    <row r="94" spans="2:3" x14ac:dyDescent="0.75">
      <c r="B94" s="6" t="s">
        <v>4</v>
      </c>
      <c r="C94">
        <v>1</v>
      </c>
    </row>
    <row r="95" spans="2:3" x14ac:dyDescent="0.75">
      <c r="B95" s="6" t="s">
        <v>3</v>
      </c>
      <c r="C95">
        <v>1</v>
      </c>
    </row>
    <row r="96" spans="2:3" x14ac:dyDescent="0.75">
      <c r="B96" s="6" t="s">
        <v>5</v>
      </c>
      <c r="C96">
        <v>1</v>
      </c>
    </row>
    <row r="97" spans="2:3" x14ac:dyDescent="0.75">
      <c r="B97" s="6" t="s">
        <v>4</v>
      </c>
      <c r="C97">
        <v>1</v>
      </c>
    </row>
    <row r="98" spans="2:3" x14ac:dyDescent="0.75">
      <c r="B98" s="6" t="s">
        <v>3</v>
      </c>
      <c r="C98">
        <v>1</v>
      </c>
    </row>
    <row r="99" spans="2:3" x14ac:dyDescent="0.75">
      <c r="B99" s="6" t="s">
        <v>3</v>
      </c>
      <c r="C99">
        <v>1</v>
      </c>
    </row>
    <row r="100" spans="2:3" x14ac:dyDescent="0.75">
      <c r="B100" s="6" t="s">
        <v>3</v>
      </c>
      <c r="C100">
        <v>1</v>
      </c>
    </row>
    <row r="101" spans="2:3" x14ac:dyDescent="0.75">
      <c r="B101" s="6" t="s">
        <v>5</v>
      </c>
      <c r="C101">
        <v>1</v>
      </c>
    </row>
    <row r="102" spans="2:3" x14ac:dyDescent="0.75">
      <c r="B102" s="6" t="s">
        <v>5</v>
      </c>
      <c r="C102">
        <v>1</v>
      </c>
    </row>
    <row r="103" spans="2:3" x14ac:dyDescent="0.75">
      <c r="B103" s="6" t="s">
        <v>4</v>
      </c>
      <c r="C103">
        <v>1</v>
      </c>
    </row>
    <row r="104" spans="2:3" x14ac:dyDescent="0.75">
      <c r="B104" s="6" t="s">
        <v>4</v>
      </c>
      <c r="C104">
        <v>1</v>
      </c>
    </row>
    <row r="105" spans="2:3" x14ac:dyDescent="0.75">
      <c r="B105" s="6" t="s">
        <v>4</v>
      </c>
      <c r="C105">
        <v>1</v>
      </c>
    </row>
    <row r="106" spans="2:3" x14ac:dyDescent="0.75">
      <c r="B106" s="6" t="s">
        <v>4</v>
      </c>
      <c r="C106">
        <v>1</v>
      </c>
    </row>
    <row r="107" spans="2:3" x14ac:dyDescent="0.75">
      <c r="B107" s="6" t="s">
        <v>3</v>
      </c>
      <c r="C107">
        <v>1</v>
      </c>
    </row>
    <row r="108" spans="2:3" x14ac:dyDescent="0.75">
      <c r="B108" s="6" t="s">
        <v>3</v>
      </c>
      <c r="C108">
        <v>1</v>
      </c>
    </row>
    <row r="109" spans="2:3" x14ac:dyDescent="0.75">
      <c r="B109" s="6" t="s">
        <v>5</v>
      </c>
      <c r="C109">
        <v>1</v>
      </c>
    </row>
    <row r="110" spans="2:3" x14ac:dyDescent="0.75">
      <c r="B110" s="6" t="s">
        <v>4</v>
      </c>
      <c r="C110">
        <v>1</v>
      </c>
    </row>
    <row r="111" spans="2:3" x14ac:dyDescent="0.75">
      <c r="B111" s="6" t="s">
        <v>4</v>
      </c>
      <c r="C111">
        <v>1</v>
      </c>
    </row>
    <row r="112" spans="2:3" x14ac:dyDescent="0.75">
      <c r="B112" s="6" t="s">
        <v>5</v>
      </c>
      <c r="C112">
        <v>1</v>
      </c>
    </row>
    <row r="113" spans="2:3" x14ac:dyDescent="0.75">
      <c r="B113" s="6" t="s">
        <v>3</v>
      </c>
      <c r="C113">
        <v>1</v>
      </c>
    </row>
    <row r="114" spans="2:3" x14ac:dyDescent="0.75">
      <c r="B114" s="6" t="s">
        <v>4</v>
      </c>
      <c r="C114">
        <v>1</v>
      </c>
    </row>
    <row r="115" spans="2:3" x14ac:dyDescent="0.75">
      <c r="B115" s="6" t="s">
        <v>4</v>
      </c>
      <c r="C115">
        <v>1</v>
      </c>
    </row>
    <row r="116" spans="2:3" x14ac:dyDescent="0.75">
      <c r="B116" s="6" t="s">
        <v>5</v>
      </c>
      <c r="C116">
        <v>1</v>
      </c>
    </row>
    <row r="117" spans="2:3" x14ac:dyDescent="0.75">
      <c r="B117" s="6" t="s">
        <v>3</v>
      </c>
      <c r="C117">
        <v>1</v>
      </c>
    </row>
    <row r="118" spans="2:3" x14ac:dyDescent="0.75">
      <c r="B118" s="6" t="s">
        <v>3</v>
      </c>
      <c r="C118">
        <v>1</v>
      </c>
    </row>
    <row r="119" spans="2:3" x14ac:dyDescent="0.75">
      <c r="B119" s="6" t="s">
        <v>4</v>
      </c>
      <c r="C119">
        <v>1</v>
      </c>
    </row>
    <row r="120" spans="2:3" x14ac:dyDescent="0.75">
      <c r="B120" s="6" t="s">
        <v>4</v>
      </c>
      <c r="C120">
        <v>1</v>
      </c>
    </row>
    <row r="121" spans="2:3" x14ac:dyDescent="0.75">
      <c r="B121" s="6" t="s">
        <v>4</v>
      </c>
      <c r="C121">
        <v>1</v>
      </c>
    </row>
    <row r="122" spans="2:3" x14ac:dyDescent="0.75">
      <c r="B122" s="6" t="s">
        <v>4</v>
      </c>
      <c r="C122">
        <v>1</v>
      </c>
    </row>
    <row r="123" spans="2:3" x14ac:dyDescent="0.75">
      <c r="B123" s="6" t="s">
        <v>4</v>
      </c>
      <c r="C123">
        <v>1</v>
      </c>
    </row>
    <row r="124" spans="2:3" x14ac:dyDescent="0.75">
      <c r="B124" s="6" t="s">
        <v>5</v>
      </c>
      <c r="C124">
        <v>1</v>
      </c>
    </row>
    <row r="125" spans="2:3" x14ac:dyDescent="0.75">
      <c r="B125" s="6" t="s">
        <v>3</v>
      </c>
      <c r="C125">
        <v>1</v>
      </c>
    </row>
    <row r="126" spans="2:3" x14ac:dyDescent="0.75">
      <c r="B126" s="6" t="s">
        <v>3</v>
      </c>
      <c r="C126">
        <v>1</v>
      </c>
    </row>
    <row r="127" spans="2:3" x14ac:dyDescent="0.75">
      <c r="B127" s="6" t="s">
        <v>4</v>
      </c>
      <c r="C127">
        <v>1</v>
      </c>
    </row>
    <row r="128" spans="2:3" x14ac:dyDescent="0.75">
      <c r="B128" s="6" t="s">
        <v>4</v>
      </c>
      <c r="C128">
        <v>1</v>
      </c>
    </row>
    <row r="129" spans="2:3" x14ac:dyDescent="0.75">
      <c r="B129" s="6" t="s">
        <v>4</v>
      </c>
      <c r="C129">
        <v>1</v>
      </c>
    </row>
    <row r="130" spans="2:3" x14ac:dyDescent="0.75">
      <c r="B130" s="6" t="s">
        <v>5</v>
      </c>
      <c r="C130">
        <v>1</v>
      </c>
    </row>
    <row r="131" spans="2:3" x14ac:dyDescent="0.75">
      <c r="B131" s="6" t="s">
        <v>3</v>
      </c>
      <c r="C131">
        <v>1</v>
      </c>
    </row>
    <row r="132" spans="2:3" x14ac:dyDescent="0.75">
      <c r="B132" s="6" t="s">
        <v>5</v>
      </c>
      <c r="C132">
        <v>1</v>
      </c>
    </row>
    <row r="133" spans="2:3" x14ac:dyDescent="0.75">
      <c r="B133" s="6" t="s">
        <v>4</v>
      </c>
      <c r="C133">
        <v>1</v>
      </c>
    </row>
    <row r="134" spans="2:3" x14ac:dyDescent="0.75">
      <c r="B134" s="6" t="s">
        <v>3</v>
      </c>
      <c r="C134">
        <v>1</v>
      </c>
    </row>
    <row r="135" spans="2:3" x14ac:dyDescent="0.75">
      <c r="B135" s="6" t="s">
        <v>4</v>
      </c>
      <c r="C135">
        <v>1</v>
      </c>
    </row>
    <row r="136" spans="2:3" x14ac:dyDescent="0.75">
      <c r="B136" s="6" t="s">
        <v>5</v>
      </c>
      <c r="C136">
        <v>1</v>
      </c>
    </row>
    <row r="137" spans="2:3" x14ac:dyDescent="0.75">
      <c r="B137" s="6" t="s">
        <v>3</v>
      </c>
      <c r="C137">
        <v>1</v>
      </c>
    </row>
    <row r="138" spans="2:3" x14ac:dyDescent="0.75">
      <c r="B138" s="6" t="s">
        <v>3</v>
      </c>
      <c r="C138">
        <v>1</v>
      </c>
    </row>
    <row r="139" spans="2:3" x14ac:dyDescent="0.75">
      <c r="B139" s="6" t="s">
        <v>3</v>
      </c>
      <c r="C139">
        <v>1</v>
      </c>
    </row>
    <row r="140" spans="2:3" x14ac:dyDescent="0.75">
      <c r="B140" s="6" t="s">
        <v>4</v>
      </c>
      <c r="C140">
        <v>1</v>
      </c>
    </row>
    <row r="141" spans="2:3" x14ac:dyDescent="0.75">
      <c r="B141" s="6" t="s">
        <v>3</v>
      </c>
      <c r="C141">
        <v>1</v>
      </c>
    </row>
    <row r="142" spans="2:3" x14ac:dyDescent="0.75">
      <c r="B142" s="6" t="s">
        <v>5</v>
      </c>
      <c r="C142">
        <v>1</v>
      </c>
    </row>
    <row r="143" spans="2:3" x14ac:dyDescent="0.75">
      <c r="B143" s="6" t="s">
        <v>4</v>
      </c>
      <c r="C143">
        <v>1</v>
      </c>
    </row>
    <row r="144" spans="2:3" x14ac:dyDescent="0.75">
      <c r="B144" s="6" t="s">
        <v>5</v>
      </c>
      <c r="C144">
        <v>1</v>
      </c>
    </row>
    <row r="145" spans="2:3" x14ac:dyDescent="0.75">
      <c r="B145" s="6" t="s">
        <v>3</v>
      </c>
      <c r="C145">
        <v>1</v>
      </c>
    </row>
    <row r="146" spans="2:3" x14ac:dyDescent="0.75">
      <c r="B146" s="6" t="s">
        <v>5</v>
      </c>
      <c r="C146">
        <v>1</v>
      </c>
    </row>
    <row r="147" spans="2:3" x14ac:dyDescent="0.75">
      <c r="B147" s="6" t="s">
        <v>4</v>
      </c>
      <c r="C147">
        <v>1</v>
      </c>
    </row>
    <row r="148" spans="2:3" x14ac:dyDescent="0.75">
      <c r="B148" s="6" t="s">
        <v>5</v>
      </c>
      <c r="C148">
        <v>1</v>
      </c>
    </row>
    <row r="149" spans="2:3" x14ac:dyDescent="0.75">
      <c r="B149" s="6" t="s">
        <v>3</v>
      </c>
      <c r="C149">
        <v>1</v>
      </c>
    </row>
    <row r="150" spans="2:3" x14ac:dyDescent="0.75">
      <c r="B150" s="6" t="s">
        <v>4</v>
      </c>
      <c r="C150">
        <v>1</v>
      </c>
    </row>
    <row r="151" spans="2:3" x14ac:dyDescent="0.75">
      <c r="B151" s="6" t="s">
        <v>4</v>
      </c>
      <c r="C151">
        <v>1</v>
      </c>
    </row>
    <row r="152" spans="2:3" x14ac:dyDescent="0.75">
      <c r="B152" s="6" t="s">
        <v>4</v>
      </c>
      <c r="C152">
        <v>1</v>
      </c>
    </row>
    <row r="153" spans="2:3" x14ac:dyDescent="0.75">
      <c r="B153" s="6" t="s">
        <v>5</v>
      </c>
      <c r="C153">
        <v>1</v>
      </c>
    </row>
    <row r="154" spans="2:3" x14ac:dyDescent="0.75">
      <c r="B154" s="6" t="s">
        <v>3</v>
      </c>
      <c r="C154">
        <v>1</v>
      </c>
    </row>
    <row r="155" spans="2:3" x14ac:dyDescent="0.75">
      <c r="B155" s="6" t="s">
        <v>4</v>
      </c>
      <c r="C155">
        <v>1</v>
      </c>
    </row>
    <row r="156" spans="2:3" x14ac:dyDescent="0.75">
      <c r="B156" s="6" t="s">
        <v>4</v>
      </c>
      <c r="C156">
        <v>1</v>
      </c>
    </row>
    <row r="157" spans="2:3" x14ac:dyDescent="0.75">
      <c r="B157" s="6" t="s">
        <v>5</v>
      </c>
      <c r="C157">
        <v>1</v>
      </c>
    </row>
    <row r="158" spans="2:3" x14ac:dyDescent="0.75">
      <c r="B158" s="6" t="s">
        <v>3</v>
      </c>
      <c r="C158">
        <v>1</v>
      </c>
    </row>
    <row r="159" spans="2:3" x14ac:dyDescent="0.75">
      <c r="B159" s="6" t="s">
        <v>5</v>
      </c>
      <c r="C159">
        <v>1</v>
      </c>
    </row>
    <row r="160" spans="2:3" x14ac:dyDescent="0.75">
      <c r="B160" s="6" t="s">
        <v>3</v>
      </c>
      <c r="C160">
        <v>1</v>
      </c>
    </row>
    <row r="161" spans="2:3" x14ac:dyDescent="0.75">
      <c r="B161" s="6" t="s">
        <v>4</v>
      </c>
      <c r="C161">
        <v>1</v>
      </c>
    </row>
    <row r="162" spans="2:3" x14ac:dyDescent="0.75">
      <c r="B162" s="6" t="s">
        <v>4</v>
      </c>
      <c r="C162">
        <v>1</v>
      </c>
    </row>
    <row r="163" spans="2:3" x14ac:dyDescent="0.75">
      <c r="B163" s="6" t="s">
        <v>5</v>
      </c>
      <c r="C163">
        <v>1</v>
      </c>
    </row>
  </sheetData>
  <conditionalFormatting sqref="E13:G16">
    <cfRule type="expression" dxfId="7" priority="3">
      <formula>$E13="Total"</formula>
    </cfRule>
  </conditionalFormatting>
  <conditionalFormatting sqref="F18:G18 F20:G20">
    <cfRule type="expression" dxfId="6" priority="12">
      <formula>$E19="Total"</formula>
    </cfRule>
  </conditionalFormatting>
  <conditionalFormatting sqref="F19:G19">
    <cfRule type="expression" dxfId="5" priority="13">
      <formula>#REF!="Total"</formula>
    </cfRule>
  </conditionalFormatting>
  <conditionalFormatting sqref="M30:O33 M36:O39 M42:O45">
    <cfRule type="expression" dxfId="4" priority="7">
      <formula>$M30="Total"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29D6-FA6B-4806-BD15-CD75EB40F85A}">
  <sheetPr>
    <tabColor rgb="FFFF0000"/>
  </sheetPr>
  <dimension ref="B2:Q163"/>
  <sheetViews>
    <sheetView zoomScale="55" zoomScaleNormal="55" workbookViewId="0">
      <selection activeCell="E29" sqref="E29"/>
    </sheetView>
  </sheetViews>
  <sheetFormatPr defaultRowHeight="14.75" x14ac:dyDescent="0.75"/>
  <cols>
    <col min="1" max="1" width="2.453125" customWidth="1"/>
    <col min="2" max="2" width="14.08984375" customWidth="1"/>
    <col min="3" max="4" width="2.08984375" customWidth="1"/>
    <col min="5" max="5" width="14" customWidth="1"/>
    <col min="7" max="7" width="10.86328125" customWidth="1"/>
    <col min="9" max="9" width="3.86328125" customWidth="1"/>
    <col min="10" max="10" width="8.54296875" customWidth="1"/>
    <col min="12" max="12" width="2.86328125" customWidth="1"/>
    <col min="13" max="13" width="14" customWidth="1"/>
    <col min="15" max="15" width="10.86328125" customWidth="1"/>
    <col min="16" max="16" width="8.86328125" customWidth="1"/>
  </cols>
  <sheetData>
    <row r="2" spans="2:15" x14ac:dyDescent="0.75">
      <c r="B2" s="1" t="s">
        <v>0</v>
      </c>
      <c r="C2" t="s">
        <v>1</v>
      </c>
    </row>
    <row r="4" spans="2:15" x14ac:dyDescent="0.75">
      <c r="B4" s="9" t="s">
        <v>2</v>
      </c>
      <c r="E4" t="s">
        <v>2</v>
      </c>
      <c r="F4" t="s">
        <v>7</v>
      </c>
      <c r="G4" t="s">
        <v>8</v>
      </c>
      <c r="I4" s="1" t="s">
        <v>21</v>
      </c>
      <c r="J4" s="1" t="s">
        <v>19</v>
      </c>
    </row>
    <row r="5" spans="2:15" x14ac:dyDescent="0.75">
      <c r="B5" s="6" t="s">
        <v>3</v>
      </c>
      <c r="E5" t="s">
        <v>4</v>
      </c>
      <c r="F5">
        <v>77</v>
      </c>
      <c r="G5" s="3">
        <v>0.48427672955974843</v>
      </c>
    </row>
    <row r="6" spans="2:15" x14ac:dyDescent="0.75">
      <c r="B6" s="6" t="s">
        <v>3</v>
      </c>
      <c r="E6" t="s">
        <v>5</v>
      </c>
      <c r="F6">
        <v>35</v>
      </c>
      <c r="G6" s="3">
        <v>0.22012578616352202</v>
      </c>
      <c r="J6" s="9" t="s">
        <v>11</v>
      </c>
      <c r="K6" s="9" t="s">
        <v>12</v>
      </c>
      <c r="M6" t="str" cm="1">
        <f t="array" aca="1" ref="M6" ca="1">ShowFormulas(O9)</f>
        <v>O9: =SUMIFS(K7:K11,J7:J11,M9:M10)/SUM(K7:K11)</v>
      </c>
    </row>
    <row r="7" spans="2:15" x14ac:dyDescent="0.75">
      <c r="B7" s="6" t="s">
        <v>4</v>
      </c>
      <c r="E7" t="s">
        <v>3</v>
      </c>
      <c r="F7">
        <v>47</v>
      </c>
      <c r="G7" s="3">
        <v>0.29559748427672955</v>
      </c>
      <c r="J7" s="6" t="s">
        <v>13</v>
      </c>
      <c r="K7" s="6">
        <v>5</v>
      </c>
    </row>
    <row r="8" spans="2:15" x14ac:dyDescent="0.75">
      <c r="B8" s="6" t="s">
        <v>3</v>
      </c>
      <c r="E8" t="s">
        <v>6</v>
      </c>
      <c r="F8">
        <v>159</v>
      </c>
      <c r="G8" s="3">
        <v>1</v>
      </c>
      <c r="J8" s="5" t="s">
        <v>14</v>
      </c>
      <c r="K8" s="6">
        <v>10</v>
      </c>
      <c r="M8" s="5" t="s">
        <v>11</v>
      </c>
      <c r="N8" s="5" t="s">
        <v>12</v>
      </c>
      <c r="O8" s="5" t="s">
        <v>15</v>
      </c>
    </row>
    <row r="9" spans="2:15" x14ac:dyDescent="0.75">
      <c r="B9" s="6" t="s">
        <v>4</v>
      </c>
      <c r="J9" s="6" t="s">
        <v>13</v>
      </c>
      <c r="K9" s="6">
        <v>11</v>
      </c>
      <c r="M9" s="6" t="s">
        <v>13</v>
      </c>
      <c r="N9" s="6" cm="1">
        <f t="array" ref="N9:N10">SUMIFS(K7:K11,J7:J11,M9:M10)</f>
        <v>16</v>
      </c>
      <c r="O9" s="7" cm="1">
        <f t="array" ref="O9:O10">SUMIFS(K7:K11,J7:J11,M9:M10)/SUM(K7:K11)</f>
        <v>0.38095238095238093</v>
      </c>
    </row>
    <row r="10" spans="2:15" x14ac:dyDescent="0.75">
      <c r="B10" s="6" t="s">
        <v>4</v>
      </c>
      <c r="E10" s="1" t="s">
        <v>9</v>
      </c>
      <c r="J10" s="5" t="s">
        <v>14</v>
      </c>
      <c r="K10" s="6">
        <v>9</v>
      </c>
      <c r="M10" s="6" t="s">
        <v>14</v>
      </c>
      <c r="N10" s="6">
        <v>26</v>
      </c>
      <c r="O10" s="7">
        <v>0.61904761904761907</v>
      </c>
    </row>
    <row r="11" spans="2:15" x14ac:dyDescent="0.75">
      <c r="B11" s="6" t="s">
        <v>4</v>
      </c>
      <c r="J11" s="6" t="s">
        <v>14</v>
      </c>
      <c r="K11" s="6">
        <v>7</v>
      </c>
      <c r="M11" s="6" t="s">
        <v>10</v>
      </c>
      <c r="N11" s="6">
        <f>SUM(_xlfn.ANCHORARRAY(N9))</f>
        <v>42</v>
      </c>
      <c r="O11" s="8">
        <f>SUM(_xlfn.ANCHORARRAY(O9))</f>
        <v>1</v>
      </c>
    </row>
    <row r="12" spans="2:15" x14ac:dyDescent="0.75">
      <c r="B12" s="6" t="s">
        <v>5</v>
      </c>
      <c r="E12" s="4" t="s">
        <v>2</v>
      </c>
      <c r="F12" s="4" t="s">
        <v>7</v>
      </c>
      <c r="G12" s="4" t="s">
        <v>8</v>
      </c>
    </row>
    <row r="13" spans="2:15" x14ac:dyDescent="0.75">
      <c r="B13" s="6" t="s">
        <v>3</v>
      </c>
      <c r="E13" t="str" cm="1">
        <f t="array" ref="E13:G16">_xlfn.DROP(_xlfn.GROUPBY(B5:B163,B5:B163,_xlfn.HSTACK(_xleta.COUNTA,_xleta.PERCENTOF)),1)</f>
        <v>No</v>
      </c>
      <c r="F13">
        <v>77</v>
      </c>
      <c r="G13" s="3" t="e">
        <v>#DIV/0!</v>
      </c>
      <c r="M13" s="10" t="s">
        <v>16</v>
      </c>
    </row>
    <row r="14" spans="2:15" x14ac:dyDescent="0.75">
      <c r="B14" s="6" t="s">
        <v>3</v>
      </c>
      <c r="E14" t="str">
        <v>Somewhat</v>
      </c>
      <c r="F14">
        <v>35</v>
      </c>
      <c r="G14" s="3" t="e">
        <v>#DIV/0!</v>
      </c>
    </row>
    <row r="15" spans="2:15" x14ac:dyDescent="0.75">
      <c r="B15" s="6" t="s">
        <v>3</v>
      </c>
      <c r="E15" t="str">
        <v>Yes</v>
      </c>
      <c r="F15">
        <v>47</v>
      </c>
      <c r="G15" s="3" t="e">
        <v>#DIV/0!</v>
      </c>
      <c r="M15" s="4" t="s">
        <v>2</v>
      </c>
      <c r="N15" s="4" t="s">
        <v>7</v>
      </c>
      <c r="O15" s="4" t="s">
        <v>8</v>
      </c>
    </row>
    <row r="16" spans="2:15" x14ac:dyDescent="0.75">
      <c r="B16" s="6" t="s">
        <v>3</v>
      </c>
      <c r="E16" t="str">
        <v>Total</v>
      </c>
      <c r="F16">
        <v>159</v>
      </c>
      <c r="G16" s="3" t="e">
        <v>#DIV/0!</v>
      </c>
      <c r="M16" t="str" cm="1">
        <f t="array" ref="M16:O19">_xlfn.DROP(_xlfn.GROUPBY(B5:B163,_xlfn.SEQUENCE(ROWS(B5:B163),,1,0),_xlfn.HSTACK(_xleta.COUNTA,_xleta.PERCENTOF)),1)</f>
        <v>No</v>
      </c>
      <c r="N16">
        <v>77</v>
      </c>
      <c r="O16" s="3">
        <v>0.48427672955974843</v>
      </c>
    </row>
    <row r="17" spans="2:17" x14ac:dyDescent="0.75">
      <c r="B17" s="6" t="s">
        <v>5</v>
      </c>
      <c r="M17" t="str">
        <v>Somewhat</v>
      </c>
      <c r="N17">
        <v>35</v>
      </c>
      <c r="O17" s="3">
        <v>0.22012578616352202</v>
      </c>
    </row>
    <row r="18" spans="2:17" x14ac:dyDescent="0.75">
      <c r="B18" s="6" t="s">
        <v>4</v>
      </c>
      <c r="E18" s="1" t="s">
        <v>20</v>
      </c>
      <c r="M18" t="str">
        <v>Yes</v>
      </c>
      <c r="N18">
        <v>47</v>
      </c>
      <c r="O18" s="3">
        <v>0.29559748427672955</v>
      </c>
    </row>
    <row r="19" spans="2:17" x14ac:dyDescent="0.75">
      <c r="B19" s="6" t="s">
        <v>4</v>
      </c>
      <c r="E19" t="str" cm="1">
        <f t="array" aca="1" ref="E19" ca="1">ShowFormulas(E13)</f>
        <v>E13: =DROP(GROUPBY(B5:B163,B5:B163,HSTACK(COUNTA,PERCENTOF)),1)</v>
      </c>
      <c r="M19" t="str">
        <v>Total</v>
      </c>
      <c r="N19">
        <v>159</v>
      </c>
      <c r="O19" s="3">
        <v>1</v>
      </c>
    </row>
    <row r="20" spans="2:17" x14ac:dyDescent="0.75">
      <c r="B20" s="6" t="s">
        <v>3</v>
      </c>
      <c r="E20" s="1" t="s">
        <v>17</v>
      </c>
    </row>
    <row r="21" spans="2:17" x14ac:dyDescent="0.75">
      <c r="B21" s="6" t="s">
        <v>4</v>
      </c>
      <c r="E21" t="s">
        <v>18</v>
      </c>
    </row>
    <row r="22" spans="2:17" x14ac:dyDescent="0.75">
      <c r="B22" s="6" t="s">
        <v>4</v>
      </c>
      <c r="E22" t="s">
        <v>49</v>
      </c>
      <c r="I22" s="1" t="s">
        <v>22</v>
      </c>
      <c r="J22" t="str" cm="1">
        <f t="array" aca="1" ref="J22" ca="1">ShowFormulas(M16)</f>
        <v>M16: =DROP(GROUPBY(B5:B163,SEQUENCE(ROWS(B5:B163),,1,0),HSTACK(COUNTA,PERCENTOF)),1)</v>
      </c>
    </row>
    <row r="23" spans="2:17" x14ac:dyDescent="0.75">
      <c r="B23" s="6" t="s">
        <v>4</v>
      </c>
    </row>
    <row r="24" spans="2:17" x14ac:dyDescent="0.75">
      <c r="B24" s="6" t="s">
        <v>4</v>
      </c>
    </row>
    <row r="25" spans="2:17" x14ac:dyDescent="0.75">
      <c r="B25" s="6" t="s">
        <v>4</v>
      </c>
    </row>
    <row r="26" spans="2:17" x14ac:dyDescent="0.75">
      <c r="B26" s="6" t="s">
        <v>4</v>
      </c>
      <c r="E26" s="10" t="s">
        <v>50</v>
      </c>
    </row>
    <row r="27" spans="2:17" x14ac:dyDescent="0.75">
      <c r="B27" s="6" t="s">
        <v>4</v>
      </c>
    </row>
    <row r="28" spans="2:17" x14ac:dyDescent="0.75">
      <c r="B28" s="6" t="s">
        <v>3</v>
      </c>
      <c r="E28" s="4" t="s">
        <v>2</v>
      </c>
      <c r="F28" s="4" t="s">
        <v>8</v>
      </c>
    </row>
    <row r="29" spans="2:17" x14ac:dyDescent="0.75">
      <c r="B29" s="6" t="s">
        <v>3</v>
      </c>
      <c r="E29" t="str" cm="1">
        <f t="array" ref="E29:F32">_xlfn.GROUPBY(B5:B163, B5:B163, _xlfn.LAMBDA(_xlpm.x,_xlpm.all, COUNTA(_xlpm.x)/COUNTA(_xlpm.all)))</f>
        <v>No</v>
      </c>
      <c r="F29">
        <v>0.48427672955974843</v>
      </c>
      <c r="M29" s="4" t="s">
        <v>2</v>
      </c>
      <c r="N29" s="4" t="s">
        <v>7</v>
      </c>
      <c r="O29" s="4" t="s">
        <v>8</v>
      </c>
    </row>
    <row r="30" spans="2:17" x14ac:dyDescent="0.75">
      <c r="B30" s="6" t="s">
        <v>3</v>
      </c>
      <c r="E30" t="str">
        <v>Somewhat</v>
      </c>
      <c r="F30">
        <v>0.22012578616352202</v>
      </c>
      <c r="K30" s="1" t="s">
        <v>46</v>
      </c>
      <c r="M30" t="str" cm="1">
        <f t="array" ref="M30:O33">_xlfn.DROP(_xlfn.GROUPBY(B5:B163,_xlfn.SEQUENCE(ROWS(B5:B163),,1,0),_xlfn.HSTACK(_xleta.SUM,_xleta.PERCENTOF)),1)</f>
        <v>No</v>
      </c>
      <c r="N30">
        <v>77</v>
      </c>
      <c r="O30" s="3">
        <v>0.48427672955974843</v>
      </c>
      <c r="Q30" t="str" cm="1">
        <f t="array" aca="1" ref="Q30" ca="1">ShowFormulas(M30)</f>
        <v>M30: =DROP(GROUPBY(B5:B163,SEQUENCE(ROWS(B5:B163),,1,0),HSTACK(SUM,PERCENTOF)),1)</v>
      </c>
    </row>
    <row r="31" spans="2:17" x14ac:dyDescent="0.75">
      <c r="B31" s="6" t="s">
        <v>5</v>
      </c>
      <c r="E31" t="str">
        <v>Yes</v>
      </c>
      <c r="F31">
        <v>0.29559748427672955</v>
      </c>
      <c r="M31" t="str">
        <v>Somewhat</v>
      </c>
      <c r="N31">
        <v>35</v>
      </c>
      <c r="O31" s="3">
        <v>0.22012578616352202</v>
      </c>
    </row>
    <row r="32" spans="2:17" x14ac:dyDescent="0.75">
      <c r="B32" s="6" t="s">
        <v>5</v>
      </c>
      <c r="E32" t="str">
        <v>Total</v>
      </c>
      <c r="F32">
        <v>1</v>
      </c>
      <c r="M32" t="str">
        <v>Yes</v>
      </c>
      <c r="N32">
        <v>47</v>
      </c>
      <c r="O32" s="3">
        <v>0.29559748427672955</v>
      </c>
    </row>
    <row r="33" spans="2:17" x14ac:dyDescent="0.75">
      <c r="B33" s="6" t="s">
        <v>5</v>
      </c>
      <c r="M33" t="str">
        <v>Total</v>
      </c>
      <c r="N33">
        <v>159</v>
      </c>
      <c r="O33" s="3">
        <v>1</v>
      </c>
    </row>
    <row r="34" spans="2:17" x14ac:dyDescent="0.75">
      <c r="B34" s="6" t="s">
        <v>4</v>
      </c>
    </row>
    <row r="35" spans="2:17" x14ac:dyDescent="0.75">
      <c r="B35" s="6" t="s">
        <v>4</v>
      </c>
      <c r="M35" s="4" t="s">
        <v>2</v>
      </c>
      <c r="N35" s="4" t="s">
        <v>7</v>
      </c>
      <c r="O35" s="4" t="s">
        <v>8</v>
      </c>
    </row>
    <row r="36" spans="2:17" x14ac:dyDescent="0.75">
      <c r="B36" s="6" t="s">
        <v>4</v>
      </c>
      <c r="K36" s="1" t="s">
        <v>47</v>
      </c>
      <c r="M36" t="str" cm="1">
        <f t="array" ref="M36:O39">_xlfn.DROP(_xlfn.GROUPBY(B5:B163,_xlfn.SEQUENCE(ROWS(B5:B163),,1,0),_xlfn.HSTACK(_xleta.COUNT,_xleta.PERCENTOF)),1)</f>
        <v>No</v>
      </c>
      <c r="N36">
        <v>77</v>
      </c>
      <c r="O36" s="3">
        <v>0.48427672955974843</v>
      </c>
      <c r="Q36" t="str" cm="1">
        <f t="array" aca="1" ref="Q36" ca="1">ShowFormulas(M36)</f>
        <v>M36: =DROP(GROUPBY(B5:B163,SEQUENCE(ROWS(B5:B163),,1,0),HSTACK(COUNT,PERCENTOF)),1)</v>
      </c>
    </row>
    <row r="37" spans="2:17" x14ac:dyDescent="0.75">
      <c r="B37" s="6" t="s">
        <v>3</v>
      </c>
      <c r="M37" t="str">
        <v>Somewhat</v>
      </c>
      <c r="N37">
        <v>35</v>
      </c>
      <c r="O37" s="3">
        <v>0.22012578616352202</v>
      </c>
    </row>
    <row r="38" spans="2:17" x14ac:dyDescent="0.75">
      <c r="B38" s="6" t="s">
        <v>4</v>
      </c>
      <c r="M38" t="str">
        <v>Yes</v>
      </c>
      <c r="N38">
        <v>47</v>
      </c>
      <c r="O38" s="3">
        <v>0.29559748427672955</v>
      </c>
    </row>
    <row r="39" spans="2:17" x14ac:dyDescent="0.75">
      <c r="B39" s="6" t="s">
        <v>4</v>
      </c>
      <c r="M39" t="str">
        <v>Total</v>
      </c>
      <c r="N39">
        <v>159</v>
      </c>
      <c r="O39" s="3">
        <v>1</v>
      </c>
    </row>
    <row r="40" spans="2:17" x14ac:dyDescent="0.75">
      <c r="B40" s="6" t="s">
        <v>4</v>
      </c>
    </row>
    <row r="41" spans="2:17" x14ac:dyDescent="0.75">
      <c r="B41" s="6" t="s">
        <v>3</v>
      </c>
      <c r="M41" s="4" t="s">
        <v>2</v>
      </c>
      <c r="N41" s="4" t="s">
        <v>7</v>
      </c>
      <c r="O41" s="4" t="s">
        <v>8</v>
      </c>
    </row>
    <row r="42" spans="2:17" x14ac:dyDescent="0.75">
      <c r="B42" s="6" t="s">
        <v>4</v>
      </c>
      <c r="K42" s="1" t="s">
        <v>48</v>
      </c>
      <c r="M42" t="str" cm="1">
        <f t="array" ref="M42:O45">_xlfn.DROP(_xlfn.GROUPBY(B5:B163,_xlfn.SEQUENCE(ROWS(B5:B163),,1,0),_xlfn.HSTACK(_xleta.COUNTA,_xleta.PERCENTOF)),1)</f>
        <v>No</v>
      </c>
      <c r="N42">
        <v>77</v>
      </c>
      <c r="O42" s="3">
        <v>0.48427672955974843</v>
      </c>
      <c r="Q42" t="str" cm="1">
        <f t="array" aca="1" ref="Q42" ca="1">ShowFormulas(M42)</f>
        <v>M42: =DROP(GROUPBY(B5:B163,SEQUENCE(ROWS(B5:B163),,1,0),HSTACK(COUNTA,PERCENTOF)),1)</v>
      </c>
    </row>
    <row r="43" spans="2:17" x14ac:dyDescent="0.75">
      <c r="B43" s="6" t="s">
        <v>4</v>
      </c>
      <c r="M43" t="str">
        <v>Somewhat</v>
      </c>
      <c r="N43">
        <v>35</v>
      </c>
      <c r="O43" s="3">
        <v>0.22012578616352202</v>
      </c>
    </row>
    <row r="44" spans="2:17" x14ac:dyDescent="0.75">
      <c r="B44" s="6" t="s">
        <v>4</v>
      </c>
      <c r="M44" t="str">
        <v>Yes</v>
      </c>
      <c r="N44">
        <v>47</v>
      </c>
      <c r="O44" s="3">
        <v>0.29559748427672955</v>
      </c>
    </row>
    <row r="45" spans="2:17" x14ac:dyDescent="0.75">
      <c r="B45" s="6" t="s">
        <v>3</v>
      </c>
      <c r="M45" t="str">
        <v>Total</v>
      </c>
      <c r="N45">
        <v>159</v>
      </c>
      <c r="O45" s="3">
        <v>1</v>
      </c>
    </row>
    <row r="46" spans="2:17" x14ac:dyDescent="0.75">
      <c r="B46" s="6" t="s">
        <v>5</v>
      </c>
    </row>
    <row r="47" spans="2:17" x14ac:dyDescent="0.75">
      <c r="B47" s="6" t="s">
        <v>4</v>
      </c>
    </row>
    <row r="48" spans="2:17" x14ac:dyDescent="0.75">
      <c r="B48" s="6" t="s">
        <v>5</v>
      </c>
    </row>
    <row r="49" spans="2:2" x14ac:dyDescent="0.75">
      <c r="B49" s="6" t="s">
        <v>4</v>
      </c>
    </row>
    <row r="50" spans="2:2" x14ac:dyDescent="0.75">
      <c r="B50" s="6" t="s">
        <v>3</v>
      </c>
    </row>
    <row r="51" spans="2:2" x14ac:dyDescent="0.75">
      <c r="B51" s="6" t="s">
        <v>4</v>
      </c>
    </row>
    <row r="52" spans="2:2" x14ac:dyDescent="0.75">
      <c r="B52" s="6" t="s">
        <v>4</v>
      </c>
    </row>
    <row r="53" spans="2:2" x14ac:dyDescent="0.75">
      <c r="B53" s="6" t="s">
        <v>5</v>
      </c>
    </row>
    <row r="54" spans="2:2" x14ac:dyDescent="0.75">
      <c r="B54" s="6" t="s">
        <v>4</v>
      </c>
    </row>
    <row r="55" spans="2:2" x14ac:dyDescent="0.75">
      <c r="B55" s="6" t="s">
        <v>5</v>
      </c>
    </row>
    <row r="56" spans="2:2" x14ac:dyDescent="0.75">
      <c r="B56" s="6" t="s">
        <v>5</v>
      </c>
    </row>
    <row r="57" spans="2:2" x14ac:dyDescent="0.75">
      <c r="B57" s="6" t="s">
        <v>4</v>
      </c>
    </row>
    <row r="58" spans="2:2" x14ac:dyDescent="0.75">
      <c r="B58" s="6" t="s">
        <v>4</v>
      </c>
    </row>
    <row r="59" spans="2:2" x14ac:dyDescent="0.75">
      <c r="B59" s="6" t="s">
        <v>4</v>
      </c>
    </row>
    <row r="60" spans="2:2" x14ac:dyDescent="0.75">
      <c r="B60" s="6" t="s">
        <v>4</v>
      </c>
    </row>
    <row r="61" spans="2:2" x14ac:dyDescent="0.75">
      <c r="B61" s="6" t="s">
        <v>4</v>
      </c>
    </row>
    <row r="62" spans="2:2" x14ac:dyDescent="0.75">
      <c r="B62" s="6" t="s">
        <v>5</v>
      </c>
    </row>
    <row r="63" spans="2:2" x14ac:dyDescent="0.75">
      <c r="B63" s="6" t="s">
        <v>3</v>
      </c>
    </row>
    <row r="64" spans="2:2" x14ac:dyDescent="0.75">
      <c r="B64" s="6" t="s">
        <v>5</v>
      </c>
    </row>
    <row r="65" spans="2:2" x14ac:dyDescent="0.75">
      <c r="B65" s="6" t="s">
        <v>5</v>
      </c>
    </row>
    <row r="66" spans="2:2" x14ac:dyDescent="0.75">
      <c r="B66" s="6" t="s">
        <v>4</v>
      </c>
    </row>
    <row r="67" spans="2:2" x14ac:dyDescent="0.75">
      <c r="B67" s="6" t="s">
        <v>5</v>
      </c>
    </row>
    <row r="68" spans="2:2" x14ac:dyDescent="0.75">
      <c r="B68" s="6" t="s">
        <v>4</v>
      </c>
    </row>
    <row r="69" spans="2:2" x14ac:dyDescent="0.75">
      <c r="B69" s="6" t="s">
        <v>5</v>
      </c>
    </row>
    <row r="70" spans="2:2" x14ac:dyDescent="0.75">
      <c r="B70" s="6" t="s">
        <v>4</v>
      </c>
    </row>
    <row r="71" spans="2:2" x14ac:dyDescent="0.75">
      <c r="B71" s="6" t="s">
        <v>4</v>
      </c>
    </row>
    <row r="72" spans="2:2" x14ac:dyDescent="0.75">
      <c r="B72" s="6" t="s">
        <v>4</v>
      </c>
    </row>
    <row r="73" spans="2:2" x14ac:dyDescent="0.75">
      <c r="B73" s="6" t="s">
        <v>4</v>
      </c>
    </row>
    <row r="74" spans="2:2" x14ac:dyDescent="0.75">
      <c r="B74" s="6" t="s">
        <v>4</v>
      </c>
    </row>
    <row r="75" spans="2:2" x14ac:dyDescent="0.75">
      <c r="B75" s="6" t="s">
        <v>3</v>
      </c>
    </row>
    <row r="76" spans="2:2" x14ac:dyDescent="0.75">
      <c r="B76" s="6" t="s">
        <v>5</v>
      </c>
    </row>
    <row r="77" spans="2:2" x14ac:dyDescent="0.75">
      <c r="B77" s="6" t="s">
        <v>3</v>
      </c>
    </row>
    <row r="78" spans="2:2" x14ac:dyDescent="0.75">
      <c r="B78" s="6" t="s">
        <v>5</v>
      </c>
    </row>
    <row r="79" spans="2:2" x14ac:dyDescent="0.75">
      <c r="B79" s="6" t="s">
        <v>4</v>
      </c>
    </row>
    <row r="80" spans="2:2" x14ac:dyDescent="0.75">
      <c r="B80" s="6" t="s">
        <v>4</v>
      </c>
    </row>
    <row r="81" spans="2:2" x14ac:dyDescent="0.75">
      <c r="B81" s="6" t="s">
        <v>3</v>
      </c>
    </row>
    <row r="82" spans="2:2" x14ac:dyDescent="0.75">
      <c r="B82" s="6" t="s">
        <v>3</v>
      </c>
    </row>
    <row r="83" spans="2:2" x14ac:dyDescent="0.75">
      <c r="B83" s="6" t="s">
        <v>4</v>
      </c>
    </row>
    <row r="84" spans="2:2" x14ac:dyDescent="0.75">
      <c r="B84" s="6" t="s">
        <v>4</v>
      </c>
    </row>
    <row r="85" spans="2:2" x14ac:dyDescent="0.75">
      <c r="B85" s="6" t="s">
        <v>3</v>
      </c>
    </row>
    <row r="86" spans="2:2" x14ac:dyDescent="0.75">
      <c r="B86" s="6" t="s">
        <v>3</v>
      </c>
    </row>
    <row r="87" spans="2:2" x14ac:dyDescent="0.75">
      <c r="B87" s="6" t="s">
        <v>4</v>
      </c>
    </row>
    <row r="88" spans="2:2" x14ac:dyDescent="0.75">
      <c r="B88" s="6" t="s">
        <v>3</v>
      </c>
    </row>
    <row r="89" spans="2:2" x14ac:dyDescent="0.75">
      <c r="B89" s="6" t="s">
        <v>4</v>
      </c>
    </row>
    <row r="90" spans="2:2" x14ac:dyDescent="0.75">
      <c r="B90" s="6" t="s">
        <v>3</v>
      </c>
    </row>
    <row r="91" spans="2:2" x14ac:dyDescent="0.75">
      <c r="B91" s="6" t="s">
        <v>4</v>
      </c>
    </row>
    <row r="92" spans="2:2" x14ac:dyDescent="0.75">
      <c r="B92" s="6" t="s">
        <v>3</v>
      </c>
    </row>
    <row r="93" spans="2:2" x14ac:dyDescent="0.75">
      <c r="B93" s="6" t="s">
        <v>4</v>
      </c>
    </row>
    <row r="94" spans="2:2" x14ac:dyDescent="0.75">
      <c r="B94" s="6" t="s">
        <v>4</v>
      </c>
    </row>
    <row r="95" spans="2:2" x14ac:dyDescent="0.75">
      <c r="B95" s="6" t="s">
        <v>3</v>
      </c>
    </row>
    <row r="96" spans="2:2" x14ac:dyDescent="0.75">
      <c r="B96" s="6" t="s">
        <v>5</v>
      </c>
    </row>
    <row r="97" spans="2:2" x14ac:dyDescent="0.75">
      <c r="B97" s="6" t="s">
        <v>4</v>
      </c>
    </row>
    <row r="98" spans="2:2" x14ac:dyDescent="0.75">
      <c r="B98" s="6" t="s">
        <v>3</v>
      </c>
    </row>
    <row r="99" spans="2:2" x14ac:dyDescent="0.75">
      <c r="B99" s="6" t="s">
        <v>3</v>
      </c>
    </row>
    <row r="100" spans="2:2" x14ac:dyDescent="0.75">
      <c r="B100" s="6" t="s">
        <v>3</v>
      </c>
    </row>
    <row r="101" spans="2:2" x14ac:dyDescent="0.75">
      <c r="B101" s="6" t="s">
        <v>5</v>
      </c>
    </row>
    <row r="102" spans="2:2" x14ac:dyDescent="0.75">
      <c r="B102" s="6" t="s">
        <v>5</v>
      </c>
    </row>
    <row r="103" spans="2:2" x14ac:dyDescent="0.75">
      <c r="B103" s="6" t="s">
        <v>4</v>
      </c>
    </row>
    <row r="104" spans="2:2" x14ac:dyDescent="0.75">
      <c r="B104" s="6" t="s">
        <v>4</v>
      </c>
    </row>
    <row r="105" spans="2:2" x14ac:dyDescent="0.75">
      <c r="B105" s="6" t="s">
        <v>4</v>
      </c>
    </row>
    <row r="106" spans="2:2" x14ac:dyDescent="0.75">
      <c r="B106" s="6" t="s">
        <v>4</v>
      </c>
    </row>
    <row r="107" spans="2:2" x14ac:dyDescent="0.75">
      <c r="B107" s="6" t="s">
        <v>3</v>
      </c>
    </row>
    <row r="108" spans="2:2" x14ac:dyDescent="0.75">
      <c r="B108" s="6" t="s">
        <v>3</v>
      </c>
    </row>
    <row r="109" spans="2:2" x14ac:dyDescent="0.75">
      <c r="B109" s="6" t="s">
        <v>5</v>
      </c>
    </row>
    <row r="110" spans="2:2" x14ac:dyDescent="0.75">
      <c r="B110" s="6" t="s">
        <v>4</v>
      </c>
    </row>
    <row r="111" spans="2:2" x14ac:dyDescent="0.75">
      <c r="B111" s="6" t="s">
        <v>4</v>
      </c>
    </row>
    <row r="112" spans="2:2" x14ac:dyDescent="0.75">
      <c r="B112" s="6" t="s">
        <v>5</v>
      </c>
    </row>
    <row r="113" spans="2:2" x14ac:dyDescent="0.75">
      <c r="B113" s="6" t="s">
        <v>3</v>
      </c>
    </row>
    <row r="114" spans="2:2" x14ac:dyDescent="0.75">
      <c r="B114" s="6" t="s">
        <v>4</v>
      </c>
    </row>
    <row r="115" spans="2:2" x14ac:dyDescent="0.75">
      <c r="B115" s="6" t="s">
        <v>4</v>
      </c>
    </row>
    <row r="116" spans="2:2" x14ac:dyDescent="0.75">
      <c r="B116" s="6" t="s">
        <v>5</v>
      </c>
    </row>
    <row r="117" spans="2:2" x14ac:dyDescent="0.75">
      <c r="B117" s="6" t="s">
        <v>3</v>
      </c>
    </row>
    <row r="118" spans="2:2" x14ac:dyDescent="0.75">
      <c r="B118" s="6" t="s">
        <v>3</v>
      </c>
    </row>
    <row r="119" spans="2:2" x14ac:dyDescent="0.75">
      <c r="B119" s="6" t="s">
        <v>4</v>
      </c>
    </row>
    <row r="120" spans="2:2" x14ac:dyDescent="0.75">
      <c r="B120" s="6" t="s">
        <v>4</v>
      </c>
    </row>
    <row r="121" spans="2:2" x14ac:dyDescent="0.75">
      <c r="B121" s="6" t="s">
        <v>4</v>
      </c>
    </row>
    <row r="122" spans="2:2" x14ac:dyDescent="0.75">
      <c r="B122" s="6" t="s">
        <v>4</v>
      </c>
    </row>
    <row r="123" spans="2:2" x14ac:dyDescent="0.75">
      <c r="B123" s="6" t="s">
        <v>4</v>
      </c>
    </row>
    <row r="124" spans="2:2" x14ac:dyDescent="0.75">
      <c r="B124" s="6" t="s">
        <v>5</v>
      </c>
    </row>
    <row r="125" spans="2:2" x14ac:dyDescent="0.75">
      <c r="B125" s="6" t="s">
        <v>3</v>
      </c>
    </row>
    <row r="126" spans="2:2" x14ac:dyDescent="0.75">
      <c r="B126" s="6" t="s">
        <v>3</v>
      </c>
    </row>
    <row r="127" spans="2:2" x14ac:dyDescent="0.75">
      <c r="B127" s="6" t="s">
        <v>4</v>
      </c>
    </row>
    <row r="128" spans="2:2" x14ac:dyDescent="0.75">
      <c r="B128" s="6" t="s">
        <v>4</v>
      </c>
    </row>
    <row r="129" spans="2:2" x14ac:dyDescent="0.75">
      <c r="B129" s="6" t="s">
        <v>4</v>
      </c>
    </row>
    <row r="130" spans="2:2" x14ac:dyDescent="0.75">
      <c r="B130" s="6" t="s">
        <v>5</v>
      </c>
    </row>
    <row r="131" spans="2:2" x14ac:dyDescent="0.75">
      <c r="B131" s="6" t="s">
        <v>3</v>
      </c>
    </row>
    <row r="132" spans="2:2" x14ac:dyDescent="0.75">
      <c r="B132" s="6" t="s">
        <v>5</v>
      </c>
    </row>
    <row r="133" spans="2:2" x14ac:dyDescent="0.75">
      <c r="B133" s="6" t="s">
        <v>4</v>
      </c>
    </row>
    <row r="134" spans="2:2" x14ac:dyDescent="0.75">
      <c r="B134" s="6" t="s">
        <v>3</v>
      </c>
    </row>
    <row r="135" spans="2:2" x14ac:dyDescent="0.75">
      <c r="B135" s="6" t="s">
        <v>4</v>
      </c>
    </row>
    <row r="136" spans="2:2" x14ac:dyDescent="0.75">
      <c r="B136" s="6" t="s">
        <v>5</v>
      </c>
    </row>
    <row r="137" spans="2:2" x14ac:dyDescent="0.75">
      <c r="B137" s="6" t="s">
        <v>3</v>
      </c>
    </row>
    <row r="138" spans="2:2" x14ac:dyDescent="0.75">
      <c r="B138" s="6" t="s">
        <v>3</v>
      </c>
    </row>
    <row r="139" spans="2:2" x14ac:dyDescent="0.75">
      <c r="B139" s="6" t="s">
        <v>3</v>
      </c>
    </row>
    <row r="140" spans="2:2" x14ac:dyDescent="0.75">
      <c r="B140" s="6" t="s">
        <v>4</v>
      </c>
    </row>
    <row r="141" spans="2:2" x14ac:dyDescent="0.75">
      <c r="B141" s="6" t="s">
        <v>3</v>
      </c>
    </row>
    <row r="142" spans="2:2" x14ac:dyDescent="0.75">
      <c r="B142" s="6" t="s">
        <v>5</v>
      </c>
    </row>
    <row r="143" spans="2:2" x14ac:dyDescent="0.75">
      <c r="B143" s="6" t="s">
        <v>4</v>
      </c>
    </row>
    <row r="144" spans="2:2" x14ac:dyDescent="0.75">
      <c r="B144" s="6" t="s">
        <v>5</v>
      </c>
    </row>
    <row r="145" spans="2:2" x14ac:dyDescent="0.75">
      <c r="B145" s="6" t="s">
        <v>3</v>
      </c>
    </row>
    <row r="146" spans="2:2" x14ac:dyDescent="0.75">
      <c r="B146" s="6" t="s">
        <v>5</v>
      </c>
    </row>
    <row r="147" spans="2:2" x14ac:dyDescent="0.75">
      <c r="B147" s="6" t="s">
        <v>4</v>
      </c>
    </row>
    <row r="148" spans="2:2" x14ac:dyDescent="0.75">
      <c r="B148" s="6" t="s">
        <v>5</v>
      </c>
    </row>
    <row r="149" spans="2:2" x14ac:dyDescent="0.75">
      <c r="B149" s="6" t="s">
        <v>3</v>
      </c>
    </row>
    <row r="150" spans="2:2" x14ac:dyDescent="0.75">
      <c r="B150" s="6" t="s">
        <v>4</v>
      </c>
    </row>
    <row r="151" spans="2:2" x14ac:dyDescent="0.75">
      <c r="B151" s="6" t="s">
        <v>4</v>
      </c>
    </row>
    <row r="152" spans="2:2" x14ac:dyDescent="0.75">
      <c r="B152" s="6" t="s">
        <v>4</v>
      </c>
    </row>
    <row r="153" spans="2:2" x14ac:dyDescent="0.75">
      <c r="B153" s="6" t="s">
        <v>5</v>
      </c>
    </row>
    <row r="154" spans="2:2" x14ac:dyDescent="0.75">
      <c r="B154" s="6" t="s">
        <v>3</v>
      </c>
    </row>
    <row r="155" spans="2:2" x14ac:dyDescent="0.75">
      <c r="B155" s="6" t="s">
        <v>4</v>
      </c>
    </row>
    <row r="156" spans="2:2" x14ac:dyDescent="0.75">
      <c r="B156" s="6" t="s">
        <v>4</v>
      </c>
    </row>
    <row r="157" spans="2:2" x14ac:dyDescent="0.75">
      <c r="B157" s="6" t="s">
        <v>5</v>
      </c>
    </row>
    <row r="158" spans="2:2" x14ac:dyDescent="0.75">
      <c r="B158" s="6" t="s">
        <v>3</v>
      </c>
    </row>
    <row r="159" spans="2:2" x14ac:dyDescent="0.75">
      <c r="B159" s="6" t="s">
        <v>5</v>
      </c>
    </row>
    <row r="160" spans="2:2" x14ac:dyDescent="0.75">
      <c r="B160" s="6" t="s">
        <v>3</v>
      </c>
    </row>
    <row r="161" spans="2:2" x14ac:dyDescent="0.75">
      <c r="B161" s="6" t="s">
        <v>4</v>
      </c>
    </row>
    <row r="162" spans="2:2" x14ac:dyDescent="0.75">
      <c r="B162" s="6" t="s">
        <v>4</v>
      </c>
    </row>
    <row r="163" spans="2:2" x14ac:dyDescent="0.75">
      <c r="B163" s="6" t="s">
        <v>5</v>
      </c>
    </row>
  </sheetData>
  <conditionalFormatting sqref="F18:G18 F20:G20">
    <cfRule type="expression" dxfId="3" priority="4">
      <formula>$E19="Total"</formula>
    </cfRule>
  </conditionalFormatting>
  <conditionalFormatting sqref="F19:G19">
    <cfRule type="expression" dxfId="2" priority="5">
      <formula>#REF!="Total"</formula>
    </cfRule>
  </conditionalFormatting>
  <conditionalFormatting sqref="M16:O19">
    <cfRule type="expression" dxfId="1" priority="3">
      <formula>$M16="Total"</formula>
    </cfRule>
  </conditionalFormatting>
  <conditionalFormatting sqref="M30:O33 M36:O39 M42:O45">
    <cfRule type="expression" dxfId="0" priority="1">
      <formula>$M30="Total"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EB(10-2)</vt:lpstr>
      <vt:lpstr>C</vt:lpstr>
      <vt:lpstr>EB(10)</vt:lpstr>
      <vt:lpstr>EB10-GROUPBY</vt:lpstr>
      <vt:lpstr>EB10-GROUPBY (an)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2015-06-05T18:17:20Z</dcterms:created>
  <dcterms:modified xsi:type="dcterms:W3CDTF">2025-04-13T23:41:48Z</dcterms:modified>
</cp:coreProperties>
</file>