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9.xml" ContentType="application/vnd.openxmlformats-officedocument.drawing+xml"/>
  <Override PartName="/xl/tables/table3.xml" ContentType="application/vnd.openxmlformats-officedocument.spreadsheetml.table+xml"/>
  <Override PartName="/xl/slicers/slicer1.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1.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mgirvin\Desktop\00-218-2025-ExcelBasics\03-Videos\Video08-Temporary\"/>
    </mc:Choice>
  </mc:AlternateContent>
  <xr:revisionPtr revIDLastSave="0" documentId="13_ncr:1_{8B1F8171-806D-49B4-91EA-2A323EC69F0F}" xr6:coauthVersionLast="47" xr6:coauthVersionMax="47" xr10:uidLastSave="{00000000-0000-0000-0000-000000000000}"/>
  <bookViews>
    <workbookView xWindow="-90" yWindow="-90" windowWidth="19380" windowHeight="10380" tabRatio="770" firstSheet="2" activeTab="5" xr2:uid="{0D6CF223-6E71-41F7-9B8E-FCB0A9B723C8}"/>
  </bookViews>
  <sheets>
    <sheet name="C(2)" sheetId="3" state="hidden" r:id="rId1"/>
    <sheet name="C(2-2)" sheetId="19" state="hidden" r:id="rId2"/>
    <sheet name="Topics" sheetId="1" r:id="rId3"/>
    <sheet name="Calcs" sheetId="10" state="hidden" r:id="rId4"/>
    <sheet name="Calcs (an)" sheetId="17" state="hidden" r:id="rId5"/>
    <sheet name="Data Analysis" sheetId="7" r:id="rId6"/>
    <sheet name="DATools" sheetId="18" r:id="rId7"/>
    <sheet name="DAExample" sheetId="8" r:id="rId8"/>
    <sheet name="DAExample (an)" sheetId="25" r:id="rId9"/>
    <sheet name="HW ==&gt;&gt;" sheetId="20" r:id="rId10"/>
    <sheet name="HW(2)" sheetId="23" r:id="rId11"/>
    <sheet name="HW(2an)" sheetId="26" r:id="rId12"/>
  </sheets>
  <definedNames>
    <definedName name="_xlnm.Print_Area" localSheetId="4">'Calcs (an)'!$A$1:$M$97</definedName>
    <definedName name="_xlnm.Print_Area" localSheetId="5">'Data Analysis'!$A$1:$M$67</definedName>
    <definedName name="_xlnm.Print_Area" localSheetId="6">DATools!$A$1:$O$149</definedName>
    <definedName name="_xlnm.Print_Area" localSheetId="2">Topics!$B$2:$F$10</definedName>
    <definedName name="Slicer_SalesRep">#N/A</definedName>
  </definedNames>
  <calcPr calcId="191029"/>
  <pivotCaches>
    <pivotCache cacheId="4" r:id="rId13"/>
    <pivotCache cacheId="5"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 i="26" l="1" a="1"/>
  <c r="AC1" i="26" s="1"/>
  <c r="AC1" i="23" a="1"/>
  <c r="AC1" i="23" s="1"/>
  <c r="AC1" i="25" a="1"/>
  <c r="AC1" i="25" s="1"/>
  <c r="C19" i="19" l="1"/>
  <c r="AC1" i="8" a="1"/>
  <c r="AC1" i="8" s="1"/>
  <c r="C49" i="17" l="1"/>
  <c r="C50" i="17" s="1"/>
  <c r="C33" i="17"/>
  <c r="C28" i="17"/>
  <c r="C27" i="17"/>
  <c r="C22" i="17"/>
  <c r="E33" i="17"/>
  <c r="E27" i="17"/>
  <c r="F79" i="17"/>
  <c r="E49" i="17"/>
  <c r="I79" i="17"/>
  <c r="E50" i="17"/>
  <c r="B80" i="17"/>
  <c r="B79" i="17"/>
  <c r="J79" i="17"/>
  <c r="F80" i="17"/>
  <c r="E22" i="17"/>
  <c r="J80" i="17"/>
  <c r="F49" i="17" a="1"/>
  <c r="I80" i="17"/>
  <c r="F49" i="17" l="1"/>
  <c r="E22" i="10"/>
  <c r="B80" i="10"/>
  <c r="J79" i="10"/>
  <c r="J80" i="10"/>
  <c r="F80" i="10"/>
  <c r="I80" i="10"/>
  <c r="B79" i="10"/>
  <c r="I79" i="10"/>
  <c r="F79" i="10"/>
  <c r="E33" i="10"/>
  <c r="B44" i="7" l="1"/>
  <c r="B48" i="7" a="1"/>
  <c r="B48" i="7" s="1"/>
  <c r="B47" i="7" a="1"/>
  <c r="B47" i="7" s="1"/>
  <c r="B43" i="7"/>
  <c r="C19"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<sst xmlns="http://schemas.openxmlformats.org/spreadsheetml/2006/main" count="1356" uniqueCount="178">
  <si>
    <t>Topics:</t>
  </si>
  <si>
    <t>Microsoft 365 Excel</t>
  </si>
  <si>
    <t>Video 2</t>
  </si>
  <si>
    <t>Define Data Analysis</t>
  </si>
  <si>
    <t>Define Table</t>
  </si>
  <si>
    <t>PivotTable to create report</t>
  </si>
  <si>
    <t>Excel Chart to visualize data</t>
  </si>
  <si>
    <r>
      <t>Data Analysis</t>
    </r>
    <r>
      <rPr>
        <sz val="11"/>
        <color theme="1"/>
        <rFont val="Calibri"/>
        <family val="2"/>
        <scheme val="minor"/>
      </rPr>
      <t xml:space="preserve"> = Convert raw data into useful information to gain insight and make decisions.</t>
    </r>
  </si>
  <si>
    <r>
      <t>Raw Data</t>
    </r>
    <r>
      <rPr>
        <sz val="11"/>
        <color theme="1"/>
        <rFont val="Calibri"/>
        <family val="2"/>
        <scheme val="minor"/>
      </rPr>
      <t xml:space="preserve"> = data stored in its smallest form in a cell</t>
    </r>
  </si>
  <si>
    <t>Not Raw Data:</t>
  </si>
  <si>
    <t>Raw Data:</t>
  </si>
  <si>
    <t>Date</t>
  </si>
  <si>
    <t>Proper Data Set = Data Set = Table</t>
  </si>
  <si>
    <t>Table is made up of:</t>
  </si>
  <si>
    <r>
      <rPr>
        <b/>
        <sz val="11"/>
        <color theme="1"/>
        <rFont val="Calibri"/>
        <family val="2"/>
        <scheme val="minor"/>
      </rPr>
      <t>Field</t>
    </r>
    <r>
      <rPr>
        <sz val="11"/>
        <color theme="1"/>
        <rFont val="Calibri"/>
        <family val="2"/>
        <scheme val="minor"/>
      </rPr>
      <t xml:space="preserve"> = column in table</t>
    </r>
  </si>
  <si>
    <r>
      <rPr>
        <b/>
        <sz val="11"/>
        <color theme="1"/>
        <rFont val="Calibri"/>
        <family val="2"/>
        <scheme val="minor"/>
      </rPr>
      <t>Field Name</t>
    </r>
    <r>
      <rPr>
        <sz val="11"/>
        <color theme="1"/>
        <rFont val="Calibri"/>
        <family val="2"/>
        <scheme val="minor"/>
      </rPr>
      <t>= name at top of field that describes what data goes into field</t>
    </r>
  </si>
  <si>
    <r>
      <rPr>
        <b/>
        <sz val="11"/>
        <color theme="1"/>
        <rFont val="Calibri"/>
        <family val="2"/>
        <scheme val="minor"/>
      </rPr>
      <t>Record</t>
    </r>
    <r>
      <rPr>
        <sz val="11"/>
        <color theme="1"/>
        <rFont val="Calibri"/>
        <family val="2"/>
        <scheme val="minor"/>
      </rPr>
      <t xml:space="preserve"> = one row in table</t>
    </r>
  </si>
  <si>
    <t>Table requirements in Excel:</t>
  </si>
  <si>
    <t>1) Field names in first row</t>
  </si>
  <si>
    <t>2) Records of related data in subsequent rows</t>
  </si>
  <si>
    <t>3) Empty cells or Excel Row/Column Headers, all the way around table</t>
  </si>
  <si>
    <t>.</t>
  </si>
  <si>
    <t>Survey Data</t>
  </si>
  <si>
    <t>Yes</t>
  </si>
  <si>
    <t>No</t>
  </si>
  <si>
    <t>Somewhat</t>
  </si>
  <si>
    <t>Worksheet Formulas</t>
  </si>
  <si>
    <t>PivotTable</t>
  </si>
  <si>
    <t>Power Query M Code Formulas</t>
  </si>
  <si>
    <t>DAX Formulas in Power Pivot and Power BI Desktop</t>
  </si>
  <si>
    <r>
      <rPr>
        <b/>
        <sz val="11"/>
        <color theme="1"/>
        <rFont val="Calibri"/>
        <family val="2"/>
        <scheme val="minor"/>
      </rPr>
      <t>Budgets</t>
    </r>
    <r>
      <rPr>
        <sz val="11"/>
        <color theme="1"/>
        <rFont val="Calibri"/>
        <family val="2"/>
        <scheme val="minor"/>
      </rPr>
      <t>, like projected sales for next year</t>
    </r>
  </si>
  <si>
    <r>
      <rPr>
        <b/>
        <sz val="11"/>
        <color theme="1"/>
        <rFont val="Calibri"/>
        <family val="2"/>
        <scheme val="minor"/>
      </rPr>
      <t>Statistics</t>
    </r>
    <r>
      <rPr>
        <sz val="11"/>
        <color theme="1"/>
        <rFont val="Calibri"/>
        <family val="2"/>
        <scheme val="minor"/>
      </rPr>
      <t>, like mean, median, standard deviation and probability</t>
    </r>
  </si>
  <si>
    <r>
      <rPr>
        <b/>
        <sz val="11"/>
        <color theme="1"/>
        <rFont val="Calibri"/>
        <family val="2"/>
        <scheme val="minor"/>
      </rPr>
      <t>Analytics</t>
    </r>
    <r>
      <rPr>
        <sz val="11"/>
        <color theme="1"/>
        <rFont val="Calibri"/>
        <family val="2"/>
        <scheme val="minor"/>
      </rPr>
      <t>, like linear programming or simulation</t>
    </r>
  </si>
  <si>
    <t>Calculations that usually work best with Worksheet Formulas:</t>
  </si>
  <si>
    <r>
      <rPr>
        <b/>
        <sz val="11"/>
        <color theme="1"/>
        <rFont val="Calibri"/>
        <family val="2"/>
        <scheme val="minor"/>
      </rPr>
      <t>Regression</t>
    </r>
    <r>
      <rPr>
        <sz val="11"/>
        <color theme="1"/>
        <rFont val="Calibri"/>
        <family val="2"/>
        <scheme val="minor"/>
      </rPr>
      <t>, like creating a predictive model</t>
    </r>
  </si>
  <si>
    <t>Examples of Calculations:</t>
  </si>
  <si>
    <r>
      <rPr>
        <b/>
        <sz val="11"/>
        <color theme="1"/>
        <rFont val="Calibri"/>
        <family val="2"/>
        <scheme val="minor"/>
      </rPr>
      <t>Finance</t>
    </r>
    <r>
      <rPr>
        <sz val="11"/>
        <color theme="1"/>
        <rFont val="Calibri"/>
        <family val="2"/>
        <scheme val="minor"/>
      </rPr>
      <t>, like value of an investment</t>
    </r>
  </si>
  <si>
    <t>Gross Pay</t>
  </si>
  <si>
    <t>Tax Rate</t>
  </si>
  <si>
    <t>Deduction</t>
  </si>
  <si>
    <t>Chantel Mims</t>
  </si>
  <si>
    <t>Full Name</t>
  </si>
  <si>
    <t>Bonus Hurdle</t>
  </si>
  <si>
    <t>First Name</t>
  </si>
  <si>
    <t>Number Formula</t>
  </si>
  <si>
    <t>Most important ways to make calculations in Excel:</t>
  </si>
  <si>
    <t>Get Bonus?</t>
  </si>
  <si>
    <r>
      <rPr>
        <b/>
        <sz val="11"/>
        <color theme="1"/>
        <rFont val="Calibri"/>
        <family val="2"/>
        <scheme val="minor"/>
      </rPr>
      <t>Accounting</t>
    </r>
    <r>
      <rPr>
        <sz val="11"/>
        <color theme="1"/>
        <rFont val="Calibri"/>
        <family val="2"/>
        <scheme val="minor"/>
      </rPr>
      <t>, like payroll calculations or inventory valuation</t>
    </r>
  </si>
  <si>
    <t>% Passed This Class</t>
  </si>
  <si>
    <t>Calculation =</t>
  </si>
  <si>
    <t>Math, logical or data manipulation operation to create an answer.</t>
  </si>
  <si>
    <r>
      <rPr>
        <b/>
        <sz val="11"/>
        <color theme="1"/>
        <rFont val="Calibri"/>
        <family val="2"/>
        <scheme val="minor"/>
      </rPr>
      <t>Math</t>
    </r>
    <r>
      <rPr>
        <sz val="11"/>
        <color theme="1"/>
        <rFont val="Calibri"/>
        <family val="2"/>
        <scheme val="minor"/>
      </rPr>
      <t>, like adding, subtracting, multiplying, dividing, etc.</t>
    </r>
  </si>
  <si>
    <r>
      <rPr>
        <b/>
        <sz val="11"/>
        <color theme="1"/>
        <rFont val="Calibri"/>
        <family val="2"/>
        <scheme val="minor"/>
      </rPr>
      <t>Academic Grading</t>
    </r>
    <r>
      <rPr>
        <sz val="11"/>
        <color theme="1"/>
        <rFont val="Calibri"/>
        <family val="2"/>
        <scheme val="minor"/>
      </rPr>
      <t>, like creating a gradebook</t>
    </r>
  </si>
  <si>
    <t>Synonyms: Data Analytics, Analytics, Business Intelligence, Data Analysis</t>
  </si>
  <si>
    <t>Person</t>
  </si>
  <si>
    <t>Sales</t>
  </si>
  <si>
    <t>Chantel</t>
  </si>
  <si>
    <t>Jo</t>
  </si>
  <si>
    <t>Jim</t>
  </si>
  <si>
    <t>Tyrone</t>
  </si>
  <si>
    <t>Fields</t>
  </si>
  <si>
    <t>Records</t>
  </si>
  <si>
    <t>Grand Total</t>
  </si>
  <si>
    <t>Jan</t>
  </si>
  <si>
    <t>Feb</t>
  </si>
  <si>
    <t>Mar</t>
  </si>
  <si>
    <t>Chantel Total</t>
  </si>
  <si>
    <t>Jim Total</t>
  </si>
  <si>
    <t>Jo Total</t>
  </si>
  <si>
    <t>Tyrone Total</t>
  </si>
  <si>
    <t>Apr</t>
  </si>
  <si>
    <t>May</t>
  </si>
  <si>
    <t>Jun</t>
  </si>
  <si>
    <r>
      <rPr>
        <b/>
        <sz val="11"/>
        <color theme="1"/>
        <rFont val="Calibri"/>
        <family val="2"/>
        <scheme val="minor"/>
      </rPr>
      <t>Goal 2:</t>
    </r>
    <r>
      <rPr>
        <sz val="11"/>
        <color theme="1"/>
        <rFont val="Calibri"/>
        <family val="2"/>
        <scheme val="minor"/>
      </rPr>
      <t xml:space="preserve"> Visualize trends in month sales</t>
    </r>
  </si>
  <si>
    <r>
      <rPr>
        <b/>
        <sz val="11"/>
        <color theme="1"/>
        <rFont val="Calibri"/>
        <family val="2"/>
        <scheme val="minor"/>
      </rPr>
      <t>Goal 1:</t>
    </r>
    <r>
      <rPr>
        <sz val="11"/>
        <color theme="1"/>
        <rFont val="Calibri"/>
        <family val="2"/>
        <scheme val="minor"/>
      </rPr>
      <t xml:space="preserve"> Create monthly sales rep report</t>
    </r>
  </si>
  <si>
    <t>Sales ($)</t>
  </si>
  <si>
    <t>SalesRep</t>
  </si>
  <si>
    <t>Number Formula = delivers a number answer.</t>
  </si>
  <si>
    <t>Text Formula  = delivers a text answer.</t>
  </si>
  <si>
    <t>Logical (Boolean) Formula = delivers a TRUE or FALSE.</t>
  </si>
  <si>
    <t>Excel Worksheet Formulas:</t>
  </si>
  <si>
    <t>All formulas have an equal sign ( = ) as first character in cell</t>
  </si>
  <si>
    <t xml:space="preserve">Formulas can contains things such as </t>
  </si>
  <si>
    <t>Formulas elements (things that can go into formulas):</t>
  </si>
  <si>
    <t>Cell references and table references</t>
  </si>
  <si>
    <t>Numbers (if the number won't change like 12 for months in a year)</t>
  </si>
  <si>
    <t>Join Symbol: &amp; (Ampersand)</t>
  </si>
  <si>
    <t>Text in double quotes (like "Revenue" or ", ")</t>
  </si>
  <si>
    <t>Equal sign as first character in cell to create formula</t>
  </si>
  <si>
    <t xml:space="preserve">Math operators:  +   -   *   /   ^  () </t>
  </si>
  <si>
    <t>Comparative operators:  &gt;  &lt;  &gt;=  &lt;=  &lt;&gt;</t>
  </si>
  <si>
    <t>Examples:</t>
  </si>
  <si>
    <r>
      <rPr>
        <b/>
        <sz val="11"/>
        <color theme="1"/>
        <rFont val="Calibri"/>
        <family val="2"/>
        <scheme val="minor"/>
      </rPr>
      <t>Excel Model:</t>
    </r>
    <r>
      <rPr>
        <sz val="11"/>
        <color theme="1"/>
        <rFont val="Calibri"/>
        <family val="2"/>
        <scheme val="minor"/>
      </rPr>
      <t xml:space="preserve"> An Excel solution built to solve a problem, make calculations or perform data analysis that can be used more than 1 time.</t>
    </r>
  </si>
  <si>
    <r>
      <rPr>
        <b/>
        <sz val="11"/>
        <color theme="1"/>
        <rFont val="Calibri"/>
        <family val="2"/>
        <scheme val="minor"/>
      </rPr>
      <t>Goal 1:</t>
    </r>
    <r>
      <rPr>
        <sz val="11"/>
        <color theme="1"/>
        <rFont val="Calibri"/>
        <family val="2"/>
        <scheme val="minor"/>
      </rPr>
      <t xml:space="preserve"> Calculate the deduction amount</t>
    </r>
  </si>
  <si>
    <r>
      <rPr>
        <b/>
        <sz val="11"/>
        <color theme="1"/>
        <rFont val="Calibri"/>
        <family val="2"/>
        <scheme val="minor"/>
      </rPr>
      <t>Goal 2:</t>
    </r>
    <r>
      <rPr>
        <sz val="11"/>
        <color theme="1"/>
        <rFont val="Calibri"/>
        <family val="2"/>
        <scheme val="minor"/>
      </rPr>
      <t xml:space="preserve"> Extract First Name</t>
    </r>
  </si>
  <si>
    <r>
      <rPr>
        <b/>
        <sz val="11"/>
        <color theme="1"/>
        <rFont val="Calibri"/>
        <family val="2"/>
        <scheme val="minor"/>
      </rPr>
      <t>Goal 3:</t>
    </r>
    <r>
      <rPr>
        <sz val="11"/>
        <color theme="1"/>
        <rFont val="Calibri"/>
        <family val="2"/>
        <scheme val="minor"/>
      </rPr>
      <t xml:space="preserve"> Did Employee get bonus?</t>
    </r>
  </si>
  <si>
    <r>
      <rPr>
        <b/>
        <sz val="11"/>
        <color theme="1"/>
        <rFont val="Calibri"/>
        <family val="2"/>
        <scheme val="minor"/>
      </rPr>
      <t>Goal 4:</t>
    </r>
    <r>
      <rPr>
        <sz val="11"/>
        <color theme="1"/>
        <rFont val="Calibri"/>
        <family val="2"/>
        <scheme val="minor"/>
      </rPr>
      <t xml:space="preserve"> Check whether the e-mail statement made is accurate. Build a model and follow Excel's Golden Rule.</t>
    </r>
  </si>
  <si>
    <t>Goal: help make data-driven decisions, which tend to be more accurate &amp; help to achieve goals more consistently</t>
  </si>
  <si>
    <t>Microsoft 365 Excel Complete Story</t>
  </si>
  <si>
    <r>
      <rPr>
        <u/>
        <sz val="36"/>
        <color rgb="FFFF0000"/>
        <rFont val="Calibri"/>
        <family val="2"/>
        <scheme val="minor"/>
      </rPr>
      <t>Question:</t>
    </r>
    <r>
      <rPr>
        <b/>
        <sz val="36"/>
        <color theme="1"/>
        <rFont val="Calibri"/>
        <family val="2"/>
        <scheme val="minor"/>
      </rPr>
      <t xml:space="preserve">
What does
Excel do?</t>
    </r>
  </si>
  <si>
    <r>
      <rPr>
        <u/>
        <sz val="32"/>
        <color rgb="FFFF0000"/>
        <rFont val="Calibri"/>
        <family val="2"/>
        <scheme val="minor"/>
      </rPr>
      <t>Answer:</t>
    </r>
    <r>
      <rPr>
        <b/>
        <sz val="32"/>
        <color theme="1"/>
        <rFont val="Calibri"/>
        <family val="2"/>
        <scheme val="minor"/>
      </rPr>
      <t xml:space="preserve">
Calculations </t>
    </r>
    <r>
      <rPr>
        <b/>
        <sz val="20"/>
        <color theme="1"/>
        <rFont val="Calibri"/>
        <family val="2"/>
        <scheme val="minor"/>
      </rPr>
      <t>and</t>
    </r>
    <r>
      <rPr>
        <b/>
        <sz val="32"/>
        <color theme="1"/>
        <rFont val="Calibri"/>
        <family val="2"/>
        <scheme val="minor"/>
      </rPr>
      <t xml:space="preserve"> Data Analysis!</t>
    </r>
  </si>
  <si>
    <t>Tax Amount</t>
  </si>
  <si>
    <t>Total</t>
  </si>
  <si>
    <t>1) Single Input-Output Formulas</t>
  </si>
  <si>
    <t>2) Dynamic Spilled Array Formulas</t>
  </si>
  <si>
    <t>3) Excel Table Formulas</t>
  </si>
  <si>
    <t>Entering References into formulas:</t>
  </si>
  <si>
    <t>Number Formatting is Façade</t>
  </si>
  <si>
    <r>
      <t xml:space="preserve">When Reference is close use </t>
    </r>
    <r>
      <rPr>
        <b/>
        <sz val="11"/>
        <color theme="1"/>
        <rFont val="Calibri"/>
        <family val="2"/>
        <scheme val="minor"/>
      </rPr>
      <t>Arrow Keys</t>
    </r>
  </si>
  <si>
    <r>
      <t xml:space="preserve">When Reference is not close use </t>
    </r>
    <r>
      <rPr>
        <b/>
        <sz val="11"/>
        <color theme="1"/>
        <rFont val="Calibri"/>
        <family val="2"/>
        <scheme val="minor"/>
      </rPr>
      <t>Mouse</t>
    </r>
  </si>
  <si>
    <t xml:space="preserve">Number Formatting displays numbers in a certain way without </t>
  </si>
  <si>
    <r>
      <rPr>
        <b/>
        <sz val="11"/>
        <color theme="1"/>
        <rFont val="Calibri"/>
        <family val="2"/>
        <scheme val="minor"/>
      </rPr>
      <t>F4 key</t>
    </r>
    <r>
      <rPr>
        <sz val="11"/>
        <color theme="1"/>
        <rFont val="Calibri"/>
        <family val="2"/>
        <scheme val="minor"/>
      </rPr>
      <t xml:space="preserve"> will toggle between different types of cell references.</t>
    </r>
  </si>
  <si>
    <t>Dynamic Spilled Array formulas spill from the top cell and only live in the top cell.</t>
  </si>
  <si>
    <t>Copy Formulas using the Fill Handle and your Cross Hair (Angry Rabbit) Cursor.</t>
  </si>
  <si>
    <r>
      <rPr>
        <b/>
        <sz val="11"/>
        <color theme="1"/>
        <rFont val="Calibri"/>
        <family val="2"/>
        <scheme val="minor"/>
      </rPr>
      <t>Relative Cell Reference</t>
    </r>
    <r>
      <rPr>
        <sz val="11"/>
        <color theme="1"/>
        <rFont val="Calibri"/>
        <family val="2"/>
        <scheme val="minor"/>
      </rPr>
      <t xml:space="preserve"> will move throughout copy action.</t>
    </r>
  </si>
  <si>
    <r>
      <rPr>
        <b/>
        <sz val="11"/>
        <color theme="1"/>
        <rFont val="Calibri"/>
        <family val="2"/>
        <scheme val="minor"/>
      </rPr>
      <t>Absolute (Locked) Cell Reference</t>
    </r>
    <r>
      <rPr>
        <sz val="11"/>
        <color theme="1"/>
        <rFont val="Calibri"/>
        <family val="2"/>
        <scheme val="minor"/>
      </rPr>
      <t xml:space="preserve"> does not move throughout copy action.</t>
    </r>
  </si>
  <si>
    <r>
      <rPr>
        <b/>
        <sz val="11"/>
        <color theme="1"/>
        <rFont val="Calibri"/>
        <family val="2"/>
        <scheme val="minor"/>
      </rPr>
      <t>Dynamic Spilled Array Formulas</t>
    </r>
    <r>
      <rPr>
        <sz val="11"/>
        <color theme="1"/>
        <rFont val="Calibri"/>
        <family val="2"/>
        <scheme val="minor"/>
      </rPr>
      <t xml:space="preserve"> are array formulas that deliver a spilled array to the worksheet as the final answer.</t>
    </r>
  </si>
  <si>
    <t>If you spill a formula from cell F62, you refer to the spilled array with the spilled range operator #,</t>
  </si>
  <si>
    <t>as in SUM(#F62) when you want to add the values.</t>
  </si>
  <si>
    <t xml:space="preserve">Excel Tables are dynamic because if you add rows or columns, anything pointing to table will update with new data. </t>
  </si>
  <si>
    <r>
      <rPr>
        <b/>
        <sz val="11"/>
        <color theme="1"/>
        <rFont val="Calibri"/>
        <family val="2"/>
        <scheme val="minor"/>
      </rPr>
      <t>Table formula nomenclature</t>
    </r>
    <r>
      <rPr>
        <sz val="11"/>
        <color theme="1"/>
        <rFont val="Calibri"/>
        <family val="2"/>
        <scheme val="minor"/>
      </rPr>
      <t xml:space="preserve"> (References to Excel Table objects):</t>
    </r>
  </si>
  <si>
    <t>TaxTable = Excel Table Name</t>
  </si>
  <si>
    <t>TaxTable[Tax Amount] = Field Name in an Excel Table</t>
  </si>
  <si>
    <t>[@Tax Amount] = Relative Cell Reference</t>
  </si>
  <si>
    <r>
      <rPr>
        <b/>
        <sz val="11"/>
        <color theme="1"/>
        <rFont val="Calibri"/>
        <family val="2"/>
        <scheme val="minor"/>
      </rPr>
      <t>Excel Table Formulas</t>
    </r>
    <r>
      <rPr>
        <sz val="11"/>
        <color theme="1"/>
        <rFont val="Calibri"/>
        <family val="2"/>
        <scheme val="minor"/>
      </rPr>
      <t xml:space="preserve"> are formulas that use the table formula nomenclature, rather than cell references.</t>
    </r>
  </si>
  <si>
    <t>Built-in functions (like SUM, ROUND, AVERAGE, TEXTBEFORE</t>
  </si>
  <si>
    <t>** Notes for ROUND function are in next video</t>
  </si>
  <si>
    <t>changing the underlying number. Formulas do not act on</t>
  </si>
  <si>
    <t>Number Formatting: they act on underlying value.</t>
  </si>
  <si>
    <t>Employee Sales</t>
  </si>
  <si>
    <t>Research has shown that a common error in spreadsheets is “Hard Coding”:</t>
  </si>
  <si>
    <t>http://www.strategy-at-risk.com/2009/03/03/the-risk-of-spreadsheet-errors/</t>
  </si>
  <si>
    <t>Why Excel's Golden Rule?</t>
  </si>
  <si>
    <r>
      <rPr>
        <b/>
        <sz val="11"/>
        <color theme="1"/>
        <rFont val="Calibri"/>
        <family val="2"/>
        <scheme val="minor"/>
      </rPr>
      <t>Excel’s Golden Rule:</t>
    </r>
    <r>
      <rPr>
        <sz val="11"/>
        <color theme="1"/>
        <rFont val="Calibri"/>
        <family val="2"/>
        <scheme val="minor"/>
      </rPr>
      <t xml:space="preserve"> If an Excel solution input can change, put it into a cell, label it, and refer to it with a cell reference / table reference.</t>
    </r>
  </si>
  <si>
    <t>1) It provides good documentation of the worksheet solution/model so it is easy to understand.</t>
  </si>
  <si>
    <t>2) It makes it easy to update the solution/model later.</t>
  </si>
  <si>
    <t>3) It reduces errors because you do not “Hard Coding” inputs into formulas.</t>
  </si>
  <si>
    <t># Students Passed (&gt;=2.0)</t>
  </si>
  <si>
    <t>Total Students in Class</t>
  </si>
  <si>
    <t>% Passed in Last Class</t>
  </si>
  <si>
    <t>% This Class &gt; % Last Class</t>
  </si>
  <si>
    <t>Logical Formula</t>
  </si>
  <si>
    <t>Dynamic Spilled Array Formula</t>
  </si>
  <si>
    <r>
      <rPr>
        <b/>
        <sz val="11"/>
        <color theme="1"/>
        <rFont val="Calibri"/>
        <family val="2"/>
        <scheme val="minor"/>
      </rPr>
      <t>Next Video:</t>
    </r>
    <r>
      <rPr>
        <sz val="11"/>
        <color theme="1"/>
        <rFont val="Calibri"/>
        <family val="2"/>
        <scheme val="minor"/>
      </rPr>
      <t xml:space="preserve"> Three ways to copy or spill formulas. Calculate tax for each sales amount, then add.</t>
    </r>
  </si>
  <si>
    <t>1) Sales data in a table converted into a Monthly SalesRep Sales Report. What are top 3 sales amounts?</t>
  </si>
  <si>
    <t>2) Sales data in a Table converted into a Monthly Sales Trends Chart. What is the trend?</t>
  </si>
  <si>
    <t>Q: If a bonus is given for the 3 biggest monthly sales amounts, who gets bonus? A: Chantel, Jo, Tyrone.</t>
  </si>
  <si>
    <t>Q: What were sales trends over last six months? A: Mostly up.</t>
  </si>
  <si>
    <t>Some of the Data Analysis Tools in Excel:</t>
  </si>
  <si>
    <r>
      <rPr>
        <b/>
        <sz val="11"/>
        <color theme="1"/>
        <rFont val="Calibri"/>
        <family val="2"/>
        <scheme val="minor"/>
      </rPr>
      <t>Excel Table feature</t>
    </r>
    <r>
      <rPr>
        <sz val="11"/>
        <color theme="1"/>
        <rFont val="Calibri"/>
        <family val="2"/>
        <scheme val="minor"/>
      </rPr>
      <t xml:space="preserve"> = Convert proper data sets to a Table Object that can expand and contract and auto fill formulas.</t>
    </r>
  </si>
  <si>
    <r>
      <rPr>
        <b/>
        <sz val="11"/>
        <color theme="1"/>
        <rFont val="Calibri"/>
        <family val="2"/>
        <scheme val="minor"/>
      </rPr>
      <t>Sort</t>
    </r>
    <r>
      <rPr>
        <sz val="11"/>
        <color theme="1"/>
        <rFont val="Calibri"/>
        <family val="2"/>
        <scheme val="minor"/>
      </rPr>
      <t xml:space="preserve"> = Sort data A-Z (Ascending) or Z-A (Descending).</t>
    </r>
  </si>
  <si>
    <r>
      <rPr>
        <b/>
        <sz val="11"/>
        <color theme="1"/>
        <rFont val="Calibri"/>
        <family val="2"/>
        <scheme val="minor"/>
      </rPr>
      <t>Filter</t>
    </r>
    <r>
      <rPr>
        <sz val="11"/>
        <color theme="1"/>
        <rFont val="Calibri"/>
        <family val="2"/>
        <scheme val="minor"/>
      </rPr>
      <t xml:space="preserve"> = Show or extract records based on conditions, criteria and logical tests.</t>
    </r>
  </si>
  <si>
    <r>
      <rPr>
        <b/>
        <sz val="11"/>
        <color theme="1"/>
        <rFont val="Calibri"/>
        <family val="2"/>
        <scheme val="minor"/>
      </rPr>
      <t>Flash Fill</t>
    </r>
    <r>
      <rPr>
        <sz val="11"/>
        <color theme="1"/>
        <rFont val="Calibri"/>
        <family val="2"/>
        <scheme val="minor"/>
      </rPr>
      <t xml:space="preserve"> = One-time data cleaning tool</t>
    </r>
  </si>
  <si>
    <r>
      <rPr>
        <b/>
        <sz val="11"/>
        <color theme="1"/>
        <rFont val="Calibri"/>
        <family val="2"/>
        <scheme val="minor"/>
      </rPr>
      <t>Excel Charts</t>
    </r>
    <r>
      <rPr>
        <sz val="11"/>
        <color theme="1"/>
        <rFont val="Calibri"/>
        <family val="2"/>
        <scheme val="minor"/>
      </rPr>
      <t xml:space="preserve"> = Visualize data with charts and graphs.</t>
    </r>
  </si>
  <si>
    <r>
      <rPr>
        <b/>
        <sz val="11"/>
        <color theme="1"/>
        <rFont val="Calibri"/>
        <family val="2"/>
        <scheme val="minor"/>
      </rPr>
      <t>Power Query</t>
    </r>
    <r>
      <rPr>
        <sz val="11"/>
        <color theme="1"/>
        <rFont val="Calibri"/>
        <family val="2"/>
        <scheme val="minor"/>
      </rPr>
      <t xml:space="preserve"> = Import data into worksheet, PivotTable or Data Model. Clean &amp; transform data, tables and other related data objects.</t>
    </r>
  </si>
  <si>
    <r>
      <rPr>
        <b/>
        <sz val="11"/>
        <color theme="1"/>
        <rFont val="Calibri"/>
        <family val="2"/>
        <scheme val="minor"/>
      </rPr>
      <t>Power BI Desktop and Data Model Visualizations</t>
    </r>
    <r>
      <rPr>
        <sz val="11"/>
        <color theme="1"/>
        <rFont val="Calibri"/>
        <family val="2"/>
        <scheme val="minor"/>
      </rPr>
      <t xml:space="preserve"> = Used when you need Power BI reports and visualizations (more varied than in Excel) or you want to publish and share data analysis results online.</t>
    </r>
  </si>
  <si>
    <r>
      <rPr>
        <b/>
        <sz val="11"/>
        <color theme="1"/>
        <rFont val="Calibri"/>
        <family val="2"/>
        <scheme val="minor"/>
      </rPr>
      <t>Power BI Online</t>
    </r>
    <r>
      <rPr>
        <sz val="11"/>
        <color theme="1"/>
        <rFont val="Calibri"/>
        <family val="2"/>
        <scheme val="minor"/>
      </rPr>
      <t xml:space="preserve"> = share data analysis results online.</t>
    </r>
  </si>
  <si>
    <r>
      <rPr>
        <b/>
        <sz val="11"/>
        <color theme="1"/>
        <rFont val="Calibri"/>
        <family val="2"/>
        <scheme val="minor"/>
      </rPr>
      <t>PivotTable</t>
    </r>
    <r>
      <rPr>
        <sz val="11"/>
        <color theme="1"/>
        <rFont val="Calibri"/>
        <family val="2"/>
        <scheme val="minor"/>
      </rPr>
      <t xml:space="preserve"> = Drag and drop summary report tool that makes calculations based on conditions, criteria and logical tests.</t>
    </r>
  </si>
  <si>
    <r>
      <rPr>
        <b/>
        <sz val="11"/>
        <color theme="1"/>
        <rFont val="Calibri"/>
        <family val="2"/>
        <scheme val="minor"/>
      </rPr>
      <t>Conditional Formatting</t>
    </r>
    <r>
      <rPr>
        <sz val="11"/>
        <color theme="1"/>
        <rFont val="Calibri"/>
        <family val="2"/>
        <scheme val="minor"/>
      </rPr>
      <t xml:space="preserve"> = Visualize data based on conditions, criteria and logical tests</t>
    </r>
  </si>
  <si>
    <r>
      <rPr>
        <b/>
        <sz val="11"/>
        <color theme="1"/>
        <rFont val="Calibri"/>
        <family val="2"/>
        <scheme val="minor"/>
      </rPr>
      <t>Power Pivot Data Model and Data Model PivotTable</t>
    </r>
    <r>
      <rPr>
        <sz val="11"/>
        <color theme="1"/>
        <rFont val="Calibri"/>
        <family val="2"/>
        <scheme val="minor"/>
      </rPr>
      <t xml:space="preserve"> = Used when you need Excel worksheet reports and visualizations and you have large data (about 50,000 rows or more), calculations that are hard to do with a PivotTable, or you have related tables of data.</t>
    </r>
  </si>
  <si>
    <r>
      <rPr>
        <b/>
        <sz val="11"/>
        <color theme="1"/>
        <rFont val="Calibri"/>
        <family val="2"/>
        <scheme val="minor"/>
      </rPr>
      <t>Relationships</t>
    </r>
    <r>
      <rPr>
        <sz val="11"/>
        <color theme="1"/>
        <rFont val="Calibri"/>
        <family val="2"/>
        <scheme val="minor"/>
      </rPr>
      <t xml:space="preserve"> = Creates relationships between tables (Substitute for XLOOKUP). Method of creating related tables to make PivotTable reporting more efficient.</t>
    </r>
  </si>
  <si>
    <r>
      <rPr>
        <b/>
        <sz val="11"/>
        <color theme="1"/>
        <rFont val="Calibri"/>
        <family val="2"/>
        <scheme val="minor"/>
      </rPr>
      <t>Worksheet formulas</t>
    </r>
    <r>
      <rPr>
        <sz val="11"/>
        <color theme="1"/>
        <rFont val="Calibri"/>
        <family val="2"/>
        <scheme val="minor"/>
      </rPr>
      <t xml:space="preserve"> = To create helper fields (like with XLOOKUP function) or make conditional calculations (like with SUMIFS or COUNTIFS functions) or create full reports (like with LET, SUMIFS, HSTACK or VSTACK functions).</t>
    </r>
  </si>
  <si>
    <t>Notes about Tools in This Video:</t>
  </si>
  <si>
    <t>Months</t>
  </si>
  <si>
    <t>Sum of Sales ($)</t>
  </si>
  <si>
    <t>Chart Title:</t>
  </si>
  <si>
    <t>Company Monthly Sales ($) Trends</t>
  </si>
  <si>
    <r>
      <t xml:space="preserve">Complete Introduction to Excel:
</t>
    </r>
    <r>
      <rPr>
        <b/>
        <sz val="36"/>
        <color rgb="FF00B050"/>
        <rFont val="Calibri"/>
        <family val="2"/>
        <scheme val="minor"/>
      </rPr>
      <t>Formulas &amp; Functions</t>
    </r>
    <r>
      <rPr>
        <b/>
        <sz val="36"/>
        <color theme="1"/>
        <rFont val="Calibri"/>
        <family val="2"/>
        <scheme val="minor"/>
      </rPr>
      <t xml:space="preserve">
</t>
    </r>
    <r>
      <rPr>
        <b/>
        <sz val="35"/>
        <color rgb="FF0000FF"/>
        <rFont val="Calibri"/>
        <family val="2"/>
        <scheme val="minor"/>
      </rPr>
      <t>PivotTables &amp; Slicers</t>
    </r>
    <r>
      <rPr>
        <b/>
        <sz val="36"/>
        <color theme="1"/>
        <rFont val="Calibri"/>
        <family val="2"/>
        <scheme val="minor"/>
      </rPr>
      <t xml:space="preserve">
</t>
    </r>
    <r>
      <rPr>
        <b/>
        <sz val="34"/>
        <color rgb="FFFF0000"/>
        <rFont val="Calibri"/>
        <family val="2"/>
        <scheme val="minor"/>
      </rPr>
      <t>Charts &amp; Formatting</t>
    </r>
  </si>
  <si>
    <t>OR</t>
  </si>
  <si>
    <r>
      <rPr>
        <b/>
        <sz val="11"/>
        <color theme="1"/>
        <rFont val="Calibri"/>
        <family val="2"/>
        <scheme val="minor"/>
      </rPr>
      <t>Goal 2:</t>
    </r>
    <r>
      <rPr>
        <sz val="11"/>
        <color theme="1"/>
        <rFont val="Calibri"/>
        <family val="2"/>
        <scheme val="minor"/>
      </rPr>
      <t xml:space="preserve"> Visualize trends in transactional counts by month.</t>
    </r>
  </si>
  <si>
    <t xml:space="preserve">  </t>
  </si>
  <si>
    <t>Accommodate the fact that new transactions might be added to the data set later.</t>
  </si>
  <si>
    <t>Count Sales Transactions</t>
  </si>
  <si>
    <t>Visualize the top five amounts for monthly sales rep sales transaction counts.</t>
  </si>
  <si>
    <t>Count of Months</t>
  </si>
  <si>
    <t>Company Sales Transactional Counts</t>
  </si>
  <si>
    <t>To show a range of 10 - 35 in vertical count axis, select axis, use Ctrl + 1, then in the Task Pane set minimum value to 10.</t>
  </si>
  <si>
    <r>
      <t>Goal 1</t>
    </r>
    <r>
      <rPr>
        <sz val="11"/>
        <color theme="1"/>
        <rFont val="Calibri"/>
        <family val="2"/>
        <scheme val="minor"/>
      </rPr>
      <t>: Create monthly report that counts the number of transactional sales each sales rep made (each record is a transactional sale).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</si>
</sst>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quot;#,##0.00"/>
    <numFmt numFmtId="165" formatCode="mm/dd/yyyy"/>
  </numFmts>
  <fonts count="18" x14ac:knownFonts="1">
    <font>
      <sz val="11"/>
      <color theme="1"/>
      <name val="Calibri"/>
      <family val="2"/>
      <scheme val="minor"/>
    </font>
    <font>
      <b/>
      <sz val="11"/>
      <color theme="1"/>
      <name val="Calibri"/>
      <family val="2"/>
      <scheme val="minor"/>
    </font>
    <font>
      <b/>
      <sz val="43"/>
      <color theme="0"/>
      <name val="Aldhabi"/>
      <charset val="178"/>
    </font>
    <font>
      <b/>
      <sz val="36"/>
      <color theme="1"/>
      <name val="Calibri"/>
      <family val="2"/>
      <scheme val="minor"/>
    </font>
    <font>
      <b/>
      <sz val="36"/>
      <color theme="0"/>
      <name val="Aldhabi"/>
      <charset val="178"/>
    </font>
    <font>
      <i/>
      <sz val="11"/>
      <color theme="1"/>
      <name val="Calibri"/>
      <family val="2"/>
      <scheme val="minor"/>
    </font>
    <font>
      <b/>
      <sz val="22"/>
      <color theme="1"/>
      <name val="Calibri"/>
      <family val="2"/>
      <scheme val="minor"/>
    </font>
    <font>
      <b/>
      <sz val="32"/>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20"/>
      <color theme="1"/>
      <name val="Calibri"/>
      <family val="2"/>
      <scheme val="minor"/>
    </font>
    <font>
      <u/>
      <sz val="36"/>
      <color rgb="FFFF0000"/>
      <name val="Calibri"/>
      <family val="2"/>
      <scheme val="minor"/>
    </font>
    <font>
      <u/>
      <sz val="32"/>
      <color rgb="FFFF0000"/>
      <name val="Calibri"/>
      <family val="2"/>
      <scheme val="minor"/>
    </font>
    <font>
      <b/>
      <u/>
      <sz val="11"/>
      <color theme="1"/>
      <name val="Calibri"/>
      <family val="2"/>
      <scheme val="minor"/>
    </font>
    <font>
      <b/>
      <sz val="36"/>
      <color rgb="FF00B050"/>
      <name val="Calibri"/>
      <family val="2"/>
      <scheme val="minor"/>
    </font>
    <font>
      <b/>
      <sz val="34"/>
      <color rgb="FFFF0000"/>
      <name val="Calibri"/>
      <family val="2"/>
      <scheme val="minor"/>
    </font>
    <font>
      <b/>
      <sz val="35"/>
      <color rgb="FF0000FF"/>
      <name val="Calibri"/>
      <family val="2"/>
      <scheme val="minor"/>
    </font>
  </fonts>
  <fills count="12">
    <fill>
      <patternFill patternType="none"/>
    </fill>
    <fill>
      <patternFill patternType="gray125"/>
    </fill>
    <fill>
      <patternFill patternType="solid">
        <fgColor rgb="FF00B050"/>
        <bgColor indexed="64"/>
      </patternFill>
    </fill>
    <fill>
      <patternFill patternType="solid">
        <fgColor rgb="FF0000FF"/>
        <bgColor indexed="64"/>
      </patternFill>
    </fill>
    <fill>
      <patternFill patternType="solid">
        <fgColor rgb="FF00206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CFFCC"/>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CC"/>
        <bgColor indexed="64"/>
      </patternFill>
    </fill>
  </fills>
  <borders count="41">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theme="0"/>
      </bottom>
      <diagonal/>
    </border>
    <border>
      <left style="thin">
        <color theme="0"/>
      </left>
      <right style="thin">
        <color auto="1"/>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03">
    <xf numFmtId="0" fontId="0" fillId="0" borderId="0" xfId="0"/>
    <xf numFmtId="0" fontId="1" fillId="0" borderId="0" xfId="0" applyFont="1"/>
    <xf numFmtId="0" fontId="5" fillId="0" borderId="0" xfId="0" applyFont="1"/>
    <xf numFmtId="0" fontId="6" fillId="0" borderId="0" xfId="0" applyFont="1"/>
    <xf numFmtId="0" fontId="0" fillId="0" borderId="0" xfId="0" applyAlignment="1">
      <alignment horizontal="left" indent="3"/>
    </xf>
    <xf numFmtId="0" fontId="0" fillId="0" borderId="0" xfId="0" applyAlignment="1">
      <alignment horizontal="left" indent="1"/>
    </xf>
    <xf numFmtId="0" fontId="9" fillId="4" borderId="9" xfId="0" applyFont="1" applyFill="1" applyBorder="1"/>
    <xf numFmtId="0" fontId="9" fillId="4" borderId="10" xfId="0" applyFont="1" applyFill="1" applyBorder="1"/>
    <xf numFmtId="0" fontId="9" fillId="4" borderId="11" xfId="0" applyFont="1" applyFill="1" applyBorder="1"/>
    <xf numFmtId="0" fontId="0" fillId="0" borderId="12" xfId="0" applyBorder="1"/>
    <xf numFmtId="0" fontId="0" fillId="0" borderId="13" xfId="0" applyBorder="1"/>
    <xf numFmtId="0" fontId="0" fillId="0" borderId="14" xfId="0" applyBorder="1"/>
    <xf numFmtId="0" fontId="8" fillId="4" borderId="15" xfId="0" applyFont="1" applyFill="1" applyBorder="1"/>
    <xf numFmtId="0" fontId="0" fillId="0" borderId="15" xfId="0" applyBorder="1"/>
    <xf numFmtId="0" fontId="0" fillId="0" borderId="9" xfId="0" applyBorder="1"/>
    <xf numFmtId="0" fontId="0" fillId="0" borderId="0" xfId="0" applyAlignment="1">
      <alignment horizontal="left" indent="2"/>
    </xf>
    <xf numFmtId="0" fontId="0" fillId="0" borderId="0" xfId="0" applyAlignment="1">
      <alignment horizontal="center"/>
    </xf>
    <xf numFmtId="0" fontId="0" fillId="6" borderId="16" xfId="0" applyFill="1" applyBorder="1"/>
    <xf numFmtId="0" fontId="0" fillId="0" borderId="10" xfId="0" applyBorder="1"/>
    <xf numFmtId="0" fontId="0" fillId="0" borderId="11" xfId="0" applyBorder="1"/>
    <xf numFmtId="0" fontId="10" fillId="0" borderId="12" xfId="0" applyFont="1" applyBorder="1"/>
    <xf numFmtId="0" fontId="0" fillId="7" borderId="15" xfId="0" applyFill="1" applyBorder="1"/>
    <xf numFmtId="10" fontId="0" fillId="7" borderId="15" xfId="0" applyNumberFormat="1" applyFill="1" applyBorder="1"/>
    <xf numFmtId="10" fontId="0" fillId="0" borderId="15" xfId="0" applyNumberFormat="1" applyBorder="1"/>
    <xf numFmtId="14" fontId="0" fillId="0" borderId="0" xfId="0" applyNumberFormat="1"/>
    <xf numFmtId="14" fontId="0" fillId="0" borderId="15" xfId="0" applyNumberFormat="1" applyBorder="1"/>
    <xf numFmtId="164" fontId="0" fillId="0" borderId="15" xfId="0" applyNumberFormat="1" applyBorder="1"/>
    <xf numFmtId="0" fontId="0" fillId="6" borderId="18" xfId="0" applyFill="1" applyBorder="1"/>
    <xf numFmtId="3" fontId="0" fillId="0" borderId="0" xfId="0" applyNumberFormat="1"/>
    <xf numFmtId="0" fontId="8" fillId="5" borderId="21" xfId="0" applyFont="1" applyFill="1" applyBorder="1"/>
    <xf numFmtId="0" fontId="8" fillId="5" borderId="20" xfId="0" applyFont="1" applyFill="1" applyBorder="1"/>
    <xf numFmtId="0" fontId="8" fillId="5" borderId="22" xfId="0" applyFont="1" applyFill="1" applyBorder="1"/>
    <xf numFmtId="14" fontId="0" fillId="6" borderId="21" xfId="0" applyNumberFormat="1" applyFill="1" applyBorder="1"/>
    <xf numFmtId="0" fontId="0" fillId="6" borderId="20" xfId="0" applyFill="1" applyBorder="1"/>
    <xf numFmtId="14" fontId="0" fillId="0" borderId="21" xfId="0" applyNumberFormat="1" applyBorder="1"/>
    <xf numFmtId="0" fontId="0" fillId="0" borderId="20" xfId="0" applyBorder="1"/>
    <xf numFmtId="14" fontId="0" fillId="6" borderId="17" xfId="0" applyNumberFormat="1" applyFill="1" applyBorder="1"/>
    <xf numFmtId="0" fontId="8" fillId="5" borderId="23" xfId="0" applyFont="1" applyFill="1" applyBorder="1"/>
    <xf numFmtId="0" fontId="0" fillId="6" borderId="23" xfId="0" applyFill="1" applyBorder="1"/>
    <xf numFmtId="0" fontId="0" fillId="0" borderId="23" xfId="0" applyBorder="1"/>
    <xf numFmtId="3" fontId="0" fillId="6" borderId="22" xfId="0" applyNumberFormat="1" applyFill="1" applyBorder="1"/>
    <xf numFmtId="3" fontId="0" fillId="0" borderId="22" xfId="0" applyNumberFormat="1" applyBorder="1"/>
    <xf numFmtId="3" fontId="0" fillId="6" borderId="19" xfId="0" applyNumberFormat="1" applyFill="1" applyBorder="1"/>
    <xf numFmtId="0" fontId="0" fillId="4" borderId="9" xfId="0" applyFill="1" applyBorder="1"/>
    <xf numFmtId="0" fontId="0" fillId="4" borderId="10" xfId="0" applyFill="1" applyBorder="1"/>
    <xf numFmtId="0" fontId="0" fillId="4" borderId="11" xfId="0" applyFill="1" applyBorder="1"/>
    <xf numFmtId="0" fontId="8" fillId="4" borderId="10" xfId="0" applyFont="1" applyFill="1" applyBorder="1"/>
    <xf numFmtId="0" fontId="0" fillId="8" borderId="0" xfId="0" applyFill="1" applyAlignment="1">
      <alignment horizontal="left" indent="2"/>
    </xf>
    <xf numFmtId="0" fontId="0" fillId="8" borderId="0" xfId="0" applyFill="1"/>
    <xf numFmtId="0" fontId="0" fillId="8" borderId="0" xfId="0" applyFill="1" applyAlignment="1">
      <alignment horizontal="left" indent="4"/>
    </xf>
    <xf numFmtId="0" fontId="10" fillId="0" borderId="0" xfId="0" applyFont="1"/>
    <xf numFmtId="0" fontId="9" fillId="9" borderId="15" xfId="0" applyFont="1" applyFill="1" applyBorder="1"/>
    <xf numFmtId="0" fontId="9" fillId="4" borderId="15" xfId="0" applyFont="1" applyFill="1" applyBorder="1"/>
    <xf numFmtId="0" fontId="1" fillId="0" borderId="15" xfId="0" applyFont="1" applyBorder="1"/>
    <xf numFmtId="0" fontId="0" fillId="10" borderId="15" xfId="0" applyFill="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12" xfId="0" applyBorder="1" applyAlignment="1">
      <alignment horizontal="left" indent="1"/>
    </xf>
    <xf numFmtId="164" fontId="0" fillId="7" borderId="15" xfId="0" applyNumberFormat="1" applyFill="1" applyBorder="1"/>
    <xf numFmtId="0" fontId="0" fillId="0" borderId="30" xfId="0" applyBorder="1"/>
    <xf numFmtId="0" fontId="0" fillId="0" borderId="31" xfId="0" applyBorder="1"/>
    <xf numFmtId="0" fontId="0" fillId="0" borderId="32" xfId="0" applyBorder="1"/>
    <xf numFmtId="2" fontId="0" fillId="0" borderId="15" xfId="0" applyNumberFormat="1" applyBorder="1"/>
    <xf numFmtId="0" fontId="14" fillId="0" borderId="0" xfId="0" applyFont="1"/>
    <xf numFmtId="165" fontId="0" fillId="0" borderId="0" xfId="0" applyNumberFormat="1"/>
    <xf numFmtId="4" fontId="0" fillId="0" borderId="0" xfId="0" applyNumberFormat="1"/>
    <xf numFmtId="0" fontId="0" fillId="11" borderId="34" xfId="0" applyFill="1" applyBorder="1"/>
    <xf numFmtId="0" fontId="0" fillId="11" borderId="35" xfId="0" applyFill="1" applyBorder="1"/>
    <xf numFmtId="0" fontId="0" fillId="11" borderId="36" xfId="0" applyFill="1" applyBorder="1"/>
    <xf numFmtId="0" fontId="0" fillId="11" borderId="0" xfId="0" applyFill="1"/>
    <xf numFmtId="0" fontId="0" fillId="11" borderId="37" xfId="0" applyFill="1" applyBorder="1"/>
    <xf numFmtId="0" fontId="0" fillId="11" borderId="38" xfId="0" applyFill="1" applyBorder="1"/>
    <xf numFmtId="0" fontId="0" fillId="11" borderId="39" xfId="0" applyFill="1" applyBorder="1"/>
    <xf numFmtId="0" fontId="0" fillId="11" borderId="40" xfId="0" applyFill="1" applyBorder="1"/>
    <xf numFmtId="0" fontId="1" fillId="11" borderId="33" xfId="0" applyFont="1" applyFill="1" applyBorder="1"/>
    <xf numFmtId="0" fontId="0" fillId="0" borderId="0" xfId="0" pivotButton="1"/>
    <xf numFmtId="0" fontId="2" fillId="2" borderId="0" xfId="0" applyFont="1" applyFill="1" applyAlignment="1">
      <alignment horizontal="left" vertical="center" wrapText="1" inden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4" fillId="3" borderId="0" xfId="0" applyFont="1" applyFill="1" applyAlignment="1">
      <alignment horizontal="left" vertical="center" inden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0" fillId="0" borderId="9" xfId="0" applyBorder="1" applyAlignment="1">
      <alignment horizontal="left" wrapText="1" indent="1"/>
    </xf>
    <xf numFmtId="0" fontId="0" fillId="0" borderId="10" xfId="0" applyBorder="1" applyAlignment="1">
      <alignment horizontal="left" wrapText="1" indent="1"/>
    </xf>
    <xf numFmtId="0" fontId="0" fillId="0" borderId="11" xfId="0" applyBorder="1" applyAlignment="1">
      <alignment horizontal="left" wrapText="1" indent="1"/>
    </xf>
  </cellXfs>
  <cellStyles count="1">
    <cellStyle name="Normal" xfId="0" builtinId="0"/>
  </cellStyles>
  <dxfs count="15">
    <dxf>
      <font>
        <color theme="0"/>
      </font>
      <fill>
        <patternFill>
          <bgColor rgb="FF00B050"/>
        </patternFill>
      </fill>
    </dxf>
    <dxf>
      <numFmt numFmtId="166" formatCode=";;;"/>
    </dxf>
    <dxf>
      <numFmt numFmtId="166" formatCode=";;;"/>
    </dxf>
    <dxf>
      <numFmt numFmtId="166" formatCode=";;;"/>
    </dxf>
    <dxf>
      <numFmt numFmtId="166" formatCode=";;;"/>
    </dxf>
    <dxf>
      <numFmt numFmtId="3" formatCode="#,##0"/>
    </dxf>
    <dxf>
      <numFmt numFmtId="165" formatCode="mm/dd/yyyy"/>
    </dxf>
    <dxf>
      <font>
        <b/>
        <i val="0"/>
        <strike val="0"/>
        <condense val="0"/>
        <extend val="0"/>
        <outline val="0"/>
        <shadow val="0"/>
        <u val="none"/>
        <vertAlign val="baseline"/>
        <sz val="11"/>
        <color theme="1"/>
        <name val="Calibri"/>
        <family val="2"/>
        <scheme val="minor"/>
      </font>
    </dxf>
    <dxf>
      <font>
        <color theme="0"/>
      </font>
      <fill>
        <patternFill>
          <bgColor rgb="FFFF0000"/>
        </patternFill>
      </fill>
    </dxf>
    <dxf>
      <numFmt numFmtId="165" formatCode="mm/dd/yyyy"/>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1"/>
        <color theme="1"/>
        <name val="Calibri"/>
        <family val="2"/>
        <scheme val="minor"/>
      </font>
    </dxf>
    <dxf>
      <numFmt numFmtId="0" formatCode="General"/>
    </dxf>
    <dxf>
      <font>
        <b/>
        <i val="0"/>
        <strike val="0"/>
        <condense val="0"/>
        <extend val="0"/>
        <outline val="0"/>
        <shadow val="0"/>
        <u val="none"/>
        <vertAlign val="baseline"/>
        <sz val="11"/>
        <color theme="1"/>
        <name val="Calibri"/>
        <family val="2"/>
        <scheme val="minor"/>
      </font>
    </dxf>
  </dxfs>
  <tableStyles count="1" defaultTableStyle="TableStyleMedium2" defaultPivotStyle="PivotStyleLight16">
    <tableStyle name="Invisible" pivot="0" table="0" count="0" xr9:uid="{2E76BA3E-535A-44C9-929A-1C104F88567C}"/>
  </tableStyles>
  <colors>
    <mruColors>
      <color rgb="FFFFFFCC"/>
      <color rgb="FF0000FF"/>
      <color rgb="FFCCFFCC"/>
      <color rgb="FFCC0000"/>
      <color rgb="FF4F227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FCE6-4FC4-8E6A-B0897651125C}"/>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31BD-46A2-AA69-BA32EEBEA5F3}"/>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[ExcelBasics08.xlsx]DAExample (an)!PivotTable2</c:name>
    <c:fmtId val="5"/>
  </c:pivotSource>
  <c:chart>
    <c:title>
      <c:tx>
        <c:strRef>
          <c:f>'DAExample (an)'!$K$2</c:f>
          <c:strCache>
            <c:ptCount val="1"/>
            <c:pt idx="0">
              <c:v>Company Monthly Sales ($) Trends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ln w="28575" cap="rnd">
            <a:solidFill>
              <a:schemeClr val="accent1"/>
            </a:solidFill>
            <a:round/>
          </a:ln>
          <a:effectLst/>
        </c:spPr>
        <c:marker>
          <c:symbol val="none"/>
        </c:marker>
        <c:dLbl>
          <c:idx val="0"/>
          <c:layout>
            <c:manualLayout>
              <c:x val="-4.2939402815348297E-2"/>
              <c:y val="5.790500145815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round/>
          </a:ln>
          <a:effectLst/>
        </c:spPr>
        <c:marker>
          <c:symbol val="none"/>
        </c:marker>
        <c:dLbl>
          <c:idx val="0"/>
          <c:layout>
            <c:manualLayout>
              <c:x val="-3.5003589540366538E-2"/>
              <c:y val="6.25346310877806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'DAExample (an)'!$K$2</c:f>
              <c:strCache>
                <c:ptCount val="1"/>
                <c:pt idx="0">
                  <c:v>Total</c:v>
                </c:pt>
              </c:strCache>
            </c:strRef>
          </c:tx>
          <c:spPr>
            <a:ln w="28575" cap="rnd">
              <a:solidFill>
                <a:schemeClr val="accent1"/>
              </a:solidFill>
              <a:round/>
            </a:ln>
            <a:effectLst/>
          </c:spPr>
          <c:marker>
            <c:symbol val="none"/>
          </c:marker>
          <c:dPt>
            <c:idx val="2"/>
            <c:marker>
              <c:symbol val="none"/>
            </c:marker>
            <c:bubble3D val="0"/>
            <c:spPr>
              <a:ln w="28575" cap="rnd">
                <a:solidFill>
                  <a:schemeClr val="accent1"/>
                </a:solidFill>
                <a:round/>
              </a:ln>
              <a:effectLst/>
            </c:spPr>
            <c:extLst>
              <c:ext xmlns:c16="http://schemas.microsoft.com/office/drawing/2014/chart" uri="{C3380CC4-5D6E-409C-BE32-E72D297353CC}">
                <c16:uniqueId val="{00000000-CDAF-4166-946B-AC838E5840A9}"/>
              </c:ext>
            </c:extLst>
          </c:dPt>
          <c:dPt>
            <c:idx val="4"/>
            <c:marker>
              <c:symbol val="none"/>
            </c:marker>
            <c:bubble3D val="0"/>
            <c:spPr>
              <a:ln w="28575" cap="rnd">
                <a:solidFill>
                  <a:schemeClr val="accent1"/>
                </a:solidFill>
                <a:round/>
              </a:ln>
              <a:effectLst/>
            </c:spPr>
            <c:extLst>
              <c:ext xmlns:c16="http://schemas.microsoft.com/office/drawing/2014/chart" uri="{C3380CC4-5D6E-409C-BE32-E72D297353CC}">
                <c16:uniqueId val="{00000001-CDAF-4166-946B-AC838E5840A9}"/>
              </c:ext>
            </c:extLst>
          </c:dPt>
          <c:dLbls>
            <c:dLbl>
              <c:idx val="2"/>
              <c:layout>
                <c:manualLayout>
                  <c:x val="-4.2939402815348297E-2"/>
                  <c:y val="5.790500145815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AF-4166-946B-AC838E5840A9}"/>
                </c:ext>
              </c:extLst>
            </c:dLbl>
            <c:dLbl>
              <c:idx val="4"/>
              <c:layout>
                <c:manualLayout>
                  <c:x val="-3.5003589540366538E-2"/>
                  <c:y val="6.25346310877806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F-4166-946B-AC838E5840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'DAExample (an)'!$K$2</c:f>
              <c:strCache>
                <c:ptCount val="6"/>
                <c:pt idx="0">
                  <c:v>Jan</c:v>
                </c:pt>
                <c:pt idx="1">
                  <c:v>Feb</c:v>
                </c:pt>
                <c:pt idx="2">
                  <c:v>Mar</c:v>
                </c:pt>
                <c:pt idx="3">
                  <c:v>Apr</c:v>
                </c:pt>
                <c:pt idx="4">
                  <c:v>May</c:v>
                </c:pt>
                <c:pt idx="5">
                  <c:v>Jun</c:v>
                </c:pt>
              </c:strCache>
            </c:strRef>
          </c:cat>
          <c:val>
            <c:numRef>
              <c:f>'DAExample (an)'!$K$2</c:f>
              <c:numCache>
                <c:formatCode>#,##0.00</c:formatCode>
                <c:ptCount val="6"/>
                <c:pt idx="0">
                  <c:v>62629.600000000006</c:v>
                </c:pt>
                <c:pt idx="1">
                  <c:v>68068.690000000017</c:v>
                </c:pt>
                <c:pt idx="2">
                  <c:v>58846.960000000006</c:v>
                </c:pt>
                <c:pt idx="3">
                  <c:v>112047.83</c:v>
                </c:pt>
                <c:pt idx="4">
                  <c:v>111955.33</c:v>
                </c:pt>
                <c:pt idx="5">
                  <c:v>186718.14999999994</c:v>
                </c:pt>
              </c:numCache>
            </c:numRef>
          </c:val>
          <c:smooth val="0"/>
          <c:extLst>
            <c:ext xmlns:c16="http://schemas.microsoft.com/office/drawing/2014/chart" uri="{C3380CC4-5D6E-409C-BE32-E72D297353CC}">
              <c16:uniqueId val="{00000002-CDAF-4166-946B-AC838E5840A9}"/>
            </c:ext>
          </c:extLst>
        </c:ser>
        <c:dLbls>
          <c:dLblPos val="t"/>
          <c:showLegendKey val="0"/>
          <c:showVal val="1"/>
          <c:showCatName val="0"/>
          <c:showSerName val="0"/>
          <c:showPercent val="0"/>
          <c:showBubbleSize val="0"/>
        </c:dLbls>
        <c:smooth val="0"/>
        <c:axId val="1066937503"/>
        <c:axId val="1066938751"/>
      </c:lineChart>
      <c:catAx>
        <c:axId val="1066937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938751"/>
        <c:crosses val="autoZero"/>
        <c:auto val="1"/>
        <c:lblAlgn val="ctr"/>
        <c:lblOffset val="100"/>
        <c:noMultiLvlLbl val="0"/>
      </c:catAx>
      <c:valAx>
        <c:axId val="1066938751"/>
        <c:scaling>
          <c:orientation val="minMax"/>
        </c:scaling>
        <c:delete val="1"/>
        <c:axPos val="l"/>
        <c:numFmt formatCode="#,##0.00" sourceLinked="1"/>
        <c:majorTickMark val="none"/>
        <c:minorTickMark val="none"/>
        <c:tickLblPos val="nextTo"/>
        <c:crossAx val="10669375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B44A-4C25-9B44-7614A7747CE7}"/>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 Trends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7.5840332458442697E-2"/>
              <c:y val="-7.172462817147864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Series1</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Jan</c:v>
              </c:pt>
              <c:pt idx="1">
                <c:v>Feb</c:v>
              </c:pt>
              <c:pt idx="2">
                <c:v>Mar</c:v>
              </c:pt>
              <c:pt idx="3">
                <c:v>Apr</c:v>
              </c:pt>
              <c:pt idx="4">
                <c:v>May</c:v>
              </c:pt>
              <c:pt idx="5">
                <c:v>Jun</c:v>
              </c:pt>
            </c:strLit>
          </c:cat>
          <c:val>
            <c:numLit>
              <c:formatCode>General</c:formatCode>
              <c:ptCount val="6"/>
              <c:pt idx="0">
                <c:v>62629.599999999999</c:v>
              </c:pt>
              <c:pt idx="1">
                <c:v>68068.69</c:v>
              </c:pt>
              <c:pt idx="2">
                <c:v>58846.96</c:v>
              </c:pt>
              <c:pt idx="3">
                <c:v>112047.82999999999</c:v>
              </c:pt>
              <c:pt idx="4">
                <c:v>111955.33</c:v>
              </c:pt>
              <c:pt idx="5">
                <c:v>186718.56</c:v>
              </c:pt>
            </c:numLit>
          </c:val>
          <c:smooth val="0"/>
          <c:extLst>
            <c:ext xmlns:c16="http://schemas.microsoft.com/office/drawing/2014/chart" uri="{C3380CC4-5D6E-409C-BE32-E72D297353CC}">
              <c16:uniqueId val="{00000000-A7FB-4DAD-98C3-B69F326CA41E}"/>
            </c:ext>
          </c:extLst>
        </c:ser>
        <c:dLbls>
          <c:dLblPos val="t"/>
          <c:showLegendKey val="0"/>
          <c:showVal val="1"/>
          <c:showCatName val="0"/>
          <c:showSerName val="0"/>
          <c:showPercent val="0"/>
          <c:showBubbleSize val="0"/>
        </c:dLbls>
        <c:marker val="1"/>
        <c:smooth val="0"/>
        <c:axId val="1902751808"/>
        <c:axId val="1902755968"/>
      </c:lineChart>
      <c:catAx>
        <c:axId val="190275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2755968"/>
        <c:crosses val="autoZero"/>
        <c:auto val="1"/>
        <c:lblAlgn val="ctr"/>
        <c:lblOffset val="100"/>
        <c:noMultiLvlLbl val="0"/>
      </c:catAx>
      <c:valAx>
        <c:axId val="1902755968"/>
        <c:scaling>
          <c:orientation val="minMax"/>
        </c:scaling>
        <c:delete val="1"/>
        <c:axPos val="l"/>
        <c:numFmt formatCode="General" sourceLinked="1"/>
        <c:majorTickMark val="none"/>
        <c:minorTickMark val="none"/>
        <c:tickLblPos val="nextTo"/>
        <c:crossAx val="1902751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[ExcelBasics08.xlsx]HW(2an)!PivotTable2</c:name>
    <c:fmtId val="1"/>
  </c:pivotSource>
  <c:chart>
    <c:title>
      <c:tx>
        <c:strRef>
          <c:f>'HW(2an)'!$L$5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'HW(2an)'!$L$5</c:f>
              <c:strCache>
                <c:ptCount val="1"/>
                <c:pt idx="0">
                  <c:v>Total</c:v>
                </c:pt>
              </c:strCache>
            </c:strRef>
          </c:tx>
          <c:spPr>
            <a:ln w="28575" cap="rnd">
              <a:solidFill>
                <a:schemeClr val="accent1"/>
              </a:solidFill>
              <a:round/>
            </a:ln>
            <a:effectLst/>
          </c:spPr>
          <c:marker>
            <c:symbol val="none"/>
          </c:marker>
          <c:cat>
            <c:strRef>
              <c:f>'HW(2an)'!$L$5</c:f>
              <c:strCache>
                <c:ptCount val="6"/>
                <c:pt idx="0">
                  <c:v>Jan</c:v>
                </c:pt>
                <c:pt idx="1">
                  <c:v>Feb</c:v>
                </c:pt>
                <c:pt idx="2">
                  <c:v>Mar</c:v>
                </c:pt>
                <c:pt idx="3">
                  <c:v>Apr</c:v>
                </c:pt>
                <c:pt idx="4">
                  <c:v>May</c:v>
                </c:pt>
                <c:pt idx="5">
                  <c:v>Jun</c:v>
                </c:pt>
              </c:strCache>
            </c:strRef>
          </c:cat>
          <c:val>
            <c:numRef>
              <c:f>'HW(2an)'!$L$5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8617-4254-B0A7-16866061CAF2}"/>
            </c:ext>
          </c:extLst>
        </c:ser>
        <c:dLbls>
          <c:showLegendKey val="0"/>
          <c:showVal val="0"/>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[ExcelBasics08.xlsx]HW(2an)!PivotTable2</c:name>
    <c:fmtId val="4"/>
  </c:pivotSource>
  <c:chart>
    <c:title>
      <c:tx>
        <c:strRef>
          <c:f>'HW(2an)'!$L$5</c:f>
          <c:strCache>
            <c:ptCount val="1"/>
            <c:pt idx="0">
              <c:v>Company Sales Transactional Counts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'HW(2an)'!$L$5</c:f>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'HW(2an)'!$L$5</c:f>
              <c:strCache>
                <c:ptCount val="6"/>
                <c:pt idx="0">
                  <c:v>Jan</c:v>
                </c:pt>
                <c:pt idx="1">
                  <c:v>Feb</c:v>
                </c:pt>
                <c:pt idx="2">
                  <c:v>Mar</c:v>
                </c:pt>
                <c:pt idx="3">
                  <c:v>Apr</c:v>
                </c:pt>
                <c:pt idx="4">
                  <c:v>May</c:v>
                </c:pt>
                <c:pt idx="5">
                  <c:v>Jun</c:v>
                </c:pt>
              </c:strCache>
            </c:strRef>
          </c:cat>
          <c:val>
            <c:numRef>
              <c:f>'HW(2an)'!$L$5</c:f>
              <c:numCache>
                <c:formatCode>General</c:formatCode>
                <c:ptCount val="6"/>
                <c:pt idx="0">
                  <c:v>27</c:v>
                </c:pt>
                <c:pt idx="1">
                  <c:v>29</c:v>
                </c:pt>
                <c:pt idx="2">
                  <c:v>19</c:v>
                </c:pt>
                <c:pt idx="3">
                  <c:v>29</c:v>
                </c:pt>
                <c:pt idx="4">
                  <c:v>27</c:v>
                </c:pt>
                <c:pt idx="5">
                  <c:v>33</c:v>
                </c:pt>
              </c:numCache>
            </c:numRef>
          </c:val>
          <c:smooth val="0"/>
          <c:extLst>
            <c:ext xmlns:c16="http://schemas.microsoft.com/office/drawing/2014/chart" uri="{C3380CC4-5D6E-409C-BE32-E72D297353CC}">
              <c16:uniqueId val="{00000000-7AED-4E35-9B25-632B2266DBD9}"/>
            </c:ext>
          </c:extLst>
        </c:ser>
        <c:dLbls>
          <c:dLblPos val="t"/>
          <c:showLegendKey val="0"/>
          <c:showVal val="1"/>
          <c:showCatName val="0"/>
          <c:showSerName val="0"/>
          <c:showPercent val="0"/>
          <c:showBubbleSize val="0"/>
        </c:dLbls>
        <c:smooth val="0"/>
        <c:axId val="1675721679"/>
        <c:axId val="1675700879"/>
      </c:lineChart>
      <c:catAx>
        <c:axId val="1675721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5700879"/>
        <c:crosses val="autoZero"/>
        <c:auto val="1"/>
        <c:lblAlgn val="ctr"/>
        <c:lblOffset val="100"/>
        <c:noMultiLvlLbl val="0"/>
      </c:catAx>
      <c:valAx>
        <c:axId val="1675700879"/>
        <c:scaling>
          <c:orientation val="minMax"/>
          <c:min val="10"/>
        </c:scaling>
        <c:delete val="1"/>
        <c:axPos val="l"/>
        <c:numFmt formatCode="General" sourceLinked="1"/>
        <c:majorTickMark val="none"/>
        <c:minorTickMark val="none"/>
        <c:tickLblPos val="nextTo"/>
        <c:crossAx val="1675721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 Id="rId4" Type="http://schemas.openxmlformats.org/officeDocument/2006/relationships/image" Target="../media/image13.jp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415B2315-1A84-4DB3-AA7B-D0A98B217710}"/>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304C0A1B-0E86-4BD3-B079-B4BC8117D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85BE974F-2284-4EC4-9854-5CB924556673}"/>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5C9A67C8-3643-465B-BBD8-4EE75B5F30C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616217</xdr:colOff>
      <xdr:row>4</xdr:row>
      <xdr:rowOff>52550</xdr:rowOff>
    </xdr:from>
    <xdr:to>
      <xdr:col>11</xdr:col>
      <xdr:colOff>3428999</xdr:colOff>
      <xdr:row>10</xdr:row>
      <xdr:rowOff>551661</xdr:rowOff>
    </xdr:to>
    <xdr:pic>
      <xdr:nvPicPr>
        <xdr:cNvPr id="6" name="Picture 5">
          <a:extLst>
            <a:ext uri="{FF2B5EF4-FFF2-40B4-BE49-F238E27FC236}">
              <a16:creationId xmlns:a16="http://schemas.microsoft.com/office/drawing/2014/main" id="{642C6695-F03D-4D37-91DA-2A81C41033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49355" y="1149567"/>
          <a:ext cx="2812782" cy="19836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124D3DC4-D1B1-46CF-829F-67391CB6F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432290</xdr:colOff>
      <xdr:row>174</xdr:row>
      <xdr:rowOff>21981</xdr:rowOff>
    </xdr:from>
    <xdr:to>
      <xdr:col>16</xdr:col>
      <xdr:colOff>52757</xdr:colOff>
      <xdr:row>184</xdr:row>
      <xdr:rowOff>169619</xdr:rowOff>
    </xdr:to>
    <xdr:graphicFrame macro="">
      <xdr:nvGraphicFramePr>
        <xdr:cNvPr id="2" name="Chart 1">
          <a:extLst>
            <a:ext uri="{FF2B5EF4-FFF2-40B4-BE49-F238E27FC236}">
              <a16:creationId xmlns:a16="http://schemas.microsoft.com/office/drawing/2014/main" id="{7CB5C3DA-9061-4F52-98D3-A68AC79F9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16</xdr:row>
      <xdr:rowOff>0</xdr:rowOff>
    </xdr:from>
    <xdr:to>
      <xdr:col>14</xdr:col>
      <xdr:colOff>219075</xdr:colOff>
      <xdr:row>30</xdr:row>
      <xdr:rowOff>76200</xdr:rowOff>
    </xdr:to>
    <xdr:graphicFrame macro="">
      <xdr:nvGraphicFramePr>
        <xdr:cNvPr id="3" name="Chart 2">
          <a:extLst>
            <a:ext uri="{FF2B5EF4-FFF2-40B4-BE49-F238E27FC236}">
              <a16:creationId xmlns:a16="http://schemas.microsoft.com/office/drawing/2014/main" id="{173AA685-2152-F32D-8EAD-4232B1E29E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33</xdr:row>
      <xdr:rowOff>81643</xdr:rowOff>
    </xdr:from>
    <xdr:to>
      <xdr:col>14</xdr:col>
      <xdr:colOff>219075</xdr:colOff>
      <xdr:row>47</xdr:row>
      <xdr:rowOff>157843</xdr:rowOff>
    </xdr:to>
    <xdr:graphicFrame macro="">
      <xdr:nvGraphicFramePr>
        <xdr:cNvPr id="4" name="Chart 3">
          <a:extLst>
            <a:ext uri="{FF2B5EF4-FFF2-40B4-BE49-F238E27FC236}">
              <a16:creationId xmlns:a16="http://schemas.microsoft.com/office/drawing/2014/main" id="{D30B6CC1-45FD-43A5-BFCA-23A9BCF9A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5013</xdr:colOff>
      <xdr:row>1</xdr:row>
      <xdr:rowOff>10026</xdr:rowOff>
    </xdr:from>
    <xdr:to>
      <xdr:col>10</xdr:col>
      <xdr:colOff>5013</xdr:colOff>
      <xdr:row>14</xdr:row>
      <xdr:rowOff>59871</xdr:rowOff>
    </xdr:to>
    <xdr:sp macro="" textlink="">
      <xdr:nvSpPr>
        <xdr:cNvPr id="2" name="Rectangle 1">
          <a:extLst>
            <a:ext uri="{FF2B5EF4-FFF2-40B4-BE49-F238E27FC236}">
              <a16:creationId xmlns:a16="http://schemas.microsoft.com/office/drawing/2014/main" id="{D1FBF07A-EC68-4217-9D7A-7BB98DE3BBAD}"/>
            </a:ext>
          </a:extLst>
        </xdr:cNvPr>
        <xdr:cNvSpPr/>
      </xdr:nvSpPr>
      <xdr:spPr>
        <a:xfrm>
          <a:off x="614613" y="200526"/>
          <a:ext cx="6400800" cy="3516945"/>
        </a:xfrm>
        <a:prstGeom prst="rect">
          <a:avLst/>
        </a:prstGeom>
        <a:noFill/>
        <a:ln w="603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2082691</xdr:colOff>
      <xdr:row>2</xdr:row>
      <xdr:rowOff>286553</xdr:rowOff>
    </xdr:from>
    <xdr:to>
      <xdr:col>11</xdr:col>
      <xdr:colOff>3771658</xdr:colOff>
      <xdr:row>7</xdr:row>
      <xdr:rowOff>324013</xdr:rowOff>
    </xdr:to>
    <xdr:pic>
      <xdr:nvPicPr>
        <xdr:cNvPr id="3" name="Picture 2">
          <a:extLst>
            <a:ext uri="{FF2B5EF4-FFF2-40B4-BE49-F238E27FC236}">
              <a16:creationId xmlns:a16="http://schemas.microsoft.com/office/drawing/2014/main" id="{188FD6C9-D237-4D9E-8E1E-0130AC41C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02691" y="600878"/>
          <a:ext cx="1688967" cy="1561460"/>
        </a:xfrm>
        <a:prstGeom prst="rect">
          <a:avLst/>
        </a:prstGeom>
      </xdr:spPr>
    </xdr:pic>
    <xdr:clientData/>
  </xdr:twoCellAnchor>
  <xdr:twoCellAnchor>
    <xdr:from>
      <xdr:col>11</xdr:col>
      <xdr:colOff>114300</xdr:colOff>
      <xdr:row>11</xdr:row>
      <xdr:rowOff>125185</xdr:rowOff>
    </xdr:from>
    <xdr:to>
      <xdr:col>11</xdr:col>
      <xdr:colOff>1774371</xdr:colOff>
      <xdr:row>11</xdr:row>
      <xdr:rowOff>136071</xdr:rowOff>
    </xdr:to>
    <xdr:cxnSp macro="">
      <xdr:nvCxnSpPr>
        <xdr:cNvPr id="4" name="Straight Arrow Connector 3">
          <a:extLst>
            <a:ext uri="{FF2B5EF4-FFF2-40B4-BE49-F238E27FC236}">
              <a16:creationId xmlns:a16="http://schemas.microsoft.com/office/drawing/2014/main" id="{B969FBC8-8B4F-4393-AF41-2329A5F5030C}"/>
            </a:ext>
          </a:extLst>
        </xdr:cNvPr>
        <xdr:cNvCxnSpPr/>
      </xdr:nvCxnSpPr>
      <xdr:spPr>
        <a:xfrm flipV="1">
          <a:off x="7734300" y="3354160"/>
          <a:ext cx="1660071" cy="1361"/>
        </a:xfrm>
        <a:prstGeom prst="straightConnector1">
          <a:avLst/>
        </a:prstGeom>
        <a:ln w="184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236483</xdr:colOff>
      <xdr:row>1</xdr:row>
      <xdr:rowOff>45982</xdr:rowOff>
    </xdr:from>
    <xdr:to>
      <xdr:col>9</xdr:col>
      <xdr:colOff>926225</xdr:colOff>
      <xdr:row>3</xdr:row>
      <xdr:rowOff>1838</xdr:rowOff>
    </xdr:to>
    <xdr:pic>
      <xdr:nvPicPr>
        <xdr:cNvPr id="5" name="Picture 4">
          <a:extLst>
            <a:ext uri="{FF2B5EF4-FFF2-40B4-BE49-F238E27FC236}">
              <a16:creationId xmlns:a16="http://schemas.microsoft.com/office/drawing/2014/main" id="{6243C0B2-D5A1-47DF-A3EF-370629017F8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77" t="12330" r="52830" b="10404"/>
        <a:stretch/>
      </xdr:blipFill>
      <xdr:spPr>
        <a:xfrm>
          <a:off x="6303908" y="236482"/>
          <a:ext cx="689742" cy="670231"/>
        </a:xfrm>
        <a:prstGeom prst="rect">
          <a:avLst/>
        </a:prstGeom>
      </xdr:spPr>
    </xdr:pic>
    <xdr:clientData/>
  </xdr:twoCellAnchor>
  <xdr:twoCellAnchor editAs="oneCell">
    <xdr:from>
      <xdr:col>11</xdr:col>
      <xdr:colOff>616217</xdr:colOff>
      <xdr:row>4</xdr:row>
      <xdr:rowOff>52550</xdr:rowOff>
    </xdr:from>
    <xdr:to>
      <xdr:col>11</xdr:col>
      <xdr:colOff>3428999</xdr:colOff>
      <xdr:row>10</xdr:row>
      <xdr:rowOff>551661</xdr:rowOff>
    </xdr:to>
    <xdr:pic>
      <xdr:nvPicPr>
        <xdr:cNvPr id="6" name="Picture 5">
          <a:extLst>
            <a:ext uri="{FF2B5EF4-FFF2-40B4-BE49-F238E27FC236}">
              <a16:creationId xmlns:a16="http://schemas.microsoft.com/office/drawing/2014/main" id="{77BA60D6-266F-453A-A4FC-94B6C48790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36217" y="1147925"/>
          <a:ext cx="2812782" cy="1985011"/>
        </a:xfrm>
        <a:prstGeom prst="rect">
          <a:avLst/>
        </a:prstGeom>
      </xdr:spPr>
    </xdr:pic>
    <xdr:clientData/>
  </xdr:twoCellAnchor>
  <xdr:twoCellAnchor editAs="oneCell">
    <xdr:from>
      <xdr:col>9</xdr:col>
      <xdr:colOff>77638</xdr:colOff>
      <xdr:row>6</xdr:row>
      <xdr:rowOff>5442</xdr:rowOff>
    </xdr:from>
    <xdr:to>
      <xdr:col>9</xdr:col>
      <xdr:colOff>840387</xdr:colOff>
      <xdr:row>8</xdr:row>
      <xdr:rowOff>38848</xdr:rowOff>
    </xdr:to>
    <xdr:pic>
      <xdr:nvPicPr>
        <xdr:cNvPr id="8" name="Picture 7">
          <a:extLst>
            <a:ext uri="{FF2B5EF4-FFF2-40B4-BE49-F238E27FC236}">
              <a16:creationId xmlns:a16="http://schemas.microsoft.com/office/drawing/2014/main" id="{EB7A80AC-D763-80A5-68B5-571804600A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46424" y="1485899"/>
          <a:ext cx="762749" cy="762749"/>
        </a:xfrm>
        <a:prstGeom prst="rect">
          <a:avLst/>
        </a:prstGeom>
      </xdr:spPr>
    </xdr:pic>
    <xdr:clientData/>
  </xdr:twoCellAnchor>
  <xdr:twoCellAnchor editAs="oneCell">
    <xdr:from>
      <xdr:col>1</xdr:col>
      <xdr:colOff>62914</xdr:colOff>
      <xdr:row>7</xdr:row>
      <xdr:rowOff>20679</xdr:rowOff>
    </xdr:from>
    <xdr:to>
      <xdr:col>3</xdr:col>
      <xdr:colOff>59872</xdr:colOff>
      <xdr:row>10</xdr:row>
      <xdr:rowOff>673263</xdr:rowOff>
    </xdr:to>
    <xdr:pic>
      <xdr:nvPicPr>
        <xdr:cNvPr id="10" name="Picture 9">
          <a:extLst>
            <a:ext uri="{FF2B5EF4-FFF2-40B4-BE49-F238E27FC236}">
              <a16:creationId xmlns:a16="http://schemas.microsoft.com/office/drawing/2014/main" id="{645C7324-463E-5930-7E71-BECCD0C450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2514" y="1865808"/>
          <a:ext cx="1036544" cy="1398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241026</xdr:colOff>
      <xdr:row>24</xdr:row>
      <xdr:rowOff>141725</xdr:rowOff>
    </xdr:from>
    <xdr:to>
      <xdr:col>11</xdr:col>
      <xdr:colOff>373446</xdr:colOff>
      <xdr:row>35</xdr:row>
      <xdr:rowOff>152741</xdr:rowOff>
    </xdr:to>
    <xdr:pic>
      <xdr:nvPicPr>
        <xdr:cNvPr id="3" name="Picture 2">
          <a:extLst>
            <a:ext uri="{FF2B5EF4-FFF2-40B4-BE49-F238E27FC236}">
              <a16:creationId xmlns:a16="http://schemas.microsoft.com/office/drawing/2014/main" id="{C28AA940-B7FE-D0EC-D1F5-07D3C807D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6397" y="4713725"/>
          <a:ext cx="3790020" cy="2106516"/>
        </a:xfrm>
        <a:prstGeom prst="rect">
          <a:avLst/>
        </a:prstGeom>
      </xdr:spPr>
    </xdr:pic>
    <xdr:clientData/>
  </xdr:twoCellAnchor>
  <xdr:twoCellAnchor editAs="oneCell">
    <xdr:from>
      <xdr:col>11</xdr:col>
      <xdr:colOff>452185</xdr:colOff>
      <xdr:row>24</xdr:row>
      <xdr:rowOff>145367</xdr:rowOff>
    </xdr:from>
    <xdr:to>
      <xdr:col>17</xdr:col>
      <xdr:colOff>586987</xdr:colOff>
      <xdr:row>35</xdr:row>
      <xdr:rowOff>153192</xdr:rowOff>
    </xdr:to>
    <xdr:pic>
      <xdr:nvPicPr>
        <xdr:cNvPr id="5" name="Picture 4">
          <a:extLst>
            <a:ext uri="{FF2B5EF4-FFF2-40B4-BE49-F238E27FC236}">
              <a16:creationId xmlns:a16="http://schemas.microsoft.com/office/drawing/2014/main" id="{1925989D-3D9A-1E19-7437-4E9A8C92B6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5156" y="4717367"/>
          <a:ext cx="3792402" cy="2103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A29178EE-2728-466E-9CF6-01370979C7A0}"/>
            </a:ext>
          </a:extLst>
        </xdr:cNvPr>
        <xdr:cNvCxnSpPr/>
      </xdr:nvCxnSpPr>
      <xdr:spPr>
        <a:xfrm>
          <a:off x="2604407" y="478971"/>
          <a:ext cx="1763486"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9E8D50C7-2231-49AC-A0DD-6BFF5665BB00}"/>
            </a:ext>
          </a:extLst>
        </xdr:cNvPr>
        <xdr:cNvSpPr/>
      </xdr:nvSpPr>
      <xdr:spPr>
        <a:xfrm>
          <a:off x="626258" y="6869185"/>
          <a:ext cx="3232331"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641138</xdr:colOff>
      <xdr:row>38</xdr:row>
      <xdr:rowOff>15199</xdr:rowOff>
    </xdr:from>
    <xdr:to>
      <xdr:col>12</xdr:col>
      <xdr:colOff>352600</xdr:colOff>
      <xdr:row>40</xdr:row>
      <xdr:rowOff>139757</xdr:rowOff>
    </xdr:to>
    <xdr:sp macro="" textlink="">
      <xdr:nvSpPr>
        <xdr:cNvPr id="4" name="Rectangle 3">
          <a:extLst>
            <a:ext uri="{FF2B5EF4-FFF2-40B4-BE49-F238E27FC236}">
              <a16:creationId xmlns:a16="http://schemas.microsoft.com/office/drawing/2014/main" id="{2E0EF5A8-0A77-4F7A-A149-34A96E849361}"/>
            </a:ext>
          </a:extLst>
        </xdr:cNvPr>
        <xdr:cNvSpPr/>
      </xdr:nvSpPr>
      <xdr:spPr>
        <a:xfrm>
          <a:off x="5450869" y="6973959"/>
          <a:ext cx="2387909" cy="502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539AC5E9-B021-46A8-8E41-44C77521FE4A}"/>
            </a:ext>
          </a:extLst>
        </xdr:cNvPr>
        <xdr:cNvCxnSpPr/>
      </xdr:nvCxnSpPr>
      <xdr:spPr>
        <a:xfrm>
          <a:off x="2439132" y="2381250"/>
          <a:ext cx="1923633"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99332</xdr:colOff>
      <xdr:row>2</xdr:row>
      <xdr:rowOff>97971</xdr:rowOff>
    </xdr:from>
    <xdr:to>
      <xdr:col>7</xdr:col>
      <xdr:colOff>5443</xdr:colOff>
      <xdr:row>2</xdr:row>
      <xdr:rowOff>103414</xdr:rowOff>
    </xdr:to>
    <xdr:cxnSp macro="">
      <xdr:nvCxnSpPr>
        <xdr:cNvPr id="2" name="Straight Arrow Connector 1">
          <a:extLst>
            <a:ext uri="{FF2B5EF4-FFF2-40B4-BE49-F238E27FC236}">
              <a16:creationId xmlns:a16="http://schemas.microsoft.com/office/drawing/2014/main" id="{02FE5C67-8064-4EC7-9FC2-81ED7133693E}"/>
            </a:ext>
          </a:extLst>
        </xdr:cNvPr>
        <xdr:cNvCxnSpPr/>
      </xdr:nvCxnSpPr>
      <xdr:spPr>
        <a:xfrm>
          <a:off x="2604407" y="364671"/>
          <a:ext cx="1544411" cy="5443"/>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490903</xdr:colOff>
      <xdr:row>37</xdr:row>
      <xdr:rowOff>51290</xdr:rowOff>
    </xdr:from>
    <xdr:to>
      <xdr:col>6</xdr:col>
      <xdr:colOff>3471</xdr:colOff>
      <xdr:row>41</xdr:row>
      <xdr:rowOff>80596</xdr:rowOff>
    </xdr:to>
    <xdr:sp macro="" textlink="">
      <xdr:nvSpPr>
        <xdr:cNvPr id="3" name="Rectangle 2">
          <a:extLst>
            <a:ext uri="{FF2B5EF4-FFF2-40B4-BE49-F238E27FC236}">
              <a16:creationId xmlns:a16="http://schemas.microsoft.com/office/drawing/2014/main" id="{09E20E36-5DAA-4027-BD78-07C2ACD50D6C}"/>
            </a:ext>
          </a:extLst>
        </xdr:cNvPr>
        <xdr:cNvSpPr/>
      </xdr:nvSpPr>
      <xdr:spPr>
        <a:xfrm>
          <a:off x="624253" y="6871190"/>
          <a:ext cx="3236843" cy="7913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E-mail read:</a:t>
          </a:r>
          <a:br>
            <a:rPr lang="en-US" sz="1100"/>
          </a:br>
          <a:r>
            <a:rPr lang="en-US" sz="1100"/>
            <a:t>23 of the 30 students in the class passed the class with a 2.0 grade. This was more than the 80% who passed in the previous class.</a:t>
          </a:r>
        </a:p>
      </xdr:txBody>
    </xdr:sp>
    <xdr:clientData/>
  </xdr:twoCellAnchor>
  <xdr:twoCellAnchor>
    <xdr:from>
      <xdr:col>8</xdr:col>
      <xdr:colOff>562419</xdr:colOff>
      <xdr:row>45</xdr:row>
      <xdr:rowOff>7326</xdr:rowOff>
    </xdr:from>
    <xdr:to>
      <xdr:col>12</xdr:col>
      <xdr:colOff>273881</xdr:colOff>
      <xdr:row>47</xdr:row>
      <xdr:rowOff>131885</xdr:rowOff>
    </xdr:to>
    <xdr:sp macro="" textlink="">
      <xdr:nvSpPr>
        <xdr:cNvPr id="4" name="Rectangle 3">
          <a:extLst>
            <a:ext uri="{FF2B5EF4-FFF2-40B4-BE49-F238E27FC236}">
              <a16:creationId xmlns:a16="http://schemas.microsoft.com/office/drawing/2014/main" id="{7F83288F-3D4B-45FD-AE27-0C831082C276}"/>
            </a:ext>
          </a:extLst>
        </xdr:cNvPr>
        <xdr:cNvSpPr/>
      </xdr:nvSpPr>
      <xdr:spPr>
        <a:xfrm>
          <a:off x="5372544" y="8351226"/>
          <a:ext cx="2378462" cy="50555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New E-mail read:</a:t>
          </a:r>
          <a:br>
            <a:rPr lang="en-US" sz="1100"/>
          </a:br>
          <a:r>
            <a:rPr lang="en-US" sz="1100"/>
            <a:t>It was 25 of 30, not 23 of 30.</a:t>
          </a:r>
        </a:p>
      </xdr:txBody>
    </xdr:sp>
    <xdr:clientData/>
  </xdr:twoCellAnchor>
  <xdr:twoCellAnchor>
    <xdr:from>
      <xdr:col>2</xdr:col>
      <xdr:colOff>791307</xdr:colOff>
      <xdr:row>12</xdr:row>
      <xdr:rowOff>95250</xdr:rowOff>
    </xdr:from>
    <xdr:to>
      <xdr:col>6</xdr:col>
      <xdr:colOff>505140</xdr:colOff>
      <xdr:row>12</xdr:row>
      <xdr:rowOff>103414</xdr:rowOff>
    </xdr:to>
    <xdr:cxnSp macro="">
      <xdr:nvCxnSpPr>
        <xdr:cNvPr id="5" name="Straight Arrow Connector 4">
          <a:extLst>
            <a:ext uri="{FF2B5EF4-FFF2-40B4-BE49-F238E27FC236}">
              <a16:creationId xmlns:a16="http://schemas.microsoft.com/office/drawing/2014/main" id="{3D01EE2A-AAE2-468A-9475-0AEF871AB977}"/>
            </a:ext>
          </a:extLst>
        </xdr:cNvPr>
        <xdr:cNvCxnSpPr/>
      </xdr:nvCxnSpPr>
      <xdr:spPr>
        <a:xfrm>
          <a:off x="2439132" y="2266950"/>
          <a:ext cx="1704558" cy="8164"/>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283389</xdr:colOff>
      <xdr:row>46</xdr:row>
      <xdr:rowOff>47231</xdr:rowOff>
    </xdr:from>
    <xdr:to>
      <xdr:col>5</xdr:col>
      <xdr:colOff>314876</xdr:colOff>
      <xdr:row>48</xdr:row>
      <xdr:rowOff>23615</xdr:rowOff>
    </xdr:to>
    <xdr:cxnSp macro="">
      <xdr:nvCxnSpPr>
        <xdr:cNvPr id="6" name="Straight Arrow Connector 5">
          <a:extLst>
            <a:ext uri="{FF2B5EF4-FFF2-40B4-BE49-F238E27FC236}">
              <a16:creationId xmlns:a16="http://schemas.microsoft.com/office/drawing/2014/main" id="{10D09185-8FE0-4EFF-8D39-13D0F2832724}"/>
            </a:ext>
          </a:extLst>
        </xdr:cNvPr>
        <xdr:cNvCxnSpPr/>
      </xdr:nvCxnSpPr>
      <xdr:spPr>
        <a:xfrm flipH="1">
          <a:off x="3512364" y="8581631"/>
          <a:ext cx="31487" cy="3573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82826</xdr:colOff>
      <xdr:row>60</xdr:row>
      <xdr:rowOff>132522</xdr:rowOff>
    </xdr:from>
    <xdr:to>
      <xdr:col>6</xdr:col>
      <xdr:colOff>1</xdr:colOff>
      <xdr:row>60</xdr:row>
      <xdr:rowOff>132522</xdr:rowOff>
    </xdr:to>
    <xdr:cxnSp macro="">
      <xdr:nvCxnSpPr>
        <xdr:cNvPr id="2" name="Straight Arrow Connector 1">
          <a:extLst>
            <a:ext uri="{FF2B5EF4-FFF2-40B4-BE49-F238E27FC236}">
              <a16:creationId xmlns:a16="http://schemas.microsoft.com/office/drawing/2014/main" id="{377FDC1C-0F75-497C-98D8-8D40EAC5FA5D}"/>
            </a:ext>
          </a:extLst>
        </xdr:cNvPr>
        <xdr:cNvCxnSpPr/>
      </xdr:nvCxnSpPr>
      <xdr:spPr>
        <a:xfrm flipH="1">
          <a:off x="2343978"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61</xdr:row>
      <xdr:rowOff>94422</xdr:rowOff>
    </xdr:from>
    <xdr:to>
      <xdr:col>6</xdr:col>
      <xdr:colOff>11590</xdr:colOff>
      <xdr:row>61</xdr:row>
      <xdr:rowOff>94422</xdr:rowOff>
    </xdr:to>
    <xdr:cxnSp macro="">
      <xdr:nvCxnSpPr>
        <xdr:cNvPr id="3" name="Straight Arrow Connector 2">
          <a:extLst>
            <a:ext uri="{FF2B5EF4-FFF2-40B4-BE49-F238E27FC236}">
              <a16:creationId xmlns:a16="http://schemas.microsoft.com/office/drawing/2014/main" id="{2463F677-B45A-4D41-A590-1D739BA196D3}"/>
            </a:ext>
          </a:extLst>
        </xdr:cNvPr>
        <xdr:cNvCxnSpPr/>
      </xdr:nvCxnSpPr>
      <xdr:spPr>
        <a:xfrm flipH="1">
          <a:off x="2355567"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62</xdr:row>
      <xdr:rowOff>94422</xdr:rowOff>
    </xdr:from>
    <xdr:to>
      <xdr:col>6</xdr:col>
      <xdr:colOff>11590</xdr:colOff>
      <xdr:row>62</xdr:row>
      <xdr:rowOff>94422</xdr:rowOff>
    </xdr:to>
    <xdr:cxnSp macro="">
      <xdr:nvCxnSpPr>
        <xdr:cNvPr id="4" name="Straight Arrow Connector 3">
          <a:extLst>
            <a:ext uri="{FF2B5EF4-FFF2-40B4-BE49-F238E27FC236}">
              <a16:creationId xmlns:a16="http://schemas.microsoft.com/office/drawing/2014/main" id="{FFC13797-FB09-46BE-AC9D-E9C12329BE4F}"/>
            </a:ext>
          </a:extLst>
        </xdr:cNvPr>
        <xdr:cNvCxnSpPr/>
      </xdr:nvCxnSpPr>
      <xdr:spPr>
        <a:xfrm flipH="1">
          <a:off x="2355567"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94415</xdr:colOff>
      <xdr:row>63</xdr:row>
      <xdr:rowOff>94422</xdr:rowOff>
    </xdr:from>
    <xdr:to>
      <xdr:col>6</xdr:col>
      <xdr:colOff>11590</xdr:colOff>
      <xdr:row>63</xdr:row>
      <xdr:rowOff>94422</xdr:rowOff>
    </xdr:to>
    <xdr:cxnSp macro="">
      <xdr:nvCxnSpPr>
        <xdr:cNvPr id="5" name="Straight Arrow Connector 4">
          <a:extLst>
            <a:ext uri="{FF2B5EF4-FFF2-40B4-BE49-F238E27FC236}">
              <a16:creationId xmlns:a16="http://schemas.microsoft.com/office/drawing/2014/main" id="{540A21D5-874C-48AD-9FF5-477C65DB4A48}"/>
            </a:ext>
          </a:extLst>
        </xdr:cNvPr>
        <xdr:cNvCxnSpPr/>
      </xdr:nvCxnSpPr>
      <xdr:spPr>
        <a:xfrm flipH="1">
          <a:off x="2355567"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82826</xdr:colOff>
      <xdr:row>60</xdr:row>
      <xdr:rowOff>132522</xdr:rowOff>
    </xdr:from>
    <xdr:to>
      <xdr:col>11</xdr:col>
      <xdr:colOff>1</xdr:colOff>
      <xdr:row>60</xdr:row>
      <xdr:rowOff>132522</xdr:rowOff>
    </xdr:to>
    <xdr:cxnSp macro="">
      <xdr:nvCxnSpPr>
        <xdr:cNvPr id="6" name="Straight Arrow Connector 5">
          <a:extLst>
            <a:ext uri="{FF2B5EF4-FFF2-40B4-BE49-F238E27FC236}">
              <a16:creationId xmlns:a16="http://schemas.microsoft.com/office/drawing/2014/main" id="{51A43C97-FE57-4035-8E27-52709B3BB3DB}"/>
            </a:ext>
          </a:extLst>
        </xdr:cNvPr>
        <xdr:cNvCxnSpPr/>
      </xdr:nvCxnSpPr>
      <xdr:spPr>
        <a:xfrm flipH="1">
          <a:off x="5317435" y="114548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61</xdr:row>
      <xdr:rowOff>94422</xdr:rowOff>
    </xdr:from>
    <xdr:to>
      <xdr:col>11</xdr:col>
      <xdr:colOff>11590</xdr:colOff>
      <xdr:row>61</xdr:row>
      <xdr:rowOff>94422</xdr:rowOff>
    </xdr:to>
    <xdr:cxnSp macro="">
      <xdr:nvCxnSpPr>
        <xdr:cNvPr id="7" name="Straight Arrow Connector 6">
          <a:extLst>
            <a:ext uri="{FF2B5EF4-FFF2-40B4-BE49-F238E27FC236}">
              <a16:creationId xmlns:a16="http://schemas.microsoft.com/office/drawing/2014/main" id="{19D963C9-3511-4F48-B6E5-E685320A473A}"/>
            </a:ext>
          </a:extLst>
        </xdr:cNvPr>
        <xdr:cNvCxnSpPr/>
      </xdr:nvCxnSpPr>
      <xdr:spPr>
        <a:xfrm flipH="1">
          <a:off x="5329024" y="11607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62</xdr:row>
      <xdr:rowOff>94422</xdr:rowOff>
    </xdr:from>
    <xdr:to>
      <xdr:col>11</xdr:col>
      <xdr:colOff>11590</xdr:colOff>
      <xdr:row>62</xdr:row>
      <xdr:rowOff>94422</xdr:rowOff>
    </xdr:to>
    <xdr:cxnSp macro="">
      <xdr:nvCxnSpPr>
        <xdr:cNvPr id="8" name="Straight Arrow Connector 7">
          <a:extLst>
            <a:ext uri="{FF2B5EF4-FFF2-40B4-BE49-F238E27FC236}">
              <a16:creationId xmlns:a16="http://schemas.microsoft.com/office/drawing/2014/main" id="{CD7C7D66-8F08-47BF-A34E-F3EE0399D337}"/>
            </a:ext>
          </a:extLst>
        </xdr:cNvPr>
        <xdr:cNvCxnSpPr/>
      </xdr:nvCxnSpPr>
      <xdr:spPr>
        <a:xfrm flipH="1">
          <a:off x="5329024" y="117977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94415</xdr:colOff>
      <xdr:row>63</xdr:row>
      <xdr:rowOff>94422</xdr:rowOff>
    </xdr:from>
    <xdr:to>
      <xdr:col>11</xdr:col>
      <xdr:colOff>11590</xdr:colOff>
      <xdr:row>63</xdr:row>
      <xdr:rowOff>94422</xdr:rowOff>
    </xdr:to>
    <xdr:cxnSp macro="">
      <xdr:nvCxnSpPr>
        <xdr:cNvPr id="9" name="Straight Arrow Connector 8">
          <a:extLst>
            <a:ext uri="{FF2B5EF4-FFF2-40B4-BE49-F238E27FC236}">
              <a16:creationId xmlns:a16="http://schemas.microsoft.com/office/drawing/2014/main" id="{C2F7D7EE-BEF8-4388-AA2F-1BD77C0E0CC9}"/>
            </a:ext>
          </a:extLst>
        </xdr:cNvPr>
        <xdr:cNvCxnSpPr/>
      </xdr:nvCxnSpPr>
      <xdr:spPr>
        <a:xfrm flipH="1">
          <a:off x="5329024" y="11988248"/>
          <a:ext cx="41414" cy="0"/>
        </a:xfrm>
        <a:prstGeom prst="straightConnector1">
          <a:avLst/>
        </a:prstGeom>
        <a:ln w="95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91586</xdr:colOff>
      <xdr:row>24</xdr:row>
      <xdr:rowOff>134655</xdr:rowOff>
    </xdr:from>
    <xdr:to>
      <xdr:col>11</xdr:col>
      <xdr:colOff>849</xdr:colOff>
      <xdr:row>35</xdr:row>
      <xdr:rowOff>74544</xdr:rowOff>
    </xdr:to>
    <xdr:pic>
      <xdr:nvPicPr>
        <xdr:cNvPr id="17" name="Picture 16">
          <a:extLst>
            <a:ext uri="{FF2B5EF4-FFF2-40B4-BE49-F238E27FC236}">
              <a16:creationId xmlns:a16="http://schemas.microsoft.com/office/drawing/2014/main" id="{33421812-9046-4D85-F8A5-5E110972A4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24"/>
        <a:stretch/>
      </xdr:blipFill>
      <xdr:spPr>
        <a:xfrm>
          <a:off x="91586" y="4598981"/>
          <a:ext cx="5268111" cy="2035389"/>
        </a:xfrm>
        <a:prstGeom prst="rect">
          <a:avLst/>
        </a:prstGeom>
        <a:ln w="12700">
          <a:solidFill>
            <a:schemeClr val="tx1"/>
          </a:solidFill>
        </a:ln>
      </xdr:spPr>
    </xdr:pic>
    <xdr:clientData/>
  </xdr:twoCellAnchor>
  <xdr:twoCellAnchor>
    <xdr:from>
      <xdr:col>2</xdr:col>
      <xdr:colOff>158485</xdr:colOff>
      <xdr:row>25</xdr:row>
      <xdr:rowOff>104488</xdr:rowOff>
    </xdr:from>
    <xdr:to>
      <xdr:col>6</xdr:col>
      <xdr:colOff>236297</xdr:colOff>
      <xdr:row>32</xdr:row>
      <xdr:rowOff>111816</xdr:rowOff>
    </xdr:to>
    <xdr:sp macro="" textlink="">
      <xdr:nvSpPr>
        <xdr:cNvPr id="19" name="Arrow: Right 18">
          <a:extLst>
            <a:ext uri="{FF2B5EF4-FFF2-40B4-BE49-F238E27FC236}">
              <a16:creationId xmlns:a16="http://schemas.microsoft.com/office/drawing/2014/main" id="{810819A1-6AE7-4339-88F8-78F9DC858503}"/>
            </a:ext>
          </a:extLst>
        </xdr:cNvPr>
        <xdr:cNvSpPr/>
      </xdr:nvSpPr>
      <xdr:spPr>
        <a:xfrm>
          <a:off x="257876" y="4759314"/>
          <a:ext cx="2363812" cy="1340828"/>
        </a:xfrm>
        <a:prstGeom prst="rightArrow">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rPr>
            <a:t>Data</a:t>
          </a:r>
          <a:r>
            <a:rPr lang="en-US" sz="1400" b="1" baseline="0">
              <a:solidFill>
                <a:schemeClr val="tx1"/>
              </a:solidFill>
            </a:rPr>
            <a:t> Into Information to gain insight</a:t>
          </a:r>
          <a:endParaRPr lang="en-US" sz="1400" b="1">
            <a:solidFill>
              <a:schemeClr val="tx1"/>
            </a:solidFill>
          </a:endParaRPr>
        </a:p>
      </xdr:txBody>
    </xdr:sp>
    <xdr:clientData/>
  </xdr:twoCellAnchor>
  <xdr:twoCellAnchor editAs="oneCell">
    <xdr:from>
      <xdr:col>2</xdr:col>
      <xdr:colOff>416</xdr:colOff>
      <xdr:row>7</xdr:row>
      <xdr:rowOff>115961</xdr:rowOff>
    </xdr:from>
    <xdr:to>
      <xdr:col>11</xdr:col>
      <xdr:colOff>74959</xdr:colOff>
      <xdr:row>21</xdr:row>
      <xdr:rowOff>86224</xdr:rowOff>
    </xdr:to>
    <xdr:pic>
      <xdr:nvPicPr>
        <xdr:cNvPr id="12" name="Picture 11">
          <a:extLst>
            <a:ext uri="{FF2B5EF4-FFF2-40B4-BE49-F238E27FC236}">
              <a16:creationId xmlns:a16="http://schemas.microsoft.com/office/drawing/2014/main" id="{D80F029E-F895-E7E2-44E7-95A828EE6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807" y="1341787"/>
          <a:ext cx="5226326" cy="2637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50</xdr:row>
      <xdr:rowOff>38100</xdr:rowOff>
    </xdr:from>
    <xdr:to>
      <xdr:col>14</xdr:col>
      <xdr:colOff>323850</xdr:colOff>
      <xdr:row>82</xdr:row>
      <xdr:rowOff>3703</xdr:rowOff>
    </xdr:to>
    <xdr:pic>
      <xdr:nvPicPr>
        <xdr:cNvPr id="21" name="Picture 20">
          <a:extLst>
            <a:ext uri="{FF2B5EF4-FFF2-40B4-BE49-F238E27FC236}">
              <a16:creationId xmlns:a16="http://schemas.microsoft.com/office/drawing/2014/main" id="{2D2ADC90-6C9E-55BC-7EB1-8E1D963DAC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0706100"/>
          <a:ext cx="7772400" cy="6061603"/>
        </a:xfrm>
        <a:prstGeom prst="rect">
          <a:avLst/>
        </a:prstGeom>
        <a:ln w="12700">
          <a:solidFill>
            <a:schemeClr val="tx1"/>
          </a:solidFill>
        </a:ln>
      </xdr:spPr>
    </xdr:pic>
    <xdr:clientData/>
  </xdr:twoCellAnchor>
  <xdr:twoCellAnchor editAs="oneCell">
    <xdr:from>
      <xdr:col>1</xdr:col>
      <xdr:colOff>0</xdr:colOff>
      <xdr:row>84</xdr:row>
      <xdr:rowOff>95250</xdr:rowOff>
    </xdr:from>
    <xdr:to>
      <xdr:col>14</xdr:col>
      <xdr:colOff>317827</xdr:colOff>
      <xdr:row>117</xdr:row>
      <xdr:rowOff>24891</xdr:rowOff>
    </xdr:to>
    <xdr:pic>
      <xdr:nvPicPr>
        <xdr:cNvPr id="23" name="Picture 22">
          <a:extLst>
            <a:ext uri="{FF2B5EF4-FFF2-40B4-BE49-F238E27FC236}">
              <a16:creationId xmlns:a16="http://schemas.microsoft.com/office/drawing/2014/main" id="{0F1B4298-0AF8-C59A-312C-14D0D33FC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17240250"/>
          <a:ext cx="7766377" cy="6216141"/>
        </a:xfrm>
        <a:prstGeom prst="rect">
          <a:avLst/>
        </a:prstGeom>
        <a:ln w="12700">
          <a:solidFill>
            <a:schemeClr val="tx1"/>
          </a:solidFill>
        </a:ln>
      </xdr:spPr>
    </xdr:pic>
    <xdr:clientData/>
  </xdr:twoCellAnchor>
  <xdr:twoCellAnchor editAs="oneCell">
    <xdr:from>
      <xdr:col>1</xdr:col>
      <xdr:colOff>0</xdr:colOff>
      <xdr:row>17</xdr:row>
      <xdr:rowOff>66261</xdr:rowOff>
    </xdr:from>
    <xdr:to>
      <xdr:col>14</xdr:col>
      <xdr:colOff>320387</xdr:colOff>
      <xdr:row>49</xdr:row>
      <xdr:rowOff>110022</xdr:rowOff>
    </xdr:to>
    <xdr:pic>
      <xdr:nvPicPr>
        <xdr:cNvPr id="25" name="Picture 24">
          <a:extLst>
            <a:ext uri="{FF2B5EF4-FFF2-40B4-BE49-F238E27FC236}">
              <a16:creationId xmlns:a16="http://schemas.microsoft.com/office/drawing/2014/main" id="{F9AB7982-26FD-1769-C64E-04AF272BF1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2522" y="4447761"/>
          <a:ext cx="7807865" cy="6139761"/>
        </a:xfrm>
        <a:prstGeom prst="rect">
          <a:avLst/>
        </a:prstGeom>
        <a:ln w="12700">
          <a:solidFill>
            <a:schemeClr val="tx1"/>
          </a:solidFill>
        </a:ln>
      </xdr:spPr>
    </xdr:pic>
    <xdr:clientData/>
  </xdr:twoCellAnchor>
  <xdr:twoCellAnchor editAs="oneCell">
    <xdr:from>
      <xdr:col>1</xdr:col>
      <xdr:colOff>0</xdr:colOff>
      <xdr:row>118</xdr:row>
      <xdr:rowOff>120512</xdr:rowOff>
    </xdr:from>
    <xdr:to>
      <xdr:col>13</xdr:col>
      <xdr:colOff>390525</xdr:colOff>
      <xdr:row>148</xdr:row>
      <xdr:rowOff>137972</xdr:rowOff>
    </xdr:to>
    <xdr:pic>
      <xdr:nvPicPr>
        <xdr:cNvPr id="27" name="Picture 26">
          <a:extLst>
            <a:ext uri="{FF2B5EF4-FFF2-40B4-BE49-F238E27FC236}">
              <a16:creationId xmlns:a16="http://schemas.microsoft.com/office/drawing/2014/main" id="{C7AF79BA-44B0-9206-D888-E640340792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3350" y="23742512"/>
          <a:ext cx="7229475" cy="5732460"/>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5" name="Chart 4">
          <a:extLst>
            <a:ext uri="{FF2B5EF4-FFF2-40B4-BE49-F238E27FC236}">
              <a16:creationId xmlns:a16="http://schemas.microsoft.com/office/drawing/2014/main" id="{C0A95B9D-9340-4E51-AF7B-A545406BE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432290</xdr:colOff>
      <xdr:row>172</xdr:row>
      <xdr:rowOff>21981</xdr:rowOff>
    </xdr:from>
    <xdr:to>
      <xdr:col>16</xdr:col>
      <xdr:colOff>52757</xdr:colOff>
      <xdr:row>182</xdr:row>
      <xdr:rowOff>169619</xdr:rowOff>
    </xdr:to>
    <xdr:graphicFrame macro="">
      <xdr:nvGraphicFramePr>
        <xdr:cNvPr id="2" name="Chart 1">
          <a:extLst>
            <a:ext uri="{FF2B5EF4-FFF2-40B4-BE49-F238E27FC236}">
              <a16:creationId xmlns:a16="http://schemas.microsoft.com/office/drawing/2014/main" id="{3810758F-FFB0-4081-93CD-32F7104BE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15</xdr:row>
      <xdr:rowOff>0</xdr:rowOff>
    </xdr:from>
    <xdr:to>
      <xdr:col>14</xdr:col>
      <xdr:colOff>0</xdr:colOff>
      <xdr:row>29</xdr:row>
      <xdr:rowOff>76200</xdr:rowOff>
    </xdr:to>
    <xdr:graphicFrame macro="">
      <xdr:nvGraphicFramePr>
        <xdr:cNvPr id="3" name="Chart 2">
          <a:extLst>
            <a:ext uri="{FF2B5EF4-FFF2-40B4-BE49-F238E27FC236}">
              <a16:creationId xmlns:a16="http://schemas.microsoft.com/office/drawing/2014/main" id="{DC98C934-EF05-454B-B0C2-D5ABE90B5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504825</xdr:colOff>
      <xdr:row>4</xdr:row>
      <xdr:rowOff>47626</xdr:rowOff>
    </xdr:from>
    <xdr:to>
      <xdr:col>13</xdr:col>
      <xdr:colOff>85725</xdr:colOff>
      <xdr:row>12</xdr:row>
      <xdr:rowOff>66676</xdr:rowOff>
    </xdr:to>
    <mc:AlternateContent xmlns:mc="http://schemas.openxmlformats.org/markup-compatibility/2006" xmlns:a14="http://schemas.microsoft.com/office/drawing/2010/main">
      <mc:Choice Requires="a14">
        <xdr:graphicFrame macro="">
          <xdr:nvGraphicFramePr>
            <xdr:cNvPr id="4" name="SalesRep 1">
              <a:extLst>
                <a:ext uri="{FF2B5EF4-FFF2-40B4-BE49-F238E27FC236}">
                  <a16:creationId xmlns:a16="http://schemas.microsoft.com/office/drawing/2014/main" id="{51DF2200-21C4-4B2B-B39F-F0CE64C346B6}"/>
                </a:ext>
              </a:extLst>
            </xdr:cNvPr>
            <xdr:cNvGraphicFramePr/>
          </xdr:nvGraphicFramePr>
          <xdr:xfrm>
            <a:off x="0" y="0"/>
            <a:ext cx="0" cy="0"/>
          </xdr:xfrm>
          <a:graphic>
            <a:graphicData uri="http://schemas.microsoft.com/office/drawing/2010/slicer">
              <sle:slicer xmlns:sle="http://schemas.microsoft.com/office/drawing/2010/slicer" name="SalesRep 1"/>
            </a:graphicData>
          </a:graphic>
        </xdr:graphicFrame>
      </mc:Choice>
      <mc:Fallback xmlns="">
        <xdr:sp macro="" textlink="">
          <xdr:nvSpPr>
            <xdr:cNvPr id="0" name=""/>
            <xdr:cNvSpPr>
              <a:spLocks noTextEdit="1"/>
            </xdr:cNvSpPr>
          </xdr:nvSpPr>
          <xdr:spPr>
            <a:xfrm>
              <a:off x="9763125" y="809626"/>
              <a:ext cx="1371600" cy="1543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02-M365ExcelClas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1.706379282405" createdVersion="8" refreshedVersion="8" minRefreshableVersion="3" recordCount="164" xr:uid="{9B1A1B3B-7CEE-4522-83DF-82CB3B41386D}">
  <cacheSource type="worksheet">
    <worksheetSource ref="B6:D170" sheet="DAExample" r:id="rId2"/>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ount="164">
        <n v="1645.01"/>
        <n v="4828.54"/>
        <n v="3634.56"/>
        <n v="2713.46"/>
        <n v="679.07"/>
        <n v="1526.73"/>
        <n v="3151.76"/>
        <n v="3554.02"/>
        <n v="3409.51"/>
        <n v="3361.29"/>
        <n v="458.09"/>
        <n v="2140.04"/>
        <n v="3882.28"/>
        <n v="1608.7"/>
        <n v="3223.12"/>
        <n v="98.57"/>
        <n v="1616.32"/>
        <n v="2907.42"/>
        <n v="2384.9699999999998"/>
        <n v="4326.08"/>
        <n v="554.62"/>
        <n v="1904.62"/>
        <n v="156.34"/>
        <n v="883.34"/>
        <n v="3838.87"/>
        <n v="787.87"/>
        <n v="3354.4"/>
        <n v="4467.0200000000004"/>
        <n v="4434.0600000000004"/>
        <n v="1970.14"/>
        <n v="2066.4299999999998"/>
        <n v="1797.46"/>
        <n v="1635.13"/>
        <n v="3389.24"/>
        <n v="1775.61"/>
        <n v="67.38"/>
        <n v="1363.2"/>
        <n v="1854.64"/>
        <n v="1450.63"/>
        <n v="1818.23"/>
        <n v="4546.43"/>
        <n v="4710.5200000000004"/>
        <n v="1482.88"/>
        <n v="2322.23"/>
        <n v="1561.53"/>
        <n v="4510.13"/>
        <n v="1576.29"/>
        <n v="4297.68"/>
        <n v="43.43"/>
        <n v="740.43"/>
        <n v="554.48"/>
        <n v="3194.89"/>
        <n v="4063.91"/>
        <n v="697.75"/>
        <n v="2938.14"/>
        <n v="2738.8"/>
        <n v="4690.49"/>
        <n v="1777.52"/>
        <n v="4294.17"/>
        <n v="3709.57"/>
        <n v="2200.5300000000002"/>
        <n v="4410.6099999999997"/>
        <n v="4752.4799999999996"/>
        <n v="3170.86"/>
        <n v="2539.84"/>
        <n v="2026.19"/>
        <n v="3367.39"/>
        <n v="494.38"/>
        <n v="4499.43"/>
        <n v="1723.54"/>
        <n v="3263.26"/>
        <n v="2859.62"/>
        <n v="2220.35"/>
        <n v="4272.3999999999996"/>
        <n v="2574.33"/>
        <n v="5229.01"/>
        <n v="4151.47"/>
        <n v="4213.6499999999996"/>
        <n v="1616.68"/>
        <n v="2320.8000000000002"/>
        <n v="4672.2"/>
        <n v="3164.17"/>
        <n v="3544.53"/>
        <n v="4532.2299999999996"/>
        <n v="2321.62"/>
        <n v="3939.16"/>
        <n v="2980.75"/>
        <n v="3062.21"/>
        <n v="6239.21"/>
        <n v="2906.82"/>
        <n v="5812.71"/>
        <n v="6139.01"/>
        <n v="2248.7800000000002"/>
        <n v="4344.4399999999996"/>
        <n v="4981.83"/>
        <n v="3066.47"/>
        <n v="2925.87"/>
        <n v="3360.52"/>
        <n v="6476.19"/>
        <n v="3676.99"/>
        <n v="1381.72"/>
        <n v="6205.55"/>
        <n v="4677.09"/>
        <n v="1856.15"/>
        <n v="3620.88"/>
        <n v="6745.45"/>
        <n v="2483.2399999999998"/>
        <n v="6701.15"/>
        <n v="5294.68"/>
        <n v="3161.1"/>
        <n v="1605.18"/>
        <n v="6773.57"/>
        <n v="3641.61"/>
        <n v="2727.85"/>
        <n v="5203.76"/>
        <n v="4230.25"/>
        <n v="4971.41"/>
        <n v="4893.76"/>
        <n v="4069.41"/>
        <n v="6304.83"/>
        <n v="1534.98"/>
        <n v="6195.64"/>
        <n v="3860.31"/>
        <n v="2174.94"/>
        <n v="6436.11"/>
        <n v="3183.81"/>
        <n v="1335.64"/>
        <n v="4127.82"/>
        <n v="6973.41"/>
        <n v="2386.48"/>
        <n v="1318.06"/>
        <n v="7224.19"/>
        <n v="7674.41"/>
        <n v="4695.04"/>
        <n v="5521.63"/>
        <n v="4431.01"/>
        <n v="6269.22"/>
        <n v="6099.11"/>
        <n v="6523.01"/>
        <n v="5528.17"/>
        <n v="4519.07"/>
        <n v="7011.71"/>
        <n v="6647.08"/>
        <n v="5209.62"/>
        <n v="3831.24"/>
        <n v="4555.79"/>
        <n v="4665.33"/>
        <n v="5006.4799999999996"/>
        <n v="6344.04"/>
        <n v="6082.79"/>
        <n v="4217.26"/>
        <n v="7645.36"/>
        <n v="7361.51"/>
        <n v="4197.76"/>
        <n v="7737.13"/>
        <n v="6948.28"/>
        <n v="5735.86"/>
        <n v="5307.59"/>
        <n v="5534.7"/>
        <n v="6854.52"/>
        <n v="5276.25"/>
        <n v="4064.22"/>
        <n v="3835.19"/>
        <n v="4163.58"/>
      </sharedItems>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pivotCacheId="107204494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rvin, Michael" refreshedDate="44754.629616319442" createdVersion="8" refreshedVersion="8" minRefreshableVersion="3" recordCount="164" xr:uid="{04AE94BA-3820-406F-8FE8-2304BFD26BB5}">
  <cacheSource type="worksheet">
    <worksheetSource name="HW02SalesAnswer"/>
  </cacheSource>
  <cacheFields count="5">
    <cacheField name="Date" numFmtId="165">
      <sharedItems containsSemiMixedTypes="0" containsNonDate="0" containsDate="1" containsString="0" minDate="2023-01-05T00:00:00" maxDate="2023-06-27T00:00:00" count="105">
        <d v="2023-01-05T00:00:00"/>
        <d v="2023-01-06T00:00:00"/>
        <d v="2023-01-08T00:00:00"/>
        <d v="2023-01-11T00:00:00"/>
        <d v="2023-01-13T00:00:00"/>
        <d v="2023-01-14T00:00:00"/>
        <d v="2023-01-15T00:00:00"/>
        <d v="2023-01-17T00:00:00"/>
        <d v="2023-01-21T00:00:00"/>
        <d v="2023-01-22T00:00:00"/>
        <d v="2023-01-23T00:00:00"/>
        <d v="2023-01-25T00:00:00"/>
        <d v="2023-01-26T00:00:00"/>
        <d v="2023-01-27T00:00:00"/>
        <d v="2023-01-29T00:00:00"/>
        <d v="2023-01-30T00:00:00"/>
        <d v="2023-02-01T00:00:00"/>
        <d v="2023-02-02T00:00:00"/>
        <d v="2023-02-03T00:00:00"/>
        <d v="2023-02-05T00:00:00"/>
        <d v="2023-02-07T00:00:00"/>
        <d v="2023-02-08T00:00:00"/>
        <d v="2023-02-09T00:00:00"/>
        <d v="2023-02-12T00:00:00"/>
        <d v="2023-02-13T00:00:00"/>
        <d v="2023-02-14T00:00:00"/>
        <d v="2023-02-15T00:00:00"/>
        <d v="2023-02-16T00:00:00"/>
        <d v="2023-02-22T00:00:00"/>
        <d v="2023-02-23T00:00:00"/>
        <d v="2023-02-24T00:00:00"/>
        <d v="2023-02-25T00:00:00"/>
        <d v="2023-03-01T00:00:00"/>
        <d v="2023-03-02T00:00:00"/>
        <d v="2023-03-05T00:00:00"/>
        <d v="2023-03-08T00:00:00"/>
        <d v="2023-03-09T00:00:00"/>
        <d v="2023-03-12T00:00:00"/>
        <d v="2023-03-13T00:00:00"/>
        <d v="2023-03-14T00:00:00"/>
        <d v="2023-03-15T00:00:00"/>
        <d v="2023-03-16T00:00:00"/>
        <d v="2023-03-19T00:00:00"/>
        <d v="2023-03-24T00:00:00"/>
        <d v="2023-03-26T00:00:00"/>
        <d v="2023-03-27T00:00:00"/>
        <d v="2023-03-28T00:00:00"/>
        <d v="2023-03-29T00:00:00"/>
        <d v="2023-04-01T00:00:00"/>
        <d v="2023-04-02T00:00:00"/>
        <d v="2023-04-03T00:00:00"/>
        <d v="2023-04-04T00:00:00"/>
        <d v="2023-04-06T00:00:00"/>
        <d v="2023-04-07T00:00:00"/>
        <d v="2023-04-08T00:00:00"/>
        <d v="2023-04-09T00:00:00"/>
        <d v="2023-04-11T00:00:00"/>
        <d v="2023-04-15T00:00:00"/>
        <d v="2023-04-16T00:00:00"/>
        <d v="2023-04-17T00:00:00"/>
        <d v="2023-04-18T00:00:00"/>
        <d v="2023-04-19T00:00:00"/>
        <d v="2023-04-20T00:00:00"/>
        <d v="2023-04-22T00:00:00"/>
        <d v="2023-04-25T00:00:00"/>
        <d v="2023-04-28T00:00:00"/>
        <d v="2023-04-29T00:00:00"/>
        <d v="2023-04-30T00:00:00"/>
        <d v="2023-05-03T00:00:00"/>
        <d v="2023-05-04T00:00:00"/>
        <d v="2023-05-09T00:00:00"/>
        <d v="2023-05-10T00:00:00"/>
        <d v="2023-05-11T00:00:00"/>
        <d v="2023-05-12T00:00:00"/>
        <d v="2023-05-13T00:00:00"/>
        <d v="2023-05-17T00:00:00"/>
        <d v="2023-05-18T00:00:00"/>
        <d v="2023-05-22T00:00:00"/>
        <d v="2023-05-23T00:00:00"/>
        <d v="2023-05-24T00:00:00"/>
        <d v="2023-05-25T00:00:00"/>
        <d v="2023-05-26T00:00:00"/>
        <d v="2023-05-27T00:00:00"/>
        <d v="2023-05-28T00:00:00"/>
        <d v="2023-05-29T00:00:00"/>
        <d v="2023-05-30T00:00:00"/>
        <d v="2023-05-31T00:00:00"/>
        <d v="2023-06-01T00:00:00"/>
        <d v="2023-06-02T00:00:00"/>
        <d v="2023-06-03T00:00:00"/>
        <d v="2023-06-04T00:00:00"/>
        <d v="2023-06-05T00:00:00"/>
        <d v="2023-06-07T00:00:00"/>
        <d v="2023-06-08T00:00:00"/>
        <d v="2023-06-09T00:00:00"/>
        <d v="2023-06-10T00:00:00"/>
        <d v="2023-06-12T00:00:00"/>
        <d v="2023-06-14T00:00:00"/>
        <d v="2023-06-16T00:00:00"/>
        <d v="2023-06-17T00:00:00"/>
        <d v="2023-06-18T00:00:00"/>
        <d v="2023-06-20T00:00:00"/>
        <d v="2023-06-23T00:00:00"/>
        <d v="2023-06-25T00:00:00"/>
        <d v="2023-06-26T00:00:00"/>
      </sharedItems>
      <fieldGroup par="4"/>
    </cacheField>
    <cacheField name="SalesRep" numFmtId="0">
      <sharedItems count="4">
        <s v="Jim"/>
        <s v="Chantel"/>
        <s v="Tyrone"/>
        <s v="Jo"/>
      </sharedItems>
    </cacheField>
    <cacheField name="Sales ($)" numFmtId="0">
      <sharedItems containsSemiMixedTypes="0" containsString="0" containsNumber="1" minValue="43.43" maxValue="7737.13"/>
    </cacheField>
    <cacheField name="Days (Date)" numFmtId="0" databaseField="0">
      <fieldGroup base="0">
        <rangePr groupBy="days" startDate="2023-01-05T00:00:00" endDate="2023-06-27T00:00:00"/>
        <groupItems count="368">
          <s v="&lt;1/5/23"/>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6/27/23"/>
        </groupItems>
      </fieldGroup>
    </cacheField>
    <cacheField name="Months (Date)" numFmtId="0" databaseField="0">
      <fieldGroup base="0">
        <rangePr groupBy="months" startDate="2023-01-05T00:00:00" endDate="2023-06-27T00:00:00"/>
        <groupItems count="14">
          <s v="&lt;1/5/23"/>
          <s v="Jan"/>
          <s v="Feb"/>
          <s v="Mar"/>
          <s v="Apr"/>
          <s v="May"/>
          <s v="Jun"/>
          <s v="Jul"/>
          <s v="Aug"/>
          <s v="Sep"/>
          <s v="Oct"/>
          <s v="Nov"/>
          <s v="Dec"/>
          <s v="&gt;6/27/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x v="0"/>
  </r>
  <r>
    <x v="1"/>
    <x v="0"/>
    <x v="1"/>
  </r>
  <r>
    <x v="2"/>
    <x v="1"/>
    <x v="2"/>
  </r>
  <r>
    <x v="3"/>
    <x v="1"/>
    <x v="3"/>
  </r>
  <r>
    <x v="4"/>
    <x v="0"/>
    <x v="4"/>
  </r>
  <r>
    <x v="4"/>
    <x v="2"/>
    <x v="5"/>
  </r>
  <r>
    <x v="5"/>
    <x v="2"/>
    <x v="6"/>
  </r>
  <r>
    <x v="5"/>
    <x v="3"/>
    <x v="7"/>
  </r>
  <r>
    <x v="5"/>
    <x v="2"/>
    <x v="8"/>
  </r>
  <r>
    <x v="6"/>
    <x v="1"/>
    <x v="9"/>
  </r>
  <r>
    <x v="6"/>
    <x v="3"/>
    <x v="10"/>
  </r>
  <r>
    <x v="6"/>
    <x v="1"/>
    <x v="11"/>
  </r>
  <r>
    <x v="7"/>
    <x v="0"/>
    <x v="12"/>
  </r>
  <r>
    <x v="8"/>
    <x v="1"/>
    <x v="13"/>
  </r>
  <r>
    <x v="8"/>
    <x v="2"/>
    <x v="14"/>
  </r>
  <r>
    <x v="9"/>
    <x v="2"/>
    <x v="15"/>
  </r>
  <r>
    <x v="9"/>
    <x v="3"/>
    <x v="16"/>
  </r>
  <r>
    <x v="10"/>
    <x v="1"/>
    <x v="17"/>
  </r>
  <r>
    <x v="11"/>
    <x v="2"/>
    <x v="18"/>
  </r>
  <r>
    <x v="11"/>
    <x v="0"/>
    <x v="19"/>
  </r>
  <r>
    <x v="11"/>
    <x v="0"/>
    <x v="20"/>
  </r>
  <r>
    <x v="12"/>
    <x v="2"/>
    <x v="21"/>
  </r>
  <r>
    <x v="12"/>
    <x v="0"/>
    <x v="22"/>
  </r>
  <r>
    <x v="13"/>
    <x v="1"/>
    <x v="23"/>
  </r>
  <r>
    <x v="14"/>
    <x v="3"/>
    <x v="24"/>
  </r>
  <r>
    <x v="15"/>
    <x v="1"/>
    <x v="25"/>
  </r>
  <r>
    <x v="15"/>
    <x v="2"/>
    <x v="26"/>
  </r>
  <r>
    <x v="16"/>
    <x v="3"/>
    <x v="27"/>
  </r>
  <r>
    <x v="16"/>
    <x v="0"/>
    <x v="28"/>
  </r>
  <r>
    <x v="17"/>
    <x v="0"/>
    <x v="29"/>
  </r>
  <r>
    <x v="17"/>
    <x v="1"/>
    <x v="30"/>
  </r>
  <r>
    <x v="18"/>
    <x v="1"/>
    <x v="31"/>
  </r>
  <r>
    <x v="18"/>
    <x v="0"/>
    <x v="32"/>
  </r>
  <r>
    <x v="18"/>
    <x v="1"/>
    <x v="33"/>
  </r>
  <r>
    <x v="19"/>
    <x v="3"/>
    <x v="34"/>
  </r>
  <r>
    <x v="20"/>
    <x v="0"/>
    <x v="35"/>
  </r>
  <r>
    <x v="20"/>
    <x v="3"/>
    <x v="36"/>
  </r>
  <r>
    <x v="20"/>
    <x v="2"/>
    <x v="37"/>
  </r>
  <r>
    <x v="21"/>
    <x v="3"/>
    <x v="38"/>
  </r>
  <r>
    <x v="21"/>
    <x v="1"/>
    <x v="39"/>
  </r>
  <r>
    <x v="21"/>
    <x v="1"/>
    <x v="40"/>
  </r>
  <r>
    <x v="22"/>
    <x v="2"/>
    <x v="41"/>
  </r>
  <r>
    <x v="23"/>
    <x v="2"/>
    <x v="42"/>
  </r>
  <r>
    <x v="23"/>
    <x v="3"/>
    <x v="43"/>
  </r>
  <r>
    <x v="24"/>
    <x v="3"/>
    <x v="44"/>
  </r>
  <r>
    <x v="25"/>
    <x v="2"/>
    <x v="45"/>
  </r>
  <r>
    <x v="25"/>
    <x v="3"/>
    <x v="46"/>
  </r>
  <r>
    <x v="26"/>
    <x v="0"/>
    <x v="47"/>
  </r>
  <r>
    <x v="27"/>
    <x v="1"/>
    <x v="48"/>
  </r>
  <r>
    <x v="27"/>
    <x v="0"/>
    <x v="49"/>
  </r>
  <r>
    <x v="28"/>
    <x v="3"/>
    <x v="50"/>
  </r>
  <r>
    <x v="28"/>
    <x v="1"/>
    <x v="51"/>
  </r>
  <r>
    <x v="29"/>
    <x v="3"/>
    <x v="52"/>
  </r>
  <r>
    <x v="30"/>
    <x v="2"/>
    <x v="53"/>
  </r>
  <r>
    <x v="31"/>
    <x v="1"/>
    <x v="54"/>
  </r>
  <r>
    <x v="31"/>
    <x v="3"/>
    <x v="55"/>
  </r>
  <r>
    <x v="32"/>
    <x v="2"/>
    <x v="56"/>
  </r>
  <r>
    <x v="33"/>
    <x v="0"/>
    <x v="57"/>
  </r>
  <r>
    <x v="34"/>
    <x v="2"/>
    <x v="58"/>
  </r>
  <r>
    <x v="35"/>
    <x v="0"/>
    <x v="59"/>
  </r>
  <r>
    <x v="36"/>
    <x v="3"/>
    <x v="60"/>
  </r>
  <r>
    <x v="37"/>
    <x v="1"/>
    <x v="61"/>
  </r>
  <r>
    <x v="37"/>
    <x v="3"/>
    <x v="62"/>
  </r>
  <r>
    <x v="38"/>
    <x v="2"/>
    <x v="63"/>
  </r>
  <r>
    <x v="39"/>
    <x v="1"/>
    <x v="64"/>
  </r>
  <r>
    <x v="40"/>
    <x v="0"/>
    <x v="65"/>
  </r>
  <r>
    <x v="41"/>
    <x v="1"/>
    <x v="66"/>
  </r>
  <r>
    <x v="41"/>
    <x v="2"/>
    <x v="67"/>
  </r>
  <r>
    <x v="42"/>
    <x v="3"/>
    <x v="68"/>
  </r>
  <r>
    <x v="43"/>
    <x v="0"/>
    <x v="69"/>
  </r>
  <r>
    <x v="44"/>
    <x v="2"/>
    <x v="70"/>
  </r>
  <r>
    <x v="45"/>
    <x v="2"/>
    <x v="71"/>
  </r>
  <r>
    <x v="46"/>
    <x v="3"/>
    <x v="72"/>
  </r>
  <r>
    <x v="47"/>
    <x v="0"/>
    <x v="73"/>
  </r>
  <r>
    <x v="47"/>
    <x v="3"/>
    <x v="74"/>
  </r>
  <r>
    <x v="48"/>
    <x v="3"/>
    <x v="75"/>
  </r>
  <r>
    <x v="48"/>
    <x v="1"/>
    <x v="76"/>
  </r>
  <r>
    <x v="49"/>
    <x v="1"/>
    <x v="77"/>
  </r>
  <r>
    <x v="50"/>
    <x v="3"/>
    <x v="78"/>
  </r>
  <r>
    <x v="51"/>
    <x v="0"/>
    <x v="79"/>
  </r>
  <r>
    <x v="52"/>
    <x v="2"/>
    <x v="80"/>
  </r>
  <r>
    <x v="52"/>
    <x v="1"/>
    <x v="81"/>
  </r>
  <r>
    <x v="53"/>
    <x v="2"/>
    <x v="82"/>
  </r>
  <r>
    <x v="54"/>
    <x v="1"/>
    <x v="83"/>
  </r>
  <r>
    <x v="55"/>
    <x v="0"/>
    <x v="84"/>
  </r>
  <r>
    <x v="56"/>
    <x v="0"/>
    <x v="85"/>
  </r>
  <r>
    <x v="57"/>
    <x v="1"/>
    <x v="86"/>
  </r>
  <r>
    <x v="58"/>
    <x v="3"/>
    <x v="87"/>
  </r>
  <r>
    <x v="59"/>
    <x v="3"/>
    <x v="88"/>
  </r>
  <r>
    <x v="60"/>
    <x v="1"/>
    <x v="89"/>
  </r>
  <r>
    <x v="61"/>
    <x v="3"/>
    <x v="90"/>
  </r>
  <r>
    <x v="62"/>
    <x v="0"/>
    <x v="91"/>
  </r>
  <r>
    <x v="62"/>
    <x v="1"/>
    <x v="92"/>
  </r>
  <r>
    <x v="62"/>
    <x v="1"/>
    <x v="93"/>
  </r>
  <r>
    <x v="63"/>
    <x v="2"/>
    <x v="94"/>
  </r>
  <r>
    <x v="64"/>
    <x v="3"/>
    <x v="95"/>
  </r>
  <r>
    <x v="64"/>
    <x v="1"/>
    <x v="96"/>
  </r>
  <r>
    <x v="65"/>
    <x v="0"/>
    <x v="97"/>
  </r>
  <r>
    <x v="66"/>
    <x v="2"/>
    <x v="98"/>
  </r>
  <r>
    <x v="66"/>
    <x v="2"/>
    <x v="99"/>
  </r>
  <r>
    <x v="66"/>
    <x v="2"/>
    <x v="100"/>
  </r>
  <r>
    <x v="66"/>
    <x v="1"/>
    <x v="101"/>
  </r>
  <r>
    <x v="67"/>
    <x v="0"/>
    <x v="102"/>
  </r>
  <r>
    <x v="67"/>
    <x v="1"/>
    <x v="103"/>
  </r>
  <r>
    <x v="68"/>
    <x v="2"/>
    <x v="104"/>
  </r>
  <r>
    <x v="68"/>
    <x v="1"/>
    <x v="105"/>
  </r>
  <r>
    <x v="68"/>
    <x v="3"/>
    <x v="106"/>
  </r>
  <r>
    <x v="69"/>
    <x v="1"/>
    <x v="107"/>
  </r>
  <r>
    <x v="70"/>
    <x v="0"/>
    <x v="108"/>
  </r>
  <r>
    <x v="70"/>
    <x v="3"/>
    <x v="109"/>
  </r>
  <r>
    <x v="71"/>
    <x v="1"/>
    <x v="110"/>
  </r>
  <r>
    <x v="71"/>
    <x v="2"/>
    <x v="111"/>
  </r>
  <r>
    <x v="71"/>
    <x v="3"/>
    <x v="112"/>
  </r>
  <r>
    <x v="72"/>
    <x v="2"/>
    <x v="113"/>
  </r>
  <r>
    <x v="73"/>
    <x v="2"/>
    <x v="114"/>
  </r>
  <r>
    <x v="74"/>
    <x v="0"/>
    <x v="115"/>
  </r>
  <r>
    <x v="75"/>
    <x v="1"/>
    <x v="116"/>
  </r>
  <r>
    <x v="76"/>
    <x v="2"/>
    <x v="117"/>
  </r>
  <r>
    <x v="77"/>
    <x v="2"/>
    <x v="118"/>
  </r>
  <r>
    <x v="78"/>
    <x v="3"/>
    <x v="119"/>
  </r>
  <r>
    <x v="78"/>
    <x v="0"/>
    <x v="120"/>
  </r>
  <r>
    <x v="79"/>
    <x v="0"/>
    <x v="121"/>
  </r>
  <r>
    <x v="80"/>
    <x v="3"/>
    <x v="122"/>
  </r>
  <r>
    <x v="81"/>
    <x v="3"/>
    <x v="123"/>
  </r>
  <r>
    <x v="81"/>
    <x v="3"/>
    <x v="124"/>
  </r>
  <r>
    <x v="82"/>
    <x v="0"/>
    <x v="125"/>
  </r>
  <r>
    <x v="83"/>
    <x v="3"/>
    <x v="126"/>
  </r>
  <r>
    <x v="83"/>
    <x v="0"/>
    <x v="127"/>
  </r>
  <r>
    <x v="84"/>
    <x v="3"/>
    <x v="128"/>
  </r>
  <r>
    <x v="85"/>
    <x v="3"/>
    <x v="129"/>
  </r>
  <r>
    <x v="86"/>
    <x v="2"/>
    <x v="130"/>
  </r>
  <r>
    <x v="87"/>
    <x v="2"/>
    <x v="131"/>
  </r>
  <r>
    <x v="88"/>
    <x v="0"/>
    <x v="132"/>
  </r>
  <r>
    <x v="88"/>
    <x v="3"/>
    <x v="133"/>
  </r>
  <r>
    <x v="89"/>
    <x v="2"/>
    <x v="134"/>
  </r>
  <r>
    <x v="90"/>
    <x v="0"/>
    <x v="135"/>
  </r>
  <r>
    <x v="91"/>
    <x v="2"/>
    <x v="136"/>
  </r>
  <r>
    <x v="91"/>
    <x v="3"/>
    <x v="137"/>
  </r>
  <r>
    <x v="91"/>
    <x v="2"/>
    <x v="138"/>
  </r>
  <r>
    <x v="92"/>
    <x v="0"/>
    <x v="139"/>
  </r>
  <r>
    <x v="92"/>
    <x v="0"/>
    <x v="140"/>
  </r>
  <r>
    <x v="93"/>
    <x v="1"/>
    <x v="141"/>
  </r>
  <r>
    <x v="93"/>
    <x v="0"/>
    <x v="142"/>
  </r>
  <r>
    <x v="93"/>
    <x v="1"/>
    <x v="143"/>
  </r>
  <r>
    <x v="94"/>
    <x v="2"/>
    <x v="144"/>
  </r>
  <r>
    <x v="94"/>
    <x v="1"/>
    <x v="145"/>
  </r>
  <r>
    <x v="94"/>
    <x v="1"/>
    <x v="146"/>
  </r>
  <r>
    <x v="95"/>
    <x v="2"/>
    <x v="147"/>
  </r>
  <r>
    <x v="96"/>
    <x v="2"/>
    <x v="148"/>
  </r>
  <r>
    <x v="96"/>
    <x v="0"/>
    <x v="149"/>
  </r>
  <r>
    <x v="97"/>
    <x v="1"/>
    <x v="150"/>
  </r>
  <r>
    <x v="98"/>
    <x v="3"/>
    <x v="151"/>
  </r>
  <r>
    <x v="98"/>
    <x v="1"/>
    <x v="152"/>
  </r>
  <r>
    <x v="98"/>
    <x v="0"/>
    <x v="153"/>
  </r>
  <r>
    <x v="99"/>
    <x v="2"/>
    <x v="154"/>
  </r>
  <r>
    <x v="100"/>
    <x v="2"/>
    <x v="155"/>
  </r>
  <r>
    <x v="101"/>
    <x v="1"/>
    <x v="156"/>
  </r>
  <r>
    <x v="101"/>
    <x v="3"/>
    <x v="157"/>
  </r>
  <r>
    <x v="101"/>
    <x v="3"/>
    <x v="158"/>
  </r>
  <r>
    <x v="102"/>
    <x v="0"/>
    <x v="159"/>
  </r>
  <r>
    <x v="102"/>
    <x v="0"/>
    <x v="160"/>
  </r>
  <r>
    <x v="103"/>
    <x v="2"/>
    <x v="161"/>
  </r>
  <r>
    <x v="103"/>
    <x v="1"/>
    <x v="162"/>
  </r>
  <r>
    <x v="104"/>
    <x v="3"/>
    <x v="16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x v="0"/>
    <n v="1645.01"/>
  </r>
  <r>
    <x v="1"/>
    <x v="0"/>
    <n v="4828.54"/>
  </r>
  <r>
    <x v="2"/>
    <x v="1"/>
    <n v="3634.56"/>
  </r>
  <r>
    <x v="3"/>
    <x v="1"/>
    <n v="2713.46"/>
  </r>
  <r>
    <x v="4"/>
    <x v="0"/>
    <n v="679.07"/>
  </r>
  <r>
    <x v="4"/>
    <x v="2"/>
    <n v="1526.73"/>
  </r>
  <r>
    <x v="5"/>
    <x v="2"/>
    <n v="3151.76"/>
  </r>
  <r>
    <x v="5"/>
    <x v="3"/>
    <n v="3554.02"/>
  </r>
  <r>
    <x v="5"/>
    <x v="2"/>
    <n v="3409.51"/>
  </r>
  <r>
    <x v="6"/>
    <x v="1"/>
    <n v="3361.29"/>
  </r>
  <r>
    <x v="6"/>
    <x v="3"/>
    <n v="458.09"/>
  </r>
  <r>
    <x v="6"/>
    <x v="1"/>
    <n v="2140.04"/>
  </r>
  <r>
    <x v="7"/>
    <x v="0"/>
    <n v="3882.28"/>
  </r>
  <r>
    <x v="8"/>
    <x v="1"/>
    <n v="1608.7"/>
  </r>
  <r>
    <x v="8"/>
    <x v="2"/>
    <n v="3223.12"/>
  </r>
  <r>
    <x v="9"/>
    <x v="2"/>
    <n v="98.57"/>
  </r>
  <r>
    <x v="9"/>
    <x v="3"/>
    <n v="1616.32"/>
  </r>
  <r>
    <x v="10"/>
    <x v="1"/>
    <n v="2907.42"/>
  </r>
  <r>
    <x v="11"/>
    <x v="2"/>
    <n v="2384.9699999999998"/>
  </r>
  <r>
    <x v="11"/>
    <x v="0"/>
    <n v="4326.08"/>
  </r>
  <r>
    <x v="11"/>
    <x v="0"/>
    <n v="554.62"/>
  </r>
  <r>
    <x v="12"/>
    <x v="2"/>
    <n v="1904.62"/>
  </r>
  <r>
    <x v="12"/>
    <x v="0"/>
    <n v="156.34"/>
  </r>
  <r>
    <x v="13"/>
    <x v="1"/>
    <n v="883.34"/>
  </r>
  <r>
    <x v="14"/>
    <x v="3"/>
    <n v="3838.87"/>
  </r>
  <r>
    <x v="15"/>
    <x v="1"/>
    <n v="787.87"/>
  </r>
  <r>
    <x v="15"/>
    <x v="2"/>
    <n v="3354.4"/>
  </r>
  <r>
    <x v="16"/>
    <x v="3"/>
    <n v="4467.0200000000004"/>
  </r>
  <r>
    <x v="16"/>
    <x v="0"/>
    <n v="4434.0600000000004"/>
  </r>
  <r>
    <x v="17"/>
    <x v="0"/>
    <n v="1970.14"/>
  </r>
  <r>
    <x v="17"/>
    <x v="1"/>
    <n v="2066.4299999999998"/>
  </r>
  <r>
    <x v="18"/>
    <x v="1"/>
    <n v="1797.46"/>
  </r>
  <r>
    <x v="18"/>
    <x v="0"/>
    <n v="1635.13"/>
  </r>
  <r>
    <x v="18"/>
    <x v="1"/>
    <n v="3389.24"/>
  </r>
  <r>
    <x v="19"/>
    <x v="3"/>
    <n v="1775.61"/>
  </r>
  <r>
    <x v="20"/>
    <x v="0"/>
    <n v="67.38"/>
  </r>
  <r>
    <x v="20"/>
    <x v="3"/>
    <n v="1363.2"/>
  </r>
  <r>
    <x v="20"/>
    <x v="2"/>
    <n v="1854.64"/>
  </r>
  <r>
    <x v="21"/>
    <x v="3"/>
    <n v="1450.63"/>
  </r>
  <r>
    <x v="21"/>
    <x v="1"/>
    <n v="1818.23"/>
  </r>
  <r>
    <x v="21"/>
    <x v="1"/>
    <n v="4546.43"/>
  </r>
  <r>
    <x v="22"/>
    <x v="2"/>
    <n v="4710.5200000000004"/>
  </r>
  <r>
    <x v="23"/>
    <x v="2"/>
    <n v="1482.88"/>
  </r>
  <r>
    <x v="23"/>
    <x v="3"/>
    <n v="2322.23"/>
  </r>
  <r>
    <x v="24"/>
    <x v="3"/>
    <n v="1561.53"/>
  </r>
  <r>
    <x v="25"/>
    <x v="2"/>
    <n v="4510.13"/>
  </r>
  <r>
    <x v="25"/>
    <x v="3"/>
    <n v="1576.29"/>
  </r>
  <r>
    <x v="26"/>
    <x v="0"/>
    <n v="4297.68"/>
  </r>
  <r>
    <x v="27"/>
    <x v="1"/>
    <n v="43.43"/>
  </r>
  <r>
    <x v="27"/>
    <x v="0"/>
    <n v="740.43"/>
  </r>
  <r>
    <x v="28"/>
    <x v="3"/>
    <n v="554.48"/>
  </r>
  <r>
    <x v="28"/>
    <x v="1"/>
    <n v="3194.89"/>
  </r>
  <r>
    <x v="29"/>
    <x v="3"/>
    <n v="4063.91"/>
  </r>
  <r>
    <x v="30"/>
    <x v="2"/>
    <n v="697.75"/>
  </r>
  <r>
    <x v="31"/>
    <x v="1"/>
    <n v="2938.14"/>
  </r>
  <r>
    <x v="31"/>
    <x v="3"/>
    <n v="2738.8"/>
  </r>
  <r>
    <x v="32"/>
    <x v="2"/>
    <n v="4690.49"/>
  </r>
  <r>
    <x v="33"/>
    <x v="0"/>
    <n v="1777.52"/>
  </r>
  <r>
    <x v="34"/>
    <x v="2"/>
    <n v="4294.17"/>
  </r>
  <r>
    <x v="35"/>
    <x v="0"/>
    <n v="3709.57"/>
  </r>
  <r>
    <x v="36"/>
    <x v="3"/>
    <n v="2200.5300000000002"/>
  </r>
  <r>
    <x v="37"/>
    <x v="1"/>
    <n v="4410.6099999999997"/>
  </r>
  <r>
    <x v="37"/>
    <x v="3"/>
    <n v="4752.4799999999996"/>
  </r>
  <r>
    <x v="38"/>
    <x v="2"/>
    <n v="3170.86"/>
  </r>
  <r>
    <x v="39"/>
    <x v="1"/>
    <n v="2539.84"/>
  </r>
  <r>
    <x v="40"/>
    <x v="0"/>
    <n v="2026.19"/>
  </r>
  <r>
    <x v="41"/>
    <x v="1"/>
    <n v="3367.39"/>
  </r>
  <r>
    <x v="41"/>
    <x v="2"/>
    <n v="494.38"/>
  </r>
  <r>
    <x v="42"/>
    <x v="3"/>
    <n v="4499.43"/>
  </r>
  <r>
    <x v="43"/>
    <x v="0"/>
    <n v="1723.54"/>
  </r>
  <r>
    <x v="44"/>
    <x v="2"/>
    <n v="3263.26"/>
  </r>
  <r>
    <x v="45"/>
    <x v="2"/>
    <n v="2859.62"/>
  </r>
  <r>
    <x v="46"/>
    <x v="3"/>
    <n v="2220.35"/>
  </r>
  <r>
    <x v="47"/>
    <x v="0"/>
    <n v="4272.3999999999996"/>
  </r>
  <r>
    <x v="47"/>
    <x v="3"/>
    <n v="2574.33"/>
  </r>
  <r>
    <x v="48"/>
    <x v="3"/>
    <n v="5229.01"/>
  </r>
  <r>
    <x v="48"/>
    <x v="1"/>
    <n v="4151.47"/>
  </r>
  <r>
    <x v="49"/>
    <x v="1"/>
    <n v="4213.6499999999996"/>
  </r>
  <r>
    <x v="50"/>
    <x v="3"/>
    <n v="1616.68"/>
  </r>
  <r>
    <x v="51"/>
    <x v="0"/>
    <n v="2320.8000000000002"/>
  </r>
  <r>
    <x v="52"/>
    <x v="2"/>
    <n v="4672.2"/>
  </r>
  <r>
    <x v="52"/>
    <x v="1"/>
    <n v="3164.17"/>
  </r>
  <r>
    <x v="53"/>
    <x v="2"/>
    <n v="3544.53"/>
  </r>
  <r>
    <x v="54"/>
    <x v="1"/>
    <n v="4532.2299999999996"/>
  </r>
  <r>
    <x v="55"/>
    <x v="0"/>
    <n v="2321.62"/>
  </r>
  <r>
    <x v="56"/>
    <x v="0"/>
    <n v="3939.16"/>
  </r>
  <r>
    <x v="57"/>
    <x v="1"/>
    <n v="2980.75"/>
  </r>
  <r>
    <x v="58"/>
    <x v="3"/>
    <n v="3062.21"/>
  </r>
  <r>
    <x v="59"/>
    <x v="3"/>
    <n v="6239.21"/>
  </r>
  <r>
    <x v="60"/>
    <x v="1"/>
    <n v="2906.82"/>
  </r>
  <r>
    <x v="61"/>
    <x v="3"/>
    <n v="5812.71"/>
  </r>
  <r>
    <x v="62"/>
    <x v="0"/>
    <n v="6139.01"/>
  </r>
  <r>
    <x v="62"/>
    <x v="1"/>
    <n v="2248.7800000000002"/>
  </r>
  <r>
    <x v="62"/>
    <x v="1"/>
    <n v="4344.4399999999996"/>
  </r>
  <r>
    <x v="63"/>
    <x v="2"/>
    <n v="4981.83"/>
  </r>
  <r>
    <x v="64"/>
    <x v="3"/>
    <n v="3066.47"/>
  </r>
  <r>
    <x v="64"/>
    <x v="1"/>
    <n v="2925.87"/>
  </r>
  <r>
    <x v="65"/>
    <x v="0"/>
    <n v="3360.52"/>
  </r>
  <r>
    <x v="66"/>
    <x v="2"/>
    <n v="6476.19"/>
  </r>
  <r>
    <x v="66"/>
    <x v="2"/>
    <n v="3676.99"/>
  </r>
  <r>
    <x v="66"/>
    <x v="2"/>
    <n v="1381.72"/>
  </r>
  <r>
    <x v="66"/>
    <x v="1"/>
    <n v="6205.55"/>
  </r>
  <r>
    <x v="67"/>
    <x v="0"/>
    <n v="4677.09"/>
  </r>
  <r>
    <x v="67"/>
    <x v="1"/>
    <n v="1856.15"/>
  </r>
  <r>
    <x v="68"/>
    <x v="2"/>
    <n v="3620.88"/>
  </r>
  <r>
    <x v="68"/>
    <x v="1"/>
    <n v="6745.45"/>
  </r>
  <r>
    <x v="68"/>
    <x v="3"/>
    <n v="2483.2399999999998"/>
  </r>
  <r>
    <x v="69"/>
    <x v="1"/>
    <n v="6701.15"/>
  </r>
  <r>
    <x v="70"/>
    <x v="0"/>
    <n v="5294.68"/>
  </r>
  <r>
    <x v="70"/>
    <x v="3"/>
    <n v="3161.1"/>
  </r>
  <r>
    <x v="71"/>
    <x v="1"/>
    <n v="1605.18"/>
  </r>
  <r>
    <x v="71"/>
    <x v="2"/>
    <n v="6773.57"/>
  </r>
  <r>
    <x v="71"/>
    <x v="3"/>
    <n v="3641.61"/>
  </r>
  <r>
    <x v="72"/>
    <x v="2"/>
    <n v="2727.85"/>
  </r>
  <r>
    <x v="73"/>
    <x v="2"/>
    <n v="5203.76"/>
  </r>
  <r>
    <x v="74"/>
    <x v="0"/>
    <n v="4230.25"/>
  </r>
  <r>
    <x v="75"/>
    <x v="1"/>
    <n v="4971.41"/>
  </r>
  <r>
    <x v="76"/>
    <x v="2"/>
    <n v="4893.76"/>
  </r>
  <r>
    <x v="77"/>
    <x v="2"/>
    <n v="4069.41"/>
  </r>
  <r>
    <x v="78"/>
    <x v="3"/>
    <n v="6304.83"/>
  </r>
  <r>
    <x v="78"/>
    <x v="0"/>
    <n v="1534.98"/>
  </r>
  <r>
    <x v="79"/>
    <x v="0"/>
    <n v="6195.64"/>
  </r>
  <r>
    <x v="80"/>
    <x v="3"/>
    <n v="3860.31"/>
  </r>
  <r>
    <x v="81"/>
    <x v="3"/>
    <n v="2174.94"/>
  </r>
  <r>
    <x v="81"/>
    <x v="3"/>
    <n v="6436.11"/>
  </r>
  <r>
    <x v="82"/>
    <x v="0"/>
    <n v="3183.81"/>
  </r>
  <r>
    <x v="83"/>
    <x v="3"/>
    <n v="1335.64"/>
  </r>
  <r>
    <x v="83"/>
    <x v="0"/>
    <n v="4127.82"/>
  </r>
  <r>
    <x v="84"/>
    <x v="3"/>
    <n v="6973.41"/>
  </r>
  <r>
    <x v="85"/>
    <x v="3"/>
    <n v="2386.48"/>
  </r>
  <r>
    <x v="86"/>
    <x v="2"/>
    <n v="1318.06"/>
  </r>
  <r>
    <x v="87"/>
    <x v="2"/>
    <n v="7224.19"/>
  </r>
  <r>
    <x v="88"/>
    <x v="0"/>
    <n v="7674.41"/>
  </r>
  <r>
    <x v="88"/>
    <x v="3"/>
    <n v="4695.04"/>
  </r>
  <r>
    <x v="89"/>
    <x v="2"/>
    <n v="5521.63"/>
  </r>
  <r>
    <x v="90"/>
    <x v="0"/>
    <n v="4431.01"/>
  </r>
  <r>
    <x v="91"/>
    <x v="2"/>
    <n v="6269.22"/>
  </r>
  <r>
    <x v="91"/>
    <x v="3"/>
    <n v="6099.11"/>
  </r>
  <r>
    <x v="91"/>
    <x v="2"/>
    <n v="6523.01"/>
  </r>
  <r>
    <x v="92"/>
    <x v="0"/>
    <n v="5528.17"/>
  </r>
  <r>
    <x v="92"/>
    <x v="0"/>
    <n v="4519.07"/>
  </r>
  <r>
    <x v="93"/>
    <x v="1"/>
    <n v="7011.71"/>
  </r>
  <r>
    <x v="93"/>
    <x v="0"/>
    <n v="6647.08"/>
  </r>
  <r>
    <x v="93"/>
    <x v="1"/>
    <n v="5209.62"/>
  </r>
  <r>
    <x v="94"/>
    <x v="2"/>
    <n v="3831.24"/>
  </r>
  <r>
    <x v="94"/>
    <x v="1"/>
    <n v="4555.79"/>
  </r>
  <r>
    <x v="94"/>
    <x v="1"/>
    <n v="4665.33"/>
  </r>
  <r>
    <x v="95"/>
    <x v="2"/>
    <n v="5006.4799999999996"/>
  </r>
  <r>
    <x v="96"/>
    <x v="2"/>
    <n v="6344.04"/>
  </r>
  <r>
    <x v="96"/>
    <x v="0"/>
    <n v="6082.79"/>
  </r>
  <r>
    <x v="97"/>
    <x v="1"/>
    <n v="4217.26"/>
  </r>
  <r>
    <x v="98"/>
    <x v="3"/>
    <n v="7645.36"/>
  </r>
  <r>
    <x v="98"/>
    <x v="1"/>
    <n v="7361.51"/>
  </r>
  <r>
    <x v="98"/>
    <x v="0"/>
    <n v="4197.76"/>
  </r>
  <r>
    <x v="99"/>
    <x v="2"/>
    <n v="7737.13"/>
  </r>
  <r>
    <x v="100"/>
    <x v="2"/>
    <n v="6948.28"/>
  </r>
  <r>
    <x v="101"/>
    <x v="1"/>
    <n v="5735.86"/>
  </r>
  <r>
    <x v="101"/>
    <x v="3"/>
    <n v="5307.59"/>
  </r>
  <r>
    <x v="101"/>
    <x v="3"/>
    <n v="5534.7"/>
  </r>
  <r>
    <x v="102"/>
    <x v="0"/>
    <n v="6854.52"/>
  </r>
  <r>
    <x v="102"/>
    <x v="0"/>
    <n v="5276.25"/>
  </r>
  <r>
    <x v="103"/>
    <x v="2"/>
    <n v="4064.22"/>
  </r>
  <r>
    <x v="103"/>
    <x v="1"/>
    <n v="3835.19"/>
  </r>
  <r>
    <x v="104"/>
    <x v="3"/>
    <n v="4163.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F6D7F3-C9AF-4803-9D0E-3510D476327B}" name="PivotTable1" cacheId="4"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6:H35"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compact="0" outline="0" showAll="0">
      <items count="5">
        <item x="1"/>
        <item x="0"/>
        <item x="3"/>
        <item x="2"/>
        <item t="default"/>
      </items>
    </pivotField>
    <pivotField dataField="1"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Sum of Sales ($)" fld="2" baseField="0" baseItem="0" numFmtId="4"/>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DA7C248-C05A-48FE-ADAC-5FE3ECB646FE}" name="PivotTable2" cacheId="4"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6">
  <location ref="J6:K13"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items count="5">
        <item x="1"/>
        <item x="0"/>
        <item x="3"/>
        <item x="2"/>
        <item t="default"/>
      </items>
    </pivotField>
    <pivotField dataField="1" compact="0" outline="0" showAll="0">
      <items count="165">
        <item x="48"/>
        <item x="35"/>
        <item x="15"/>
        <item x="22"/>
        <item x="10"/>
        <item x="67"/>
        <item x="50"/>
        <item x="20"/>
        <item x="4"/>
        <item x="53"/>
        <item x="49"/>
        <item x="25"/>
        <item x="23"/>
        <item x="130"/>
        <item x="126"/>
        <item x="36"/>
        <item x="100"/>
        <item x="38"/>
        <item x="42"/>
        <item x="5"/>
        <item x="120"/>
        <item x="44"/>
        <item x="46"/>
        <item x="110"/>
        <item x="13"/>
        <item x="16"/>
        <item x="78"/>
        <item x="32"/>
        <item x="0"/>
        <item x="69"/>
        <item x="34"/>
        <item x="57"/>
        <item x="31"/>
        <item x="39"/>
        <item x="37"/>
        <item x="103"/>
        <item x="21"/>
        <item x="29"/>
        <item x="65"/>
        <item x="30"/>
        <item x="11"/>
        <item x="123"/>
        <item x="60"/>
        <item x="72"/>
        <item x="92"/>
        <item x="79"/>
        <item x="84"/>
        <item x="43"/>
        <item x="18"/>
        <item x="129"/>
        <item x="106"/>
        <item x="64"/>
        <item x="74"/>
        <item x="3"/>
        <item x="113"/>
        <item x="55"/>
        <item x="71"/>
        <item x="89"/>
        <item x="17"/>
        <item x="96"/>
        <item x="54"/>
        <item x="86"/>
        <item x="87"/>
        <item x="95"/>
        <item x="6"/>
        <item x="109"/>
        <item x="81"/>
        <item x="63"/>
        <item x="125"/>
        <item x="51"/>
        <item x="14"/>
        <item x="70"/>
        <item x="26"/>
        <item x="97"/>
        <item x="9"/>
        <item x="66"/>
        <item x="33"/>
        <item x="8"/>
        <item x="82"/>
        <item x="7"/>
        <item x="104"/>
        <item x="2"/>
        <item x="112"/>
        <item x="99"/>
        <item x="59"/>
        <item x="144"/>
        <item x="162"/>
        <item x="24"/>
        <item x="122"/>
        <item x="12"/>
        <item x="85"/>
        <item x="52"/>
        <item x="161"/>
        <item x="118"/>
        <item x="127"/>
        <item x="76"/>
        <item x="163"/>
        <item x="153"/>
        <item x="77"/>
        <item x="150"/>
        <item x="115"/>
        <item x="73"/>
        <item x="58"/>
        <item x="47"/>
        <item x="19"/>
        <item x="93"/>
        <item x="61"/>
        <item x="135"/>
        <item x="28"/>
        <item x="27"/>
        <item x="68"/>
        <item x="45"/>
        <item x="140"/>
        <item x="83"/>
        <item x="40"/>
        <item x="145"/>
        <item x="146"/>
        <item x="80"/>
        <item x="102"/>
        <item x="56"/>
        <item x="133"/>
        <item x="41"/>
        <item x="62"/>
        <item x="1"/>
        <item x="117"/>
        <item x="116"/>
        <item x="94"/>
        <item x="147"/>
        <item x="114"/>
        <item x="143"/>
        <item x="75"/>
        <item x="160"/>
        <item x="108"/>
        <item x="157"/>
        <item x="134"/>
        <item x="139"/>
        <item x="158"/>
        <item x="156"/>
        <item x="90"/>
        <item x="149"/>
        <item x="137"/>
        <item x="91"/>
        <item x="121"/>
        <item x="101"/>
        <item x="88"/>
        <item x="136"/>
        <item x="119"/>
        <item x="148"/>
        <item x="124"/>
        <item x="98"/>
        <item x="138"/>
        <item x="142"/>
        <item x="107"/>
        <item x="105"/>
        <item x="111"/>
        <item x="159"/>
        <item x="155"/>
        <item x="128"/>
        <item x="141"/>
        <item x="131"/>
        <item x="152"/>
        <item x="151"/>
        <item x="132"/>
        <item x="154"/>
        <item t="default"/>
      </items>
    </pivotField>
    <pivotField compact="0" outline="0" showAll="0"/>
    <pivotField name="Months" axis="axisRow"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Sum of Sales ($)" fld="2" baseField="0" baseItem="0" numFmtId="4"/>
  </dataFields>
  <chartFormats count="7">
    <chartFormat chart="1"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4" format="1">
      <pivotArea type="data" outline="0" fieldPosition="0">
        <references count="2">
          <reference field="4294967294" count="1" selected="0">
            <x v="0"/>
          </reference>
          <reference field="4" count="1" selected="0">
            <x v="5"/>
          </reference>
        </references>
      </pivotArea>
    </chartFormat>
    <chartFormat chart="4" format="2">
      <pivotArea type="data" outline="0" fieldPosition="0">
        <references count="2">
          <reference field="4294967294" count="1" selected="0">
            <x v="0"/>
          </reference>
          <reference field="4" count="1" selected="0">
            <x v="3"/>
          </reference>
        </references>
      </pivotArea>
    </chartFormat>
    <chartFormat chart="5" format="3" series="1">
      <pivotArea type="data" outline="0" fieldPosition="0">
        <references count="1">
          <reference field="4294967294" count="1" selected="0">
            <x v="0"/>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 chart="5" format="5">
      <pivotArea type="data" outline="0" fieldPosition="0">
        <references count="2">
          <reference field="4294967294" count="1" selected="0">
            <x v="0"/>
          </reference>
          <reference field="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2F45F7-F1D3-4192-9C5B-CDE24154B297}" name="PivotTable1" cacheId="5" applyNumberFormats="0" applyBorderFormats="0" applyFontFormats="0" applyPatternFormats="0" applyAlignmentFormats="0" applyWidthHeightFormats="1" dataCaption="Values" updatedVersion="8" minRefreshableVersion="3" itemPrintTitles="1" createdVersion="8" indent="0" compact="0" compactData="0" multipleFieldFilters="0">
  <location ref="F8:H37" firstHeaderRow="1" firstDataRow="1" firstDataCol="2"/>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axis="axisRow" dataField="1" compact="0" outline="0" showAll="0">
      <items count="5">
        <item x="1"/>
        <item x="0"/>
        <item x="3"/>
        <item x="2"/>
        <item t="default"/>
      </items>
    </pivotField>
    <pivotField compact="0" outline="0" showAll="0"/>
    <pivotField compact="0" outline="0" subtotalTop="0"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name="Months" axis="axisRow" compact="0" outline="0" subtotalTop="0" showAll="0">
      <items count="15">
        <item sd="0" x="0"/>
        <item sd="0" x="1"/>
        <item sd="0" x="2"/>
        <item sd="0" x="3"/>
        <item sd="0" x="4"/>
        <item sd="0" x="5"/>
        <item sd="0" x="6"/>
        <item sd="0" x="7"/>
        <item sd="0" x="8"/>
        <item sd="0" x="9"/>
        <item sd="0" x="10"/>
        <item sd="0" x="11"/>
        <item sd="0" x="12"/>
        <item sd="0" x="13"/>
        <item t="default"/>
      </items>
    </pivotField>
  </pivotFields>
  <rowFields count="2">
    <field x="1"/>
    <field x="4"/>
  </rowFields>
  <rowItems count="29">
    <i>
      <x/>
      <x v="1"/>
    </i>
    <i r="1">
      <x v="2"/>
    </i>
    <i r="1">
      <x v="3"/>
    </i>
    <i r="1">
      <x v="4"/>
    </i>
    <i r="1">
      <x v="5"/>
    </i>
    <i r="1">
      <x v="6"/>
    </i>
    <i t="default">
      <x/>
    </i>
    <i>
      <x v="1"/>
      <x v="1"/>
    </i>
    <i r="1">
      <x v="2"/>
    </i>
    <i r="1">
      <x v="3"/>
    </i>
    <i r="1">
      <x v="4"/>
    </i>
    <i r="1">
      <x v="5"/>
    </i>
    <i r="1">
      <x v="6"/>
    </i>
    <i t="default">
      <x v="1"/>
    </i>
    <i>
      <x v="2"/>
      <x v="1"/>
    </i>
    <i r="1">
      <x v="2"/>
    </i>
    <i r="1">
      <x v="3"/>
    </i>
    <i r="1">
      <x v="4"/>
    </i>
    <i r="1">
      <x v="5"/>
    </i>
    <i r="1">
      <x v="6"/>
    </i>
    <i t="default">
      <x v="2"/>
    </i>
    <i>
      <x v="3"/>
      <x v="1"/>
    </i>
    <i r="1">
      <x v="2"/>
    </i>
    <i r="1">
      <x v="3"/>
    </i>
    <i r="1">
      <x v="4"/>
    </i>
    <i r="1">
      <x v="5"/>
    </i>
    <i r="1">
      <x v="6"/>
    </i>
    <i t="default">
      <x v="3"/>
    </i>
    <i t="grand">
      <x/>
    </i>
  </rowItems>
  <colItems count="1">
    <i/>
  </colItems>
  <dataFields count="1">
    <dataField name="Count Sales Transactions" fld="1" subtotal="count" baseField="0" baseItem="0"/>
  </dataFields>
  <conditionalFormats count="1">
    <conditionalFormat scope="field" type="all" priority="1">
      <pivotAreas count="1">
        <pivotArea outline="0" collapsedLevelsAreSubtotals="1" fieldPosition="0">
          <references count="2">
            <reference field="4294967294" count="1" selected="0">
              <x v="0"/>
            </reference>
            <reference field="4" count="0" selected="0"/>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78D028C-5DE0-4281-A35D-C5E799316E85}" name="PivotTable2" cacheId="5" applyNumberFormats="0" applyBorderFormats="0" applyFontFormats="0" applyPatternFormats="0" applyAlignmentFormats="0" applyWidthHeightFormats="1" dataCaption="Values" updatedVersion="8" minRefreshableVersion="3" itemPrintTitles="1" createdVersion="8" indent="0" compact="0" compactData="0" multipleFieldFilters="0" chartFormat="5">
  <location ref="J8:K15" firstHeaderRow="1" firstDataRow="1" firstDataCol="1"/>
  <pivotFields count="5">
    <pivotField compact="0" numFmtId="165" outline="0" showAll="0">
      <items count="1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t="default"/>
      </items>
    </pivotField>
    <pivotField compact="0" outline="0" showAll="0"/>
    <pivotField compact="0" outline="0" showAll="0"/>
    <pivotField compact="0" outline="0" showAll="0"/>
    <pivotField name="Months" axis="axisRow" dataField="1" compact="0" outline="0" showAll="0">
      <items count="15">
        <item x="0"/>
        <item x="1"/>
        <item x="2"/>
        <item x="3"/>
        <item x="4"/>
        <item x="5"/>
        <item x="6"/>
        <item x="7"/>
        <item x="8"/>
        <item x="9"/>
        <item x="10"/>
        <item x="11"/>
        <item x="12"/>
        <item x="13"/>
        <item t="default"/>
      </items>
    </pivotField>
  </pivotFields>
  <rowFields count="1">
    <field x="4"/>
  </rowFields>
  <rowItems count="7">
    <i>
      <x v="1"/>
    </i>
    <i>
      <x v="2"/>
    </i>
    <i>
      <x v="3"/>
    </i>
    <i>
      <x v="4"/>
    </i>
    <i>
      <x v="5"/>
    </i>
    <i>
      <x v="6"/>
    </i>
    <i t="grand">
      <x/>
    </i>
  </rowItems>
  <colItems count="1">
    <i/>
  </colItems>
  <dataFields count="1">
    <dataField name="Count of Months" fld="4" subtotal="count" baseField="0" baseItem="0"/>
  </dataFields>
  <chartFormats count="4">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Rep" xr10:uid="{7A932EA3-0526-4AEE-9678-F4409BBBBADE}" sourceName="SalesRep">
  <pivotTables>
    <pivotTable tabId="25" name="PivotTable2"/>
  </pivotTables>
  <data>
    <tabular pivotCacheId="1072044945">
      <items count="4">
        <i x="1" s="1"/>
        <i x="0" s="1"/>
        <i x="3"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alesRep 1" xr10:uid="{43350CAA-D058-449B-B04D-9B7932BC4842}" cache="Slicer_SalesRep" caption="SalesRep"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7B9A6A-AE3C-40B5-9735-2296F0036EDE}" name="TaxTable" displayName="TaxTable" ref="I71:J77" totalsRowCount="1" headerRowDxfId="14">
  <autoFilter ref="I71:J76" xr:uid="{A87B9A6A-AE3C-40B5-9735-2296F0036EDE}"/>
  <tableColumns count="2">
    <tableColumn id="1" xr3:uid="{8589F2B5-8D4A-4DDE-8223-52C132FD363C}" name="Sales" totalsRowLabel="Total"/>
    <tableColumn id="2" xr3:uid="{996607EA-0D95-4D1D-806F-776E74874C97}" name="Tax Amount"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8DF826-1CFE-479C-87C2-5BBDAC8F951F}" name="TaxTableAnAnswer" displayName="TaxTableAnAnswer" ref="I71:J77" totalsRowCount="1" headerRowDxfId="12">
  <autoFilter ref="I71:J76" xr:uid="{A87B9A6A-AE3C-40B5-9735-2296F0036EDE}"/>
  <tableColumns count="2">
    <tableColumn id="1" xr3:uid="{E9F82724-146C-4B91-8B54-9477CB636C14}" name="Sales" totalsRowLabel="Total"/>
    <tableColumn id="2" xr3:uid="{68BBF0CF-F307-4FD3-82CC-5A8EA6A14480}" name="Tax Amount" dataDxfId="1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EDBC27A-8CB7-4302-AD39-389E9DD0BB30}" name="fSalesAnswer" displayName="fSalesAnswer" ref="B6:D170" totalsRowShown="0" headerRowDxfId="10">
  <autoFilter ref="B6:D170" xr:uid="{AC8E1A18-F60A-42BE-9EA5-3344088129B8}"/>
  <tableColumns count="3">
    <tableColumn id="1" xr3:uid="{9C24C583-BC65-4322-B097-06A8036DFE26}" name="Date" dataDxfId="9"/>
    <tableColumn id="2" xr3:uid="{C30CF736-7993-451F-A25A-BB24F79AF99F}" name="SalesRep"/>
    <tableColumn id="3" xr3:uid="{91730527-093E-4CE3-B721-436A244ACEFF}" name="Sales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71514F-3719-4E4C-9CC8-E1C6DEFCE5AF}" name="HW02SalesAnswer" displayName="HW02SalesAnswer" ref="B8:D172" totalsRowShown="0" headerRowDxfId="7">
  <autoFilter ref="B8:D172" xr:uid="{1A71514F-3719-4E4C-9CC8-E1C6DEFCE5AF}"/>
  <tableColumns count="3">
    <tableColumn id="1" xr3:uid="{566B2E22-546C-4848-9EA1-F66EA31DBA1C}" name="Date" dataDxfId="6"/>
    <tableColumn id="2" xr3:uid="{487E2E0E-47F2-42A7-88F4-4F204A1C1349}" name="SalesRep"/>
    <tableColumn id="3" xr3:uid="{397E9CD2-08E4-427F-A3EB-4BE363E0EBA3}" name="Sales ($)" dataDxfId="5"/>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strategy-at-risk.com/2009/03/03/the-risk-of-spreadsheet-errors/" TargetMode="Externa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table" Target="../tables/table3.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20C1-58A4-4E03-9BF3-4C4445165568}">
  <sheetPr>
    <tabColor rgb="FFFF00FF"/>
  </sheetPr>
  <dimension ref="B2:L23"/>
  <sheetViews>
    <sheetView showGridLines="0" zoomScale="175" zoomScaleNormal="175" workbookViewId="0">
      <selection activeCell="L16" sqref="L16"/>
    </sheetView>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9" width="15" customWidth="1"/>
    <col min="10" max="10" width="14.1328125" customWidth="1"/>
    <col min="12" max="12" width="68.86328125" bestFit="1" customWidth="1"/>
  </cols>
  <sheetData>
    <row r="2" spans="2:12" ht="9.75" customHeight="1" x14ac:dyDescent="0.75">
      <c r="B2" s="80" t="s">
        <v>98</v>
      </c>
      <c r="C2" s="80"/>
      <c r="D2" s="80"/>
      <c r="E2" s="80"/>
      <c r="F2" s="80"/>
      <c r="G2" s="80"/>
      <c r="H2" s="80"/>
      <c r="I2" s="80"/>
      <c r="J2" s="80"/>
    </row>
    <row r="3" spans="2:12" ht="46.5" customHeight="1" thickBot="1" x14ac:dyDescent="0.9">
      <c r="B3" s="80"/>
      <c r="C3" s="80"/>
      <c r="D3" s="80"/>
      <c r="E3" s="80"/>
      <c r="F3" s="80"/>
      <c r="G3" s="80"/>
      <c r="H3" s="80"/>
      <c r="I3" s="80"/>
      <c r="J3" s="80"/>
    </row>
    <row r="4" spans="2:12" ht="15" customHeight="1" thickTop="1" x14ac:dyDescent="0.75">
      <c r="B4" s="81" t="s">
        <v>99</v>
      </c>
      <c r="C4" s="82"/>
      <c r="D4" s="82"/>
      <c r="E4" s="82"/>
      <c r="F4" s="83"/>
      <c r="G4" s="91" t="s">
        <v>100</v>
      </c>
      <c r="H4" s="92"/>
      <c r="I4" s="92"/>
      <c r="J4" s="93"/>
    </row>
    <row r="5" spans="2:12" ht="15" customHeight="1" x14ac:dyDescent="0.75">
      <c r="B5" s="84"/>
      <c r="C5" s="85"/>
      <c r="D5" s="85"/>
      <c r="E5" s="85"/>
      <c r="F5" s="86"/>
      <c r="G5" s="94"/>
      <c r="H5" s="95"/>
      <c r="I5" s="95"/>
      <c r="J5" s="96"/>
    </row>
    <row r="6" spans="2:12" ht="15" customHeight="1" x14ac:dyDescent="0.75">
      <c r="B6" s="84"/>
      <c r="C6" s="85"/>
      <c r="D6" s="85"/>
      <c r="E6" s="85"/>
      <c r="F6" s="86"/>
      <c r="G6" s="94"/>
      <c r="H6" s="95"/>
      <c r="I6" s="95"/>
      <c r="J6" s="96"/>
    </row>
    <row r="7" spans="2:12" ht="28.5" customHeight="1" x14ac:dyDescent="0.75">
      <c r="B7" s="84"/>
      <c r="C7" s="85"/>
      <c r="D7" s="85"/>
      <c r="E7" s="85"/>
      <c r="F7" s="86"/>
      <c r="G7" s="94"/>
      <c r="H7" s="95"/>
      <c r="I7" s="95"/>
      <c r="J7" s="96"/>
    </row>
    <row r="8" spans="2:12" ht="28.5" customHeight="1" x14ac:dyDescent="0.75">
      <c r="B8" s="84"/>
      <c r="C8" s="85"/>
      <c r="D8" s="85"/>
      <c r="E8" s="85"/>
      <c r="F8" s="86"/>
      <c r="G8" s="94"/>
      <c r="H8" s="95"/>
      <c r="I8" s="95"/>
      <c r="J8" s="96"/>
    </row>
    <row r="9" spans="2:12" ht="15" customHeight="1" x14ac:dyDescent="0.75">
      <c r="B9" s="84"/>
      <c r="C9" s="85"/>
      <c r="D9" s="85"/>
      <c r="E9" s="85"/>
      <c r="F9" s="86"/>
      <c r="G9" s="94"/>
      <c r="H9" s="95"/>
      <c r="I9" s="95"/>
      <c r="J9" s="96"/>
    </row>
    <row r="10" spans="2:12" ht="15" customHeight="1" x14ac:dyDescent="0.75">
      <c r="B10" s="84"/>
      <c r="C10" s="85"/>
      <c r="D10" s="85"/>
      <c r="E10" s="85"/>
      <c r="F10" s="86"/>
      <c r="G10" s="94"/>
      <c r="H10" s="95"/>
      <c r="I10" s="95"/>
      <c r="J10" s="96"/>
    </row>
    <row r="11" spans="2:12" ht="56.25" customHeight="1" thickBot="1" x14ac:dyDescent="0.9">
      <c r="B11" s="87"/>
      <c r="C11" s="88"/>
      <c r="D11" s="88"/>
      <c r="E11" s="88"/>
      <c r="F11" s="89"/>
      <c r="G11" s="97"/>
      <c r="H11" s="98"/>
      <c r="I11" s="98"/>
      <c r="J11" s="99"/>
    </row>
    <row r="12" spans="2:12" ht="4.5" customHeight="1" thickTop="1" x14ac:dyDescent="0.75">
      <c r="B12" s="90" t="s">
        <v>2</v>
      </c>
      <c r="C12" s="90"/>
      <c r="D12" s="90"/>
      <c r="E12" s="90"/>
      <c r="F12" s="90"/>
      <c r="G12" s="90"/>
      <c r="H12" s="90"/>
      <c r="I12" s="90"/>
      <c r="J12" s="90"/>
      <c r="L12" s="2"/>
    </row>
    <row r="13" spans="2:12" ht="4.5" customHeight="1" x14ac:dyDescent="0.75">
      <c r="B13" s="90"/>
      <c r="C13" s="90"/>
      <c r="D13" s="90"/>
      <c r="E13" s="90"/>
      <c r="F13" s="90"/>
      <c r="G13" s="90"/>
      <c r="H13" s="90"/>
      <c r="I13" s="90"/>
      <c r="J13" s="90"/>
    </row>
    <row r="14" spans="2:12" ht="19.5" customHeight="1" x14ac:dyDescent="0.75">
      <c r="B14" s="90"/>
      <c r="C14" s="90"/>
      <c r="D14" s="90"/>
      <c r="E14" s="90"/>
      <c r="F14" s="90"/>
      <c r="G14" s="90"/>
      <c r="H14" s="90"/>
      <c r="I14" s="90"/>
      <c r="J14" s="90"/>
    </row>
    <row r="15" spans="2:12" ht="4.5" customHeight="1" x14ac:dyDescent="0.75">
      <c r="B15" s="90"/>
      <c r="C15" s="90"/>
      <c r="D15" s="90"/>
      <c r="E15" s="90"/>
      <c r="F15" s="90"/>
      <c r="G15" s="90"/>
      <c r="H15" s="90"/>
      <c r="I15" s="90"/>
      <c r="J15" s="90"/>
    </row>
    <row r="19" spans="3:12" ht="28.75" x14ac:dyDescent="1.35">
      <c r="C19">
        <f>LEN(C18)</f>
        <v>0</v>
      </c>
      <c r="L19" s="3"/>
    </row>
    <row r="23" spans="3:12" x14ac:dyDescent="0.75">
      <c r="H23" t="s">
        <v>1</v>
      </c>
    </row>
  </sheetData>
  <mergeCells count="4">
    <mergeCell ref="B2:J3"/>
    <mergeCell ref="B4:F11"/>
    <mergeCell ref="B12:J15"/>
    <mergeCell ref="G4:J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503A-4070-44CC-8A2F-6B26D096BA59}">
  <sheetPr>
    <tabColor theme="1"/>
  </sheetPr>
  <dimension ref="A1"/>
  <sheetViews>
    <sheetView workbookViewId="0"/>
  </sheetViews>
  <sheetFormatPr defaultRowHeight="14.75" x14ac:dyDescent="0.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AB42-729C-49BC-BFBA-05558479E157}">
  <sheetPr>
    <tabColor rgb="FF0000FF"/>
  </sheetPr>
  <dimension ref="B1:AC172"/>
  <sheetViews>
    <sheetView zoomScale="130" zoomScaleNormal="130" workbookViewId="0"/>
  </sheetViews>
  <sheetFormatPr defaultRowHeight="14.75" x14ac:dyDescent="0.75"/>
  <cols>
    <col min="1" max="1" width="3.26953125" customWidth="1"/>
    <col min="2" max="2" width="12.86328125" customWidth="1"/>
    <col min="3" max="3" width="25" bestFit="1" customWidth="1"/>
    <col min="4" max="4" width="12.54296875" customWidth="1"/>
    <col min="5" max="5" width="6.40625" customWidth="1"/>
    <col min="6" max="6" width="19.26953125" customWidth="1"/>
    <col min="7" max="7" width="12.7265625" bestFit="1" customWidth="1"/>
    <col min="8" max="8" width="14" customWidth="1"/>
    <col min="9" max="9" width="15.1328125" bestFit="1" customWidth="1"/>
    <col min="10" max="10" width="12.7265625" customWidth="1"/>
    <col min="11" max="11" width="16.54296875" customWidth="1"/>
    <col min="12" max="12" width="17.7265625" customWidth="1"/>
  </cols>
  <sheetData>
    <row r="1" spans="2:29" x14ac:dyDescent="0.75">
      <c r="AC1" t="str" cm="1">
        <f t="array" ref="AC1">_xlfn.TEXTJOIN(" + ",,IF($C$36:$C$64=$C$39,FIXED($D$36:$D$64),""))&amp;" = "&amp;FIXED(SUMIF($C$36:$C$64,$C$39,$D$36:$D$64))</f>
        <v>2,066.43 + 1,797.46 + 3,389.24 + 1,818.23 + 4,546.43 + 43.43 + 3,194.89 + 2,938.14 = 19,794.25</v>
      </c>
    </row>
    <row r="2" spans="2:29" x14ac:dyDescent="0.75">
      <c r="B2" s="78" t="s">
        <v>177</v>
      </c>
      <c r="C2" s="70"/>
      <c r="D2" s="70"/>
      <c r="E2" s="70"/>
      <c r="F2" s="70"/>
      <c r="G2" s="70"/>
      <c r="H2" s="70"/>
      <c r="I2" s="71"/>
    </row>
    <row r="3" spans="2:29" x14ac:dyDescent="0.75">
      <c r="B3" s="72" t="s">
        <v>169</v>
      </c>
      <c r="C3" s="73"/>
      <c r="D3" s="73"/>
      <c r="E3" s="73"/>
      <c r="F3" s="73"/>
      <c r="G3" s="73"/>
      <c r="H3" s="73"/>
      <c r="I3" s="74"/>
    </row>
    <row r="4" spans="2:29" x14ac:dyDescent="0.75">
      <c r="B4" s="72" t="s">
        <v>176</v>
      </c>
      <c r="C4" s="73"/>
      <c r="D4" s="73"/>
      <c r="E4" s="73"/>
      <c r="F4" s="73"/>
      <c r="G4" s="73"/>
      <c r="H4" s="73"/>
      <c r="I4" s="74"/>
    </row>
    <row r="5" spans="2:29" x14ac:dyDescent="0.75">
      <c r="B5" s="72" t="s">
        <v>173</v>
      </c>
      <c r="C5" s="73"/>
      <c r="D5" s="73"/>
      <c r="E5" s="73"/>
      <c r="F5" s="73"/>
      <c r="G5" s="73"/>
      <c r="H5" s="73"/>
      <c r="I5" s="74"/>
    </row>
    <row r="6" spans="2:29" x14ac:dyDescent="0.75">
      <c r="B6" s="75" t="s">
        <v>171</v>
      </c>
      <c r="C6" s="76"/>
      <c r="D6" s="76"/>
      <c r="E6" s="76"/>
      <c r="F6" s="76"/>
      <c r="G6" s="76"/>
      <c r="H6" s="76"/>
      <c r="I6" s="77"/>
    </row>
    <row r="8" spans="2:29" x14ac:dyDescent="0.75">
      <c r="B8" s="1" t="s">
        <v>11</v>
      </c>
      <c r="C8" s="1" t="s">
        <v>76</v>
      </c>
      <c r="D8" s="1" t="s">
        <v>75</v>
      </c>
      <c r="E8" s="1"/>
    </row>
    <row r="9" spans="2:29" x14ac:dyDescent="0.75">
      <c r="B9" s="68">
        <v>44931</v>
      </c>
      <c r="C9" t="s">
        <v>58</v>
      </c>
      <c r="D9">
        <v>1645.01</v>
      </c>
      <c r="E9" s="28"/>
    </row>
    <row r="10" spans="2:29" x14ac:dyDescent="0.75">
      <c r="B10" s="68">
        <v>44932</v>
      </c>
      <c r="C10" t="s">
        <v>58</v>
      </c>
      <c r="D10">
        <v>4828.54</v>
      </c>
      <c r="E10" s="28"/>
    </row>
    <row r="11" spans="2:29" x14ac:dyDescent="0.75">
      <c r="B11" s="68">
        <v>44934</v>
      </c>
      <c r="C11" t="s">
        <v>56</v>
      </c>
      <c r="D11">
        <v>3634.56</v>
      </c>
      <c r="E11" s="28"/>
    </row>
    <row r="12" spans="2:29" x14ac:dyDescent="0.75">
      <c r="B12" s="68">
        <v>44937</v>
      </c>
      <c r="C12" t="s">
        <v>56</v>
      </c>
      <c r="D12">
        <v>2713.46</v>
      </c>
      <c r="E12" s="28"/>
    </row>
    <row r="13" spans="2:29" x14ac:dyDescent="0.75">
      <c r="B13" s="68">
        <v>44939</v>
      </c>
      <c r="C13" t="s">
        <v>58</v>
      </c>
      <c r="D13">
        <v>679.07</v>
      </c>
      <c r="E13" s="28"/>
    </row>
    <row r="14" spans="2:29" x14ac:dyDescent="0.75">
      <c r="B14" s="68">
        <v>44939</v>
      </c>
      <c r="C14" t="s">
        <v>59</v>
      </c>
      <c r="D14">
        <v>1526.73</v>
      </c>
      <c r="E14" s="28"/>
    </row>
    <row r="15" spans="2:29" x14ac:dyDescent="0.75">
      <c r="B15" s="68">
        <v>44940</v>
      </c>
      <c r="C15" t="s">
        <v>59</v>
      </c>
      <c r="D15">
        <v>3151.76</v>
      </c>
      <c r="E15" s="28"/>
    </row>
    <row r="16" spans="2:29" x14ac:dyDescent="0.75">
      <c r="B16" s="68">
        <v>44940</v>
      </c>
      <c r="C16" t="s">
        <v>57</v>
      </c>
      <c r="D16">
        <v>3554.02</v>
      </c>
      <c r="E16" s="28"/>
    </row>
    <row r="17" spans="2:5" x14ac:dyDescent="0.75">
      <c r="B17" s="68">
        <v>44940</v>
      </c>
      <c r="C17" t="s">
        <v>59</v>
      </c>
      <c r="D17">
        <v>3409.51</v>
      </c>
      <c r="E17" s="28"/>
    </row>
    <row r="18" spans="2:5" x14ac:dyDescent="0.75">
      <c r="B18" s="68">
        <v>44941</v>
      </c>
      <c r="C18" t="s">
        <v>56</v>
      </c>
      <c r="D18">
        <v>3361.29</v>
      </c>
      <c r="E18" s="28"/>
    </row>
    <row r="19" spans="2:5" x14ac:dyDescent="0.75">
      <c r="B19" s="68">
        <v>44941</v>
      </c>
      <c r="C19" t="s">
        <v>57</v>
      </c>
      <c r="D19">
        <v>458.09</v>
      </c>
      <c r="E19" s="28"/>
    </row>
    <row r="20" spans="2:5" x14ac:dyDescent="0.75">
      <c r="B20" s="68">
        <v>44941</v>
      </c>
      <c r="C20" t="s">
        <v>56</v>
      </c>
      <c r="D20">
        <v>2140.04</v>
      </c>
      <c r="E20" s="28"/>
    </row>
    <row r="21" spans="2:5" x14ac:dyDescent="0.75">
      <c r="B21" s="68">
        <v>44943</v>
      </c>
      <c r="C21" t="s">
        <v>58</v>
      </c>
      <c r="D21">
        <v>3882.28</v>
      </c>
      <c r="E21" s="28"/>
    </row>
    <row r="22" spans="2:5" x14ac:dyDescent="0.75">
      <c r="B22" s="68">
        <v>44947</v>
      </c>
      <c r="C22" t="s">
        <v>56</v>
      </c>
      <c r="D22">
        <v>1608.7</v>
      </c>
      <c r="E22" s="28"/>
    </row>
    <row r="23" spans="2:5" x14ac:dyDescent="0.75">
      <c r="B23" s="68">
        <v>44947</v>
      </c>
      <c r="C23" t="s">
        <v>59</v>
      </c>
      <c r="D23">
        <v>3223.12</v>
      </c>
      <c r="E23" s="28"/>
    </row>
    <row r="24" spans="2:5" x14ac:dyDescent="0.75">
      <c r="B24" s="68">
        <v>44948</v>
      </c>
      <c r="C24" t="s">
        <v>59</v>
      </c>
      <c r="D24">
        <v>98.57</v>
      </c>
      <c r="E24" s="28"/>
    </row>
    <row r="25" spans="2:5" x14ac:dyDescent="0.75">
      <c r="B25" s="68">
        <v>44948</v>
      </c>
      <c r="C25" t="s">
        <v>57</v>
      </c>
      <c r="D25">
        <v>1616.32</v>
      </c>
      <c r="E25" s="28"/>
    </row>
    <row r="26" spans="2:5" x14ac:dyDescent="0.75">
      <c r="B26" s="68">
        <v>44949</v>
      </c>
      <c r="C26" t="s">
        <v>56</v>
      </c>
      <c r="D26">
        <v>2907.42</v>
      </c>
      <c r="E26" s="28"/>
    </row>
    <row r="27" spans="2:5" x14ac:dyDescent="0.75">
      <c r="B27" s="68">
        <v>44951</v>
      </c>
      <c r="C27" t="s">
        <v>59</v>
      </c>
      <c r="D27">
        <v>2384.9699999999998</v>
      </c>
      <c r="E27" s="28"/>
    </row>
    <row r="28" spans="2:5" x14ac:dyDescent="0.75">
      <c r="B28" s="68">
        <v>44951</v>
      </c>
      <c r="C28" t="s">
        <v>58</v>
      </c>
      <c r="D28">
        <v>4326.08</v>
      </c>
      <c r="E28" s="28"/>
    </row>
    <row r="29" spans="2:5" x14ac:dyDescent="0.75">
      <c r="B29" s="68">
        <v>44951</v>
      </c>
      <c r="C29" t="s">
        <v>58</v>
      </c>
      <c r="D29">
        <v>554.62</v>
      </c>
      <c r="E29" s="28"/>
    </row>
    <row r="30" spans="2:5" x14ac:dyDescent="0.75">
      <c r="B30" s="68">
        <v>44952</v>
      </c>
      <c r="C30" t="s">
        <v>59</v>
      </c>
      <c r="D30">
        <v>1904.62</v>
      </c>
      <c r="E30" s="28"/>
    </row>
    <row r="31" spans="2:5" x14ac:dyDescent="0.75">
      <c r="B31" s="68">
        <v>44952</v>
      </c>
      <c r="C31" t="s">
        <v>58</v>
      </c>
      <c r="D31">
        <v>156.34</v>
      </c>
      <c r="E31" s="28"/>
    </row>
    <row r="32" spans="2:5" x14ac:dyDescent="0.75">
      <c r="B32" s="68">
        <v>44953</v>
      </c>
      <c r="C32" t="s">
        <v>56</v>
      </c>
      <c r="D32">
        <v>883.34</v>
      </c>
      <c r="E32" s="28"/>
    </row>
    <row r="33" spans="2:5" x14ac:dyDescent="0.75">
      <c r="B33" s="68">
        <v>44955</v>
      </c>
      <c r="C33" t="s">
        <v>57</v>
      </c>
      <c r="D33">
        <v>3838.87</v>
      </c>
      <c r="E33" s="28"/>
    </row>
    <row r="34" spans="2:5" x14ac:dyDescent="0.75">
      <c r="B34" s="68">
        <v>44956</v>
      </c>
      <c r="C34" t="s">
        <v>56</v>
      </c>
      <c r="D34">
        <v>787.87</v>
      </c>
      <c r="E34" s="28"/>
    </row>
    <row r="35" spans="2:5" x14ac:dyDescent="0.75">
      <c r="B35" s="68">
        <v>44956</v>
      </c>
      <c r="C35" t="s">
        <v>59</v>
      </c>
      <c r="D35">
        <v>3354.4</v>
      </c>
      <c r="E35" s="28"/>
    </row>
    <row r="36" spans="2:5" x14ac:dyDescent="0.75">
      <c r="B36" s="68">
        <v>44958</v>
      </c>
      <c r="C36" t="s">
        <v>57</v>
      </c>
      <c r="D36">
        <v>4467.0200000000004</v>
      </c>
      <c r="E36" s="28"/>
    </row>
    <row r="37" spans="2:5" x14ac:dyDescent="0.75">
      <c r="B37" s="68">
        <v>44958</v>
      </c>
      <c r="C37" t="s">
        <v>58</v>
      </c>
      <c r="D37">
        <v>4434.0600000000004</v>
      </c>
      <c r="E37" s="28"/>
    </row>
    <row r="38" spans="2:5" x14ac:dyDescent="0.75">
      <c r="B38" s="68">
        <v>44959</v>
      </c>
      <c r="C38" t="s">
        <v>58</v>
      </c>
      <c r="D38">
        <v>1970.14</v>
      </c>
      <c r="E38" s="28"/>
    </row>
    <row r="39" spans="2:5" x14ac:dyDescent="0.75">
      <c r="B39" s="68">
        <v>44959</v>
      </c>
      <c r="C39" t="s">
        <v>56</v>
      </c>
      <c r="D39">
        <v>2066.4299999999998</v>
      </c>
      <c r="E39" s="28"/>
    </row>
    <row r="40" spans="2:5" x14ac:dyDescent="0.75">
      <c r="B40" s="68">
        <v>44960</v>
      </c>
      <c r="C40" t="s">
        <v>56</v>
      </c>
      <c r="D40">
        <v>1797.46</v>
      </c>
      <c r="E40" s="28"/>
    </row>
    <row r="41" spans="2:5" x14ac:dyDescent="0.75">
      <c r="B41" s="68">
        <v>44960</v>
      </c>
      <c r="C41" t="s">
        <v>58</v>
      </c>
      <c r="D41">
        <v>1635.13</v>
      </c>
      <c r="E41" s="28"/>
    </row>
    <row r="42" spans="2:5" x14ac:dyDescent="0.75">
      <c r="B42" s="68">
        <v>44960</v>
      </c>
      <c r="C42" t="s">
        <v>56</v>
      </c>
      <c r="D42">
        <v>3389.24</v>
      </c>
      <c r="E42" s="28"/>
    </row>
    <row r="43" spans="2:5" x14ac:dyDescent="0.75">
      <c r="B43" s="68">
        <v>44962</v>
      </c>
      <c r="C43" t="s">
        <v>57</v>
      </c>
      <c r="D43">
        <v>1775.61</v>
      </c>
      <c r="E43" s="28"/>
    </row>
    <row r="44" spans="2:5" x14ac:dyDescent="0.75">
      <c r="B44" s="68">
        <v>44964</v>
      </c>
      <c r="C44" t="s">
        <v>58</v>
      </c>
      <c r="D44">
        <v>67.38</v>
      </c>
      <c r="E44" s="28"/>
    </row>
    <row r="45" spans="2:5" x14ac:dyDescent="0.75">
      <c r="B45" s="68">
        <v>44964</v>
      </c>
      <c r="C45" t="s">
        <v>57</v>
      </c>
      <c r="D45">
        <v>1363.2</v>
      </c>
      <c r="E45" s="28"/>
    </row>
    <row r="46" spans="2:5" x14ac:dyDescent="0.75">
      <c r="B46" s="68">
        <v>44964</v>
      </c>
      <c r="C46" t="s">
        <v>59</v>
      </c>
      <c r="D46">
        <v>1854.64</v>
      </c>
      <c r="E46" s="28"/>
    </row>
    <row r="47" spans="2:5" x14ac:dyDescent="0.75">
      <c r="B47" s="68">
        <v>44965</v>
      </c>
      <c r="C47" t="s">
        <v>57</v>
      </c>
      <c r="D47">
        <v>1450.63</v>
      </c>
      <c r="E47" s="28"/>
    </row>
    <row r="48" spans="2:5" x14ac:dyDescent="0.75">
      <c r="B48" s="68">
        <v>44965</v>
      </c>
      <c r="C48" t="s">
        <v>56</v>
      </c>
      <c r="D48">
        <v>1818.23</v>
      </c>
      <c r="E48" s="28"/>
    </row>
    <row r="49" spans="2:5" x14ac:dyDescent="0.75">
      <c r="B49" s="68">
        <v>44965</v>
      </c>
      <c r="C49" t="s">
        <v>56</v>
      </c>
      <c r="D49">
        <v>4546.43</v>
      </c>
      <c r="E49" s="28"/>
    </row>
    <row r="50" spans="2:5" x14ac:dyDescent="0.75">
      <c r="B50" s="68">
        <v>44966</v>
      </c>
      <c r="C50" t="s">
        <v>59</v>
      </c>
      <c r="D50">
        <v>4710.5200000000004</v>
      </c>
      <c r="E50" s="28"/>
    </row>
    <row r="51" spans="2:5" x14ac:dyDescent="0.75">
      <c r="B51" s="68">
        <v>44969</v>
      </c>
      <c r="C51" t="s">
        <v>59</v>
      </c>
      <c r="D51">
        <v>1482.88</v>
      </c>
      <c r="E51" s="28"/>
    </row>
    <row r="52" spans="2:5" x14ac:dyDescent="0.75">
      <c r="B52" s="68">
        <v>44969</v>
      </c>
      <c r="C52" t="s">
        <v>57</v>
      </c>
      <c r="D52">
        <v>2322.23</v>
      </c>
      <c r="E52" s="28"/>
    </row>
    <row r="53" spans="2:5" x14ac:dyDescent="0.75">
      <c r="B53" s="68">
        <v>44970</v>
      </c>
      <c r="C53" t="s">
        <v>57</v>
      </c>
      <c r="D53">
        <v>1561.53</v>
      </c>
      <c r="E53" s="28"/>
    </row>
    <row r="54" spans="2:5" x14ac:dyDescent="0.75">
      <c r="B54" s="68">
        <v>44971</v>
      </c>
      <c r="C54" t="s">
        <v>59</v>
      </c>
      <c r="D54">
        <v>4510.13</v>
      </c>
      <c r="E54" s="28"/>
    </row>
    <row r="55" spans="2:5" x14ac:dyDescent="0.75">
      <c r="B55" s="68">
        <v>44971</v>
      </c>
      <c r="C55" t="s">
        <v>57</v>
      </c>
      <c r="D55">
        <v>1576.29</v>
      </c>
      <c r="E55" s="28"/>
    </row>
    <row r="56" spans="2:5" x14ac:dyDescent="0.75">
      <c r="B56" s="68">
        <v>44972</v>
      </c>
      <c r="C56" t="s">
        <v>58</v>
      </c>
      <c r="D56">
        <v>4297.68</v>
      </c>
      <c r="E56" s="28"/>
    </row>
    <row r="57" spans="2:5" x14ac:dyDescent="0.75">
      <c r="B57" s="68">
        <v>44973</v>
      </c>
      <c r="C57" t="s">
        <v>56</v>
      </c>
      <c r="D57">
        <v>43.43</v>
      </c>
      <c r="E57" s="28"/>
    </row>
    <row r="58" spans="2:5" x14ac:dyDescent="0.75">
      <c r="B58" s="68">
        <v>44973</v>
      </c>
      <c r="C58" t="s">
        <v>58</v>
      </c>
      <c r="D58">
        <v>740.43</v>
      </c>
      <c r="E58" s="28"/>
    </row>
    <row r="59" spans="2:5" x14ac:dyDescent="0.75">
      <c r="B59" s="68">
        <v>44979</v>
      </c>
      <c r="C59" t="s">
        <v>57</v>
      </c>
      <c r="D59">
        <v>554.48</v>
      </c>
      <c r="E59" s="28"/>
    </row>
    <row r="60" spans="2:5" x14ac:dyDescent="0.75">
      <c r="B60" s="68">
        <v>44979</v>
      </c>
      <c r="C60" t="s">
        <v>56</v>
      </c>
      <c r="D60">
        <v>3194.89</v>
      </c>
      <c r="E60" s="28"/>
    </row>
    <row r="61" spans="2:5" x14ac:dyDescent="0.75">
      <c r="B61" s="68">
        <v>44980</v>
      </c>
      <c r="C61" t="s">
        <v>57</v>
      </c>
      <c r="D61">
        <v>4063.91</v>
      </c>
      <c r="E61" s="28"/>
    </row>
    <row r="62" spans="2:5" x14ac:dyDescent="0.75">
      <c r="B62" s="68">
        <v>44981</v>
      </c>
      <c r="C62" t="s">
        <v>59</v>
      </c>
      <c r="D62">
        <v>697.75</v>
      </c>
      <c r="E62" s="28"/>
    </row>
    <row r="63" spans="2:5" x14ac:dyDescent="0.75">
      <c r="B63" s="68">
        <v>44982</v>
      </c>
      <c r="C63" t="s">
        <v>56</v>
      </c>
      <c r="D63">
        <v>2938.14</v>
      </c>
      <c r="E63" s="28"/>
    </row>
    <row r="64" spans="2:5" x14ac:dyDescent="0.75">
      <c r="B64" s="68">
        <v>44982</v>
      </c>
      <c r="C64" t="s">
        <v>57</v>
      </c>
      <c r="D64">
        <v>2738.8</v>
      </c>
      <c r="E64" s="28"/>
    </row>
    <row r="65" spans="2:5" x14ac:dyDescent="0.75">
      <c r="B65" s="68">
        <v>44986</v>
      </c>
      <c r="C65" t="s">
        <v>59</v>
      </c>
      <c r="D65">
        <v>4690.49</v>
      </c>
      <c r="E65" s="28"/>
    </row>
    <row r="66" spans="2:5" x14ac:dyDescent="0.75">
      <c r="B66" s="68">
        <v>44987</v>
      </c>
      <c r="C66" t="s">
        <v>58</v>
      </c>
      <c r="D66">
        <v>1777.52</v>
      </c>
      <c r="E66" s="28"/>
    </row>
    <row r="67" spans="2:5" x14ac:dyDescent="0.75">
      <c r="B67" s="68">
        <v>44990</v>
      </c>
      <c r="C67" t="s">
        <v>59</v>
      </c>
      <c r="D67">
        <v>4294.17</v>
      </c>
      <c r="E67" s="28"/>
    </row>
    <row r="68" spans="2:5" x14ac:dyDescent="0.75">
      <c r="B68" s="68">
        <v>44993</v>
      </c>
      <c r="C68" t="s">
        <v>58</v>
      </c>
      <c r="D68">
        <v>3709.57</v>
      </c>
      <c r="E68" s="28"/>
    </row>
    <row r="69" spans="2:5" x14ac:dyDescent="0.75">
      <c r="B69" s="68">
        <v>44994</v>
      </c>
      <c r="C69" t="s">
        <v>57</v>
      </c>
      <c r="D69">
        <v>2200.5300000000002</v>
      </c>
      <c r="E69" s="28"/>
    </row>
    <row r="70" spans="2:5" x14ac:dyDescent="0.75">
      <c r="B70" s="68">
        <v>44997</v>
      </c>
      <c r="C70" t="s">
        <v>56</v>
      </c>
      <c r="D70">
        <v>4410.6099999999997</v>
      </c>
      <c r="E70" s="28"/>
    </row>
    <row r="71" spans="2:5" x14ac:dyDescent="0.75">
      <c r="B71" s="68">
        <v>44997</v>
      </c>
      <c r="C71" t="s">
        <v>57</v>
      </c>
      <c r="D71">
        <v>4752.4799999999996</v>
      </c>
      <c r="E71" s="28"/>
    </row>
    <row r="72" spans="2:5" x14ac:dyDescent="0.75">
      <c r="B72" s="68">
        <v>44998</v>
      </c>
      <c r="C72" t="s">
        <v>59</v>
      </c>
      <c r="D72">
        <v>3170.86</v>
      </c>
      <c r="E72" s="28"/>
    </row>
    <row r="73" spans="2:5" x14ac:dyDescent="0.75">
      <c r="B73" s="68">
        <v>44999</v>
      </c>
      <c r="C73" t="s">
        <v>56</v>
      </c>
      <c r="D73">
        <v>2539.84</v>
      </c>
      <c r="E73" s="28"/>
    </row>
    <row r="74" spans="2:5" x14ac:dyDescent="0.75">
      <c r="B74" s="68">
        <v>45000</v>
      </c>
      <c r="C74" t="s">
        <v>58</v>
      </c>
      <c r="D74">
        <v>2026.19</v>
      </c>
      <c r="E74" s="28"/>
    </row>
    <row r="75" spans="2:5" x14ac:dyDescent="0.75">
      <c r="B75" s="68">
        <v>45001</v>
      </c>
      <c r="C75" t="s">
        <v>56</v>
      </c>
      <c r="D75">
        <v>3367.39</v>
      </c>
      <c r="E75" s="28"/>
    </row>
    <row r="76" spans="2:5" x14ac:dyDescent="0.75">
      <c r="B76" s="68">
        <v>45001</v>
      </c>
      <c r="C76" t="s">
        <v>59</v>
      </c>
      <c r="D76">
        <v>494.38</v>
      </c>
      <c r="E76" s="28"/>
    </row>
    <row r="77" spans="2:5" x14ac:dyDescent="0.75">
      <c r="B77" s="68">
        <v>45004</v>
      </c>
      <c r="C77" t="s">
        <v>57</v>
      </c>
      <c r="D77">
        <v>4499.43</v>
      </c>
      <c r="E77" s="28"/>
    </row>
    <row r="78" spans="2:5" x14ac:dyDescent="0.75">
      <c r="B78" s="68">
        <v>45009</v>
      </c>
      <c r="C78" t="s">
        <v>58</v>
      </c>
      <c r="D78">
        <v>1723.54</v>
      </c>
      <c r="E78" s="28"/>
    </row>
    <row r="79" spans="2:5" x14ac:dyDescent="0.75">
      <c r="B79" s="68">
        <v>45011</v>
      </c>
      <c r="C79" t="s">
        <v>59</v>
      </c>
      <c r="D79">
        <v>3263.26</v>
      </c>
      <c r="E79" s="28"/>
    </row>
    <row r="80" spans="2:5" x14ac:dyDescent="0.75">
      <c r="B80" s="68">
        <v>45012</v>
      </c>
      <c r="C80" t="s">
        <v>59</v>
      </c>
      <c r="D80">
        <v>2859.62</v>
      </c>
      <c r="E80" s="28"/>
    </row>
    <row r="81" spans="2:5" x14ac:dyDescent="0.75">
      <c r="B81" s="68">
        <v>45013</v>
      </c>
      <c r="C81" t="s">
        <v>57</v>
      </c>
      <c r="D81">
        <v>2220.35</v>
      </c>
      <c r="E81" s="28"/>
    </row>
    <row r="82" spans="2:5" x14ac:dyDescent="0.75">
      <c r="B82" s="68">
        <v>45014</v>
      </c>
      <c r="C82" t="s">
        <v>58</v>
      </c>
      <c r="D82">
        <v>4272.3999999999996</v>
      </c>
      <c r="E82" s="28"/>
    </row>
    <row r="83" spans="2:5" x14ac:dyDescent="0.75">
      <c r="B83" s="68">
        <v>45014</v>
      </c>
      <c r="C83" t="s">
        <v>57</v>
      </c>
      <c r="D83">
        <v>2574.33</v>
      </c>
      <c r="E83" s="28"/>
    </row>
    <row r="84" spans="2:5" x14ac:dyDescent="0.75">
      <c r="B84" s="68">
        <v>45017</v>
      </c>
      <c r="C84" t="s">
        <v>57</v>
      </c>
      <c r="D84" s="28">
        <v>5229.01</v>
      </c>
      <c r="E84" s="28"/>
    </row>
    <row r="85" spans="2:5" x14ac:dyDescent="0.75">
      <c r="B85" s="68">
        <v>45017</v>
      </c>
      <c r="C85" t="s">
        <v>56</v>
      </c>
      <c r="D85" s="28">
        <v>4151.47</v>
      </c>
      <c r="E85" s="28"/>
    </row>
    <row r="86" spans="2:5" x14ac:dyDescent="0.75">
      <c r="B86" s="68">
        <v>45018</v>
      </c>
      <c r="C86" t="s">
        <v>56</v>
      </c>
      <c r="D86" s="28">
        <v>4213.6499999999996</v>
      </c>
      <c r="E86" s="28"/>
    </row>
    <row r="87" spans="2:5" x14ac:dyDescent="0.75">
      <c r="B87" s="68">
        <v>45019</v>
      </c>
      <c r="C87" t="s">
        <v>57</v>
      </c>
      <c r="D87" s="28">
        <v>1616.68</v>
      </c>
      <c r="E87" s="28"/>
    </row>
    <row r="88" spans="2:5" x14ac:dyDescent="0.75">
      <c r="B88" s="68">
        <v>45020</v>
      </c>
      <c r="C88" t="s">
        <v>58</v>
      </c>
      <c r="D88" s="28">
        <v>2320.8000000000002</v>
      </c>
      <c r="E88" s="28"/>
    </row>
    <row r="89" spans="2:5" x14ac:dyDescent="0.75">
      <c r="B89" s="68">
        <v>45022</v>
      </c>
      <c r="C89" t="s">
        <v>59</v>
      </c>
      <c r="D89" s="28">
        <v>4672.2</v>
      </c>
      <c r="E89" s="28"/>
    </row>
    <row r="90" spans="2:5" x14ac:dyDescent="0.75">
      <c r="B90" s="68">
        <v>45022</v>
      </c>
      <c r="C90" t="s">
        <v>56</v>
      </c>
      <c r="D90" s="28">
        <v>3164.17</v>
      </c>
      <c r="E90" s="28"/>
    </row>
    <row r="91" spans="2:5" x14ac:dyDescent="0.75">
      <c r="B91" s="68">
        <v>45023</v>
      </c>
      <c r="C91" t="s">
        <v>59</v>
      </c>
      <c r="D91" s="28">
        <v>3544.53</v>
      </c>
      <c r="E91" s="28"/>
    </row>
    <row r="92" spans="2:5" x14ac:dyDescent="0.75">
      <c r="B92" s="68">
        <v>45024</v>
      </c>
      <c r="C92" t="s">
        <v>56</v>
      </c>
      <c r="D92" s="28">
        <v>4532.2299999999996</v>
      </c>
      <c r="E92" s="28"/>
    </row>
    <row r="93" spans="2:5" x14ac:dyDescent="0.75">
      <c r="B93" s="68">
        <v>45025</v>
      </c>
      <c r="C93" t="s">
        <v>58</v>
      </c>
      <c r="D93" s="28">
        <v>2321.62</v>
      </c>
      <c r="E93" s="28"/>
    </row>
    <row r="94" spans="2:5" x14ac:dyDescent="0.75">
      <c r="B94" s="68">
        <v>45027</v>
      </c>
      <c r="C94" t="s">
        <v>58</v>
      </c>
      <c r="D94" s="28">
        <v>3939.16</v>
      </c>
      <c r="E94" s="28"/>
    </row>
    <row r="95" spans="2:5" x14ac:dyDescent="0.75">
      <c r="B95" s="68">
        <v>45031</v>
      </c>
      <c r="C95" t="s">
        <v>56</v>
      </c>
      <c r="D95" s="28">
        <v>2980.75</v>
      </c>
      <c r="E95" s="28"/>
    </row>
    <row r="96" spans="2:5" x14ac:dyDescent="0.75">
      <c r="B96" s="68">
        <v>45032</v>
      </c>
      <c r="C96" t="s">
        <v>57</v>
      </c>
      <c r="D96" s="28">
        <v>3062.21</v>
      </c>
      <c r="E96" s="28"/>
    </row>
    <row r="97" spans="2:5" x14ac:dyDescent="0.75">
      <c r="B97" s="68">
        <v>45033</v>
      </c>
      <c r="C97" t="s">
        <v>57</v>
      </c>
      <c r="D97" s="28">
        <v>6239.21</v>
      </c>
      <c r="E97" s="28"/>
    </row>
    <row r="98" spans="2:5" x14ac:dyDescent="0.75">
      <c r="B98" s="68">
        <v>45034</v>
      </c>
      <c r="C98" t="s">
        <v>56</v>
      </c>
      <c r="D98" s="28">
        <v>2906.82</v>
      </c>
      <c r="E98" s="28"/>
    </row>
    <row r="99" spans="2:5" x14ac:dyDescent="0.75">
      <c r="B99" s="68">
        <v>45035</v>
      </c>
      <c r="C99" t="s">
        <v>57</v>
      </c>
      <c r="D99" s="28">
        <v>5812.71</v>
      </c>
      <c r="E99" s="28"/>
    </row>
    <row r="100" spans="2:5" x14ac:dyDescent="0.75">
      <c r="B100" s="68">
        <v>45036</v>
      </c>
      <c r="C100" t="s">
        <v>58</v>
      </c>
      <c r="D100" s="28">
        <v>6139.01</v>
      </c>
      <c r="E100" s="28"/>
    </row>
    <row r="101" spans="2:5" x14ac:dyDescent="0.75">
      <c r="B101" s="68">
        <v>45036</v>
      </c>
      <c r="C101" t="s">
        <v>56</v>
      </c>
      <c r="D101" s="28">
        <v>2248.7800000000002</v>
      </c>
      <c r="E101" s="28"/>
    </row>
    <row r="102" spans="2:5" x14ac:dyDescent="0.75">
      <c r="B102" s="68">
        <v>45036</v>
      </c>
      <c r="C102" t="s">
        <v>56</v>
      </c>
      <c r="D102" s="28">
        <v>4344.4399999999996</v>
      </c>
      <c r="E102" s="28"/>
    </row>
    <row r="103" spans="2:5" x14ac:dyDescent="0.75">
      <c r="B103" s="68">
        <v>45038</v>
      </c>
      <c r="C103" t="s">
        <v>59</v>
      </c>
      <c r="D103" s="28">
        <v>4981.83</v>
      </c>
      <c r="E103" s="28"/>
    </row>
    <row r="104" spans="2:5" x14ac:dyDescent="0.75">
      <c r="B104" s="68">
        <v>45041</v>
      </c>
      <c r="C104" t="s">
        <v>57</v>
      </c>
      <c r="D104" s="28">
        <v>3066.47</v>
      </c>
      <c r="E104" s="28"/>
    </row>
    <row r="105" spans="2:5" x14ac:dyDescent="0.75">
      <c r="B105" s="68">
        <v>45041</v>
      </c>
      <c r="C105" t="s">
        <v>56</v>
      </c>
      <c r="D105" s="28">
        <v>2925.87</v>
      </c>
      <c r="E105" s="28"/>
    </row>
    <row r="106" spans="2:5" x14ac:dyDescent="0.75">
      <c r="B106" s="68">
        <v>45044</v>
      </c>
      <c r="C106" t="s">
        <v>58</v>
      </c>
      <c r="D106" s="28">
        <v>3360.52</v>
      </c>
      <c r="E106" s="28"/>
    </row>
    <row r="107" spans="2:5" x14ac:dyDescent="0.75">
      <c r="B107" s="68">
        <v>45045</v>
      </c>
      <c r="C107" t="s">
        <v>59</v>
      </c>
      <c r="D107" s="28">
        <v>6476.19</v>
      </c>
      <c r="E107" s="28"/>
    </row>
    <row r="108" spans="2:5" x14ac:dyDescent="0.75">
      <c r="B108" s="68">
        <v>45045</v>
      </c>
      <c r="C108" t="s">
        <v>59</v>
      </c>
      <c r="D108" s="28">
        <v>3676.99</v>
      </c>
      <c r="E108" s="28"/>
    </row>
    <row r="109" spans="2:5" x14ac:dyDescent="0.75">
      <c r="B109" s="68">
        <v>45045</v>
      </c>
      <c r="C109" t="s">
        <v>59</v>
      </c>
      <c r="D109" s="28">
        <v>1381.72</v>
      </c>
      <c r="E109" s="28"/>
    </row>
    <row r="110" spans="2:5" x14ac:dyDescent="0.75">
      <c r="B110" s="68">
        <v>45045</v>
      </c>
      <c r="C110" t="s">
        <v>56</v>
      </c>
      <c r="D110" s="28">
        <v>6205.55</v>
      </c>
      <c r="E110" s="28"/>
    </row>
    <row r="111" spans="2:5" x14ac:dyDescent="0.75">
      <c r="B111" s="68">
        <v>45046</v>
      </c>
      <c r="C111" t="s">
        <v>58</v>
      </c>
      <c r="D111" s="28">
        <v>4677.09</v>
      </c>
      <c r="E111" s="28"/>
    </row>
    <row r="112" spans="2:5" x14ac:dyDescent="0.75">
      <c r="B112" s="68">
        <v>45046</v>
      </c>
      <c r="C112" t="s">
        <v>56</v>
      </c>
      <c r="D112" s="28">
        <v>1856.15</v>
      </c>
      <c r="E112" s="28"/>
    </row>
    <row r="113" spans="2:5" x14ac:dyDescent="0.75">
      <c r="B113" s="68">
        <v>45049</v>
      </c>
      <c r="C113" t="s">
        <v>59</v>
      </c>
      <c r="D113" s="28">
        <v>3620.88</v>
      </c>
      <c r="E113" s="28"/>
    </row>
    <row r="114" spans="2:5" x14ac:dyDescent="0.75">
      <c r="B114" s="68">
        <v>45049</v>
      </c>
      <c r="C114" t="s">
        <v>56</v>
      </c>
      <c r="D114" s="28">
        <v>6745.45</v>
      </c>
      <c r="E114" s="28"/>
    </row>
    <row r="115" spans="2:5" x14ac:dyDescent="0.75">
      <c r="B115" s="68">
        <v>45049</v>
      </c>
      <c r="C115" t="s">
        <v>57</v>
      </c>
      <c r="D115" s="28">
        <v>2483.2399999999998</v>
      </c>
      <c r="E115" s="28"/>
    </row>
    <row r="116" spans="2:5" x14ac:dyDescent="0.75">
      <c r="B116" s="68">
        <v>45050</v>
      </c>
      <c r="C116" t="s">
        <v>56</v>
      </c>
      <c r="D116" s="28">
        <v>6701.15</v>
      </c>
      <c r="E116" s="28"/>
    </row>
    <row r="117" spans="2:5" x14ac:dyDescent="0.75">
      <c r="B117" s="68">
        <v>45055</v>
      </c>
      <c r="C117" t="s">
        <v>58</v>
      </c>
      <c r="D117" s="28">
        <v>5294.68</v>
      </c>
      <c r="E117" s="28"/>
    </row>
    <row r="118" spans="2:5" x14ac:dyDescent="0.75">
      <c r="B118" s="68">
        <v>45055</v>
      </c>
      <c r="C118" t="s">
        <v>57</v>
      </c>
      <c r="D118" s="28">
        <v>3161.1</v>
      </c>
      <c r="E118" s="28"/>
    </row>
    <row r="119" spans="2:5" x14ac:dyDescent="0.75">
      <c r="B119" s="68">
        <v>45056</v>
      </c>
      <c r="C119" t="s">
        <v>56</v>
      </c>
      <c r="D119" s="28">
        <v>1605.18</v>
      </c>
      <c r="E119" s="28"/>
    </row>
    <row r="120" spans="2:5" x14ac:dyDescent="0.75">
      <c r="B120" s="68">
        <v>45056</v>
      </c>
      <c r="C120" t="s">
        <v>59</v>
      </c>
      <c r="D120" s="28">
        <v>6773.57</v>
      </c>
      <c r="E120" s="28"/>
    </row>
    <row r="121" spans="2:5" x14ac:dyDescent="0.75">
      <c r="B121" s="68">
        <v>45056</v>
      </c>
      <c r="C121" t="s">
        <v>57</v>
      </c>
      <c r="D121" s="28">
        <v>3641.61</v>
      </c>
      <c r="E121" s="28"/>
    </row>
    <row r="122" spans="2:5" x14ac:dyDescent="0.75">
      <c r="B122" s="68">
        <v>45057</v>
      </c>
      <c r="C122" t="s">
        <v>59</v>
      </c>
      <c r="D122" s="28">
        <v>2727.85</v>
      </c>
      <c r="E122" s="28"/>
    </row>
    <row r="123" spans="2:5" x14ac:dyDescent="0.75">
      <c r="B123" s="68">
        <v>45058</v>
      </c>
      <c r="C123" t="s">
        <v>59</v>
      </c>
      <c r="D123" s="28">
        <v>5203.76</v>
      </c>
      <c r="E123" s="28"/>
    </row>
    <row r="124" spans="2:5" x14ac:dyDescent="0.75">
      <c r="B124" s="68">
        <v>45059</v>
      </c>
      <c r="C124" t="s">
        <v>58</v>
      </c>
      <c r="D124" s="28">
        <v>4230.25</v>
      </c>
      <c r="E124" s="28"/>
    </row>
    <row r="125" spans="2:5" x14ac:dyDescent="0.75">
      <c r="B125" s="68">
        <v>45063</v>
      </c>
      <c r="C125" t="s">
        <v>56</v>
      </c>
      <c r="D125" s="28">
        <v>4971.41</v>
      </c>
      <c r="E125" s="28"/>
    </row>
    <row r="126" spans="2:5" x14ac:dyDescent="0.75">
      <c r="B126" s="68">
        <v>45064</v>
      </c>
      <c r="C126" t="s">
        <v>59</v>
      </c>
      <c r="D126" s="28">
        <v>4893.76</v>
      </c>
      <c r="E126" s="28"/>
    </row>
    <row r="127" spans="2:5" x14ac:dyDescent="0.75">
      <c r="B127" s="68">
        <v>45068</v>
      </c>
      <c r="C127" t="s">
        <v>59</v>
      </c>
      <c r="D127" s="28">
        <v>4069.41</v>
      </c>
      <c r="E127" s="28"/>
    </row>
    <row r="128" spans="2:5" x14ac:dyDescent="0.75">
      <c r="B128" s="68">
        <v>45069</v>
      </c>
      <c r="C128" t="s">
        <v>57</v>
      </c>
      <c r="D128" s="28">
        <v>6304.83</v>
      </c>
      <c r="E128" s="28"/>
    </row>
    <row r="129" spans="2:5" x14ac:dyDescent="0.75">
      <c r="B129" s="68">
        <v>45069</v>
      </c>
      <c r="C129" t="s">
        <v>58</v>
      </c>
      <c r="D129" s="28">
        <v>1534.98</v>
      </c>
      <c r="E129" s="28"/>
    </row>
    <row r="130" spans="2:5" x14ac:dyDescent="0.75">
      <c r="B130" s="68">
        <v>45070</v>
      </c>
      <c r="C130" t="s">
        <v>58</v>
      </c>
      <c r="D130" s="28">
        <v>6195.64</v>
      </c>
      <c r="E130" s="28"/>
    </row>
    <row r="131" spans="2:5" x14ac:dyDescent="0.75">
      <c r="B131" s="68">
        <v>45071</v>
      </c>
      <c r="C131" t="s">
        <v>57</v>
      </c>
      <c r="D131" s="28">
        <v>3860.31</v>
      </c>
      <c r="E131" s="28"/>
    </row>
    <row r="132" spans="2:5" x14ac:dyDescent="0.75">
      <c r="B132" s="68">
        <v>45072</v>
      </c>
      <c r="C132" t="s">
        <v>57</v>
      </c>
      <c r="D132" s="28">
        <v>2174.94</v>
      </c>
      <c r="E132" s="28"/>
    </row>
    <row r="133" spans="2:5" x14ac:dyDescent="0.75">
      <c r="B133" s="68">
        <v>45072</v>
      </c>
      <c r="C133" t="s">
        <v>57</v>
      </c>
      <c r="D133" s="28">
        <v>6436.11</v>
      </c>
      <c r="E133" s="28"/>
    </row>
    <row r="134" spans="2:5" x14ac:dyDescent="0.75">
      <c r="B134" s="68">
        <v>45073</v>
      </c>
      <c r="C134" t="s">
        <v>58</v>
      </c>
      <c r="D134" s="28">
        <v>3183.81</v>
      </c>
      <c r="E134" s="28"/>
    </row>
    <row r="135" spans="2:5" x14ac:dyDescent="0.75">
      <c r="B135" s="68">
        <v>45074</v>
      </c>
      <c r="C135" t="s">
        <v>57</v>
      </c>
      <c r="D135" s="28">
        <v>1335.64</v>
      </c>
      <c r="E135" s="28"/>
    </row>
    <row r="136" spans="2:5" x14ac:dyDescent="0.75">
      <c r="B136" s="68">
        <v>45074</v>
      </c>
      <c r="C136" t="s">
        <v>58</v>
      </c>
      <c r="D136" s="28">
        <v>4127.82</v>
      </c>
      <c r="E136" s="28"/>
    </row>
    <row r="137" spans="2:5" x14ac:dyDescent="0.75">
      <c r="B137" s="68">
        <v>45075</v>
      </c>
      <c r="C137" t="s">
        <v>57</v>
      </c>
      <c r="D137" s="28">
        <v>6973.41</v>
      </c>
      <c r="E137" s="28"/>
    </row>
    <row r="138" spans="2:5" x14ac:dyDescent="0.75">
      <c r="B138" s="68">
        <v>45076</v>
      </c>
      <c r="C138" t="s">
        <v>57</v>
      </c>
      <c r="D138" s="28">
        <v>2386.48</v>
      </c>
      <c r="E138" s="28"/>
    </row>
    <row r="139" spans="2:5" x14ac:dyDescent="0.75">
      <c r="B139" s="68">
        <v>45077</v>
      </c>
      <c r="C139" t="s">
        <v>59</v>
      </c>
      <c r="D139" s="28">
        <v>1318.06</v>
      </c>
      <c r="E139" s="28"/>
    </row>
    <row r="140" spans="2:5" x14ac:dyDescent="0.75">
      <c r="B140" s="68">
        <v>45078</v>
      </c>
      <c r="C140" t="s">
        <v>59</v>
      </c>
      <c r="D140" s="28">
        <v>7224.19</v>
      </c>
      <c r="E140" s="28"/>
    </row>
    <row r="141" spans="2:5" x14ac:dyDescent="0.75">
      <c r="B141" s="68">
        <v>45079</v>
      </c>
      <c r="C141" t="s">
        <v>58</v>
      </c>
      <c r="D141" s="28">
        <v>7674.41</v>
      </c>
      <c r="E141" s="28"/>
    </row>
    <row r="142" spans="2:5" x14ac:dyDescent="0.75">
      <c r="B142" s="68">
        <v>45079</v>
      </c>
      <c r="C142" t="s">
        <v>57</v>
      </c>
      <c r="D142" s="28">
        <v>4695.04</v>
      </c>
      <c r="E142" s="28"/>
    </row>
    <row r="143" spans="2:5" x14ac:dyDescent="0.75">
      <c r="B143" s="68">
        <v>45080</v>
      </c>
      <c r="C143" t="s">
        <v>59</v>
      </c>
      <c r="D143" s="28">
        <v>5521.63</v>
      </c>
      <c r="E143" s="28"/>
    </row>
    <row r="144" spans="2:5" x14ac:dyDescent="0.75">
      <c r="B144" s="68">
        <v>45081</v>
      </c>
      <c r="C144" t="s">
        <v>58</v>
      </c>
      <c r="D144" s="28">
        <v>4431.01</v>
      </c>
      <c r="E144" s="28"/>
    </row>
    <row r="145" spans="2:5" x14ac:dyDescent="0.75">
      <c r="B145" s="68">
        <v>45082</v>
      </c>
      <c r="C145" t="s">
        <v>59</v>
      </c>
      <c r="D145" s="28">
        <v>6269.22</v>
      </c>
      <c r="E145" s="28"/>
    </row>
    <row r="146" spans="2:5" x14ac:dyDescent="0.75">
      <c r="B146" s="68">
        <v>45082</v>
      </c>
      <c r="C146" t="s">
        <v>57</v>
      </c>
      <c r="D146" s="28">
        <v>6099.11</v>
      </c>
      <c r="E146" s="28"/>
    </row>
    <row r="147" spans="2:5" x14ac:dyDescent="0.75">
      <c r="B147" s="68">
        <v>45082</v>
      </c>
      <c r="C147" t="s">
        <v>59</v>
      </c>
      <c r="D147" s="28">
        <v>6523.01</v>
      </c>
      <c r="E147" s="28"/>
    </row>
    <row r="148" spans="2:5" x14ac:dyDescent="0.75">
      <c r="B148" s="68">
        <v>45084</v>
      </c>
      <c r="C148" t="s">
        <v>58</v>
      </c>
      <c r="D148" s="28">
        <v>5528.17</v>
      </c>
      <c r="E148" s="28"/>
    </row>
    <row r="149" spans="2:5" x14ac:dyDescent="0.75">
      <c r="B149" s="68">
        <v>45084</v>
      </c>
      <c r="C149" t="s">
        <v>58</v>
      </c>
      <c r="D149" s="28">
        <v>4519.07</v>
      </c>
      <c r="E149" s="28"/>
    </row>
    <row r="150" spans="2:5" x14ac:dyDescent="0.75">
      <c r="B150" s="68">
        <v>45085</v>
      </c>
      <c r="C150" t="s">
        <v>56</v>
      </c>
      <c r="D150" s="28">
        <v>7011.71</v>
      </c>
      <c r="E150" s="28"/>
    </row>
    <row r="151" spans="2:5" x14ac:dyDescent="0.75">
      <c r="B151" s="68">
        <v>45085</v>
      </c>
      <c r="C151" t="s">
        <v>58</v>
      </c>
      <c r="D151" s="28">
        <v>6647.08</v>
      </c>
      <c r="E151" s="28"/>
    </row>
    <row r="152" spans="2:5" x14ac:dyDescent="0.75">
      <c r="B152" s="68">
        <v>45085</v>
      </c>
      <c r="C152" t="s">
        <v>56</v>
      </c>
      <c r="D152" s="28">
        <v>5209.62</v>
      </c>
      <c r="E152" s="28"/>
    </row>
    <row r="153" spans="2:5" x14ac:dyDescent="0.75">
      <c r="B153" s="68">
        <v>45086</v>
      </c>
      <c r="C153" t="s">
        <v>59</v>
      </c>
      <c r="D153" s="28">
        <v>3831.24</v>
      </c>
      <c r="E153" s="28"/>
    </row>
    <row r="154" spans="2:5" x14ac:dyDescent="0.75">
      <c r="B154" s="68">
        <v>45086</v>
      </c>
      <c r="C154" t="s">
        <v>56</v>
      </c>
      <c r="D154" s="28">
        <v>4555.79</v>
      </c>
      <c r="E154" s="28"/>
    </row>
    <row r="155" spans="2:5" x14ac:dyDescent="0.75">
      <c r="B155" s="68">
        <v>45086</v>
      </c>
      <c r="C155" t="s">
        <v>56</v>
      </c>
      <c r="D155" s="28">
        <v>4665.33</v>
      </c>
      <c r="E155" s="28"/>
    </row>
    <row r="156" spans="2:5" x14ac:dyDescent="0.75">
      <c r="B156" s="68">
        <v>45087</v>
      </c>
      <c r="C156" t="s">
        <v>59</v>
      </c>
      <c r="D156" s="28">
        <v>5006.4799999999996</v>
      </c>
      <c r="E156" s="28"/>
    </row>
    <row r="157" spans="2:5" x14ac:dyDescent="0.75">
      <c r="B157" s="68">
        <v>45089</v>
      </c>
      <c r="C157" t="s">
        <v>59</v>
      </c>
      <c r="D157" s="28">
        <v>6344.04</v>
      </c>
      <c r="E157" s="28"/>
    </row>
    <row r="158" spans="2:5" x14ac:dyDescent="0.75">
      <c r="B158" s="68">
        <v>45089</v>
      </c>
      <c r="C158" t="s">
        <v>58</v>
      </c>
      <c r="D158" s="28">
        <v>6082.79</v>
      </c>
      <c r="E158" s="28"/>
    </row>
    <row r="159" spans="2:5" x14ac:dyDescent="0.75">
      <c r="B159" s="68">
        <v>45091</v>
      </c>
      <c r="C159" t="s">
        <v>56</v>
      </c>
      <c r="D159" s="28">
        <v>4217.26</v>
      </c>
      <c r="E159" s="28"/>
    </row>
    <row r="160" spans="2:5" x14ac:dyDescent="0.75">
      <c r="B160" s="68">
        <v>45093</v>
      </c>
      <c r="C160" t="s">
        <v>57</v>
      </c>
      <c r="D160" s="28">
        <v>7645.36</v>
      </c>
      <c r="E160" s="28"/>
    </row>
    <row r="161" spans="2:5" x14ac:dyDescent="0.75">
      <c r="B161" s="68">
        <v>45093</v>
      </c>
      <c r="C161" t="s">
        <v>56</v>
      </c>
      <c r="D161" s="28">
        <v>7361.51</v>
      </c>
      <c r="E161" s="28"/>
    </row>
    <row r="162" spans="2:5" x14ac:dyDescent="0.75">
      <c r="B162" s="68">
        <v>45093</v>
      </c>
      <c r="C162" t="s">
        <v>58</v>
      </c>
      <c r="D162" s="28">
        <v>4197.76</v>
      </c>
      <c r="E162" s="28"/>
    </row>
    <row r="163" spans="2:5" x14ac:dyDescent="0.75">
      <c r="B163" s="68">
        <v>45094</v>
      </c>
      <c r="C163" t="s">
        <v>59</v>
      </c>
      <c r="D163" s="28">
        <v>7737.13</v>
      </c>
      <c r="E163" s="28"/>
    </row>
    <row r="164" spans="2:5" x14ac:dyDescent="0.75">
      <c r="B164" s="68">
        <v>45095</v>
      </c>
      <c r="C164" t="s">
        <v>59</v>
      </c>
      <c r="D164" s="28">
        <v>6948.28</v>
      </c>
      <c r="E164" s="28"/>
    </row>
    <row r="165" spans="2:5" x14ac:dyDescent="0.75">
      <c r="B165" s="68">
        <v>45097</v>
      </c>
      <c r="C165" t="s">
        <v>56</v>
      </c>
      <c r="D165" s="28">
        <v>5735.86</v>
      </c>
      <c r="E165" s="28"/>
    </row>
    <row r="166" spans="2:5" x14ac:dyDescent="0.75">
      <c r="B166" s="68">
        <v>45097</v>
      </c>
      <c r="C166" t="s">
        <v>57</v>
      </c>
      <c r="D166" s="28">
        <v>5307.59</v>
      </c>
      <c r="E166" s="28"/>
    </row>
    <row r="167" spans="2:5" x14ac:dyDescent="0.75">
      <c r="B167" s="68">
        <v>45097</v>
      </c>
      <c r="C167" t="s">
        <v>57</v>
      </c>
      <c r="D167" s="28">
        <v>5534.7</v>
      </c>
      <c r="E167" s="28"/>
    </row>
    <row r="168" spans="2:5" x14ac:dyDescent="0.75">
      <c r="B168" s="68">
        <v>45100</v>
      </c>
      <c r="C168" t="s">
        <v>58</v>
      </c>
      <c r="D168" s="28">
        <v>6854.52</v>
      </c>
      <c r="E168" s="28"/>
    </row>
    <row r="169" spans="2:5" x14ac:dyDescent="0.75">
      <c r="B169" s="68">
        <v>45100</v>
      </c>
      <c r="C169" t="s">
        <v>58</v>
      </c>
      <c r="D169" s="28">
        <v>5276.25</v>
      </c>
      <c r="E169" s="28"/>
    </row>
    <row r="170" spans="2:5" x14ac:dyDescent="0.75">
      <c r="B170" s="68">
        <v>45102</v>
      </c>
      <c r="C170" t="s">
        <v>59</v>
      </c>
      <c r="D170" s="28">
        <v>4064.22</v>
      </c>
      <c r="E170" s="28"/>
    </row>
    <row r="171" spans="2:5" x14ac:dyDescent="0.75">
      <c r="B171" s="68">
        <v>45102</v>
      </c>
      <c r="C171" t="s">
        <v>56</v>
      </c>
      <c r="D171" s="28">
        <v>3835.19</v>
      </c>
      <c r="E171" s="28"/>
    </row>
    <row r="172" spans="2:5" x14ac:dyDescent="0.75">
      <c r="B172" s="68">
        <v>45103</v>
      </c>
      <c r="C172" t="s">
        <v>57</v>
      </c>
      <c r="D172" s="28">
        <v>4163.58</v>
      </c>
      <c r="E172" s="2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8C36F-0BE9-4CA5-8F4C-564B321B2D8D}">
  <sheetPr>
    <tabColor rgb="FFFF0000"/>
  </sheetPr>
  <dimension ref="A1:AC172"/>
  <sheetViews>
    <sheetView zoomScale="70" zoomScaleNormal="70" workbookViewId="0"/>
  </sheetViews>
  <sheetFormatPr defaultRowHeight="14.75" x14ac:dyDescent="0.75"/>
  <cols>
    <col min="1" max="1" width="3.26953125" customWidth="1"/>
    <col min="2" max="2" width="12.86328125" customWidth="1"/>
    <col min="3" max="3" width="25" bestFit="1" customWidth="1"/>
    <col min="4" max="4" width="12.54296875" customWidth="1"/>
    <col min="5" max="5" width="6.40625" customWidth="1"/>
    <col min="6" max="6" width="19.26953125" customWidth="1"/>
    <col min="7" max="7" width="12.7265625" bestFit="1" customWidth="1"/>
    <col min="8" max="8" width="23.1328125" bestFit="1" customWidth="1"/>
    <col min="9" max="9" width="15.1328125" bestFit="1" customWidth="1"/>
    <col min="10" max="10" width="12.7265625" customWidth="1"/>
    <col min="11" max="11" width="16.54296875" customWidth="1"/>
    <col min="12" max="12" width="17.7265625" customWidth="1"/>
  </cols>
  <sheetData>
    <row r="1" spans="1:29" x14ac:dyDescent="0.75">
      <c r="A1" t="s">
        <v>170</v>
      </c>
      <c r="AC1" t="str" cm="1">
        <f t="array" ref="AC1">_xlfn.TEXTJOIN(" + ",,IF($C$36:$C$64=$C$39,FIXED($D$36:$D$64),""))&amp;" = "&amp;FIXED(SUMIF($C$36:$C$64,$C$39,$D$36:$D$64))</f>
        <v>2,066.43 + 1,797.46 + 3,389.24 + 1,818.23 + 4,546.43 + 43.43 + 3,194.89 + 2,938.14 = 19,794.25</v>
      </c>
    </row>
    <row r="2" spans="1:29" x14ac:dyDescent="0.75">
      <c r="B2" s="78" t="s">
        <v>177</v>
      </c>
      <c r="C2" s="70"/>
      <c r="D2" s="70"/>
      <c r="E2" s="70"/>
      <c r="F2" s="70"/>
      <c r="G2" s="70"/>
      <c r="H2" s="70"/>
      <c r="I2" s="71"/>
    </row>
    <row r="3" spans="1:29" x14ac:dyDescent="0.75">
      <c r="B3" s="72" t="s">
        <v>169</v>
      </c>
      <c r="C3" s="73"/>
      <c r="D3" s="73"/>
      <c r="E3" s="73"/>
      <c r="F3" s="73"/>
      <c r="G3" s="73"/>
      <c r="H3" s="73"/>
      <c r="I3" s="74"/>
    </row>
    <row r="4" spans="1:29" x14ac:dyDescent="0.75">
      <c r="B4" s="72" t="s">
        <v>176</v>
      </c>
      <c r="C4" s="73"/>
      <c r="D4" s="73"/>
      <c r="E4" s="73"/>
      <c r="F4" s="73"/>
      <c r="G4" s="73"/>
      <c r="H4" s="73"/>
      <c r="I4" s="74"/>
    </row>
    <row r="5" spans="1:29" x14ac:dyDescent="0.75">
      <c r="B5" s="72" t="s">
        <v>173</v>
      </c>
      <c r="C5" s="73"/>
      <c r="D5" s="73"/>
      <c r="E5" s="73"/>
      <c r="F5" s="73"/>
      <c r="G5" s="73"/>
      <c r="H5" s="73"/>
      <c r="I5" s="74"/>
      <c r="K5" s="1" t="s">
        <v>165</v>
      </c>
      <c r="L5" t="s">
        <v>175</v>
      </c>
    </row>
    <row r="6" spans="1:29" x14ac:dyDescent="0.75">
      <c r="B6" s="75" t="s">
        <v>171</v>
      </c>
      <c r="C6" s="76"/>
      <c r="D6" s="76"/>
      <c r="E6" s="76"/>
      <c r="F6" s="76"/>
      <c r="G6" s="76"/>
      <c r="H6" s="76"/>
      <c r="I6" s="77"/>
    </row>
    <row r="8" spans="1:29" x14ac:dyDescent="0.75">
      <c r="B8" s="1" t="s">
        <v>11</v>
      </c>
      <c r="C8" s="1" t="s">
        <v>76</v>
      </c>
      <c r="D8" s="1" t="s">
        <v>75</v>
      </c>
      <c r="E8" s="1"/>
      <c r="F8" s="79" t="s">
        <v>76</v>
      </c>
      <c r="G8" s="79" t="s">
        <v>163</v>
      </c>
      <c r="H8" t="s">
        <v>172</v>
      </c>
      <c r="J8" s="79" t="s">
        <v>163</v>
      </c>
      <c r="K8" t="s">
        <v>174</v>
      </c>
    </row>
    <row r="9" spans="1:29" x14ac:dyDescent="0.75">
      <c r="B9" s="68">
        <v>44931</v>
      </c>
      <c r="C9" t="s">
        <v>58</v>
      </c>
      <c r="D9">
        <v>1645.01</v>
      </c>
      <c r="E9" s="28"/>
      <c r="F9" t="s">
        <v>56</v>
      </c>
      <c r="G9" t="s">
        <v>63</v>
      </c>
      <c r="H9">
        <v>8</v>
      </c>
      <c r="J9" t="s">
        <v>63</v>
      </c>
      <c r="K9">
        <v>27</v>
      </c>
    </row>
    <row r="10" spans="1:29" x14ac:dyDescent="0.75">
      <c r="B10" s="68">
        <v>44932</v>
      </c>
      <c r="C10" t="s">
        <v>58</v>
      </c>
      <c r="D10">
        <v>4828.54</v>
      </c>
      <c r="E10" s="28"/>
      <c r="G10" t="s">
        <v>64</v>
      </c>
      <c r="H10">
        <v>8</v>
      </c>
      <c r="J10" t="s">
        <v>64</v>
      </c>
      <c r="K10">
        <v>29</v>
      </c>
    </row>
    <row r="11" spans="1:29" x14ac:dyDescent="0.75">
      <c r="B11" s="68">
        <v>44934</v>
      </c>
      <c r="C11" t="s">
        <v>56</v>
      </c>
      <c r="D11">
        <v>3634.56</v>
      </c>
      <c r="E11" s="28"/>
      <c r="G11" t="s">
        <v>65</v>
      </c>
      <c r="H11">
        <v>3</v>
      </c>
      <c r="J11" t="s">
        <v>65</v>
      </c>
      <c r="K11">
        <v>19</v>
      </c>
    </row>
    <row r="12" spans="1:29" x14ac:dyDescent="0.75">
      <c r="B12" s="68">
        <v>44937</v>
      </c>
      <c r="C12" t="s">
        <v>56</v>
      </c>
      <c r="D12">
        <v>2713.46</v>
      </c>
      <c r="E12" s="28"/>
      <c r="G12" t="s">
        <v>70</v>
      </c>
      <c r="H12">
        <v>11</v>
      </c>
      <c r="J12" t="s">
        <v>70</v>
      </c>
      <c r="K12">
        <v>29</v>
      </c>
    </row>
    <row r="13" spans="1:29" x14ac:dyDescent="0.75">
      <c r="B13" s="68">
        <v>44939</v>
      </c>
      <c r="C13" t="s">
        <v>58</v>
      </c>
      <c r="D13">
        <v>679.07</v>
      </c>
      <c r="E13" s="28"/>
      <c r="G13" t="s">
        <v>71</v>
      </c>
      <c r="H13">
        <v>4</v>
      </c>
      <c r="J13" t="s">
        <v>71</v>
      </c>
      <c r="K13">
        <v>27</v>
      </c>
    </row>
    <row r="14" spans="1:29" x14ac:dyDescent="0.75">
      <c r="B14" s="68">
        <v>44939</v>
      </c>
      <c r="C14" t="s">
        <v>59</v>
      </c>
      <c r="D14">
        <v>1526.73</v>
      </c>
      <c r="E14" s="28"/>
      <c r="G14" t="s">
        <v>72</v>
      </c>
      <c r="H14">
        <v>8</v>
      </c>
      <c r="J14" t="s">
        <v>72</v>
      </c>
      <c r="K14">
        <v>33</v>
      </c>
    </row>
    <row r="15" spans="1:29" x14ac:dyDescent="0.75">
      <c r="B15" s="68">
        <v>44940</v>
      </c>
      <c r="C15" t="s">
        <v>59</v>
      </c>
      <c r="D15">
        <v>3151.76</v>
      </c>
      <c r="E15" s="28"/>
      <c r="F15" t="s">
        <v>66</v>
      </c>
      <c r="H15">
        <v>42</v>
      </c>
      <c r="J15" t="s">
        <v>62</v>
      </c>
      <c r="K15">
        <v>164</v>
      </c>
    </row>
    <row r="16" spans="1:29" x14ac:dyDescent="0.75">
      <c r="B16" s="68">
        <v>44940</v>
      </c>
      <c r="C16" t="s">
        <v>57</v>
      </c>
      <c r="D16">
        <v>3554.02</v>
      </c>
      <c r="E16" s="28"/>
      <c r="F16" t="s">
        <v>58</v>
      </c>
      <c r="G16" t="s">
        <v>63</v>
      </c>
      <c r="H16">
        <v>7</v>
      </c>
    </row>
    <row r="17" spans="2:11" x14ac:dyDescent="0.75">
      <c r="B17" s="68">
        <v>44940</v>
      </c>
      <c r="C17" t="s">
        <v>59</v>
      </c>
      <c r="D17">
        <v>3409.51</v>
      </c>
      <c r="E17" s="28"/>
      <c r="G17" t="s">
        <v>64</v>
      </c>
      <c r="H17">
        <v>6</v>
      </c>
    </row>
    <row r="18" spans="2:11" x14ac:dyDescent="0.75">
      <c r="B18" s="68">
        <v>44941</v>
      </c>
      <c r="C18" t="s">
        <v>56</v>
      </c>
      <c r="D18">
        <v>3361.29</v>
      </c>
      <c r="E18" s="28"/>
      <c r="G18" t="s">
        <v>65</v>
      </c>
      <c r="H18">
        <v>5</v>
      </c>
    </row>
    <row r="19" spans="2:11" x14ac:dyDescent="0.75">
      <c r="B19" s="68">
        <v>44941</v>
      </c>
      <c r="C19" t="s">
        <v>57</v>
      </c>
      <c r="D19">
        <v>458.09</v>
      </c>
      <c r="E19" s="28"/>
      <c r="G19" t="s">
        <v>70</v>
      </c>
      <c r="H19">
        <v>6</v>
      </c>
    </row>
    <row r="20" spans="2:11" x14ac:dyDescent="0.75">
      <c r="B20" s="68">
        <v>44941</v>
      </c>
      <c r="C20" t="s">
        <v>56</v>
      </c>
      <c r="D20">
        <v>2140.04</v>
      </c>
      <c r="E20" s="28"/>
      <c r="G20" t="s">
        <v>71</v>
      </c>
      <c r="H20">
        <v>6</v>
      </c>
    </row>
    <row r="21" spans="2:11" x14ac:dyDescent="0.75">
      <c r="B21" s="68">
        <v>44943</v>
      </c>
      <c r="C21" t="s">
        <v>58</v>
      </c>
      <c r="D21">
        <v>3882.28</v>
      </c>
      <c r="E21" s="28"/>
      <c r="G21" t="s">
        <v>72</v>
      </c>
      <c r="H21">
        <v>9</v>
      </c>
    </row>
    <row r="22" spans="2:11" x14ac:dyDescent="0.75">
      <c r="B22" s="68">
        <v>44947</v>
      </c>
      <c r="C22" t="s">
        <v>56</v>
      </c>
      <c r="D22">
        <v>1608.7</v>
      </c>
      <c r="E22" s="28"/>
      <c r="F22" t="s">
        <v>67</v>
      </c>
      <c r="H22">
        <v>39</v>
      </c>
    </row>
    <row r="23" spans="2:11" x14ac:dyDescent="0.75">
      <c r="B23" s="68">
        <v>44947</v>
      </c>
      <c r="C23" t="s">
        <v>59</v>
      </c>
      <c r="D23">
        <v>3223.12</v>
      </c>
      <c r="E23" s="28"/>
      <c r="F23" t="s">
        <v>57</v>
      </c>
      <c r="G23" t="s">
        <v>63</v>
      </c>
      <c r="H23">
        <v>4</v>
      </c>
    </row>
    <row r="24" spans="2:11" x14ac:dyDescent="0.75">
      <c r="B24" s="68">
        <v>44948</v>
      </c>
      <c r="C24" t="s">
        <v>59</v>
      </c>
      <c r="D24">
        <v>98.57</v>
      </c>
      <c r="E24" s="28"/>
      <c r="G24" t="s">
        <v>64</v>
      </c>
      <c r="H24">
        <v>10</v>
      </c>
    </row>
    <row r="25" spans="2:11" x14ac:dyDescent="0.75">
      <c r="B25" s="68">
        <v>44948</v>
      </c>
      <c r="C25" t="s">
        <v>57</v>
      </c>
      <c r="D25">
        <v>1616.32</v>
      </c>
      <c r="E25" s="28"/>
      <c r="G25" t="s">
        <v>65</v>
      </c>
      <c r="H25">
        <v>5</v>
      </c>
    </row>
    <row r="26" spans="2:11" x14ac:dyDescent="0.75">
      <c r="B26" s="68">
        <v>44949</v>
      </c>
      <c r="C26" t="s">
        <v>56</v>
      </c>
      <c r="D26">
        <v>2907.42</v>
      </c>
      <c r="E26" s="28"/>
      <c r="G26" t="s">
        <v>70</v>
      </c>
      <c r="H26">
        <v>6</v>
      </c>
    </row>
    <row r="27" spans="2:11" x14ac:dyDescent="0.75">
      <c r="B27" s="68">
        <v>44951</v>
      </c>
      <c r="C27" t="s">
        <v>59</v>
      </c>
      <c r="D27">
        <v>2384.9699999999998</v>
      </c>
      <c r="E27" s="28"/>
      <c r="G27" t="s">
        <v>71</v>
      </c>
      <c r="H27">
        <v>10</v>
      </c>
    </row>
    <row r="28" spans="2:11" x14ac:dyDescent="0.75">
      <c r="B28" s="68">
        <v>44951</v>
      </c>
      <c r="C28" t="s">
        <v>58</v>
      </c>
      <c r="D28">
        <v>4326.08</v>
      </c>
      <c r="E28" s="28"/>
      <c r="G28" t="s">
        <v>72</v>
      </c>
      <c r="H28">
        <v>6</v>
      </c>
    </row>
    <row r="29" spans="2:11" x14ac:dyDescent="0.75">
      <c r="B29" s="68">
        <v>44951</v>
      </c>
      <c r="C29" t="s">
        <v>58</v>
      </c>
      <c r="D29">
        <v>554.62</v>
      </c>
      <c r="E29" s="28"/>
      <c r="F29" t="s">
        <v>68</v>
      </c>
      <c r="H29">
        <v>41</v>
      </c>
    </row>
    <row r="30" spans="2:11" x14ac:dyDescent="0.75">
      <c r="B30" s="68">
        <v>44952</v>
      </c>
      <c r="C30" t="s">
        <v>59</v>
      </c>
      <c r="D30">
        <v>1904.62</v>
      </c>
      <c r="E30" s="28"/>
      <c r="F30" t="s">
        <v>59</v>
      </c>
      <c r="G30" t="s">
        <v>63</v>
      </c>
      <c r="H30">
        <v>8</v>
      </c>
    </row>
    <row r="31" spans="2:11" x14ac:dyDescent="0.75">
      <c r="B31" s="68">
        <v>44952</v>
      </c>
      <c r="C31" t="s">
        <v>58</v>
      </c>
      <c r="D31">
        <v>156.34</v>
      </c>
      <c r="E31" s="28"/>
      <c r="G31" t="s">
        <v>64</v>
      </c>
      <c r="H31">
        <v>5</v>
      </c>
    </row>
    <row r="32" spans="2:11" x14ac:dyDescent="0.75">
      <c r="B32" s="68">
        <v>44953</v>
      </c>
      <c r="C32" t="s">
        <v>56</v>
      </c>
      <c r="D32">
        <v>883.34</v>
      </c>
      <c r="E32" s="28"/>
      <c r="G32" t="s">
        <v>65</v>
      </c>
      <c r="H32">
        <v>6</v>
      </c>
      <c r="K32" t="s">
        <v>168</v>
      </c>
    </row>
    <row r="33" spans="2:8" x14ac:dyDescent="0.75">
      <c r="B33" s="68">
        <v>44955</v>
      </c>
      <c r="C33" t="s">
        <v>57</v>
      </c>
      <c r="D33">
        <v>3838.87</v>
      </c>
      <c r="E33" s="28"/>
      <c r="G33" t="s">
        <v>70</v>
      </c>
      <c r="H33">
        <v>6</v>
      </c>
    </row>
    <row r="34" spans="2:8" x14ac:dyDescent="0.75">
      <c r="B34" s="68">
        <v>44956</v>
      </c>
      <c r="C34" t="s">
        <v>56</v>
      </c>
      <c r="D34">
        <v>787.87</v>
      </c>
      <c r="E34" s="28"/>
      <c r="G34" t="s">
        <v>71</v>
      </c>
      <c r="H34">
        <v>7</v>
      </c>
    </row>
    <row r="35" spans="2:8" x14ac:dyDescent="0.75">
      <c r="B35" s="68">
        <v>44956</v>
      </c>
      <c r="C35" t="s">
        <v>59</v>
      </c>
      <c r="D35">
        <v>3354.4</v>
      </c>
      <c r="E35" s="28"/>
      <c r="G35" t="s">
        <v>72</v>
      </c>
      <c r="H35">
        <v>10</v>
      </c>
    </row>
    <row r="36" spans="2:8" x14ac:dyDescent="0.75">
      <c r="B36" s="68">
        <v>44958</v>
      </c>
      <c r="C36" t="s">
        <v>57</v>
      </c>
      <c r="D36">
        <v>4467.0200000000004</v>
      </c>
      <c r="E36" s="28"/>
      <c r="F36" t="s">
        <v>69</v>
      </c>
      <c r="H36">
        <v>42</v>
      </c>
    </row>
    <row r="37" spans="2:8" x14ac:dyDescent="0.75">
      <c r="B37" s="68">
        <v>44958</v>
      </c>
      <c r="C37" t="s">
        <v>58</v>
      </c>
      <c r="D37">
        <v>4434.0600000000004</v>
      </c>
      <c r="E37" s="28"/>
      <c r="F37" t="s">
        <v>62</v>
      </c>
      <c r="H37">
        <v>164</v>
      </c>
    </row>
    <row r="38" spans="2:8" x14ac:dyDescent="0.75">
      <c r="B38" s="68">
        <v>44959</v>
      </c>
      <c r="C38" t="s">
        <v>58</v>
      </c>
      <c r="D38">
        <v>1970.14</v>
      </c>
      <c r="E38" s="28"/>
    </row>
    <row r="39" spans="2:8" x14ac:dyDescent="0.75">
      <c r="B39" s="68">
        <v>44959</v>
      </c>
      <c r="C39" t="s">
        <v>56</v>
      </c>
      <c r="D39">
        <v>2066.4299999999998</v>
      </c>
      <c r="E39" s="28"/>
    </row>
    <row r="40" spans="2:8" x14ac:dyDescent="0.75">
      <c r="B40" s="68">
        <v>44960</v>
      </c>
      <c r="C40" t="s">
        <v>56</v>
      </c>
      <c r="D40">
        <v>1797.46</v>
      </c>
      <c r="E40" s="28"/>
    </row>
    <row r="41" spans="2:8" x14ac:dyDescent="0.75">
      <c r="B41" s="68">
        <v>44960</v>
      </c>
      <c r="C41" t="s">
        <v>58</v>
      </c>
      <c r="D41">
        <v>1635.13</v>
      </c>
      <c r="E41" s="28"/>
    </row>
    <row r="42" spans="2:8" x14ac:dyDescent="0.75">
      <c r="B42" s="68">
        <v>44960</v>
      </c>
      <c r="C42" t="s">
        <v>56</v>
      </c>
      <c r="D42">
        <v>3389.24</v>
      </c>
      <c r="E42" s="28"/>
    </row>
    <row r="43" spans="2:8" x14ac:dyDescent="0.75">
      <c r="B43" s="68">
        <v>44962</v>
      </c>
      <c r="C43" t="s">
        <v>57</v>
      </c>
      <c r="D43">
        <v>1775.61</v>
      </c>
      <c r="E43" s="28"/>
    </row>
    <row r="44" spans="2:8" x14ac:dyDescent="0.75">
      <c r="B44" s="68">
        <v>44964</v>
      </c>
      <c r="C44" t="s">
        <v>58</v>
      </c>
      <c r="D44">
        <v>67.38</v>
      </c>
      <c r="E44" s="28"/>
    </row>
    <row r="45" spans="2:8" x14ac:dyDescent="0.75">
      <c r="B45" s="68">
        <v>44964</v>
      </c>
      <c r="C45" t="s">
        <v>57</v>
      </c>
      <c r="D45">
        <v>1363.2</v>
      </c>
      <c r="E45" s="28"/>
    </row>
    <row r="46" spans="2:8" x14ac:dyDescent="0.75">
      <c r="B46" s="68">
        <v>44964</v>
      </c>
      <c r="C46" t="s">
        <v>59</v>
      </c>
      <c r="D46">
        <v>1854.64</v>
      </c>
      <c r="E46" s="28"/>
    </row>
    <row r="47" spans="2:8" x14ac:dyDescent="0.75">
      <c r="B47" s="68">
        <v>44965</v>
      </c>
      <c r="C47" t="s">
        <v>57</v>
      </c>
      <c r="D47">
        <v>1450.63</v>
      </c>
      <c r="E47" s="28"/>
    </row>
    <row r="48" spans="2:8" x14ac:dyDescent="0.75">
      <c r="B48" s="68">
        <v>44965</v>
      </c>
      <c r="C48" t="s">
        <v>56</v>
      </c>
      <c r="D48">
        <v>1818.23</v>
      </c>
      <c r="E48" s="28"/>
    </row>
    <row r="49" spans="2:5" x14ac:dyDescent="0.75">
      <c r="B49" s="68">
        <v>44965</v>
      </c>
      <c r="C49" t="s">
        <v>56</v>
      </c>
      <c r="D49">
        <v>4546.43</v>
      </c>
      <c r="E49" s="28"/>
    </row>
    <row r="50" spans="2:5" x14ac:dyDescent="0.75">
      <c r="B50" s="68">
        <v>44966</v>
      </c>
      <c r="C50" t="s">
        <v>59</v>
      </c>
      <c r="D50">
        <v>4710.5200000000004</v>
      </c>
      <c r="E50" s="28"/>
    </row>
    <row r="51" spans="2:5" x14ac:dyDescent="0.75">
      <c r="B51" s="68">
        <v>44969</v>
      </c>
      <c r="C51" t="s">
        <v>59</v>
      </c>
      <c r="D51">
        <v>1482.88</v>
      </c>
      <c r="E51" s="28"/>
    </row>
    <row r="52" spans="2:5" x14ac:dyDescent="0.75">
      <c r="B52" s="68">
        <v>44969</v>
      </c>
      <c r="C52" t="s">
        <v>57</v>
      </c>
      <c r="D52">
        <v>2322.23</v>
      </c>
      <c r="E52" s="28"/>
    </row>
    <row r="53" spans="2:5" x14ac:dyDescent="0.75">
      <c r="B53" s="68">
        <v>44970</v>
      </c>
      <c r="C53" t="s">
        <v>57</v>
      </c>
      <c r="D53">
        <v>1561.53</v>
      </c>
      <c r="E53" s="28"/>
    </row>
    <row r="54" spans="2:5" x14ac:dyDescent="0.75">
      <c r="B54" s="68">
        <v>44971</v>
      </c>
      <c r="C54" t="s">
        <v>59</v>
      </c>
      <c r="D54">
        <v>4510.13</v>
      </c>
      <c r="E54" s="28"/>
    </row>
    <row r="55" spans="2:5" x14ac:dyDescent="0.75">
      <c r="B55" s="68">
        <v>44971</v>
      </c>
      <c r="C55" t="s">
        <v>57</v>
      </c>
      <c r="D55">
        <v>1576.29</v>
      </c>
      <c r="E55" s="28"/>
    </row>
    <row r="56" spans="2:5" x14ac:dyDescent="0.75">
      <c r="B56" s="68">
        <v>44972</v>
      </c>
      <c r="C56" t="s">
        <v>58</v>
      </c>
      <c r="D56">
        <v>4297.68</v>
      </c>
      <c r="E56" s="28"/>
    </row>
    <row r="57" spans="2:5" x14ac:dyDescent="0.75">
      <c r="B57" s="68">
        <v>44973</v>
      </c>
      <c r="C57" t="s">
        <v>56</v>
      </c>
      <c r="D57">
        <v>43.43</v>
      </c>
      <c r="E57" s="28"/>
    </row>
    <row r="58" spans="2:5" x14ac:dyDescent="0.75">
      <c r="B58" s="68">
        <v>44973</v>
      </c>
      <c r="C58" t="s">
        <v>58</v>
      </c>
      <c r="D58">
        <v>740.43</v>
      </c>
      <c r="E58" s="28"/>
    </row>
    <row r="59" spans="2:5" x14ac:dyDescent="0.75">
      <c r="B59" s="68">
        <v>44979</v>
      </c>
      <c r="C59" t="s">
        <v>57</v>
      </c>
      <c r="D59">
        <v>554.48</v>
      </c>
      <c r="E59" s="28"/>
    </row>
    <row r="60" spans="2:5" x14ac:dyDescent="0.75">
      <c r="B60" s="68">
        <v>44979</v>
      </c>
      <c r="C60" t="s">
        <v>56</v>
      </c>
      <c r="D60">
        <v>3194.89</v>
      </c>
      <c r="E60" s="28"/>
    </row>
    <row r="61" spans="2:5" x14ac:dyDescent="0.75">
      <c r="B61" s="68">
        <v>44980</v>
      </c>
      <c r="C61" t="s">
        <v>57</v>
      </c>
      <c r="D61">
        <v>4063.91</v>
      </c>
      <c r="E61" s="28"/>
    </row>
    <row r="62" spans="2:5" x14ac:dyDescent="0.75">
      <c r="B62" s="68">
        <v>44981</v>
      </c>
      <c r="C62" t="s">
        <v>59</v>
      </c>
      <c r="D62">
        <v>697.75</v>
      </c>
      <c r="E62" s="28"/>
    </row>
    <row r="63" spans="2:5" x14ac:dyDescent="0.75">
      <c r="B63" s="68">
        <v>44982</v>
      </c>
      <c r="C63" t="s">
        <v>56</v>
      </c>
      <c r="D63">
        <v>2938.14</v>
      </c>
      <c r="E63" s="28"/>
    </row>
    <row r="64" spans="2:5" x14ac:dyDescent="0.75">
      <c r="B64" s="68">
        <v>44982</v>
      </c>
      <c r="C64" t="s">
        <v>57</v>
      </c>
      <c r="D64">
        <v>2738.8</v>
      </c>
      <c r="E64" s="28"/>
    </row>
    <row r="65" spans="2:5" x14ac:dyDescent="0.75">
      <c r="B65" s="68">
        <v>44986</v>
      </c>
      <c r="C65" t="s">
        <v>59</v>
      </c>
      <c r="D65">
        <v>4690.49</v>
      </c>
      <c r="E65" s="28"/>
    </row>
    <row r="66" spans="2:5" x14ac:dyDescent="0.75">
      <c r="B66" s="68">
        <v>44987</v>
      </c>
      <c r="C66" t="s">
        <v>58</v>
      </c>
      <c r="D66">
        <v>1777.52</v>
      </c>
      <c r="E66" s="28"/>
    </row>
    <row r="67" spans="2:5" x14ac:dyDescent="0.75">
      <c r="B67" s="68">
        <v>44990</v>
      </c>
      <c r="C67" t="s">
        <v>59</v>
      </c>
      <c r="D67">
        <v>4294.17</v>
      </c>
      <c r="E67" s="28"/>
    </row>
    <row r="68" spans="2:5" x14ac:dyDescent="0.75">
      <c r="B68" s="68">
        <v>44993</v>
      </c>
      <c r="C68" t="s">
        <v>58</v>
      </c>
      <c r="D68">
        <v>3709.57</v>
      </c>
      <c r="E68" s="28"/>
    </row>
    <row r="69" spans="2:5" x14ac:dyDescent="0.75">
      <c r="B69" s="68">
        <v>44994</v>
      </c>
      <c r="C69" t="s">
        <v>57</v>
      </c>
      <c r="D69">
        <v>2200.5300000000002</v>
      </c>
      <c r="E69" s="28"/>
    </row>
    <row r="70" spans="2:5" x14ac:dyDescent="0.75">
      <c r="B70" s="68">
        <v>44997</v>
      </c>
      <c r="C70" t="s">
        <v>56</v>
      </c>
      <c r="D70">
        <v>4410.6099999999997</v>
      </c>
      <c r="E70" s="28"/>
    </row>
    <row r="71" spans="2:5" x14ac:dyDescent="0.75">
      <c r="B71" s="68">
        <v>44997</v>
      </c>
      <c r="C71" t="s">
        <v>57</v>
      </c>
      <c r="D71">
        <v>4752.4799999999996</v>
      </c>
      <c r="E71" s="28"/>
    </row>
    <row r="72" spans="2:5" x14ac:dyDescent="0.75">
      <c r="B72" s="68">
        <v>44998</v>
      </c>
      <c r="C72" t="s">
        <v>59</v>
      </c>
      <c r="D72">
        <v>3170.86</v>
      </c>
      <c r="E72" s="28"/>
    </row>
    <row r="73" spans="2:5" x14ac:dyDescent="0.75">
      <c r="B73" s="68">
        <v>44999</v>
      </c>
      <c r="C73" t="s">
        <v>56</v>
      </c>
      <c r="D73">
        <v>2539.84</v>
      </c>
      <c r="E73" s="28"/>
    </row>
    <row r="74" spans="2:5" x14ac:dyDescent="0.75">
      <c r="B74" s="68">
        <v>45000</v>
      </c>
      <c r="C74" t="s">
        <v>58</v>
      </c>
      <c r="D74">
        <v>2026.19</v>
      </c>
      <c r="E74" s="28"/>
    </row>
    <row r="75" spans="2:5" x14ac:dyDescent="0.75">
      <c r="B75" s="68">
        <v>45001</v>
      </c>
      <c r="C75" t="s">
        <v>56</v>
      </c>
      <c r="D75">
        <v>3367.39</v>
      </c>
      <c r="E75" s="28"/>
    </row>
    <row r="76" spans="2:5" x14ac:dyDescent="0.75">
      <c r="B76" s="68">
        <v>45001</v>
      </c>
      <c r="C76" t="s">
        <v>59</v>
      </c>
      <c r="D76">
        <v>494.38</v>
      </c>
      <c r="E76" s="28"/>
    </row>
    <row r="77" spans="2:5" x14ac:dyDescent="0.75">
      <c r="B77" s="68">
        <v>45004</v>
      </c>
      <c r="C77" t="s">
        <v>57</v>
      </c>
      <c r="D77">
        <v>4499.43</v>
      </c>
      <c r="E77" s="28"/>
    </row>
    <row r="78" spans="2:5" x14ac:dyDescent="0.75">
      <c r="B78" s="68">
        <v>45009</v>
      </c>
      <c r="C78" t="s">
        <v>58</v>
      </c>
      <c r="D78">
        <v>1723.54</v>
      </c>
      <c r="E78" s="28"/>
    </row>
    <row r="79" spans="2:5" x14ac:dyDescent="0.75">
      <c r="B79" s="68">
        <v>45011</v>
      </c>
      <c r="C79" t="s">
        <v>59</v>
      </c>
      <c r="D79">
        <v>3263.26</v>
      </c>
      <c r="E79" s="28"/>
    </row>
    <row r="80" spans="2:5" x14ac:dyDescent="0.75">
      <c r="B80" s="68">
        <v>45012</v>
      </c>
      <c r="C80" t="s">
        <v>59</v>
      </c>
      <c r="D80">
        <v>2859.62</v>
      </c>
      <c r="E80" s="28"/>
    </row>
    <row r="81" spans="2:5" x14ac:dyDescent="0.75">
      <c r="B81" s="68">
        <v>45013</v>
      </c>
      <c r="C81" t="s">
        <v>57</v>
      </c>
      <c r="D81">
        <v>2220.35</v>
      </c>
      <c r="E81" s="28"/>
    </row>
    <row r="82" spans="2:5" x14ac:dyDescent="0.75">
      <c r="B82" s="68">
        <v>45014</v>
      </c>
      <c r="C82" t="s">
        <v>58</v>
      </c>
      <c r="D82">
        <v>4272.3999999999996</v>
      </c>
      <c r="E82" s="28"/>
    </row>
    <row r="83" spans="2:5" x14ac:dyDescent="0.75">
      <c r="B83" s="68">
        <v>45014</v>
      </c>
      <c r="C83" t="s">
        <v>57</v>
      </c>
      <c r="D83">
        <v>2574.33</v>
      </c>
      <c r="E83" s="28"/>
    </row>
    <row r="84" spans="2:5" x14ac:dyDescent="0.75">
      <c r="B84" s="68">
        <v>45017</v>
      </c>
      <c r="C84" t="s">
        <v>57</v>
      </c>
      <c r="D84" s="28">
        <v>5229.01</v>
      </c>
      <c r="E84" s="28"/>
    </row>
    <row r="85" spans="2:5" x14ac:dyDescent="0.75">
      <c r="B85" s="68">
        <v>45017</v>
      </c>
      <c r="C85" t="s">
        <v>56</v>
      </c>
      <c r="D85" s="28">
        <v>4151.47</v>
      </c>
      <c r="E85" s="28"/>
    </row>
    <row r="86" spans="2:5" x14ac:dyDescent="0.75">
      <c r="B86" s="68">
        <v>45018</v>
      </c>
      <c r="C86" t="s">
        <v>56</v>
      </c>
      <c r="D86" s="28">
        <v>4213.6499999999996</v>
      </c>
      <c r="E86" s="28"/>
    </row>
    <row r="87" spans="2:5" x14ac:dyDescent="0.75">
      <c r="B87" s="68">
        <v>45019</v>
      </c>
      <c r="C87" t="s">
        <v>57</v>
      </c>
      <c r="D87" s="28">
        <v>1616.68</v>
      </c>
      <c r="E87" s="28"/>
    </row>
    <row r="88" spans="2:5" x14ac:dyDescent="0.75">
      <c r="B88" s="68">
        <v>45020</v>
      </c>
      <c r="C88" t="s">
        <v>58</v>
      </c>
      <c r="D88" s="28">
        <v>2320.8000000000002</v>
      </c>
      <c r="E88" s="28"/>
    </row>
    <row r="89" spans="2:5" x14ac:dyDescent="0.75">
      <c r="B89" s="68">
        <v>45022</v>
      </c>
      <c r="C89" t="s">
        <v>59</v>
      </c>
      <c r="D89" s="28">
        <v>4672.2</v>
      </c>
      <c r="E89" s="28"/>
    </row>
    <row r="90" spans="2:5" x14ac:dyDescent="0.75">
      <c r="B90" s="68">
        <v>45022</v>
      </c>
      <c r="C90" t="s">
        <v>56</v>
      </c>
      <c r="D90" s="28">
        <v>3164.17</v>
      </c>
      <c r="E90" s="28"/>
    </row>
    <row r="91" spans="2:5" x14ac:dyDescent="0.75">
      <c r="B91" s="68">
        <v>45023</v>
      </c>
      <c r="C91" t="s">
        <v>59</v>
      </c>
      <c r="D91" s="28">
        <v>3544.53</v>
      </c>
      <c r="E91" s="28"/>
    </row>
    <row r="92" spans="2:5" x14ac:dyDescent="0.75">
      <c r="B92" s="68">
        <v>45024</v>
      </c>
      <c r="C92" t="s">
        <v>56</v>
      </c>
      <c r="D92" s="28">
        <v>4532.2299999999996</v>
      </c>
      <c r="E92" s="28"/>
    </row>
    <row r="93" spans="2:5" x14ac:dyDescent="0.75">
      <c r="B93" s="68">
        <v>45025</v>
      </c>
      <c r="C93" t="s">
        <v>58</v>
      </c>
      <c r="D93" s="28">
        <v>2321.62</v>
      </c>
      <c r="E93" s="28"/>
    </row>
    <row r="94" spans="2:5" x14ac:dyDescent="0.75">
      <c r="B94" s="68">
        <v>45027</v>
      </c>
      <c r="C94" t="s">
        <v>58</v>
      </c>
      <c r="D94" s="28">
        <v>3939.16</v>
      </c>
      <c r="E94" s="28"/>
    </row>
    <row r="95" spans="2:5" x14ac:dyDescent="0.75">
      <c r="B95" s="68">
        <v>45031</v>
      </c>
      <c r="C95" t="s">
        <v>56</v>
      </c>
      <c r="D95" s="28">
        <v>2980.75</v>
      </c>
      <c r="E95" s="28"/>
    </row>
    <row r="96" spans="2:5" x14ac:dyDescent="0.75">
      <c r="B96" s="68">
        <v>45032</v>
      </c>
      <c r="C96" t="s">
        <v>57</v>
      </c>
      <c r="D96" s="28">
        <v>3062.21</v>
      </c>
      <c r="E96" s="28"/>
    </row>
    <row r="97" spans="2:5" x14ac:dyDescent="0.75">
      <c r="B97" s="68">
        <v>45033</v>
      </c>
      <c r="C97" t="s">
        <v>57</v>
      </c>
      <c r="D97" s="28">
        <v>6239.21</v>
      </c>
      <c r="E97" s="28"/>
    </row>
    <row r="98" spans="2:5" x14ac:dyDescent="0.75">
      <c r="B98" s="68">
        <v>45034</v>
      </c>
      <c r="C98" t="s">
        <v>56</v>
      </c>
      <c r="D98" s="28">
        <v>2906.82</v>
      </c>
      <c r="E98" s="28"/>
    </row>
    <row r="99" spans="2:5" x14ac:dyDescent="0.75">
      <c r="B99" s="68">
        <v>45035</v>
      </c>
      <c r="C99" t="s">
        <v>57</v>
      </c>
      <c r="D99" s="28">
        <v>5812.71</v>
      </c>
      <c r="E99" s="28"/>
    </row>
    <row r="100" spans="2:5" x14ac:dyDescent="0.75">
      <c r="B100" s="68">
        <v>45036</v>
      </c>
      <c r="C100" t="s">
        <v>58</v>
      </c>
      <c r="D100" s="28">
        <v>6139.01</v>
      </c>
      <c r="E100" s="28"/>
    </row>
    <row r="101" spans="2:5" x14ac:dyDescent="0.75">
      <c r="B101" s="68">
        <v>45036</v>
      </c>
      <c r="C101" t="s">
        <v>56</v>
      </c>
      <c r="D101" s="28">
        <v>2248.7800000000002</v>
      </c>
      <c r="E101" s="28"/>
    </row>
    <row r="102" spans="2:5" x14ac:dyDescent="0.75">
      <c r="B102" s="68">
        <v>45036</v>
      </c>
      <c r="C102" t="s">
        <v>56</v>
      </c>
      <c r="D102" s="28">
        <v>4344.4399999999996</v>
      </c>
      <c r="E102" s="28"/>
    </row>
    <row r="103" spans="2:5" x14ac:dyDescent="0.75">
      <c r="B103" s="68">
        <v>45038</v>
      </c>
      <c r="C103" t="s">
        <v>59</v>
      </c>
      <c r="D103" s="28">
        <v>4981.83</v>
      </c>
      <c r="E103" s="28"/>
    </row>
    <row r="104" spans="2:5" x14ac:dyDescent="0.75">
      <c r="B104" s="68">
        <v>45041</v>
      </c>
      <c r="C104" t="s">
        <v>57</v>
      </c>
      <c r="D104" s="28">
        <v>3066.47</v>
      </c>
      <c r="E104" s="28"/>
    </row>
    <row r="105" spans="2:5" x14ac:dyDescent="0.75">
      <c r="B105" s="68">
        <v>45041</v>
      </c>
      <c r="C105" t="s">
        <v>56</v>
      </c>
      <c r="D105" s="28">
        <v>2925.87</v>
      </c>
      <c r="E105" s="28"/>
    </row>
    <row r="106" spans="2:5" x14ac:dyDescent="0.75">
      <c r="B106" s="68">
        <v>45044</v>
      </c>
      <c r="C106" t="s">
        <v>58</v>
      </c>
      <c r="D106" s="28">
        <v>3360.52</v>
      </c>
      <c r="E106" s="28"/>
    </row>
    <row r="107" spans="2:5" x14ac:dyDescent="0.75">
      <c r="B107" s="68">
        <v>45045</v>
      </c>
      <c r="C107" t="s">
        <v>59</v>
      </c>
      <c r="D107" s="28">
        <v>6476.19</v>
      </c>
      <c r="E107" s="28"/>
    </row>
    <row r="108" spans="2:5" x14ac:dyDescent="0.75">
      <c r="B108" s="68">
        <v>45045</v>
      </c>
      <c r="C108" t="s">
        <v>59</v>
      </c>
      <c r="D108" s="28">
        <v>3676.99</v>
      </c>
      <c r="E108" s="28"/>
    </row>
    <row r="109" spans="2:5" x14ac:dyDescent="0.75">
      <c r="B109" s="68">
        <v>45045</v>
      </c>
      <c r="C109" t="s">
        <v>59</v>
      </c>
      <c r="D109" s="28">
        <v>1381.72</v>
      </c>
      <c r="E109" s="28"/>
    </row>
    <row r="110" spans="2:5" x14ac:dyDescent="0.75">
      <c r="B110" s="68">
        <v>45045</v>
      </c>
      <c r="C110" t="s">
        <v>56</v>
      </c>
      <c r="D110" s="28">
        <v>6205.55</v>
      </c>
      <c r="E110" s="28"/>
    </row>
    <row r="111" spans="2:5" x14ac:dyDescent="0.75">
      <c r="B111" s="68">
        <v>45046</v>
      </c>
      <c r="C111" t="s">
        <v>58</v>
      </c>
      <c r="D111" s="28">
        <v>4677.09</v>
      </c>
      <c r="E111" s="28"/>
    </row>
    <row r="112" spans="2:5" x14ac:dyDescent="0.75">
      <c r="B112" s="68">
        <v>45046</v>
      </c>
      <c r="C112" t="s">
        <v>56</v>
      </c>
      <c r="D112" s="28">
        <v>1856.15</v>
      </c>
      <c r="E112" s="28"/>
    </row>
    <row r="113" spans="2:5" x14ac:dyDescent="0.75">
      <c r="B113" s="68">
        <v>45049</v>
      </c>
      <c r="C113" t="s">
        <v>59</v>
      </c>
      <c r="D113" s="28">
        <v>3620.88</v>
      </c>
      <c r="E113" s="28"/>
    </row>
    <row r="114" spans="2:5" x14ac:dyDescent="0.75">
      <c r="B114" s="68">
        <v>45049</v>
      </c>
      <c r="C114" t="s">
        <v>56</v>
      </c>
      <c r="D114" s="28">
        <v>6745.45</v>
      </c>
      <c r="E114" s="28"/>
    </row>
    <row r="115" spans="2:5" x14ac:dyDescent="0.75">
      <c r="B115" s="68">
        <v>45049</v>
      </c>
      <c r="C115" t="s">
        <v>57</v>
      </c>
      <c r="D115" s="28">
        <v>2483.2399999999998</v>
      </c>
      <c r="E115" s="28"/>
    </row>
    <row r="116" spans="2:5" x14ac:dyDescent="0.75">
      <c r="B116" s="68">
        <v>45050</v>
      </c>
      <c r="C116" t="s">
        <v>56</v>
      </c>
      <c r="D116" s="28">
        <v>6701.15</v>
      </c>
      <c r="E116" s="28"/>
    </row>
    <row r="117" spans="2:5" x14ac:dyDescent="0.75">
      <c r="B117" s="68">
        <v>45055</v>
      </c>
      <c r="C117" t="s">
        <v>58</v>
      </c>
      <c r="D117" s="28">
        <v>5294.68</v>
      </c>
      <c r="E117" s="28"/>
    </row>
    <row r="118" spans="2:5" x14ac:dyDescent="0.75">
      <c r="B118" s="68">
        <v>45055</v>
      </c>
      <c r="C118" t="s">
        <v>57</v>
      </c>
      <c r="D118" s="28">
        <v>3161.1</v>
      </c>
      <c r="E118" s="28"/>
    </row>
    <row r="119" spans="2:5" x14ac:dyDescent="0.75">
      <c r="B119" s="68">
        <v>45056</v>
      </c>
      <c r="C119" t="s">
        <v>56</v>
      </c>
      <c r="D119" s="28">
        <v>1605.18</v>
      </c>
      <c r="E119" s="28"/>
    </row>
    <row r="120" spans="2:5" x14ac:dyDescent="0.75">
      <c r="B120" s="68">
        <v>45056</v>
      </c>
      <c r="C120" t="s">
        <v>59</v>
      </c>
      <c r="D120" s="28">
        <v>6773.57</v>
      </c>
      <c r="E120" s="28"/>
    </row>
    <row r="121" spans="2:5" x14ac:dyDescent="0.75">
      <c r="B121" s="68">
        <v>45056</v>
      </c>
      <c r="C121" t="s">
        <v>57</v>
      </c>
      <c r="D121" s="28">
        <v>3641.61</v>
      </c>
      <c r="E121" s="28"/>
    </row>
    <row r="122" spans="2:5" x14ac:dyDescent="0.75">
      <c r="B122" s="68">
        <v>45057</v>
      </c>
      <c r="C122" t="s">
        <v>59</v>
      </c>
      <c r="D122" s="28">
        <v>2727.85</v>
      </c>
      <c r="E122" s="28"/>
    </row>
    <row r="123" spans="2:5" x14ac:dyDescent="0.75">
      <c r="B123" s="68">
        <v>45058</v>
      </c>
      <c r="C123" t="s">
        <v>59</v>
      </c>
      <c r="D123" s="28">
        <v>5203.76</v>
      </c>
      <c r="E123" s="28"/>
    </row>
    <row r="124" spans="2:5" x14ac:dyDescent="0.75">
      <c r="B124" s="68">
        <v>45059</v>
      </c>
      <c r="C124" t="s">
        <v>58</v>
      </c>
      <c r="D124" s="28">
        <v>4230.25</v>
      </c>
      <c r="E124" s="28"/>
    </row>
    <row r="125" spans="2:5" x14ac:dyDescent="0.75">
      <c r="B125" s="68">
        <v>45063</v>
      </c>
      <c r="C125" t="s">
        <v>56</v>
      </c>
      <c r="D125" s="28">
        <v>4971.41</v>
      </c>
      <c r="E125" s="28"/>
    </row>
    <row r="126" spans="2:5" x14ac:dyDescent="0.75">
      <c r="B126" s="68">
        <v>45064</v>
      </c>
      <c r="C126" t="s">
        <v>59</v>
      </c>
      <c r="D126" s="28">
        <v>4893.76</v>
      </c>
      <c r="E126" s="28"/>
    </row>
    <row r="127" spans="2:5" x14ac:dyDescent="0.75">
      <c r="B127" s="68">
        <v>45068</v>
      </c>
      <c r="C127" t="s">
        <v>59</v>
      </c>
      <c r="D127" s="28">
        <v>4069.41</v>
      </c>
      <c r="E127" s="28"/>
    </row>
    <row r="128" spans="2:5" x14ac:dyDescent="0.75">
      <c r="B128" s="68">
        <v>45069</v>
      </c>
      <c r="C128" t="s">
        <v>57</v>
      </c>
      <c r="D128" s="28">
        <v>6304.83</v>
      </c>
      <c r="E128" s="28"/>
    </row>
    <row r="129" spans="2:5" x14ac:dyDescent="0.75">
      <c r="B129" s="68">
        <v>45069</v>
      </c>
      <c r="C129" t="s">
        <v>58</v>
      </c>
      <c r="D129" s="28">
        <v>1534.98</v>
      </c>
      <c r="E129" s="28"/>
    </row>
    <row r="130" spans="2:5" x14ac:dyDescent="0.75">
      <c r="B130" s="68">
        <v>45070</v>
      </c>
      <c r="C130" t="s">
        <v>58</v>
      </c>
      <c r="D130" s="28">
        <v>6195.64</v>
      </c>
      <c r="E130" s="28"/>
    </row>
    <row r="131" spans="2:5" x14ac:dyDescent="0.75">
      <c r="B131" s="68">
        <v>45071</v>
      </c>
      <c r="C131" t="s">
        <v>57</v>
      </c>
      <c r="D131" s="28">
        <v>3860.31</v>
      </c>
      <c r="E131" s="28"/>
    </row>
    <row r="132" spans="2:5" x14ac:dyDescent="0.75">
      <c r="B132" s="68">
        <v>45072</v>
      </c>
      <c r="C132" t="s">
        <v>57</v>
      </c>
      <c r="D132" s="28">
        <v>2174.94</v>
      </c>
      <c r="E132" s="28"/>
    </row>
    <row r="133" spans="2:5" x14ac:dyDescent="0.75">
      <c r="B133" s="68">
        <v>45072</v>
      </c>
      <c r="C133" t="s">
        <v>57</v>
      </c>
      <c r="D133" s="28">
        <v>6436.11</v>
      </c>
      <c r="E133" s="28"/>
    </row>
    <row r="134" spans="2:5" x14ac:dyDescent="0.75">
      <c r="B134" s="68">
        <v>45073</v>
      </c>
      <c r="C134" t="s">
        <v>58</v>
      </c>
      <c r="D134" s="28">
        <v>3183.81</v>
      </c>
      <c r="E134" s="28"/>
    </row>
    <row r="135" spans="2:5" x14ac:dyDescent="0.75">
      <c r="B135" s="68">
        <v>45074</v>
      </c>
      <c r="C135" t="s">
        <v>57</v>
      </c>
      <c r="D135" s="28">
        <v>1335.64</v>
      </c>
      <c r="E135" s="28"/>
    </row>
    <row r="136" spans="2:5" x14ac:dyDescent="0.75">
      <c r="B136" s="68">
        <v>45074</v>
      </c>
      <c r="C136" t="s">
        <v>58</v>
      </c>
      <c r="D136" s="28">
        <v>4127.82</v>
      </c>
      <c r="E136" s="28"/>
    </row>
    <row r="137" spans="2:5" x14ac:dyDescent="0.75">
      <c r="B137" s="68">
        <v>45075</v>
      </c>
      <c r="C137" t="s">
        <v>57</v>
      </c>
      <c r="D137" s="28">
        <v>6973.41</v>
      </c>
      <c r="E137" s="28"/>
    </row>
    <row r="138" spans="2:5" x14ac:dyDescent="0.75">
      <c r="B138" s="68">
        <v>45076</v>
      </c>
      <c r="C138" t="s">
        <v>57</v>
      </c>
      <c r="D138" s="28">
        <v>2386.48</v>
      </c>
      <c r="E138" s="28"/>
    </row>
    <row r="139" spans="2:5" x14ac:dyDescent="0.75">
      <c r="B139" s="68">
        <v>45077</v>
      </c>
      <c r="C139" t="s">
        <v>59</v>
      </c>
      <c r="D139" s="28">
        <v>1318.06</v>
      </c>
      <c r="E139" s="28"/>
    </row>
    <row r="140" spans="2:5" x14ac:dyDescent="0.75">
      <c r="B140" s="68">
        <v>45078</v>
      </c>
      <c r="C140" t="s">
        <v>59</v>
      </c>
      <c r="D140" s="28">
        <v>7224.19</v>
      </c>
      <c r="E140" s="28"/>
    </row>
    <row r="141" spans="2:5" x14ac:dyDescent="0.75">
      <c r="B141" s="68">
        <v>45079</v>
      </c>
      <c r="C141" t="s">
        <v>58</v>
      </c>
      <c r="D141" s="28">
        <v>7674.41</v>
      </c>
      <c r="E141" s="28"/>
    </row>
    <row r="142" spans="2:5" x14ac:dyDescent="0.75">
      <c r="B142" s="68">
        <v>45079</v>
      </c>
      <c r="C142" t="s">
        <v>57</v>
      </c>
      <c r="D142" s="28">
        <v>4695.04</v>
      </c>
      <c r="E142" s="28"/>
    </row>
    <row r="143" spans="2:5" x14ac:dyDescent="0.75">
      <c r="B143" s="68">
        <v>45080</v>
      </c>
      <c r="C143" t="s">
        <v>59</v>
      </c>
      <c r="D143" s="28">
        <v>5521.63</v>
      </c>
      <c r="E143" s="28"/>
    </row>
    <row r="144" spans="2:5" x14ac:dyDescent="0.75">
      <c r="B144" s="68">
        <v>45081</v>
      </c>
      <c r="C144" t="s">
        <v>58</v>
      </c>
      <c r="D144" s="28">
        <v>4431.01</v>
      </c>
      <c r="E144" s="28"/>
    </row>
    <row r="145" spans="2:5" x14ac:dyDescent="0.75">
      <c r="B145" s="68">
        <v>45082</v>
      </c>
      <c r="C145" t="s">
        <v>59</v>
      </c>
      <c r="D145" s="28">
        <v>6269.22</v>
      </c>
      <c r="E145" s="28"/>
    </row>
    <row r="146" spans="2:5" x14ac:dyDescent="0.75">
      <c r="B146" s="68">
        <v>45082</v>
      </c>
      <c r="C146" t="s">
        <v>57</v>
      </c>
      <c r="D146" s="28">
        <v>6099.11</v>
      </c>
      <c r="E146" s="28"/>
    </row>
    <row r="147" spans="2:5" x14ac:dyDescent="0.75">
      <c r="B147" s="68">
        <v>45082</v>
      </c>
      <c r="C147" t="s">
        <v>59</v>
      </c>
      <c r="D147" s="28">
        <v>6523.01</v>
      </c>
      <c r="E147" s="28"/>
    </row>
    <row r="148" spans="2:5" x14ac:dyDescent="0.75">
      <c r="B148" s="68">
        <v>45084</v>
      </c>
      <c r="C148" t="s">
        <v>58</v>
      </c>
      <c r="D148" s="28">
        <v>5528.17</v>
      </c>
      <c r="E148" s="28"/>
    </row>
    <row r="149" spans="2:5" x14ac:dyDescent="0.75">
      <c r="B149" s="68">
        <v>45084</v>
      </c>
      <c r="C149" t="s">
        <v>58</v>
      </c>
      <c r="D149" s="28">
        <v>4519.07</v>
      </c>
      <c r="E149" s="28"/>
    </row>
    <row r="150" spans="2:5" x14ac:dyDescent="0.75">
      <c r="B150" s="68">
        <v>45085</v>
      </c>
      <c r="C150" t="s">
        <v>56</v>
      </c>
      <c r="D150" s="28">
        <v>7011.71</v>
      </c>
      <c r="E150" s="28"/>
    </row>
    <row r="151" spans="2:5" x14ac:dyDescent="0.75">
      <c r="B151" s="68">
        <v>45085</v>
      </c>
      <c r="C151" t="s">
        <v>58</v>
      </c>
      <c r="D151" s="28">
        <v>6647.08</v>
      </c>
      <c r="E151" s="28"/>
    </row>
    <row r="152" spans="2:5" x14ac:dyDescent="0.75">
      <c r="B152" s="68">
        <v>45085</v>
      </c>
      <c r="C152" t="s">
        <v>56</v>
      </c>
      <c r="D152" s="28">
        <v>5209.62</v>
      </c>
      <c r="E152" s="28"/>
    </row>
    <row r="153" spans="2:5" x14ac:dyDescent="0.75">
      <c r="B153" s="68">
        <v>45086</v>
      </c>
      <c r="C153" t="s">
        <v>59</v>
      </c>
      <c r="D153" s="28">
        <v>3831.24</v>
      </c>
      <c r="E153" s="28"/>
    </row>
    <row r="154" spans="2:5" x14ac:dyDescent="0.75">
      <c r="B154" s="68">
        <v>45086</v>
      </c>
      <c r="C154" t="s">
        <v>56</v>
      </c>
      <c r="D154" s="28">
        <v>4555.79</v>
      </c>
      <c r="E154" s="28"/>
    </row>
    <row r="155" spans="2:5" x14ac:dyDescent="0.75">
      <c r="B155" s="68">
        <v>45086</v>
      </c>
      <c r="C155" t="s">
        <v>56</v>
      </c>
      <c r="D155" s="28">
        <v>4665.33</v>
      </c>
      <c r="E155" s="28"/>
    </row>
    <row r="156" spans="2:5" x14ac:dyDescent="0.75">
      <c r="B156" s="68">
        <v>45087</v>
      </c>
      <c r="C156" t="s">
        <v>59</v>
      </c>
      <c r="D156" s="28">
        <v>5006.4799999999996</v>
      </c>
      <c r="E156" s="28"/>
    </row>
    <row r="157" spans="2:5" x14ac:dyDescent="0.75">
      <c r="B157" s="68">
        <v>45089</v>
      </c>
      <c r="C157" t="s">
        <v>59</v>
      </c>
      <c r="D157" s="28">
        <v>6344.04</v>
      </c>
      <c r="E157" s="28"/>
    </row>
    <row r="158" spans="2:5" x14ac:dyDescent="0.75">
      <c r="B158" s="68">
        <v>45089</v>
      </c>
      <c r="C158" t="s">
        <v>58</v>
      </c>
      <c r="D158" s="28">
        <v>6082.79</v>
      </c>
      <c r="E158" s="28"/>
    </row>
    <row r="159" spans="2:5" x14ac:dyDescent="0.75">
      <c r="B159" s="68">
        <v>45091</v>
      </c>
      <c r="C159" t="s">
        <v>56</v>
      </c>
      <c r="D159" s="28">
        <v>4217.26</v>
      </c>
      <c r="E159" s="28"/>
    </row>
    <row r="160" spans="2:5" x14ac:dyDescent="0.75">
      <c r="B160" s="68">
        <v>45093</v>
      </c>
      <c r="C160" t="s">
        <v>57</v>
      </c>
      <c r="D160" s="28">
        <v>7645.36</v>
      </c>
      <c r="E160" s="28"/>
    </row>
    <row r="161" spans="2:5" x14ac:dyDescent="0.75">
      <c r="B161" s="68">
        <v>45093</v>
      </c>
      <c r="C161" t="s">
        <v>56</v>
      </c>
      <c r="D161" s="28">
        <v>7361.51</v>
      </c>
      <c r="E161" s="28"/>
    </row>
    <row r="162" spans="2:5" x14ac:dyDescent="0.75">
      <c r="B162" s="68">
        <v>45093</v>
      </c>
      <c r="C162" t="s">
        <v>58</v>
      </c>
      <c r="D162" s="28">
        <v>4197.76</v>
      </c>
      <c r="E162" s="28"/>
    </row>
    <row r="163" spans="2:5" x14ac:dyDescent="0.75">
      <c r="B163" s="68">
        <v>45094</v>
      </c>
      <c r="C163" t="s">
        <v>59</v>
      </c>
      <c r="D163" s="28">
        <v>7737.13</v>
      </c>
      <c r="E163" s="28"/>
    </row>
    <row r="164" spans="2:5" x14ac:dyDescent="0.75">
      <c r="B164" s="68">
        <v>45095</v>
      </c>
      <c r="C164" t="s">
        <v>59</v>
      </c>
      <c r="D164" s="28">
        <v>6948.28</v>
      </c>
      <c r="E164" s="28"/>
    </row>
    <row r="165" spans="2:5" x14ac:dyDescent="0.75">
      <c r="B165" s="68">
        <v>45097</v>
      </c>
      <c r="C165" t="s">
        <v>56</v>
      </c>
      <c r="D165" s="28">
        <v>5735.86</v>
      </c>
      <c r="E165" s="28"/>
    </row>
    <row r="166" spans="2:5" x14ac:dyDescent="0.75">
      <c r="B166" s="68">
        <v>45097</v>
      </c>
      <c r="C166" t="s">
        <v>57</v>
      </c>
      <c r="D166" s="28">
        <v>5307.59</v>
      </c>
      <c r="E166" s="28"/>
    </row>
    <row r="167" spans="2:5" x14ac:dyDescent="0.75">
      <c r="B167" s="68">
        <v>45097</v>
      </c>
      <c r="C167" t="s">
        <v>57</v>
      </c>
      <c r="D167" s="28">
        <v>5534.7</v>
      </c>
      <c r="E167" s="28"/>
    </row>
    <row r="168" spans="2:5" x14ac:dyDescent="0.75">
      <c r="B168" s="68">
        <v>45100</v>
      </c>
      <c r="C168" t="s">
        <v>58</v>
      </c>
      <c r="D168" s="28">
        <v>6854.52</v>
      </c>
      <c r="E168" s="28"/>
    </row>
    <row r="169" spans="2:5" x14ac:dyDescent="0.75">
      <c r="B169" s="68">
        <v>45100</v>
      </c>
      <c r="C169" t="s">
        <v>58</v>
      </c>
      <c r="D169" s="28">
        <v>5276.25</v>
      </c>
      <c r="E169" s="28"/>
    </row>
    <row r="170" spans="2:5" x14ac:dyDescent="0.75">
      <c r="B170" s="68">
        <v>45102</v>
      </c>
      <c r="C170" t="s">
        <v>59</v>
      </c>
      <c r="D170" s="28">
        <v>4064.22</v>
      </c>
      <c r="E170" s="28"/>
    </row>
    <row r="171" spans="2:5" x14ac:dyDescent="0.75">
      <c r="B171" s="68">
        <v>45102</v>
      </c>
      <c r="C171" t="s">
        <v>56</v>
      </c>
      <c r="D171" s="28">
        <v>3835.19</v>
      </c>
      <c r="E171" s="28"/>
    </row>
    <row r="172" spans="2:5" x14ac:dyDescent="0.75">
      <c r="B172" s="68">
        <v>45103</v>
      </c>
      <c r="C172" t="s">
        <v>57</v>
      </c>
      <c r="D172" s="28">
        <v>4163.58</v>
      </c>
      <c r="E172" s="28"/>
    </row>
  </sheetData>
  <conditionalFormatting pivot="1" sqref="H9:H14 H16:H21 H23:H28 H30:H35">
    <cfRule type="top10" dxfId="8" priority="1" rank="5"/>
  </conditionalFormatting>
  <pageMargins left="0.7" right="0.7" top="0.75" bottom="0.75" header="0.3" footer="0.3"/>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2C5B-15E4-461D-B585-04CF86735C4D}">
  <sheetPr>
    <tabColor rgb="FFFF00FF"/>
  </sheetPr>
  <dimension ref="B2:L23"/>
  <sheetViews>
    <sheetView showGridLines="0" zoomScale="175" zoomScaleNormal="175" workbookViewId="0">
      <selection activeCell="L16" sqref="L16"/>
    </sheetView>
  </sheetViews>
  <sheetFormatPr defaultRowHeight="14.75" x14ac:dyDescent="0.75"/>
  <cols>
    <col min="2" max="2" width="6.40625" customWidth="1"/>
    <col min="3" max="3" width="9.1328125" customWidth="1"/>
    <col min="4" max="4" width="6.86328125" customWidth="1"/>
    <col min="5" max="6" width="14.1328125" customWidth="1"/>
    <col min="8" max="8" width="7" customWidth="1"/>
    <col min="9" max="9" width="15" customWidth="1"/>
    <col min="10" max="10" width="14.1328125" customWidth="1"/>
    <col min="12" max="12" width="68.86328125" bestFit="1" customWidth="1"/>
  </cols>
  <sheetData>
    <row r="2" spans="2:12" ht="9.75" customHeight="1" x14ac:dyDescent="0.75">
      <c r="B2" s="80" t="s">
        <v>98</v>
      </c>
      <c r="C2" s="80"/>
      <c r="D2" s="80"/>
      <c r="E2" s="80"/>
      <c r="F2" s="80"/>
      <c r="G2" s="80"/>
      <c r="H2" s="80"/>
      <c r="I2" s="80"/>
      <c r="J2" s="80"/>
    </row>
    <row r="3" spans="2:12" ht="46.5" customHeight="1" thickBot="1" x14ac:dyDescent="0.9">
      <c r="B3" s="80"/>
      <c r="C3" s="80"/>
      <c r="D3" s="80"/>
      <c r="E3" s="80"/>
      <c r="F3" s="80"/>
      <c r="G3" s="80"/>
      <c r="H3" s="80"/>
      <c r="I3" s="80"/>
      <c r="J3" s="80"/>
      <c r="L3" s="2"/>
    </row>
    <row r="4" spans="2:12" ht="15" customHeight="1" thickTop="1" x14ac:dyDescent="0.75">
      <c r="B4" s="81" t="s">
        <v>167</v>
      </c>
      <c r="C4" s="82"/>
      <c r="D4" s="82"/>
      <c r="E4" s="82"/>
      <c r="F4" s="82"/>
      <c r="G4" s="82"/>
      <c r="H4" s="82"/>
      <c r="I4" s="82"/>
      <c r="J4" s="83"/>
    </row>
    <row r="5" spans="2:12" ht="15" customHeight="1" x14ac:dyDescent="0.75">
      <c r="B5" s="84"/>
      <c r="C5" s="85"/>
      <c r="D5" s="85"/>
      <c r="E5" s="85"/>
      <c r="F5" s="85"/>
      <c r="G5" s="85"/>
      <c r="H5" s="85"/>
      <c r="I5" s="85"/>
      <c r="J5" s="86"/>
    </row>
    <row r="6" spans="2:12" ht="15" customHeight="1" x14ac:dyDescent="0.75">
      <c r="B6" s="84"/>
      <c r="C6" s="85"/>
      <c r="D6" s="85"/>
      <c r="E6" s="85"/>
      <c r="F6" s="85"/>
      <c r="G6" s="85"/>
      <c r="H6" s="85"/>
      <c r="I6" s="85"/>
      <c r="J6" s="86"/>
    </row>
    <row r="7" spans="2:12" ht="28.5" customHeight="1" x14ac:dyDescent="0.75">
      <c r="B7" s="84"/>
      <c r="C7" s="85"/>
      <c r="D7" s="85"/>
      <c r="E7" s="85"/>
      <c r="F7" s="85"/>
      <c r="G7" s="85"/>
      <c r="H7" s="85"/>
      <c r="I7" s="85"/>
      <c r="J7" s="86"/>
    </row>
    <row r="8" spans="2:12" ht="28.5" customHeight="1" x14ac:dyDescent="0.75">
      <c r="B8" s="84"/>
      <c r="C8" s="85"/>
      <c r="D8" s="85"/>
      <c r="E8" s="85"/>
      <c r="F8" s="85"/>
      <c r="G8" s="85"/>
      <c r="H8" s="85"/>
      <c r="I8" s="85"/>
      <c r="J8" s="86"/>
    </row>
    <row r="9" spans="2:12" ht="15" customHeight="1" x14ac:dyDescent="0.75">
      <c r="B9" s="84"/>
      <c r="C9" s="85"/>
      <c r="D9" s="85"/>
      <c r="E9" s="85"/>
      <c r="F9" s="85"/>
      <c r="G9" s="85"/>
      <c r="H9" s="85"/>
      <c r="I9" s="85"/>
      <c r="J9" s="86"/>
    </row>
    <row r="10" spans="2:12" ht="15" customHeight="1" x14ac:dyDescent="0.75">
      <c r="B10" s="84"/>
      <c r="C10" s="85"/>
      <c r="D10" s="85"/>
      <c r="E10" s="85"/>
      <c r="F10" s="85"/>
      <c r="G10" s="85"/>
      <c r="H10" s="85"/>
      <c r="I10" s="85"/>
      <c r="J10" s="86"/>
    </row>
    <row r="11" spans="2:12" ht="56.25" customHeight="1" thickBot="1" x14ac:dyDescent="0.9">
      <c r="B11" s="87"/>
      <c r="C11" s="88"/>
      <c r="D11" s="88"/>
      <c r="E11" s="88"/>
      <c r="F11" s="88"/>
      <c r="G11" s="88"/>
      <c r="H11" s="88"/>
      <c r="I11" s="88"/>
      <c r="J11" s="89"/>
    </row>
    <row r="12" spans="2:12" ht="4.5" customHeight="1" thickTop="1" x14ac:dyDescent="0.75">
      <c r="B12" s="90" t="s">
        <v>2</v>
      </c>
      <c r="C12" s="90"/>
      <c r="D12" s="90"/>
      <c r="E12" s="90"/>
      <c r="F12" s="90"/>
      <c r="G12" s="90"/>
      <c r="H12" s="90"/>
      <c r="I12" s="90"/>
      <c r="J12" s="90"/>
      <c r="L12" s="2"/>
    </row>
    <row r="13" spans="2:12" ht="4.5" customHeight="1" x14ac:dyDescent="0.75">
      <c r="B13" s="90"/>
      <c r="C13" s="90"/>
      <c r="D13" s="90"/>
      <c r="E13" s="90"/>
      <c r="F13" s="90"/>
      <c r="G13" s="90"/>
      <c r="H13" s="90"/>
      <c r="I13" s="90"/>
      <c r="J13" s="90"/>
    </row>
    <row r="14" spans="2:12" ht="19.5" customHeight="1" x14ac:dyDescent="0.75">
      <c r="B14" s="90"/>
      <c r="C14" s="90"/>
      <c r="D14" s="90"/>
      <c r="E14" s="90"/>
      <c r="F14" s="90"/>
      <c r="G14" s="90"/>
      <c r="H14" s="90"/>
      <c r="I14" s="90"/>
      <c r="J14" s="90"/>
    </row>
    <row r="15" spans="2:12" ht="4.5" customHeight="1" x14ac:dyDescent="0.75">
      <c r="B15" s="90"/>
      <c r="C15" s="90"/>
      <c r="D15" s="90"/>
      <c r="E15" s="90"/>
      <c r="F15" s="90"/>
      <c r="G15" s="90"/>
      <c r="H15" s="90"/>
      <c r="I15" s="90"/>
      <c r="J15" s="90"/>
    </row>
    <row r="19" spans="3:12" ht="28.75" x14ac:dyDescent="1.35">
      <c r="C19">
        <f>LEN(C18)</f>
        <v>0</v>
      </c>
      <c r="L19" s="3"/>
    </row>
    <row r="23" spans="3:12" x14ac:dyDescent="0.75">
      <c r="H23" t="s">
        <v>1</v>
      </c>
    </row>
  </sheetData>
  <mergeCells count="3">
    <mergeCell ref="B2:J3"/>
    <mergeCell ref="B12:J15"/>
    <mergeCell ref="B4:J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32E2-512F-48BB-9195-6E085D9A5FD3}">
  <sheetPr>
    <tabColor rgb="FFFFFF00"/>
  </sheetPr>
  <dimension ref="B2:F6"/>
  <sheetViews>
    <sheetView zoomScale="235" zoomScaleNormal="235" workbookViewId="0"/>
  </sheetViews>
  <sheetFormatPr defaultRowHeight="14.75" x14ac:dyDescent="0.75"/>
  <cols>
    <col min="1" max="1" width="2.26953125" customWidth="1"/>
    <col min="2" max="2" width="2.54296875" customWidth="1"/>
  </cols>
  <sheetData>
    <row r="2" spans="2:6" x14ac:dyDescent="0.75">
      <c r="B2" s="43"/>
      <c r="C2" s="46" t="s">
        <v>0</v>
      </c>
      <c r="D2" s="44"/>
      <c r="E2" s="44"/>
      <c r="F2" s="45"/>
    </row>
    <row r="3" spans="2:6" x14ac:dyDescent="0.75">
      <c r="B3" s="14">
        <v>1</v>
      </c>
      <c r="C3" s="18" t="s">
        <v>3</v>
      </c>
      <c r="D3" s="18"/>
      <c r="E3" s="18"/>
      <c r="F3" s="19"/>
    </row>
    <row r="4" spans="2:6" x14ac:dyDescent="0.75">
      <c r="B4" s="14">
        <v>2</v>
      </c>
      <c r="C4" s="18" t="s">
        <v>4</v>
      </c>
      <c r="D4" s="18"/>
      <c r="E4" s="18"/>
      <c r="F4" s="19"/>
    </row>
    <row r="5" spans="2:6" x14ac:dyDescent="0.75">
      <c r="B5" s="14">
        <v>3</v>
      </c>
      <c r="C5" s="18" t="s">
        <v>5</v>
      </c>
      <c r="D5" s="18"/>
      <c r="E5" s="18"/>
      <c r="F5" s="19"/>
    </row>
    <row r="6" spans="2:6" x14ac:dyDescent="0.75">
      <c r="B6" s="14">
        <v>4</v>
      </c>
      <c r="C6" s="18" t="s">
        <v>6</v>
      </c>
      <c r="D6" s="18"/>
      <c r="E6" s="18"/>
      <c r="F6" s="19"/>
    </row>
  </sheetData>
  <printOptions horizontalCentered="1"/>
  <pageMargins left="0.7" right="0.7" top="0.75" bottom="0.75" header="0.3" footer="0.3"/>
  <pageSetup orientation="portrait" r:id="rId1"/>
  <headerFooter>
    <oddFooter>&amp;L&amp;F - &amp;A&amp;RPage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B500-0814-436F-BDB3-328DCC1C181D}">
  <sheetPr>
    <tabColor rgb="FF0000FF"/>
  </sheetPr>
  <dimension ref="B1:M97"/>
  <sheetViews>
    <sheetView zoomScale="121" zoomScaleNormal="121" workbookViewId="0"/>
  </sheetViews>
  <sheetFormatPr defaultRowHeight="14.75" x14ac:dyDescent="0.75"/>
  <cols>
    <col min="1" max="1" width="2" customWidth="1"/>
    <col min="2" max="2" width="22.7265625" customWidth="1"/>
    <col min="3" max="3" width="13" customWidth="1"/>
    <col min="4" max="4" width="1.26953125" customWidth="1"/>
    <col min="5" max="6" width="9.40625" customWidth="1"/>
    <col min="7" max="7" width="4.26953125" customWidth="1"/>
    <col min="8" max="12" width="10" customWidth="1"/>
    <col min="13" max="13" width="8" customWidth="1"/>
  </cols>
  <sheetData>
    <row r="1" spans="2:13" ht="6" customHeight="1" x14ac:dyDescent="0.75"/>
    <row r="2" spans="2:13" x14ac:dyDescent="0.75">
      <c r="B2" s="6" t="s">
        <v>45</v>
      </c>
      <c r="C2" s="7"/>
      <c r="D2" s="7"/>
      <c r="E2" s="7"/>
      <c r="F2" s="8"/>
    </row>
    <row r="3" spans="2:13" x14ac:dyDescent="0.75">
      <c r="B3" s="9" t="s">
        <v>26</v>
      </c>
      <c r="C3" s="10"/>
      <c r="D3" s="10"/>
      <c r="E3" s="10"/>
      <c r="F3" s="11"/>
      <c r="H3" s="20" t="s">
        <v>33</v>
      </c>
      <c r="I3" s="10"/>
      <c r="J3" s="10"/>
      <c r="K3" s="10"/>
      <c r="L3" s="10"/>
      <c r="M3" s="11"/>
    </row>
    <row r="4" spans="2:13" x14ac:dyDescent="0.75">
      <c r="B4" s="9" t="s">
        <v>27</v>
      </c>
      <c r="C4" s="10"/>
      <c r="D4" s="10"/>
      <c r="E4" s="10"/>
      <c r="F4" s="11"/>
      <c r="H4" s="9" t="s">
        <v>51</v>
      </c>
      <c r="I4" s="10"/>
      <c r="J4" s="10"/>
      <c r="K4" s="10"/>
      <c r="L4" s="10"/>
      <c r="M4" s="11"/>
    </row>
    <row r="5" spans="2:13" x14ac:dyDescent="0.75">
      <c r="B5" s="9" t="s">
        <v>28</v>
      </c>
      <c r="C5" s="10"/>
      <c r="D5" s="10"/>
      <c r="E5" s="10"/>
      <c r="F5" s="11"/>
      <c r="H5" s="9" t="s">
        <v>52</v>
      </c>
      <c r="I5" s="10"/>
      <c r="J5" s="10"/>
      <c r="K5" s="10"/>
      <c r="L5" s="10"/>
      <c r="M5" s="11"/>
    </row>
    <row r="6" spans="2:13" x14ac:dyDescent="0.75">
      <c r="B6" s="9" t="s">
        <v>29</v>
      </c>
      <c r="C6" s="10"/>
      <c r="D6" s="10"/>
      <c r="E6" s="10"/>
      <c r="F6" s="11"/>
      <c r="H6" s="9" t="s">
        <v>30</v>
      </c>
      <c r="I6" s="10"/>
      <c r="J6" s="10"/>
      <c r="K6" s="10"/>
      <c r="L6" s="10"/>
      <c r="M6" s="11"/>
    </row>
    <row r="7" spans="2:13" x14ac:dyDescent="0.75">
      <c r="H7" s="9" t="s">
        <v>47</v>
      </c>
      <c r="I7" s="10"/>
      <c r="J7" s="10"/>
      <c r="K7" s="10"/>
      <c r="L7" s="10"/>
      <c r="M7" s="11"/>
    </row>
    <row r="8" spans="2:13" x14ac:dyDescent="0.75">
      <c r="B8" s="1" t="s">
        <v>49</v>
      </c>
      <c r="H8" s="9" t="s">
        <v>36</v>
      </c>
      <c r="I8" s="10"/>
      <c r="J8" s="10"/>
      <c r="K8" s="10"/>
      <c r="L8" s="10"/>
      <c r="M8" s="11"/>
    </row>
    <row r="9" spans="2:13" x14ac:dyDescent="0.75">
      <c r="B9" t="s">
        <v>50</v>
      </c>
      <c r="H9" s="9" t="s">
        <v>31</v>
      </c>
      <c r="I9" s="10"/>
      <c r="J9" s="10"/>
      <c r="K9" s="10"/>
      <c r="L9" s="10"/>
      <c r="M9" s="11"/>
    </row>
    <row r="10" spans="2:13" x14ac:dyDescent="0.75">
      <c r="H10" s="9" t="s">
        <v>34</v>
      </c>
      <c r="I10" s="10"/>
      <c r="J10" s="10"/>
      <c r="K10" s="10"/>
      <c r="L10" s="10"/>
      <c r="M10" s="11"/>
    </row>
    <row r="11" spans="2:13" x14ac:dyDescent="0.75">
      <c r="B11" s="1" t="s">
        <v>80</v>
      </c>
      <c r="H11" s="9" t="s">
        <v>32</v>
      </c>
      <c r="I11" s="10"/>
      <c r="J11" s="10"/>
      <c r="K11" s="10"/>
      <c r="L11" s="10"/>
      <c r="M11" s="11"/>
    </row>
    <row r="12" spans="2:13" x14ac:dyDescent="0.75">
      <c r="B12" t="s">
        <v>81</v>
      </c>
    </row>
    <row r="13" spans="2:13" x14ac:dyDescent="0.75">
      <c r="B13" t="s">
        <v>82</v>
      </c>
      <c r="H13" s="20" t="s">
        <v>83</v>
      </c>
      <c r="I13" s="10"/>
      <c r="J13" s="10"/>
      <c r="K13" s="10"/>
      <c r="L13" s="10"/>
      <c r="M13" s="11"/>
    </row>
    <row r="14" spans="2:13" x14ac:dyDescent="0.75">
      <c r="H14" s="9" t="s">
        <v>88</v>
      </c>
      <c r="I14" s="10"/>
      <c r="J14" s="10"/>
      <c r="K14" s="10"/>
      <c r="L14" s="10"/>
      <c r="M14" s="11"/>
    </row>
    <row r="15" spans="2:13" x14ac:dyDescent="0.75">
      <c r="H15" s="9" t="s">
        <v>84</v>
      </c>
      <c r="I15" s="10"/>
      <c r="J15" s="10"/>
      <c r="K15" s="10"/>
      <c r="L15" s="10"/>
      <c r="M15" s="11"/>
    </row>
    <row r="16" spans="2:13" x14ac:dyDescent="0.75">
      <c r="B16" s="1" t="s">
        <v>35</v>
      </c>
      <c r="H16" s="9" t="s">
        <v>89</v>
      </c>
      <c r="I16" s="10"/>
      <c r="J16" s="10"/>
      <c r="K16" s="10"/>
      <c r="L16" s="10"/>
      <c r="M16" s="11"/>
    </row>
    <row r="17" spans="2:13" x14ac:dyDescent="0.75">
      <c r="H17" s="9" t="s">
        <v>85</v>
      </c>
      <c r="I17" s="10"/>
      <c r="J17" s="10"/>
      <c r="K17" s="10"/>
      <c r="L17" s="10"/>
      <c r="M17" s="11"/>
    </row>
    <row r="18" spans="2:13" x14ac:dyDescent="0.75">
      <c r="B18" t="s">
        <v>93</v>
      </c>
      <c r="H18" s="9" t="s">
        <v>125</v>
      </c>
      <c r="I18" s="10"/>
      <c r="J18" s="10"/>
      <c r="K18" s="10"/>
      <c r="L18" s="10"/>
      <c r="M18" s="11"/>
    </row>
    <row r="19" spans="2:13" x14ac:dyDescent="0.75">
      <c r="H19" s="9" t="s">
        <v>90</v>
      </c>
      <c r="I19" s="10"/>
      <c r="J19" s="10"/>
      <c r="K19" s="10"/>
      <c r="L19" s="10"/>
      <c r="M19" s="11"/>
    </row>
    <row r="20" spans="2:13" x14ac:dyDescent="0.75">
      <c r="B20" s="13" t="s">
        <v>37</v>
      </c>
      <c r="C20" s="26">
        <v>2154.75</v>
      </c>
      <c r="H20" s="9" t="s">
        <v>86</v>
      </c>
      <c r="I20" s="10"/>
      <c r="J20" s="10"/>
      <c r="K20" s="10"/>
      <c r="L20" s="10"/>
      <c r="M20" s="11"/>
    </row>
    <row r="21" spans="2:13" x14ac:dyDescent="0.75">
      <c r="B21" s="13" t="s">
        <v>38</v>
      </c>
      <c r="C21" s="23">
        <v>7.6499999999999999E-2</v>
      </c>
      <c r="H21" s="9" t="s">
        <v>87</v>
      </c>
      <c r="I21" s="10"/>
      <c r="J21" s="10"/>
      <c r="K21" s="10"/>
      <c r="L21" s="10"/>
      <c r="M21" s="11"/>
    </row>
    <row r="22" spans="2:13" x14ac:dyDescent="0.75">
      <c r="B22" s="13" t="s">
        <v>39</v>
      </c>
      <c r="C22" s="62"/>
      <c r="E22" t="str">
        <f ca="1">_xlfn.IFNA(_xlfn.FORMULATEXT(C22),"")</f>
        <v/>
      </c>
    </row>
    <row r="23" spans="2:13" x14ac:dyDescent="0.75">
      <c r="E23" t="s">
        <v>77</v>
      </c>
      <c r="J23" t="s">
        <v>126</v>
      </c>
    </row>
    <row r="24" spans="2:13" x14ac:dyDescent="0.75">
      <c r="B24" t="s">
        <v>94</v>
      </c>
    </row>
    <row r="25" spans="2:13" ht="6" customHeight="1" x14ac:dyDescent="0.75"/>
    <row r="26" spans="2:13" x14ac:dyDescent="0.75">
      <c r="B26" s="13" t="s">
        <v>41</v>
      </c>
      <c r="C26" s="13" t="s">
        <v>40</v>
      </c>
      <c r="J26" s="20" t="s">
        <v>106</v>
      </c>
      <c r="K26" s="10"/>
      <c r="L26" s="10"/>
      <c r="M26" s="11"/>
    </row>
    <row r="27" spans="2:13" x14ac:dyDescent="0.75">
      <c r="B27" s="13" t="s">
        <v>43</v>
      </c>
      <c r="C27" s="21"/>
      <c r="J27" s="9" t="s">
        <v>108</v>
      </c>
      <c r="K27" s="10"/>
      <c r="L27" s="10"/>
      <c r="M27" s="11"/>
    </row>
    <row r="28" spans="2:13" x14ac:dyDescent="0.75">
      <c r="E28" t="s">
        <v>78</v>
      </c>
      <c r="J28" s="9" t="s">
        <v>109</v>
      </c>
      <c r="K28" s="10"/>
      <c r="L28" s="10"/>
      <c r="M28" s="11"/>
    </row>
    <row r="29" spans="2:13" x14ac:dyDescent="0.75">
      <c r="B29" t="s">
        <v>95</v>
      </c>
    </row>
    <row r="30" spans="2:13" x14ac:dyDescent="0.75">
      <c r="H30" s="20" t="s">
        <v>107</v>
      </c>
      <c r="I30" s="10"/>
      <c r="J30" s="10"/>
      <c r="K30" s="10"/>
      <c r="L30" s="10"/>
      <c r="M30" s="11"/>
    </row>
    <row r="31" spans="2:13" x14ac:dyDescent="0.75">
      <c r="B31" s="13" t="s">
        <v>129</v>
      </c>
      <c r="C31" s="66">
        <v>1999.99</v>
      </c>
      <c r="H31" s="55" t="s">
        <v>110</v>
      </c>
      <c r="I31" s="56"/>
      <c r="J31" s="56"/>
      <c r="K31" s="56"/>
      <c r="L31" s="56"/>
      <c r="M31" s="57"/>
    </row>
    <row r="32" spans="2:13" x14ac:dyDescent="0.75">
      <c r="B32" s="13" t="s">
        <v>42</v>
      </c>
      <c r="C32" s="13">
        <v>2000</v>
      </c>
      <c r="H32" s="64" t="s">
        <v>127</v>
      </c>
      <c r="I32" s="63"/>
      <c r="J32" s="63"/>
      <c r="K32" s="63"/>
      <c r="L32" s="63"/>
      <c r="M32" s="65"/>
    </row>
    <row r="33" spans="2:13" x14ac:dyDescent="0.75">
      <c r="B33" s="13" t="s">
        <v>46</v>
      </c>
      <c r="C33" s="21"/>
      <c r="E33" t="str">
        <f ca="1">_xlfn.IFNA(_xlfn.FORMULATEXT(C33),"")</f>
        <v/>
      </c>
      <c r="H33" s="58" t="s">
        <v>128</v>
      </c>
      <c r="I33" s="59"/>
      <c r="J33" s="59"/>
      <c r="K33" s="59"/>
      <c r="L33" s="59"/>
      <c r="M33" s="60"/>
    </row>
    <row r="35" spans="2:13" x14ac:dyDescent="0.75">
      <c r="E35" t="s">
        <v>79</v>
      </c>
    </row>
    <row r="37" spans="2:13" x14ac:dyDescent="0.75">
      <c r="B37" t="s">
        <v>96</v>
      </c>
    </row>
    <row r="43" spans="2:13" x14ac:dyDescent="0.75">
      <c r="B43" t="s">
        <v>133</v>
      </c>
    </row>
    <row r="44" spans="2:13" x14ac:dyDescent="0.75">
      <c r="B44" t="s">
        <v>92</v>
      </c>
    </row>
    <row r="56" spans="2:9" x14ac:dyDescent="0.75">
      <c r="B56" s="20" t="s">
        <v>132</v>
      </c>
      <c r="C56" s="10"/>
      <c r="D56" s="10"/>
      <c r="E56" s="10"/>
      <c r="F56" s="10"/>
      <c r="G56" s="10"/>
      <c r="H56" s="10"/>
      <c r="I56" s="11"/>
    </row>
    <row r="57" spans="2:9" x14ac:dyDescent="0.75">
      <c r="B57" s="9" t="s">
        <v>134</v>
      </c>
      <c r="C57" s="10"/>
      <c r="D57" s="10"/>
      <c r="E57" s="10"/>
      <c r="F57" s="10"/>
      <c r="G57" s="10"/>
      <c r="H57" s="10"/>
      <c r="I57" s="11"/>
    </row>
    <row r="58" spans="2:9" x14ac:dyDescent="0.75">
      <c r="B58" s="9" t="s">
        <v>135</v>
      </c>
      <c r="C58" s="10"/>
      <c r="D58" s="10"/>
      <c r="E58" s="10"/>
      <c r="F58" s="10"/>
      <c r="G58" s="10"/>
      <c r="H58" s="10"/>
      <c r="I58" s="11"/>
    </row>
    <row r="59" spans="2:9" x14ac:dyDescent="0.75">
      <c r="B59" s="55" t="s">
        <v>136</v>
      </c>
      <c r="C59" s="56"/>
      <c r="D59" s="56"/>
      <c r="E59" s="56"/>
      <c r="F59" s="56"/>
      <c r="G59" s="56"/>
      <c r="H59" s="56"/>
      <c r="I59" s="57"/>
    </row>
    <row r="60" spans="2:9" x14ac:dyDescent="0.75">
      <c r="B60" s="64" t="s">
        <v>130</v>
      </c>
      <c r="C60" s="63"/>
      <c r="D60" s="63"/>
      <c r="E60" s="63"/>
      <c r="F60" s="63"/>
      <c r="G60" s="63"/>
      <c r="H60" s="63"/>
      <c r="I60" s="65"/>
    </row>
    <row r="61" spans="2:9" x14ac:dyDescent="0.75">
      <c r="B61" s="58" t="s">
        <v>131</v>
      </c>
      <c r="C61" s="59"/>
      <c r="D61" s="59"/>
      <c r="E61" s="59"/>
      <c r="F61" s="59"/>
      <c r="G61" s="59"/>
      <c r="H61" s="59"/>
      <c r="I61" s="60"/>
    </row>
    <row r="65" spans="2:10" x14ac:dyDescent="0.75">
      <c r="B65" t="s">
        <v>143</v>
      </c>
    </row>
    <row r="67" spans="2:10" x14ac:dyDescent="0.75">
      <c r="B67" s="50" t="s">
        <v>103</v>
      </c>
      <c r="E67" s="50" t="s">
        <v>104</v>
      </c>
      <c r="I67" s="50" t="s">
        <v>105</v>
      </c>
    </row>
    <row r="69" spans="2:10" x14ac:dyDescent="0.75">
      <c r="B69" s="51" t="s">
        <v>38</v>
      </c>
      <c r="C69" s="13">
        <v>9.7500000000000003E-2</v>
      </c>
      <c r="E69" s="51" t="s">
        <v>38</v>
      </c>
      <c r="F69" s="13">
        <v>9.7500000000000003E-2</v>
      </c>
      <c r="I69" s="51" t="s">
        <v>38</v>
      </c>
      <c r="J69" s="13">
        <v>9.7500000000000003E-2</v>
      </c>
    </row>
    <row r="71" spans="2:10" x14ac:dyDescent="0.75">
      <c r="B71" s="52" t="s">
        <v>55</v>
      </c>
      <c r="C71" s="52" t="s">
        <v>101</v>
      </c>
      <c r="E71" s="52" t="s">
        <v>55</v>
      </c>
      <c r="F71" s="52" t="s">
        <v>101</v>
      </c>
      <c r="I71" s="1" t="s">
        <v>55</v>
      </c>
      <c r="J71" s="1" t="s">
        <v>101</v>
      </c>
    </row>
    <row r="72" spans="2:10" x14ac:dyDescent="0.75">
      <c r="B72" s="13">
        <v>4.49</v>
      </c>
      <c r="C72" s="21"/>
      <c r="E72" s="13">
        <v>4.49</v>
      </c>
      <c r="F72" s="21"/>
      <c r="I72">
        <v>4.49</v>
      </c>
    </row>
    <row r="73" spans="2:10" x14ac:dyDescent="0.75">
      <c r="B73" s="13">
        <v>3.43</v>
      </c>
      <c r="C73" s="21"/>
      <c r="E73" s="13">
        <v>3.43</v>
      </c>
      <c r="F73" s="21"/>
      <c r="I73">
        <v>3.43</v>
      </c>
    </row>
    <row r="74" spans="2:10" x14ac:dyDescent="0.75">
      <c r="B74" s="13">
        <v>4.9800000000000004</v>
      </c>
      <c r="C74" s="21"/>
      <c r="E74" s="13">
        <v>4.9800000000000004</v>
      </c>
      <c r="F74" s="21"/>
      <c r="I74">
        <v>4.9800000000000004</v>
      </c>
    </row>
    <row r="75" spans="2:10" x14ac:dyDescent="0.75">
      <c r="B75" s="13">
        <v>4.49</v>
      </c>
      <c r="C75" s="21"/>
      <c r="E75" s="13">
        <v>4.49</v>
      </c>
      <c r="F75" s="21"/>
      <c r="I75">
        <v>4.49</v>
      </c>
    </row>
    <row r="76" spans="2:10" x14ac:dyDescent="0.75">
      <c r="B76" s="13">
        <v>3.44</v>
      </c>
      <c r="C76" s="21"/>
      <c r="E76" s="13">
        <v>3.44</v>
      </c>
      <c r="F76" s="21"/>
      <c r="I76">
        <v>3.44</v>
      </c>
    </row>
    <row r="77" spans="2:10" x14ac:dyDescent="0.75">
      <c r="B77" s="53" t="s">
        <v>102</v>
      </c>
      <c r="C77" s="54"/>
      <c r="E77" s="53" t="s">
        <v>102</v>
      </c>
      <c r="F77" s="54"/>
      <c r="I77" t="s">
        <v>102</v>
      </c>
    </row>
    <row r="79" spans="2:10" x14ac:dyDescent="0.7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7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75">
      <c r="B82" s="9" t="s">
        <v>114</v>
      </c>
      <c r="C82" s="10"/>
      <c r="D82" s="10"/>
      <c r="E82" s="10"/>
      <c r="F82" s="10"/>
      <c r="G82" s="10"/>
      <c r="H82" s="10"/>
      <c r="I82" s="10"/>
      <c r="J82" s="10"/>
      <c r="K82" s="11"/>
    </row>
    <row r="83" spans="2:11" x14ac:dyDescent="0.75">
      <c r="B83" s="9" t="s">
        <v>115</v>
      </c>
      <c r="C83" s="10"/>
      <c r="D83" s="10"/>
      <c r="E83" s="10"/>
      <c r="F83" s="10"/>
      <c r="G83" s="10"/>
      <c r="H83" s="10"/>
      <c r="I83" s="10"/>
      <c r="J83" s="10"/>
      <c r="K83" s="11"/>
    </row>
    <row r="84" spans="2:11" x14ac:dyDescent="0.75">
      <c r="B84" s="9" t="s">
        <v>111</v>
      </c>
      <c r="C84" s="10"/>
      <c r="D84" s="10"/>
      <c r="E84" s="10"/>
      <c r="F84" s="10"/>
      <c r="G84" s="10"/>
      <c r="H84" s="10"/>
      <c r="I84" s="10"/>
      <c r="J84" s="10"/>
      <c r="K84" s="11"/>
    </row>
    <row r="85" spans="2:11" x14ac:dyDescent="0.75">
      <c r="B85" s="9" t="s">
        <v>113</v>
      </c>
      <c r="C85" s="10"/>
      <c r="D85" s="10"/>
      <c r="E85" s="10"/>
      <c r="F85" s="10"/>
      <c r="G85" s="10"/>
      <c r="H85" s="10"/>
      <c r="I85" s="10"/>
      <c r="J85" s="10"/>
      <c r="K85" s="11"/>
    </row>
    <row r="87" spans="2:11" x14ac:dyDescent="0.75">
      <c r="B87" s="9" t="s">
        <v>116</v>
      </c>
      <c r="C87" s="10"/>
      <c r="D87" s="10"/>
      <c r="E87" s="10"/>
      <c r="F87" s="10"/>
      <c r="G87" s="10"/>
      <c r="H87" s="10"/>
      <c r="I87" s="10"/>
      <c r="J87" s="10"/>
      <c r="K87" s="11"/>
    </row>
    <row r="88" spans="2:11" x14ac:dyDescent="0.75">
      <c r="B88" s="9" t="s">
        <v>112</v>
      </c>
      <c r="C88" s="10"/>
      <c r="D88" s="10"/>
      <c r="E88" s="10"/>
      <c r="F88" s="10"/>
      <c r="G88" s="10"/>
      <c r="H88" s="10"/>
      <c r="I88" s="10"/>
      <c r="J88" s="10"/>
      <c r="K88" s="11"/>
    </row>
    <row r="89" spans="2:11" x14ac:dyDescent="0.75">
      <c r="B89" s="9" t="s">
        <v>117</v>
      </c>
      <c r="C89" s="10"/>
      <c r="D89" s="10"/>
      <c r="E89" s="10"/>
      <c r="F89" s="10"/>
      <c r="G89" s="10"/>
      <c r="H89" s="10"/>
      <c r="I89" s="10"/>
      <c r="J89" s="10"/>
      <c r="K89" s="11"/>
    </row>
    <row r="90" spans="2:11" x14ac:dyDescent="0.75">
      <c r="B90" s="9" t="s">
        <v>118</v>
      </c>
      <c r="C90" s="10"/>
      <c r="D90" s="10"/>
      <c r="E90" s="10"/>
      <c r="F90" s="10"/>
      <c r="G90" s="10"/>
      <c r="H90" s="10"/>
      <c r="I90" s="10"/>
      <c r="J90" s="10"/>
      <c r="K90" s="11"/>
    </row>
    <row r="92" spans="2:11" x14ac:dyDescent="0.75">
      <c r="B92" s="9" t="s">
        <v>124</v>
      </c>
      <c r="C92" s="10"/>
      <c r="D92" s="10"/>
      <c r="E92" s="10"/>
      <c r="F92" s="10"/>
      <c r="G92" s="10"/>
      <c r="H92" s="10"/>
      <c r="I92" s="10"/>
      <c r="J92" s="10"/>
      <c r="K92" s="11"/>
    </row>
    <row r="93" spans="2:11" x14ac:dyDescent="0.75">
      <c r="B93" s="9" t="s">
        <v>119</v>
      </c>
      <c r="C93" s="10"/>
      <c r="D93" s="10"/>
      <c r="E93" s="10"/>
      <c r="F93" s="10"/>
      <c r="G93" s="10"/>
      <c r="H93" s="10"/>
      <c r="I93" s="10"/>
      <c r="J93" s="10"/>
      <c r="K93" s="11"/>
    </row>
    <row r="94" spans="2:11" x14ac:dyDescent="0.75">
      <c r="B94" s="9" t="s">
        <v>120</v>
      </c>
      <c r="C94" s="10"/>
      <c r="D94" s="10"/>
      <c r="E94" s="10"/>
      <c r="F94" s="10"/>
      <c r="G94" s="10"/>
      <c r="H94" s="10"/>
      <c r="I94" s="10"/>
      <c r="J94" s="10"/>
      <c r="K94" s="11"/>
    </row>
    <row r="95" spans="2:11" x14ac:dyDescent="0.75">
      <c r="B95" s="61" t="s">
        <v>121</v>
      </c>
      <c r="C95" s="10"/>
      <c r="D95" s="10"/>
      <c r="E95" s="10"/>
      <c r="F95" s="10"/>
      <c r="G95" s="10"/>
      <c r="H95" s="10"/>
      <c r="I95" s="10"/>
      <c r="J95" s="10"/>
      <c r="K95" s="11"/>
    </row>
    <row r="96" spans="2:11" x14ac:dyDescent="0.75">
      <c r="B96" s="61" t="s">
        <v>122</v>
      </c>
      <c r="C96" s="10"/>
      <c r="D96" s="10"/>
      <c r="E96" s="10"/>
      <c r="F96" s="10"/>
      <c r="G96" s="10"/>
      <c r="H96" s="10"/>
      <c r="I96" s="10"/>
      <c r="J96" s="10"/>
      <c r="K96" s="11"/>
    </row>
    <row r="97" spans="2:11" x14ac:dyDescent="0.75">
      <c r="B97" s="61" t="s">
        <v>123</v>
      </c>
      <c r="C97" s="10"/>
      <c r="D97" s="10"/>
      <c r="E97" s="10"/>
      <c r="F97" s="10"/>
      <c r="G97" s="10"/>
      <c r="H97" s="10"/>
      <c r="I97" s="10"/>
      <c r="J97" s="10"/>
      <c r="K97" s="11"/>
    </row>
  </sheetData>
  <conditionalFormatting sqref="E23 E28">
    <cfRule type="expression" dxfId="4" priority="5">
      <formula>NOT(_xlfn.ISFORMULA(C22))</formula>
    </cfRule>
  </conditionalFormatting>
  <conditionalFormatting sqref="E35">
    <cfRule type="expression" dxfId="3" priority="4">
      <formula>NOT(_xlfn.ISFORMULA(C33))</formula>
    </cfRule>
  </conditionalFormatting>
  <hyperlinks>
    <hyperlink ref="B61" r:id="rId1" xr:uid="{A4A2181F-BE3F-484E-A03B-5F5C93C4509D}"/>
  </hyperlinks>
  <pageMargins left="0.7" right="0.7" top="0.75" bottom="0.75" header="0.3" footer="0.3"/>
  <pageSetup orientation="portrait" horizontalDpi="200" verticalDpi="200" r:id="rId2"/>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E6B0-F115-4161-A9B1-BC52F8EE897B}">
  <sheetPr>
    <tabColor rgb="FFFF0000"/>
  </sheetPr>
  <dimension ref="B1:M97"/>
  <sheetViews>
    <sheetView zoomScale="121" zoomScaleNormal="121" workbookViewId="0"/>
  </sheetViews>
  <sheetFormatPr defaultRowHeight="14.75" x14ac:dyDescent="0.75"/>
  <cols>
    <col min="1" max="1" width="2" customWidth="1"/>
    <col min="2" max="2" width="22.7265625" customWidth="1"/>
    <col min="3" max="3" width="13" customWidth="1"/>
    <col min="4" max="4" width="1.26953125" customWidth="1"/>
    <col min="5" max="6" width="9.40625" customWidth="1"/>
    <col min="7" max="7" width="4.26953125" customWidth="1"/>
    <col min="8" max="12" width="10" customWidth="1"/>
    <col min="13" max="13" width="8" customWidth="1"/>
  </cols>
  <sheetData>
    <row r="1" spans="2:13" ht="6" customHeight="1" x14ac:dyDescent="0.75"/>
    <row r="2" spans="2:13" x14ac:dyDescent="0.75">
      <c r="B2" s="6" t="s">
        <v>45</v>
      </c>
      <c r="C2" s="7"/>
      <c r="D2" s="7"/>
      <c r="E2" s="7"/>
      <c r="F2" s="8"/>
    </row>
    <row r="3" spans="2:13" x14ac:dyDescent="0.75">
      <c r="B3" s="9" t="s">
        <v>26</v>
      </c>
      <c r="C3" s="10"/>
      <c r="D3" s="10"/>
      <c r="E3" s="10"/>
      <c r="F3" s="11"/>
      <c r="H3" s="20" t="s">
        <v>33</v>
      </c>
      <c r="I3" s="10"/>
      <c r="J3" s="10"/>
      <c r="K3" s="10"/>
      <c r="L3" s="10"/>
      <c r="M3" s="11"/>
    </row>
    <row r="4" spans="2:13" x14ac:dyDescent="0.75">
      <c r="B4" s="9" t="s">
        <v>27</v>
      </c>
      <c r="C4" s="10"/>
      <c r="D4" s="10"/>
      <c r="E4" s="10"/>
      <c r="F4" s="11"/>
      <c r="H4" s="9" t="s">
        <v>51</v>
      </c>
      <c r="I4" s="10"/>
      <c r="J4" s="10"/>
      <c r="K4" s="10"/>
      <c r="L4" s="10"/>
      <c r="M4" s="11"/>
    </row>
    <row r="5" spans="2:13" x14ac:dyDescent="0.75">
      <c r="B5" s="9" t="s">
        <v>28</v>
      </c>
      <c r="C5" s="10"/>
      <c r="D5" s="10"/>
      <c r="E5" s="10"/>
      <c r="F5" s="11"/>
      <c r="H5" s="9" t="s">
        <v>52</v>
      </c>
      <c r="I5" s="10"/>
      <c r="J5" s="10"/>
      <c r="K5" s="10"/>
      <c r="L5" s="10"/>
      <c r="M5" s="11"/>
    </row>
    <row r="6" spans="2:13" x14ac:dyDescent="0.75">
      <c r="B6" s="9" t="s">
        <v>29</v>
      </c>
      <c r="C6" s="10"/>
      <c r="D6" s="10"/>
      <c r="E6" s="10"/>
      <c r="F6" s="11"/>
      <c r="H6" s="9" t="s">
        <v>30</v>
      </c>
      <c r="I6" s="10"/>
      <c r="J6" s="10"/>
      <c r="K6" s="10"/>
      <c r="L6" s="10"/>
      <c r="M6" s="11"/>
    </row>
    <row r="7" spans="2:13" x14ac:dyDescent="0.75">
      <c r="H7" s="9" t="s">
        <v>47</v>
      </c>
      <c r="I7" s="10"/>
      <c r="J7" s="10"/>
      <c r="K7" s="10"/>
      <c r="L7" s="10"/>
      <c r="M7" s="11"/>
    </row>
    <row r="8" spans="2:13" x14ac:dyDescent="0.75">
      <c r="B8" s="1" t="s">
        <v>49</v>
      </c>
      <c r="H8" s="9" t="s">
        <v>36</v>
      </c>
      <c r="I8" s="10"/>
      <c r="J8" s="10"/>
      <c r="K8" s="10"/>
      <c r="L8" s="10"/>
      <c r="M8" s="11"/>
    </row>
    <row r="9" spans="2:13" x14ac:dyDescent="0.75">
      <c r="B9" t="s">
        <v>50</v>
      </c>
      <c r="H9" s="9" t="s">
        <v>31</v>
      </c>
      <c r="I9" s="10"/>
      <c r="J9" s="10"/>
      <c r="K9" s="10"/>
      <c r="L9" s="10"/>
      <c r="M9" s="11"/>
    </row>
    <row r="10" spans="2:13" x14ac:dyDescent="0.75">
      <c r="H10" s="9" t="s">
        <v>34</v>
      </c>
      <c r="I10" s="10"/>
      <c r="J10" s="10"/>
      <c r="K10" s="10"/>
      <c r="L10" s="10"/>
      <c r="M10" s="11"/>
    </row>
    <row r="11" spans="2:13" x14ac:dyDescent="0.75">
      <c r="B11" s="1" t="s">
        <v>80</v>
      </c>
      <c r="H11" s="9" t="s">
        <v>32</v>
      </c>
      <c r="I11" s="10"/>
      <c r="J11" s="10"/>
      <c r="K11" s="10"/>
      <c r="L11" s="10"/>
      <c r="M11" s="11"/>
    </row>
    <row r="12" spans="2:13" x14ac:dyDescent="0.75">
      <c r="B12" t="s">
        <v>81</v>
      </c>
    </row>
    <row r="13" spans="2:13" x14ac:dyDescent="0.75">
      <c r="B13" t="s">
        <v>82</v>
      </c>
      <c r="H13" s="20" t="s">
        <v>83</v>
      </c>
      <c r="I13" s="10"/>
      <c r="J13" s="10"/>
      <c r="K13" s="10"/>
      <c r="L13" s="10"/>
      <c r="M13" s="11"/>
    </row>
    <row r="14" spans="2:13" x14ac:dyDescent="0.75">
      <c r="H14" s="9" t="s">
        <v>88</v>
      </c>
      <c r="I14" s="10"/>
      <c r="J14" s="10"/>
      <c r="K14" s="10"/>
      <c r="L14" s="10"/>
      <c r="M14" s="11"/>
    </row>
    <row r="15" spans="2:13" x14ac:dyDescent="0.75">
      <c r="H15" s="9" t="s">
        <v>84</v>
      </c>
      <c r="I15" s="10"/>
      <c r="J15" s="10"/>
      <c r="K15" s="10"/>
      <c r="L15" s="10"/>
      <c r="M15" s="11"/>
    </row>
    <row r="16" spans="2:13" x14ac:dyDescent="0.75">
      <c r="B16" s="1" t="s">
        <v>35</v>
      </c>
      <c r="H16" s="9" t="s">
        <v>89</v>
      </c>
      <c r="I16" s="10"/>
      <c r="J16" s="10"/>
      <c r="K16" s="10"/>
      <c r="L16" s="10"/>
      <c r="M16" s="11"/>
    </row>
    <row r="17" spans="2:13" x14ac:dyDescent="0.75">
      <c r="H17" s="9" t="s">
        <v>85</v>
      </c>
      <c r="I17" s="10"/>
      <c r="J17" s="10"/>
      <c r="K17" s="10"/>
      <c r="L17" s="10"/>
      <c r="M17" s="11"/>
    </row>
    <row r="18" spans="2:13" x14ac:dyDescent="0.75">
      <c r="B18" t="s">
        <v>93</v>
      </c>
      <c r="H18" s="9" t="s">
        <v>125</v>
      </c>
      <c r="I18" s="10"/>
      <c r="J18" s="10"/>
      <c r="K18" s="10"/>
      <c r="L18" s="10"/>
      <c r="M18" s="11"/>
    </row>
    <row r="19" spans="2:13" x14ac:dyDescent="0.75">
      <c r="H19" s="9" t="s">
        <v>90</v>
      </c>
      <c r="I19" s="10"/>
      <c r="J19" s="10"/>
      <c r="K19" s="10"/>
      <c r="L19" s="10"/>
      <c r="M19" s="11"/>
    </row>
    <row r="20" spans="2:13" x14ac:dyDescent="0.75">
      <c r="B20" s="13" t="s">
        <v>37</v>
      </c>
      <c r="C20" s="26">
        <v>2154.75</v>
      </c>
      <c r="H20" s="9" t="s">
        <v>86</v>
      </c>
      <c r="I20" s="10"/>
      <c r="J20" s="10"/>
      <c r="K20" s="10"/>
      <c r="L20" s="10"/>
      <c r="M20" s="11"/>
    </row>
    <row r="21" spans="2:13" x14ac:dyDescent="0.75">
      <c r="B21" s="13" t="s">
        <v>38</v>
      </c>
      <c r="C21" s="23">
        <v>7.6499999999999999E-2</v>
      </c>
      <c r="H21" s="9" t="s">
        <v>87</v>
      </c>
      <c r="I21" s="10"/>
      <c r="J21" s="10"/>
      <c r="K21" s="10"/>
      <c r="L21" s="10"/>
      <c r="M21" s="11"/>
    </row>
    <row r="22" spans="2:13" x14ac:dyDescent="0.75">
      <c r="B22" s="13" t="s">
        <v>39</v>
      </c>
      <c r="C22" s="62">
        <f>ROUND(C20*C21,2)</f>
        <v>164.84</v>
      </c>
      <c r="E22" t="str">
        <f ca="1">_xlfn.IFNA(_xlfn.FORMULATEXT(C22),"")</f>
        <v>=ROUND(C20*C21,2)</v>
      </c>
    </row>
    <row r="23" spans="2:13" x14ac:dyDescent="0.75">
      <c r="E23" t="s">
        <v>77</v>
      </c>
      <c r="J23" t="s">
        <v>126</v>
      </c>
    </row>
    <row r="24" spans="2:13" x14ac:dyDescent="0.75">
      <c r="B24" t="s">
        <v>94</v>
      </c>
    </row>
    <row r="25" spans="2:13" ht="6" customHeight="1" x14ac:dyDescent="0.75"/>
    <row r="26" spans="2:13" x14ac:dyDescent="0.75">
      <c r="B26" s="13" t="s">
        <v>41</v>
      </c>
      <c r="C26" s="13" t="s">
        <v>40</v>
      </c>
      <c r="J26" s="20" t="s">
        <v>106</v>
      </c>
      <c r="K26" s="10"/>
      <c r="L26" s="10"/>
      <c r="M26" s="11"/>
    </row>
    <row r="27" spans="2:13" x14ac:dyDescent="0.75">
      <c r="B27" s="13" t="s">
        <v>43</v>
      </c>
      <c r="C27" s="21" t="str">
        <f>_xlfn.TEXTBEFORE(C26," ",,,1)</f>
        <v>Chantel</v>
      </c>
      <c r="E27" t="str">
        <f ca="1">_xlfn.IFNA(_xlfn.FORMULATEXT(C27),"")</f>
        <v>=TEXTBEFORE(C26," ",,,1)</v>
      </c>
      <c r="J27" s="9" t="s">
        <v>108</v>
      </c>
      <c r="K27" s="10"/>
      <c r="L27" s="10"/>
      <c r="M27" s="11"/>
    </row>
    <row r="28" spans="2:13" x14ac:dyDescent="0.75">
      <c r="C28" t="str">
        <f>IF(ISNUMBER(SEARCH(" ",C26)),LEFT(C26,SEARCH(" ",C26)),C26)</f>
        <v xml:space="preserve">Chantel </v>
      </c>
      <c r="E28" t="s">
        <v>78</v>
      </c>
      <c r="J28" s="9" t="s">
        <v>109</v>
      </c>
      <c r="K28" s="10"/>
      <c r="L28" s="10"/>
      <c r="M28" s="11"/>
    </row>
    <row r="29" spans="2:13" x14ac:dyDescent="0.75">
      <c r="B29" t="s">
        <v>95</v>
      </c>
    </row>
    <row r="30" spans="2:13" x14ac:dyDescent="0.75">
      <c r="H30" s="20" t="s">
        <v>107</v>
      </c>
      <c r="I30" s="10"/>
      <c r="J30" s="10"/>
      <c r="K30" s="10"/>
      <c r="L30" s="10"/>
      <c r="M30" s="11"/>
    </row>
    <row r="31" spans="2:13" x14ac:dyDescent="0.75">
      <c r="B31" s="13" t="s">
        <v>129</v>
      </c>
      <c r="C31" s="66">
        <v>1999.99</v>
      </c>
      <c r="H31" s="55" t="s">
        <v>110</v>
      </c>
      <c r="I31" s="56"/>
      <c r="J31" s="56"/>
      <c r="K31" s="56"/>
      <c r="L31" s="56"/>
      <c r="M31" s="57"/>
    </row>
    <row r="32" spans="2:13" x14ac:dyDescent="0.75">
      <c r="B32" s="13" t="s">
        <v>42</v>
      </c>
      <c r="C32" s="13">
        <v>2000</v>
      </c>
      <c r="H32" s="64" t="s">
        <v>127</v>
      </c>
      <c r="I32" s="63"/>
      <c r="J32" s="63"/>
      <c r="K32" s="63"/>
      <c r="L32" s="63"/>
      <c r="M32" s="65"/>
    </row>
    <row r="33" spans="2:13" x14ac:dyDescent="0.75">
      <c r="B33" s="13" t="s">
        <v>46</v>
      </c>
      <c r="C33" s="21" t="b">
        <f>C31&gt;=C32</f>
        <v>0</v>
      </c>
      <c r="E33" t="str">
        <f ca="1">_xlfn.IFNA(_xlfn.FORMULATEXT(C33),"")</f>
        <v>=C31&gt;=C32</v>
      </c>
      <c r="H33" s="58" t="s">
        <v>128</v>
      </c>
      <c r="I33" s="59"/>
      <c r="J33" s="59"/>
      <c r="K33" s="59"/>
      <c r="L33" s="59"/>
      <c r="M33" s="60"/>
    </row>
    <row r="35" spans="2:13" x14ac:dyDescent="0.75">
      <c r="E35" t="s">
        <v>79</v>
      </c>
    </row>
    <row r="37" spans="2:13" x14ac:dyDescent="0.75">
      <c r="B37" t="s">
        <v>96</v>
      </c>
    </row>
    <row r="43" spans="2:13" x14ac:dyDescent="0.75">
      <c r="B43" t="s">
        <v>133</v>
      </c>
    </row>
    <row r="44" spans="2:13" x14ac:dyDescent="0.75">
      <c r="B44" t="s">
        <v>92</v>
      </c>
    </row>
    <row r="46" spans="2:13" x14ac:dyDescent="0.75">
      <c r="B46" s="13" t="s">
        <v>137</v>
      </c>
      <c r="C46" s="13">
        <v>23</v>
      </c>
      <c r="F46" t="s">
        <v>142</v>
      </c>
    </row>
    <row r="47" spans="2:13" x14ac:dyDescent="0.75">
      <c r="B47" s="13" t="s">
        <v>138</v>
      </c>
      <c r="C47" s="13">
        <v>30</v>
      </c>
    </row>
    <row r="48" spans="2:13" x14ac:dyDescent="0.75">
      <c r="B48" s="13" t="s">
        <v>139</v>
      </c>
      <c r="C48" s="23">
        <v>0.8</v>
      </c>
    </row>
    <row r="49" spans="2:9" x14ac:dyDescent="0.75">
      <c r="B49" s="13" t="s">
        <v>48</v>
      </c>
      <c r="C49" s="22">
        <f>C46/C47</f>
        <v>0.76666666666666672</v>
      </c>
      <c r="E49" t="str">
        <f ca="1">_xlfn.IFNA(_xlfn.FORMULATEXT(C49),"")</f>
        <v>=C46/C47</v>
      </c>
      <c r="F49" t="str" cm="1">
        <f t="array" aca="1" ref="F49:F50" ca="1">_xlfn.IFNA(_xlfn.FORMULATEXT(C49:C50),"")</f>
        <v>=C46/C47</v>
      </c>
      <c r="H49" t="s">
        <v>44</v>
      </c>
    </row>
    <row r="50" spans="2:9" x14ac:dyDescent="0.75">
      <c r="B50" s="13" t="s">
        <v>140</v>
      </c>
      <c r="C50" s="21" t="b">
        <f>C49&gt;C48</f>
        <v>0</v>
      </c>
      <c r="E50" t="str">
        <f ca="1">_xlfn.IFNA(_xlfn.FORMULATEXT(C50),"")</f>
        <v>=C49&gt;C48</v>
      </c>
      <c r="F50" t="str">
        <f ca="1"/>
        <v>=C49&gt;C48</v>
      </c>
      <c r="H50" t="s">
        <v>141</v>
      </c>
    </row>
    <row r="56" spans="2:9" x14ac:dyDescent="0.75">
      <c r="B56" s="20" t="s">
        <v>132</v>
      </c>
      <c r="C56" s="10"/>
      <c r="D56" s="10"/>
      <c r="E56" s="10"/>
      <c r="F56" s="10"/>
      <c r="G56" s="10"/>
      <c r="H56" s="10"/>
      <c r="I56" s="11"/>
    </row>
    <row r="57" spans="2:9" x14ac:dyDescent="0.75">
      <c r="B57" s="9" t="s">
        <v>134</v>
      </c>
      <c r="C57" s="10"/>
      <c r="D57" s="10"/>
      <c r="E57" s="10"/>
      <c r="F57" s="10"/>
      <c r="G57" s="10"/>
      <c r="H57" s="10"/>
      <c r="I57" s="11"/>
    </row>
    <row r="58" spans="2:9" x14ac:dyDescent="0.75">
      <c r="B58" s="9" t="s">
        <v>135</v>
      </c>
      <c r="C58" s="10"/>
      <c r="D58" s="10"/>
      <c r="E58" s="10"/>
      <c r="F58" s="10"/>
      <c r="G58" s="10"/>
      <c r="H58" s="10"/>
      <c r="I58" s="11"/>
    </row>
    <row r="59" spans="2:9" x14ac:dyDescent="0.75">
      <c r="B59" s="55" t="s">
        <v>136</v>
      </c>
      <c r="C59" s="56"/>
      <c r="D59" s="56"/>
      <c r="E59" s="56"/>
      <c r="F59" s="56"/>
      <c r="G59" s="56"/>
      <c r="H59" s="56"/>
      <c r="I59" s="57"/>
    </row>
    <row r="60" spans="2:9" x14ac:dyDescent="0.75">
      <c r="B60" s="64" t="s">
        <v>130</v>
      </c>
      <c r="C60" s="63"/>
      <c r="D60" s="63"/>
      <c r="E60" s="63"/>
      <c r="F60" s="63"/>
      <c r="G60" s="63"/>
      <c r="H60" s="63"/>
      <c r="I60" s="65"/>
    </row>
    <row r="61" spans="2:9" x14ac:dyDescent="0.75">
      <c r="B61" s="58" t="s">
        <v>131</v>
      </c>
      <c r="C61" s="59"/>
      <c r="D61" s="59"/>
      <c r="E61" s="59"/>
      <c r="F61" s="59"/>
      <c r="G61" s="59"/>
      <c r="H61" s="59"/>
      <c r="I61" s="60"/>
    </row>
    <row r="65" spans="2:10" x14ac:dyDescent="0.75">
      <c r="B65" t="s">
        <v>143</v>
      </c>
    </row>
    <row r="67" spans="2:10" x14ac:dyDescent="0.75">
      <c r="B67" s="50" t="s">
        <v>103</v>
      </c>
      <c r="E67" s="50" t="s">
        <v>104</v>
      </c>
      <c r="I67" s="50" t="s">
        <v>105</v>
      </c>
    </row>
    <row r="69" spans="2:10" x14ac:dyDescent="0.75">
      <c r="B69" s="51" t="s">
        <v>38</v>
      </c>
      <c r="C69" s="13">
        <v>9.7500000000000003E-2</v>
      </c>
      <c r="E69" s="51" t="s">
        <v>38</v>
      </c>
      <c r="F69" s="13">
        <v>9.7500000000000003E-2</v>
      </c>
      <c r="I69" s="51" t="s">
        <v>38</v>
      </c>
      <c r="J69" s="13">
        <v>9.7500000000000003E-2</v>
      </c>
    </row>
    <row r="71" spans="2:10" x14ac:dyDescent="0.75">
      <c r="B71" s="52" t="s">
        <v>55</v>
      </c>
      <c r="C71" s="52" t="s">
        <v>101</v>
      </c>
      <c r="E71" s="52" t="s">
        <v>55</v>
      </c>
      <c r="F71" s="52" t="s">
        <v>101</v>
      </c>
      <c r="I71" s="1" t="s">
        <v>55</v>
      </c>
      <c r="J71" s="1" t="s">
        <v>101</v>
      </c>
    </row>
    <row r="72" spans="2:10" x14ac:dyDescent="0.75">
      <c r="B72" s="13">
        <v>4.49</v>
      </c>
      <c r="C72" s="21"/>
      <c r="E72" s="13">
        <v>4.49</v>
      </c>
      <c r="F72" s="21"/>
      <c r="I72">
        <v>4.49</v>
      </c>
    </row>
    <row r="73" spans="2:10" x14ac:dyDescent="0.75">
      <c r="B73" s="13">
        <v>3.43</v>
      </c>
      <c r="C73" s="21"/>
      <c r="E73" s="13">
        <v>3.43</v>
      </c>
      <c r="F73" s="21"/>
      <c r="I73">
        <v>3.43</v>
      </c>
    </row>
    <row r="74" spans="2:10" x14ac:dyDescent="0.75">
      <c r="B74" s="13">
        <v>4.9800000000000004</v>
      </c>
      <c r="C74" s="21"/>
      <c r="E74" s="13">
        <v>4.9800000000000004</v>
      </c>
      <c r="F74" s="21"/>
      <c r="I74">
        <v>4.9800000000000004</v>
      </c>
    </row>
    <row r="75" spans="2:10" x14ac:dyDescent="0.75">
      <c r="B75" s="13">
        <v>4.49</v>
      </c>
      <c r="C75" s="21"/>
      <c r="E75" s="13">
        <v>4.49</v>
      </c>
      <c r="F75" s="21"/>
      <c r="I75">
        <v>4.49</v>
      </c>
    </row>
    <row r="76" spans="2:10" x14ac:dyDescent="0.75">
      <c r="B76" s="13">
        <v>3.44</v>
      </c>
      <c r="C76" s="21"/>
      <c r="E76" s="13">
        <v>3.44</v>
      </c>
      <c r="F76" s="21"/>
      <c r="I76">
        <v>3.44</v>
      </c>
    </row>
    <row r="77" spans="2:10" x14ac:dyDescent="0.75">
      <c r="B77" s="53" t="s">
        <v>102</v>
      </c>
      <c r="C77" s="54"/>
      <c r="E77" s="53" t="s">
        <v>102</v>
      </c>
      <c r="F77" s="54"/>
      <c r="I77" t="s">
        <v>102</v>
      </c>
    </row>
    <row r="79" spans="2:10" x14ac:dyDescent="0.75">
      <c r="B79" t="str">
        <f ca="1">_xlfn.IFNA(ADDRESS(ROW(C72),COLUMN(C72),4)&amp;": "&amp;_xlfn.FORMULATEXT(C72),"")</f>
        <v/>
      </c>
      <c r="F79" t="str">
        <f ca="1">_xlfn.IFNA(ADDRESS(ROW(F72),COLUMN(F72),4)&amp;": "&amp;_xlfn.FORMULATEXT(F72),"")</f>
        <v/>
      </c>
      <c r="I79" t="str">
        <f ca="1">_xlfn.IFNA(ADDRESS(ROW(I72),COLUMN(I72),4)&amp;": "&amp;_xlfn.FORMULATEXT(I72),"")</f>
        <v/>
      </c>
      <c r="J79" t="str">
        <f ca="1">_xlfn.IFNA(ADDRESS(ROW(J72),COLUMN(J72),4)&amp;": "&amp;_xlfn.FORMULATEXT(J72),"")</f>
        <v/>
      </c>
    </row>
    <row r="80" spans="2:10" x14ac:dyDescent="0.75">
      <c r="B80" t="str">
        <f ca="1">_xlfn.IFNA(ADDRESS(ROW(C77),COLUMN(C77),4)&amp;": "&amp;_xlfn.FORMULATEXT(C77),"")</f>
        <v/>
      </c>
      <c r="F80" t="str">
        <f ca="1">_xlfn.IFNA(ADDRESS(ROW(F77),COLUMN(F77),4)&amp;": "&amp;_xlfn.FORMULATEXT(F77),"")</f>
        <v/>
      </c>
      <c r="I80" t="str">
        <f ca="1">_xlfn.IFNA(ADDRESS(ROW(I77),COLUMN(I77),4)&amp;": "&amp;_xlfn.FORMULATEXT(I77),"")</f>
        <v/>
      </c>
      <c r="J80" t="str">
        <f ca="1">_xlfn.IFNA(ADDRESS(ROW(J77),COLUMN(J77),4)&amp;": "&amp;_xlfn.FORMULATEXT(J77),"")</f>
        <v/>
      </c>
    </row>
    <row r="82" spans="2:11" x14ac:dyDescent="0.75">
      <c r="B82" s="9" t="s">
        <v>114</v>
      </c>
      <c r="C82" s="10"/>
      <c r="D82" s="10"/>
      <c r="E82" s="10"/>
      <c r="F82" s="10"/>
      <c r="G82" s="10"/>
      <c r="H82" s="10"/>
      <c r="I82" s="10"/>
      <c r="J82" s="10"/>
      <c r="K82" s="11"/>
    </row>
    <row r="83" spans="2:11" x14ac:dyDescent="0.75">
      <c r="B83" s="9" t="s">
        <v>115</v>
      </c>
      <c r="C83" s="10"/>
      <c r="D83" s="10"/>
      <c r="E83" s="10"/>
      <c r="F83" s="10"/>
      <c r="G83" s="10"/>
      <c r="H83" s="10"/>
      <c r="I83" s="10"/>
      <c r="J83" s="10"/>
      <c r="K83" s="11"/>
    </row>
    <row r="84" spans="2:11" x14ac:dyDescent="0.75">
      <c r="B84" s="9" t="s">
        <v>111</v>
      </c>
      <c r="C84" s="10"/>
      <c r="D84" s="10"/>
      <c r="E84" s="10"/>
      <c r="F84" s="10"/>
      <c r="G84" s="10"/>
      <c r="H84" s="10"/>
      <c r="I84" s="10"/>
      <c r="J84" s="10"/>
      <c r="K84" s="11"/>
    </row>
    <row r="85" spans="2:11" x14ac:dyDescent="0.75">
      <c r="B85" s="9" t="s">
        <v>113</v>
      </c>
      <c r="C85" s="10"/>
      <c r="D85" s="10"/>
      <c r="E85" s="10"/>
      <c r="F85" s="10"/>
      <c r="G85" s="10"/>
      <c r="H85" s="10"/>
      <c r="I85" s="10"/>
      <c r="J85" s="10"/>
      <c r="K85" s="11"/>
    </row>
    <row r="87" spans="2:11" x14ac:dyDescent="0.75">
      <c r="B87" s="9" t="s">
        <v>116</v>
      </c>
      <c r="C87" s="10"/>
      <c r="D87" s="10"/>
      <c r="E87" s="10"/>
      <c r="F87" s="10"/>
      <c r="G87" s="10"/>
      <c r="H87" s="10"/>
      <c r="I87" s="10"/>
      <c r="J87" s="10"/>
      <c r="K87" s="11"/>
    </row>
    <row r="88" spans="2:11" x14ac:dyDescent="0.75">
      <c r="B88" s="9" t="s">
        <v>112</v>
      </c>
      <c r="C88" s="10"/>
      <c r="D88" s="10"/>
      <c r="E88" s="10"/>
      <c r="F88" s="10"/>
      <c r="G88" s="10"/>
      <c r="H88" s="10"/>
      <c r="I88" s="10"/>
      <c r="J88" s="10"/>
      <c r="K88" s="11"/>
    </row>
    <row r="89" spans="2:11" x14ac:dyDescent="0.75">
      <c r="B89" s="9" t="s">
        <v>117</v>
      </c>
      <c r="C89" s="10"/>
      <c r="D89" s="10"/>
      <c r="E89" s="10"/>
      <c r="F89" s="10"/>
      <c r="G89" s="10"/>
      <c r="H89" s="10"/>
      <c r="I89" s="10"/>
      <c r="J89" s="10"/>
      <c r="K89" s="11"/>
    </row>
    <row r="90" spans="2:11" x14ac:dyDescent="0.75">
      <c r="B90" s="9" t="s">
        <v>118</v>
      </c>
      <c r="C90" s="10"/>
      <c r="D90" s="10"/>
      <c r="E90" s="10"/>
      <c r="F90" s="10"/>
      <c r="G90" s="10"/>
      <c r="H90" s="10"/>
      <c r="I90" s="10"/>
      <c r="J90" s="10"/>
      <c r="K90" s="11"/>
    </row>
    <row r="92" spans="2:11" x14ac:dyDescent="0.75">
      <c r="B92" s="9" t="s">
        <v>124</v>
      </c>
      <c r="C92" s="10"/>
      <c r="D92" s="10"/>
      <c r="E92" s="10"/>
      <c r="F92" s="10"/>
      <c r="G92" s="10"/>
      <c r="H92" s="10"/>
      <c r="I92" s="10"/>
      <c r="J92" s="10"/>
      <c r="K92" s="11"/>
    </row>
    <row r="93" spans="2:11" x14ac:dyDescent="0.75">
      <c r="B93" s="9" t="s">
        <v>119</v>
      </c>
      <c r="C93" s="10"/>
      <c r="D93" s="10"/>
      <c r="E93" s="10"/>
      <c r="F93" s="10"/>
      <c r="G93" s="10"/>
      <c r="H93" s="10"/>
      <c r="I93" s="10"/>
      <c r="J93" s="10"/>
      <c r="K93" s="11"/>
    </row>
    <row r="94" spans="2:11" x14ac:dyDescent="0.75">
      <c r="B94" s="9" t="s">
        <v>120</v>
      </c>
      <c r="C94" s="10"/>
      <c r="D94" s="10"/>
      <c r="E94" s="10"/>
      <c r="F94" s="10"/>
      <c r="G94" s="10"/>
      <c r="H94" s="10"/>
      <c r="I94" s="10"/>
      <c r="J94" s="10"/>
      <c r="K94" s="11"/>
    </row>
    <row r="95" spans="2:11" x14ac:dyDescent="0.75">
      <c r="B95" s="61" t="s">
        <v>121</v>
      </c>
      <c r="C95" s="10"/>
      <c r="D95" s="10"/>
      <c r="E95" s="10"/>
      <c r="F95" s="10"/>
      <c r="G95" s="10"/>
      <c r="H95" s="10"/>
      <c r="I95" s="10"/>
      <c r="J95" s="10"/>
      <c r="K95" s="11"/>
    </row>
    <row r="96" spans="2:11" x14ac:dyDescent="0.75">
      <c r="B96" s="61" t="s">
        <v>122</v>
      </c>
      <c r="C96" s="10"/>
      <c r="D96" s="10"/>
      <c r="E96" s="10"/>
      <c r="F96" s="10"/>
      <c r="G96" s="10"/>
      <c r="H96" s="10"/>
      <c r="I96" s="10"/>
      <c r="J96" s="10"/>
      <c r="K96" s="11"/>
    </row>
    <row r="97" spans="2:11" x14ac:dyDescent="0.75">
      <c r="B97" s="61" t="s">
        <v>123</v>
      </c>
      <c r="C97" s="10"/>
      <c r="D97" s="10"/>
      <c r="E97" s="10"/>
      <c r="F97" s="10"/>
      <c r="G97" s="10"/>
      <c r="H97" s="10"/>
      <c r="I97" s="10"/>
      <c r="J97" s="10"/>
      <c r="K97" s="11"/>
    </row>
  </sheetData>
  <conditionalFormatting sqref="E23 E28">
    <cfRule type="expression" dxfId="2" priority="2">
      <formula>NOT(_xlfn.ISFORMULA(C22))</formula>
    </cfRule>
  </conditionalFormatting>
  <conditionalFormatting sqref="E35">
    <cfRule type="expression" dxfId="1" priority="1">
      <formula>NOT(_xlfn.ISFORMULA(C33))</formula>
    </cfRule>
  </conditionalFormatting>
  <hyperlinks>
    <hyperlink ref="B61" r:id="rId1" xr:uid="{C6C2E953-A97E-4D0E-B699-3DBB2C4422C9}"/>
  </hyperlinks>
  <printOptions horizontalCentered="1"/>
  <pageMargins left="0.7" right="0.7" top="0.75" bottom="0.75" header="0.3" footer="0.3"/>
  <pageSetup orientation="landscape" r:id="rId2"/>
  <headerFooter>
    <oddFooter>&amp;L&amp;F - &amp;A&amp;RPage &amp;P of &amp;N</oddFooter>
  </headerFooter>
  <rowBreaks count="1" manualBreakCount="1">
    <brk id="64" max="12" man="1"/>
  </row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7005-EA84-4CB6-BDCC-037E390B9491}">
  <sheetPr>
    <tabColor rgb="FFFFFF00"/>
    <pageSetUpPr fitToPage="1"/>
  </sheetPr>
  <dimension ref="B1:M220"/>
  <sheetViews>
    <sheetView showGridLines="0" tabSelected="1" zoomScale="70" zoomScaleNormal="70" workbookViewId="0"/>
  </sheetViews>
  <sheetFormatPr defaultRowHeight="14.75" x14ac:dyDescent="0.75"/>
  <cols>
    <col min="1" max="1" width="1.40625" customWidth="1"/>
    <col min="2" max="4" width="10.86328125" customWidth="1"/>
    <col min="5" max="5" width="1.86328125" customWidth="1"/>
    <col min="9" max="9" width="15.1328125" customWidth="1"/>
    <col min="10" max="10" width="1.86328125" customWidth="1"/>
  </cols>
  <sheetData>
    <row r="1" spans="2:13" ht="6.75" customHeight="1" x14ac:dyDescent="0.75"/>
    <row r="2" spans="2:13" x14ac:dyDescent="0.75">
      <c r="B2" s="1" t="s">
        <v>7</v>
      </c>
    </row>
    <row r="3" spans="2:13" x14ac:dyDescent="0.75">
      <c r="B3" s="4" t="s">
        <v>53</v>
      </c>
    </row>
    <row r="4" spans="2:13" x14ac:dyDescent="0.75">
      <c r="B4" s="5" t="s">
        <v>97</v>
      </c>
    </row>
    <row r="5" spans="2:13" x14ac:dyDescent="0.75">
      <c r="B5" s="5" t="s">
        <v>91</v>
      </c>
    </row>
    <row r="6" spans="2:13" x14ac:dyDescent="0.75">
      <c r="B6" s="47" t="s">
        <v>144</v>
      </c>
      <c r="C6" s="48"/>
      <c r="D6" s="48"/>
      <c r="E6" s="48"/>
      <c r="F6" s="48"/>
      <c r="G6" s="48"/>
      <c r="H6" s="48"/>
      <c r="I6" s="48"/>
      <c r="J6" s="48"/>
      <c r="K6" s="48"/>
      <c r="L6" s="48"/>
      <c r="M6" s="48"/>
    </row>
    <row r="7" spans="2:13" x14ac:dyDescent="0.75">
      <c r="B7" s="49" t="s">
        <v>146</v>
      </c>
      <c r="C7" s="48"/>
      <c r="D7" s="48"/>
      <c r="E7" s="48"/>
      <c r="F7" s="48"/>
      <c r="G7" s="48"/>
      <c r="H7" s="48"/>
      <c r="I7" s="48"/>
      <c r="J7" s="48"/>
      <c r="K7" s="48"/>
      <c r="L7" s="48"/>
      <c r="M7" s="48"/>
    </row>
    <row r="8" spans="2:13" x14ac:dyDescent="0.75">
      <c r="B8" s="5"/>
    </row>
    <row r="9" spans="2:13" x14ac:dyDescent="0.75">
      <c r="B9" s="5"/>
    </row>
    <row r="10" spans="2:13" x14ac:dyDescent="0.75">
      <c r="B10" s="5"/>
    </row>
    <row r="11" spans="2:13" x14ac:dyDescent="0.75">
      <c r="B11" s="5"/>
    </row>
    <row r="12" spans="2:13" x14ac:dyDescent="0.75">
      <c r="B12" s="5"/>
    </row>
    <row r="13" spans="2:13" x14ac:dyDescent="0.75">
      <c r="B13" s="5"/>
    </row>
    <row r="14" spans="2:13" x14ac:dyDescent="0.75">
      <c r="B14" s="5"/>
    </row>
    <row r="15" spans="2:13" x14ac:dyDescent="0.75">
      <c r="B15" s="5"/>
    </row>
    <row r="16" spans="2:13" x14ac:dyDescent="0.75">
      <c r="B16" s="5"/>
    </row>
    <row r="17" spans="2:13" x14ac:dyDescent="0.75">
      <c r="B17" s="5"/>
    </row>
    <row r="18" spans="2:13" x14ac:dyDescent="0.75">
      <c r="B18" s="5"/>
    </row>
    <row r="19" spans="2:13" x14ac:dyDescent="0.75">
      <c r="B19" s="5"/>
    </row>
    <row r="20" spans="2:13" x14ac:dyDescent="0.75">
      <c r="B20" s="5"/>
    </row>
    <row r="21" spans="2:13" x14ac:dyDescent="0.75">
      <c r="B21" s="5"/>
    </row>
    <row r="22" spans="2:13" x14ac:dyDescent="0.75">
      <c r="B22" s="5"/>
    </row>
    <row r="23" spans="2:13" x14ac:dyDescent="0.75">
      <c r="B23" s="47" t="s">
        <v>145</v>
      </c>
      <c r="C23" s="48"/>
      <c r="D23" s="48"/>
      <c r="E23" s="48"/>
      <c r="F23" s="48"/>
      <c r="G23" s="48"/>
      <c r="H23" s="48"/>
      <c r="I23" s="48"/>
      <c r="J23" s="48"/>
      <c r="K23" s="48"/>
      <c r="L23" s="48"/>
      <c r="M23" s="48"/>
    </row>
    <row r="24" spans="2:13" x14ac:dyDescent="0.75">
      <c r="B24" s="47" t="s">
        <v>147</v>
      </c>
      <c r="C24" s="48"/>
      <c r="D24" s="48"/>
      <c r="E24" s="48"/>
      <c r="F24" s="48"/>
      <c r="G24" s="48"/>
      <c r="H24" s="48"/>
      <c r="I24" s="48"/>
      <c r="J24" s="48"/>
      <c r="K24" s="48"/>
      <c r="L24" s="48"/>
      <c r="M24" s="48"/>
    </row>
    <row r="25" spans="2:13" x14ac:dyDescent="0.75">
      <c r="B25" s="5"/>
    </row>
    <row r="26" spans="2:13" x14ac:dyDescent="0.75">
      <c r="B26" s="5"/>
    </row>
    <row r="27" spans="2:13" x14ac:dyDescent="0.75">
      <c r="B27" s="5"/>
    </row>
    <row r="28" spans="2:13" x14ac:dyDescent="0.75">
      <c r="B28" s="5"/>
    </row>
    <row r="29" spans="2:13" x14ac:dyDescent="0.75">
      <c r="B29" s="5"/>
    </row>
    <row r="30" spans="2:13" x14ac:dyDescent="0.75">
      <c r="B30" s="5"/>
    </row>
    <row r="31" spans="2:13" x14ac:dyDescent="0.75">
      <c r="B31" s="5"/>
    </row>
    <row r="32" spans="2:13" x14ac:dyDescent="0.75">
      <c r="B32" s="5"/>
    </row>
    <row r="33" spans="2:10" x14ac:dyDescent="0.75">
      <c r="B33" s="5"/>
    </row>
    <row r="34" spans="2:10" x14ac:dyDescent="0.75">
      <c r="B34" s="5"/>
    </row>
    <row r="35" spans="2:10" x14ac:dyDescent="0.75">
      <c r="B35" s="5"/>
    </row>
    <row r="36" spans="2:10" x14ac:dyDescent="0.75">
      <c r="B36" s="5"/>
    </row>
    <row r="37" spans="2:10" x14ac:dyDescent="0.75">
      <c r="B37" s="5"/>
    </row>
    <row r="38" spans="2:10" x14ac:dyDescent="0.75">
      <c r="B38" s="5"/>
    </row>
    <row r="39" spans="2:10" x14ac:dyDescent="0.75">
      <c r="J39" s="1"/>
    </row>
    <row r="40" spans="2:10" x14ac:dyDescent="0.75">
      <c r="B40" s="1" t="s">
        <v>8</v>
      </c>
    </row>
    <row r="42" spans="2:10" x14ac:dyDescent="0.75">
      <c r="B42" t="s">
        <v>9</v>
      </c>
    </row>
    <row r="43" spans="2:10" x14ac:dyDescent="0.75">
      <c r="B43" s="6" t="str">
        <f>_xlfn.ARRAYTOTEXT(B61:D61)</f>
        <v>Date, Person, Sales</v>
      </c>
      <c r="C43" s="7"/>
      <c r="D43" s="8"/>
    </row>
    <row r="44" spans="2:10" x14ac:dyDescent="0.75">
      <c r="B44" s="14" t="str">
        <f>_xlfn.TEXTJOIN(", ",,TEXT(B62,"mm/dd/yyy"),C62,"$"&amp;FIXED(D62))</f>
        <v>01/05/2023, Jim, $1,645.01</v>
      </c>
      <c r="C44" s="18"/>
      <c r="D44" s="19"/>
    </row>
    <row r="46" spans="2:10" x14ac:dyDescent="0.75">
      <c r="B46" t="s">
        <v>10</v>
      </c>
      <c r="C46" s="1"/>
    </row>
    <row r="47" spans="2:10" x14ac:dyDescent="0.75">
      <c r="B47" s="12" t="str" cm="1">
        <f t="array" ref="B47:D47">B61:D61</f>
        <v>Date</v>
      </c>
      <c r="C47" s="12" t="str">
        <v>Person</v>
      </c>
      <c r="D47" s="12" t="str">
        <v>Sales</v>
      </c>
    </row>
    <row r="48" spans="2:10" x14ac:dyDescent="0.75">
      <c r="B48" s="25" cm="1">
        <f t="array" ref="B48:D48">B62:D62</f>
        <v>44931</v>
      </c>
      <c r="C48" s="13" t="str">
        <v>Jim</v>
      </c>
      <c r="D48" s="26">
        <v>1645.01</v>
      </c>
    </row>
    <row r="50" spans="2:12" x14ac:dyDescent="0.75">
      <c r="B50" s="1" t="s">
        <v>12</v>
      </c>
    </row>
    <row r="51" spans="2:12" x14ac:dyDescent="0.75">
      <c r="B51" s="5" t="s">
        <v>13</v>
      </c>
    </row>
    <row r="52" spans="2:12" x14ac:dyDescent="0.75">
      <c r="B52" s="5" t="s">
        <v>14</v>
      </c>
    </row>
    <row r="53" spans="2:12" x14ac:dyDescent="0.75">
      <c r="B53" s="5" t="s">
        <v>15</v>
      </c>
    </row>
    <row r="54" spans="2:12" x14ac:dyDescent="0.75">
      <c r="B54" s="5" t="s">
        <v>16</v>
      </c>
    </row>
    <row r="55" spans="2:12" x14ac:dyDescent="0.75">
      <c r="B55" s="1"/>
    </row>
    <row r="56" spans="2:12" x14ac:dyDescent="0.75">
      <c r="B56" s="5" t="s">
        <v>17</v>
      </c>
    </row>
    <row r="57" spans="2:12" x14ac:dyDescent="0.75">
      <c r="B57" s="15" t="s">
        <v>18</v>
      </c>
    </row>
    <row r="58" spans="2:12" x14ac:dyDescent="0.75">
      <c r="B58" s="15" t="s">
        <v>19</v>
      </c>
    </row>
    <row r="59" spans="2:12" x14ac:dyDescent="0.75">
      <c r="B59" s="15" t="s">
        <v>20</v>
      </c>
    </row>
    <row r="61" spans="2:12" x14ac:dyDescent="0.75">
      <c r="B61" s="29" t="s">
        <v>11</v>
      </c>
      <c r="C61" s="30" t="s">
        <v>54</v>
      </c>
      <c r="D61" s="31" t="s">
        <v>55</v>
      </c>
      <c r="G61" s="5" t="s">
        <v>60</v>
      </c>
      <c r="I61" s="37" t="s">
        <v>22</v>
      </c>
      <c r="L61" s="5" t="s">
        <v>60</v>
      </c>
    </row>
    <row r="62" spans="2:12" x14ac:dyDescent="0.75">
      <c r="B62" s="32">
        <v>44931</v>
      </c>
      <c r="C62" s="33" t="s">
        <v>58</v>
      </c>
      <c r="D62" s="40">
        <v>1645.01</v>
      </c>
      <c r="G62" s="5" t="s">
        <v>61</v>
      </c>
      <c r="I62" s="38" t="s">
        <v>23</v>
      </c>
      <c r="L62" s="5" t="s">
        <v>61</v>
      </c>
    </row>
    <row r="63" spans="2:12" x14ac:dyDescent="0.75">
      <c r="B63" s="34">
        <v>44932</v>
      </c>
      <c r="C63" s="35" t="s">
        <v>58</v>
      </c>
      <c r="D63" s="41">
        <v>4828.54</v>
      </c>
      <c r="I63" s="39" t="s">
        <v>23</v>
      </c>
    </row>
    <row r="64" spans="2:12" x14ac:dyDescent="0.75">
      <c r="B64" s="32">
        <v>44934</v>
      </c>
      <c r="C64" s="33" t="s">
        <v>56</v>
      </c>
      <c r="D64" s="40">
        <v>3634.56</v>
      </c>
      <c r="I64" s="38" t="s">
        <v>24</v>
      </c>
    </row>
    <row r="65" spans="2:11" x14ac:dyDescent="0.75">
      <c r="B65" s="34">
        <v>44937</v>
      </c>
      <c r="C65" s="35" t="s">
        <v>56</v>
      </c>
      <c r="D65" s="41">
        <v>2713.46</v>
      </c>
      <c r="F65" s="16" t="s">
        <v>21</v>
      </c>
      <c r="I65" s="39" t="s">
        <v>23</v>
      </c>
      <c r="K65" s="16" t="s">
        <v>21</v>
      </c>
    </row>
    <row r="66" spans="2:11" x14ac:dyDescent="0.75">
      <c r="B66" s="32">
        <v>44939</v>
      </c>
      <c r="C66" s="33" t="s">
        <v>58</v>
      </c>
      <c r="D66" s="40">
        <v>679.07</v>
      </c>
      <c r="F66" s="16" t="s">
        <v>21</v>
      </c>
      <c r="I66" s="38" t="s">
        <v>24</v>
      </c>
      <c r="K66" s="16" t="s">
        <v>21</v>
      </c>
    </row>
    <row r="67" spans="2:11" x14ac:dyDescent="0.75">
      <c r="B67" s="34">
        <v>44939</v>
      </c>
      <c r="C67" s="35" t="s">
        <v>59</v>
      </c>
      <c r="D67" s="41">
        <v>1526.73</v>
      </c>
      <c r="F67" s="16" t="s">
        <v>21</v>
      </c>
      <c r="I67" s="39" t="s">
        <v>24</v>
      </c>
      <c r="K67" s="16" t="s">
        <v>21</v>
      </c>
    </row>
    <row r="68" spans="2:11" x14ac:dyDescent="0.75">
      <c r="B68" s="32">
        <v>44940</v>
      </c>
      <c r="C68" s="33" t="s">
        <v>59</v>
      </c>
      <c r="D68" s="40">
        <v>3151.76</v>
      </c>
      <c r="I68" s="38" t="s">
        <v>24</v>
      </c>
    </row>
    <row r="69" spans="2:11" x14ac:dyDescent="0.75">
      <c r="B69" s="34">
        <v>44940</v>
      </c>
      <c r="C69" s="35" t="s">
        <v>57</v>
      </c>
      <c r="D69" s="41">
        <v>3554.02</v>
      </c>
      <c r="I69" s="39" t="s">
        <v>25</v>
      </c>
    </row>
    <row r="70" spans="2:11" x14ac:dyDescent="0.75">
      <c r="B70" s="32">
        <v>44940</v>
      </c>
      <c r="C70" s="33" t="s">
        <v>59</v>
      </c>
      <c r="D70" s="40">
        <v>3409.51</v>
      </c>
      <c r="I70" s="38" t="s">
        <v>23</v>
      </c>
    </row>
    <row r="71" spans="2:11" x14ac:dyDescent="0.75">
      <c r="B71" s="34">
        <v>44941</v>
      </c>
      <c r="C71" s="35" t="s">
        <v>57</v>
      </c>
      <c r="D71" s="41">
        <v>458.09</v>
      </c>
      <c r="I71" s="39" t="s">
        <v>23</v>
      </c>
    </row>
    <row r="72" spans="2:11" x14ac:dyDescent="0.75">
      <c r="B72" s="32">
        <v>44941</v>
      </c>
      <c r="C72" s="33" t="s">
        <v>56</v>
      </c>
      <c r="D72" s="40">
        <v>2140.04</v>
      </c>
      <c r="I72" s="38" t="s">
        <v>23</v>
      </c>
    </row>
    <row r="73" spans="2:11" x14ac:dyDescent="0.75">
      <c r="B73" s="34">
        <v>44941</v>
      </c>
      <c r="C73" s="35" t="s">
        <v>56</v>
      </c>
      <c r="D73" s="41">
        <v>3361.29</v>
      </c>
      <c r="I73" s="39" t="s">
        <v>23</v>
      </c>
    </row>
    <row r="74" spans="2:11" x14ac:dyDescent="0.75">
      <c r="B74" s="32">
        <v>44943</v>
      </c>
      <c r="C74" s="33" t="s">
        <v>58</v>
      </c>
      <c r="D74" s="40">
        <v>3882.28</v>
      </c>
      <c r="I74" s="38" t="s">
        <v>25</v>
      </c>
    </row>
    <row r="75" spans="2:11" x14ac:dyDescent="0.75">
      <c r="B75" s="34">
        <v>44947</v>
      </c>
      <c r="C75" s="35" t="s">
        <v>59</v>
      </c>
      <c r="D75" s="41">
        <v>3223.12</v>
      </c>
      <c r="I75" s="39" t="s">
        <v>24</v>
      </c>
    </row>
    <row r="76" spans="2:11" x14ac:dyDescent="0.75">
      <c r="B76" s="32">
        <v>44947</v>
      </c>
      <c r="C76" s="33" t="s">
        <v>56</v>
      </c>
      <c r="D76" s="40">
        <v>1608.7</v>
      </c>
      <c r="I76" s="38" t="s">
        <v>24</v>
      </c>
    </row>
    <row r="77" spans="2:11" x14ac:dyDescent="0.75">
      <c r="B77" s="34">
        <v>44948</v>
      </c>
      <c r="C77" s="35" t="s">
        <v>59</v>
      </c>
      <c r="D77" s="41">
        <v>98.57</v>
      </c>
      <c r="I77" s="39" t="s">
        <v>23</v>
      </c>
    </row>
    <row r="78" spans="2:11" x14ac:dyDescent="0.75">
      <c r="B78" s="32">
        <v>44948</v>
      </c>
      <c r="C78" s="33" t="s">
        <v>57</v>
      </c>
      <c r="D78" s="40">
        <v>1616.32</v>
      </c>
      <c r="I78" s="38" t="s">
        <v>24</v>
      </c>
    </row>
    <row r="79" spans="2:11" x14ac:dyDescent="0.75">
      <c r="B79" s="34">
        <v>44949</v>
      </c>
      <c r="C79" s="35" t="s">
        <v>56</v>
      </c>
      <c r="D79" s="41">
        <v>2907.42</v>
      </c>
      <c r="I79" s="39" t="s">
        <v>24</v>
      </c>
    </row>
    <row r="80" spans="2:11" x14ac:dyDescent="0.75">
      <c r="B80" s="32">
        <v>44951</v>
      </c>
      <c r="C80" s="33" t="s">
        <v>58</v>
      </c>
      <c r="D80" s="40">
        <v>554.62</v>
      </c>
      <c r="I80" s="38" t="s">
        <v>24</v>
      </c>
    </row>
    <row r="81" spans="2:9" x14ac:dyDescent="0.75">
      <c r="B81" s="34">
        <v>44951</v>
      </c>
      <c r="C81" s="35" t="s">
        <v>58</v>
      </c>
      <c r="D81" s="41">
        <v>4326.08</v>
      </c>
      <c r="I81" s="39" t="s">
        <v>24</v>
      </c>
    </row>
    <row r="82" spans="2:9" x14ac:dyDescent="0.75">
      <c r="B82" s="32">
        <v>44951</v>
      </c>
      <c r="C82" s="33" t="s">
        <v>59</v>
      </c>
      <c r="D82" s="40">
        <v>2384.9699999999998</v>
      </c>
      <c r="I82" s="38" t="s">
        <v>24</v>
      </c>
    </row>
    <row r="83" spans="2:9" x14ac:dyDescent="0.75">
      <c r="B83" s="34">
        <v>44952</v>
      </c>
      <c r="C83" s="35" t="s">
        <v>58</v>
      </c>
      <c r="D83" s="41">
        <v>156.34</v>
      </c>
      <c r="I83" s="39" t="s">
        <v>24</v>
      </c>
    </row>
    <row r="84" spans="2:9" x14ac:dyDescent="0.75">
      <c r="B84" s="32">
        <v>44952</v>
      </c>
      <c r="C84" s="33" t="s">
        <v>59</v>
      </c>
      <c r="D84" s="40">
        <v>1904.62</v>
      </c>
      <c r="I84" s="38" t="s">
        <v>24</v>
      </c>
    </row>
    <row r="85" spans="2:9" x14ac:dyDescent="0.75">
      <c r="B85" s="34">
        <v>44953</v>
      </c>
      <c r="C85" s="35" t="s">
        <v>56</v>
      </c>
      <c r="D85" s="41">
        <v>883.34</v>
      </c>
      <c r="I85" s="39" t="s">
        <v>23</v>
      </c>
    </row>
    <row r="86" spans="2:9" x14ac:dyDescent="0.75">
      <c r="B86" s="32">
        <v>44955</v>
      </c>
      <c r="C86" s="33" t="s">
        <v>57</v>
      </c>
      <c r="D86" s="40">
        <v>3838.87</v>
      </c>
      <c r="I86" s="38" t="s">
        <v>23</v>
      </c>
    </row>
    <row r="87" spans="2:9" x14ac:dyDescent="0.75">
      <c r="B87" s="34">
        <v>44956</v>
      </c>
      <c r="C87" s="35" t="s">
        <v>59</v>
      </c>
      <c r="D87" s="41">
        <v>3354.4</v>
      </c>
      <c r="I87" s="39" t="s">
        <v>23</v>
      </c>
    </row>
    <row r="88" spans="2:9" x14ac:dyDescent="0.75">
      <c r="B88" s="32">
        <v>44956</v>
      </c>
      <c r="C88" s="33" t="s">
        <v>56</v>
      </c>
      <c r="D88" s="40">
        <v>787.87</v>
      </c>
      <c r="I88" s="38" t="s">
        <v>25</v>
      </c>
    </row>
    <row r="89" spans="2:9" x14ac:dyDescent="0.75">
      <c r="B89" s="34">
        <v>44958</v>
      </c>
      <c r="C89" s="35" t="s">
        <v>57</v>
      </c>
      <c r="D89" s="41">
        <v>4467.0200000000004</v>
      </c>
      <c r="I89" s="39" t="s">
        <v>25</v>
      </c>
    </row>
    <row r="90" spans="2:9" x14ac:dyDescent="0.75">
      <c r="B90" s="32">
        <v>44958</v>
      </c>
      <c r="C90" s="33" t="s">
        <v>58</v>
      </c>
      <c r="D90" s="40">
        <v>4434.0600000000004</v>
      </c>
      <c r="I90" s="38" t="s">
        <v>25</v>
      </c>
    </row>
    <row r="91" spans="2:9" x14ac:dyDescent="0.75">
      <c r="B91" s="34">
        <v>44959</v>
      </c>
      <c r="C91" s="35" t="s">
        <v>56</v>
      </c>
      <c r="D91" s="41">
        <v>2066.4299999999998</v>
      </c>
      <c r="I91" s="39" t="s">
        <v>24</v>
      </c>
    </row>
    <row r="92" spans="2:9" x14ac:dyDescent="0.75">
      <c r="B92" s="32">
        <v>44959</v>
      </c>
      <c r="C92" s="33" t="s">
        <v>58</v>
      </c>
      <c r="D92" s="40">
        <v>1970.14</v>
      </c>
      <c r="I92" s="38" t="s">
        <v>24</v>
      </c>
    </row>
    <row r="93" spans="2:9" x14ac:dyDescent="0.75">
      <c r="B93" s="34">
        <v>44960</v>
      </c>
      <c r="C93" s="35" t="s">
        <v>56</v>
      </c>
      <c r="D93" s="41">
        <v>3389.24</v>
      </c>
      <c r="I93" s="39" t="s">
        <v>24</v>
      </c>
    </row>
    <row r="94" spans="2:9" x14ac:dyDescent="0.75">
      <c r="B94" s="32">
        <v>44960</v>
      </c>
      <c r="C94" s="33" t="s">
        <v>56</v>
      </c>
      <c r="D94" s="40">
        <v>1797.46</v>
      </c>
      <c r="I94" s="38" t="s">
        <v>23</v>
      </c>
    </row>
    <row r="95" spans="2:9" x14ac:dyDescent="0.75">
      <c r="B95" s="34">
        <v>44960</v>
      </c>
      <c r="C95" s="35" t="s">
        <v>58</v>
      </c>
      <c r="D95" s="41">
        <v>1635.13</v>
      </c>
      <c r="I95" s="39" t="s">
        <v>24</v>
      </c>
    </row>
    <row r="96" spans="2:9" x14ac:dyDescent="0.75">
      <c r="B96" s="32">
        <v>44962</v>
      </c>
      <c r="C96" s="33" t="s">
        <v>57</v>
      </c>
      <c r="D96" s="40">
        <v>1775.61</v>
      </c>
      <c r="I96" s="38" t="s">
        <v>24</v>
      </c>
    </row>
    <row r="97" spans="2:9" x14ac:dyDescent="0.75">
      <c r="B97" s="34">
        <v>44964</v>
      </c>
      <c r="C97" s="35" t="s">
        <v>58</v>
      </c>
      <c r="D97" s="41">
        <v>67.38</v>
      </c>
      <c r="I97" s="39" t="s">
        <v>24</v>
      </c>
    </row>
    <row r="98" spans="2:9" x14ac:dyDescent="0.75">
      <c r="B98" s="32">
        <v>44964</v>
      </c>
      <c r="C98" s="33" t="s">
        <v>59</v>
      </c>
      <c r="D98" s="40">
        <v>1854.64</v>
      </c>
      <c r="I98" s="38" t="s">
        <v>23</v>
      </c>
    </row>
    <row r="99" spans="2:9" x14ac:dyDescent="0.75">
      <c r="B99" s="34">
        <v>44964</v>
      </c>
      <c r="C99" s="35" t="s">
        <v>57</v>
      </c>
      <c r="D99" s="41">
        <v>1363.2</v>
      </c>
      <c r="I99" s="39" t="s">
        <v>24</v>
      </c>
    </row>
    <row r="100" spans="2:9" x14ac:dyDescent="0.75">
      <c r="B100" s="32">
        <v>44965</v>
      </c>
      <c r="C100" s="33" t="s">
        <v>56</v>
      </c>
      <c r="D100" s="40">
        <v>4546.43</v>
      </c>
      <c r="I100" s="38" t="s">
        <v>24</v>
      </c>
    </row>
    <row r="101" spans="2:9" x14ac:dyDescent="0.75">
      <c r="B101" s="34">
        <v>44965</v>
      </c>
      <c r="C101" s="35" t="s">
        <v>56</v>
      </c>
      <c r="D101" s="41">
        <v>1818.23</v>
      </c>
      <c r="I101" s="39" t="s">
        <v>24</v>
      </c>
    </row>
    <row r="102" spans="2:9" x14ac:dyDescent="0.75">
      <c r="B102" s="32">
        <v>44965</v>
      </c>
      <c r="C102" s="33" t="s">
        <v>57</v>
      </c>
      <c r="D102" s="40">
        <v>1450.63</v>
      </c>
      <c r="I102" s="38" t="s">
        <v>23</v>
      </c>
    </row>
    <row r="103" spans="2:9" x14ac:dyDescent="0.75">
      <c r="B103" s="34">
        <v>44966</v>
      </c>
      <c r="C103" s="35" t="s">
        <v>59</v>
      </c>
      <c r="D103" s="41">
        <v>4710.5200000000004</v>
      </c>
      <c r="I103" s="39" t="s">
        <v>25</v>
      </c>
    </row>
    <row r="104" spans="2:9" x14ac:dyDescent="0.75">
      <c r="B104" s="32">
        <v>44969</v>
      </c>
      <c r="C104" s="33" t="s">
        <v>59</v>
      </c>
      <c r="D104" s="40">
        <v>1482.88</v>
      </c>
      <c r="I104" s="38" t="s">
        <v>24</v>
      </c>
    </row>
    <row r="105" spans="2:9" x14ac:dyDescent="0.75">
      <c r="B105" s="34">
        <v>44969</v>
      </c>
      <c r="C105" s="35" t="s">
        <v>57</v>
      </c>
      <c r="D105" s="41">
        <v>2322.23</v>
      </c>
      <c r="I105" s="39" t="s">
        <v>25</v>
      </c>
    </row>
    <row r="106" spans="2:9" x14ac:dyDescent="0.75">
      <c r="B106" s="32">
        <v>44970</v>
      </c>
      <c r="C106" s="33" t="s">
        <v>57</v>
      </c>
      <c r="D106" s="40">
        <v>1561.53</v>
      </c>
      <c r="I106" s="38" t="s">
        <v>24</v>
      </c>
    </row>
    <row r="107" spans="2:9" x14ac:dyDescent="0.75">
      <c r="B107" s="34">
        <v>44971</v>
      </c>
      <c r="C107" s="35" t="s">
        <v>57</v>
      </c>
      <c r="D107" s="41">
        <v>1576.29</v>
      </c>
      <c r="I107" s="39" t="s">
        <v>23</v>
      </c>
    </row>
    <row r="108" spans="2:9" x14ac:dyDescent="0.75">
      <c r="B108" s="32">
        <v>44971</v>
      </c>
      <c r="C108" s="33" t="s">
        <v>59</v>
      </c>
      <c r="D108" s="40">
        <v>4510.13</v>
      </c>
      <c r="I108" s="38" t="s">
        <v>24</v>
      </c>
    </row>
    <row r="109" spans="2:9" x14ac:dyDescent="0.75">
      <c r="B109" s="34">
        <v>44972</v>
      </c>
      <c r="C109" s="35" t="s">
        <v>58</v>
      </c>
      <c r="D109" s="41">
        <v>4297.68</v>
      </c>
      <c r="I109" s="39" t="s">
        <v>24</v>
      </c>
    </row>
    <row r="110" spans="2:9" x14ac:dyDescent="0.75">
      <c r="B110" s="32">
        <v>44973</v>
      </c>
      <c r="C110" s="33" t="s">
        <v>58</v>
      </c>
      <c r="D110" s="40">
        <v>740.43</v>
      </c>
      <c r="I110" s="38" t="s">
        <v>25</v>
      </c>
    </row>
    <row r="111" spans="2:9" x14ac:dyDescent="0.75">
      <c r="B111" s="34">
        <v>44973</v>
      </c>
      <c r="C111" s="35" t="s">
        <v>56</v>
      </c>
      <c r="D111" s="41">
        <v>43.43</v>
      </c>
      <c r="I111" s="39" t="s">
        <v>24</v>
      </c>
    </row>
    <row r="112" spans="2:9" x14ac:dyDescent="0.75">
      <c r="B112" s="32">
        <v>44979</v>
      </c>
      <c r="C112" s="33" t="s">
        <v>56</v>
      </c>
      <c r="D112" s="40">
        <v>3194.89</v>
      </c>
      <c r="I112" s="38" t="s">
        <v>25</v>
      </c>
    </row>
    <row r="113" spans="2:9" x14ac:dyDescent="0.75">
      <c r="B113" s="34">
        <v>44979</v>
      </c>
      <c r="C113" s="35" t="s">
        <v>57</v>
      </c>
      <c r="D113" s="41">
        <v>554.48</v>
      </c>
      <c r="I113" s="39" t="s">
        <v>25</v>
      </c>
    </row>
    <row r="114" spans="2:9" x14ac:dyDescent="0.75">
      <c r="B114" s="32">
        <v>44980</v>
      </c>
      <c r="C114" s="33" t="s">
        <v>57</v>
      </c>
      <c r="D114" s="40">
        <v>4063.91</v>
      </c>
      <c r="I114" s="38" t="s">
        <v>24</v>
      </c>
    </row>
    <row r="115" spans="2:9" x14ac:dyDescent="0.75">
      <c r="B115" s="34">
        <v>44981</v>
      </c>
      <c r="C115" s="35" t="s">
        <v>59</v>
      </c>
      <c r="D115" s="41">
        <v>697.75</v>
      </c>
      <c r="I115" s="39" t="s">
        <v>24</v>
      </c>
    </row>
    <row r="116" spans="2:9" x14ac:dyDescent="0.75">
      <c r="B116" s="32">
        <v>44982</v>
      </c>
      <c r="C116" s="33" t="s">
        <v>57</v>
      </c>
      <c r="D116" s="40">
        <v>2738.8</v>
      </c>
      <c r="I116" s="38" t="s">
        <v>24</v>
      </c>
    </row>
    <row r="117" spans="2:9" x14ac:dyDescent="0.75">
      <c r="B117" s="34">
        <v>44982</v>
      </c>
      <c r="C117" s="35" t="s">
        <v>56</v>
      </c>
      <c r="D117" s="41">
        <v>2938.14</v>
      </c>
      <c r="I117" s="39" t="s">
        <v>24</v>
      </c>
    </row>
    <row r="118" spans="2:9" x14ac:dyDescent="0.75">
      <c r="B118" s="32">
        <v>44986</v>
      </c>
      <c r="C118" s="33" t="s">
        <v>59</v>
      </c>
      <c r="D118" s="40">
        <v>4690.49</v>
      </c>
      <c r="I118" s="38" t="s">
        <v>24</v>
      </c>
    </row>
    <row r="119" spans="2:9" x14ac:dyDescent="0.75">
      <c r="B119" s="34">
        <v>44987</v>
      </c>
      <c r="C119" s="35" t="s">
        <v>58</v>
      </c>
      <c r="D119" s="41">
        <v>1777.52</v>
      </c>
      <c r="I119" s="39" t="s">
        <v>25</v>
      </c>
    </row>
    <row r="120" spans="2:9" x14ac:dyDescent="0.75">
      <c r="B120" s="32">
        <v>44990</v>
      </c>
      <c r="C120" s="33" t="s">
        <v>59</v>
      </c>
      <c r="D120" s="40">
        <v>4294.17</v>
      </c>
      <c r="I120" s="38" t="s">
        <v>23</v>
      </c>
    </row>
    <row r="121" spans="2:9" x14ac:dyDescent="0.75">
      <c r="B121" s="34">
        <v>44993</v>
      </c>
      <c r="C121" s="35" t="s">
        <v>58</v>
      </c>
      <c r="D121" s="41">
        <v>3709.57</v>
      </c>
      <c r="I121" s="39" t="s">
        <v>25</v>
      </c>
    </row>
    <row r="122" spans="2:9" x14ac:dyDescent="0.75">
      <c r="B122" s="32">
        <v>44994</v>
      </c>
      <c r="C122" s="33" t="s">
        <v>57</v>
      </c>
      <c r="D122" s="40">
        <v>2200.5300000000002</v>
      </c>
      <c r="I122" s="38" t="s">
        <v>25</v>
      </c>
    </row>
    <row r="123" spans="2:9" x14ac:dyDescent="0.75">
      <c r="B123" s="34">
        <v>44997</v>
      </c>
      <c r="C123" s="35" t="s">
        <v>57</v>
      </c>
      <c r="D123" s="41">
        <v>4752.4799999999996</v>
      </c>
      <c r="I123" s="39" t="s">
        <v>24</v>
      </c>
    </row>
    <row r="124" spans="2:9" x14ac:dyDescent="0.75">
      <c r="B124" s="32">
        <v>44997</v>
      </c>
      <c r="C124" s="33" t="s">
        <v>56</v>
      </c>
      <c r="D124" s="40">
        <v>4410.6099999999997</v>
      </c>
      <c r="I124" s="38" t="s">
        <v>25</v>
      </c>
    </row>
    <row r="125" spans="2:9" x14ac:dyDescent="0.75">
      <c r="B125" s="34">
        <v>44998</v>
      </c>
      <c r="C125" s="35" t="s">
        <v>59</v>
      </c>
      <c r="D125" s="41">
        <v>3170.86</v>
      </c>
      <c r="I125" s="39" t="s">
        <v>24</v>
      </c>
    </row>
    <row r="126" spans="2:9" x14ac:dyDescent="0.75">
      <c r="B126" s="32">
        <v>44999</v>
      </c>
      <c r="C126" s="33" t="s">
        <v>56</v>
      </c>
      <c r="D126" s="40">
        <v>2539.84</v>
      </c>
      <c r="I126" s="38" t="s">
        <v>25</v>
      </c>
    </row>
    <row r="127" spans="2:9" x14ac:dyDescent="0.75">
      <c r="B127" s="34">
        <v>45000</v>
      </c>
      <c r="C127" s="35" t="s">
        <v>58</v>
      </c>
      <c r="D127" s="41">
        <v>2026.19</v>
      </c>
      <c r="I127" s="39" t="s">
        <v>24</v>
      </c>
    </row>
    <row r="128" spans="2:9" x14ac:dyDescent="0.75">
      <c r="B128" s="32">
        <v>45001</v>
      </c>
      <c r="C128" s="33" t="s">
        <v>59</v>
      </c>
      <c r="D128" s="40">
        <v>494.38</v>
      </c>
      <c r="I128" s="38" t="s">
        <v>24</v>
      </c>
    </row>
    <row r="129" spans="2:9" x14ac:dyDescent="0.75">
      <c r="B129" s="34">
        <v>45001</v>
      </c>
      <c r="C129" s="35" t="s">
        <v>56</v>
      </c>
      <c r="D129" s="41">
        <v>3367.39</v>
      </c>
      <c r="I129" s="39" t="s">
        <v>24</v>
      </c>
    </row>
    <row r="130" spans="2:9" x14ac:dyDescent="0.75">
      <c r="B130" s="32">
        <v>45004</v>
      </c>
      <c r="C130" s="33" t="s">
        <v>57</v>
      </c>
      <c r="D130" s="40">
        <v>4499.43</v>
      </c>
      <c r="I130" s="38" t="s">
        <v>24</v>
      </c>
    </row>
    <row r="131" spans="2:9" x14ac:dyDescent="0.75">
      <c r="B131" s="34">
        <v>45009</v>
      </c>
      <c r="C131" s="35" t="s">
        <v>58</v>
      </c>
      <c r="D131" s="41">
        <v>1723.54</v>
      </c>
      <c r="I131" s="39" t="s">
        <v>24</v>
      </c>
    </row>
    <row r="132" spans="2:9" x14ac:dyDescent="0.75">
      <c r="B132" s="32">
        <v>45011</v>
      </c>
      <c r="C132" s="33" t="s">
        <v>59</v>
      </c>
      <c r="D132" s="40">
        <v>3263.26</v>
      </c>
      <c r="I132" s="38" t="s">
        <v>23</v>
      </c>
    </row>
    <row r="133" spans="2:9" x14ac:dyDescent="0.75">
      <c r="B133" s="34">
        <v>45012</v>
      </c>
      <c r="C133" s="35" t="s">
        <v>59</v>
      </c>
      <c r="D133" s="41">
        <v>2859.62</v>
      </c>
      <c r="I133" s="39" t="s">
        <v>25</v>
      </c>
    </row>
    <row r="134" spans="2:9" x14ac:dyDescent="0.75">
      <c r="B134" s="32">
        <v>45013</v>
      </c>
      <c r="C134" s="33" t="s">
        <v>57</v>
      </c>
      <c r="D134" s="40">
        <v>2220.35</v>
      </c>
      <c r="I134" s="38" t="s">
        <v>23</v>
      </c>
    </row>
    <row r="135" spans="2:9" x14ac:dyDescent="0.75">
      <c r="B135" s="34">
        <v>45014</v>
      </c>
      <c r="C135" s="35" t="s">
        <v>57</v>
      </c>
      <c r="D135" s="41">
        <v>2574.33</v>
      </c>
      <c r="I135" s="39" t="s">
        <v>25</v>
      </c>
    </row>
    <row r="136" spans="2:9" x14ac:dyDescent="0.75">
      <c r="B136" s="36">
        <v>45014</v>
      </c>
      <c r="C136" s="27" t="s">
        <v>58</v>
      </c>
      <c r="D136" s="42">
        <v>4272.3999999999996</v>
      </c>
      <c r="I136" s="38" t="s">
        <v>24</v>
      </c>
    </row>
    <row r="137" spans="2:9" x14ac:dyDescent="0.75">
      <c r="I137" s="39" t="s">
        <v>24</v>
      </c>
    </row>
    <row r="138" spans="2:9" x14ac:dyDescent="0.75">
      <c r="I138" s="38" t="s">
        <v>23</v>
      </c>
    </row>
    <row r="139" spans="2:9" x14ac:dyDescent="0.75">
      <c r="I139" s="39" t="s">
        <v>23</v>
      </c>
    </row>
    <row r="140" spans="2:9" x14ac:dyDescent="0.75">
      <c r="I140" s="38" t="s">
        <v>24</v>
      </c>
    </row>
    <row r="141" spans="2:9" x14ac:dyDescent="0.75">
      <c r="I141" s="39" t="s">
        <v>24</v>
      </c>
    </row>
    <row r="142" spans="2:9" x14ac:dyDescent="0.75">
      <c r="I142" s="38" t="s">
        <v>23</v>
      </c>
    </row>
    <row r="143" spans="2:9" x14ac:dyDescent="0.75">
      <c r="I143" s="39" t="s">
        <v>23</v>
      </c>
    </row>
    <row r="144" spans="2:9" x14ac:dyDescent="0.75">
      <c r="I144" s="38" t="s">
        <v>24</v>
      </c>
    </row>
    <row r="145" spans="9:9" x14ac:dyDescent="0.75">
      <c r="I145" s="39" t="s">
        <v>23</v>
      </c>
    </row>
    <row r="146" spans="9:9" x14ac:dyDescent="0.75">
      <c r="I146" s="38" t="s">
        <v>24</v>
      </c>
    </row>
    <row r="147" spans="9:9" x14ac:dyDescent="0.75">
      <c r="I147" s="39" t="s">
        <v>23</v>
      </c>
    </row>
    <row r="148" spans="9:9" x14ac:dyDescent="0.75">
      <c r="I148" s="38" t="s">
        <v>24</v>
      </c>
    </row>
    <row r="149" spans="9:9" x14ac:dyDescent="0.75">
      <c r="I149" s="39" t="s">
        <v>23</v>
      </c>
    </row>
    <row r="150" spans="9:9" x14ac:dyDescent="0.75">
      <c r="I150" s="38" t="s">
        <v>24</v>
      </c>
    </row>
    <row r="151" spans="9:9" x14ac:dyDescent="0.75">
      <c r="I151" s="39" t="s">
        <v>24</v>
      </c>
    </row>
    <row r="152" spans="9:9" x14ac:dyDescent="0.75">
      <c r="I152" s="38" t="s">
        <v>23</v>
      </c>
    </row>
    <row r="153" spans="9:9" x14ac:dyDescent="0.75">
      <c r="I153" s="39" t="s">
        <v>25</v>
      </c>
    </row>
    <row r="154" spans="9:9" x14ac:dyDescent="0.75">
      <c r="I154" s="38" t="s">
        <v>24</v>
      </c>
    </row>
    <row r="155" spans="9:9" x14ac:dyDescent="0.75">
      <c r="I155" s="39" t="s">
        <v>23</v>
      </c>
    </row>
    <row r="156" spans="9:9" x14ac:dyDescent="0.75">
      <c r="I156" s="38" t="s">
        <v>23</v>
      </c>
    </row>
    <row r="157" spans="9:9" x14ac:dyDescent="0.75">
      <c r="I157" s="39" t="s">
        <v>23</v>
      </c>
    </row>
    <row r="158" spans="9:9" x14ac:dyDescent="0.75">
      <c r="I158" s="38" t="s">
        <v>25</v>
      </c>
    </row>
    <row r="159" spans="9:9" x14ac:dyDescent="0.75">
      <c r="I159" s="39" t="s">
        <v>25</v>
      </c>
    </row>
    <row r="160" spans="9:9" x14ac:dyDescent="0.75">
      <c r="I160" s="38" t="s">
        <v>24</v>
      </c>
    </row>
    <row r="161" spans="9:9" x14ac:dyDescent="0.75">
      <c r="I161" s="39" t="s">
        <v>24</v>
      </c>
    </row>
    <row r="162" spans="9:9" x14ac:dyDescent="0.75">
      <c r="I162" s="38" t="s">
        <v>24</v>
      </c>
    </row>
    <row r="163" spans="9:9" x14ac:dyDescent="0.75">
      <c r="I163" s="39" t="s">
        <v>24</v>
      </c>
    </row>
    <row r="164" spans="9:9" x14ac:dyDescent="0.75">
      <c r="I164" s="38" t="s">
        <v>23</v>
      </c>
    </row>
    <row r="165" spans="9:9" x14ac:dyDescent="0.75">
      <c r="I165" s="39" t="s">
        <v>23</v>
      </c>
    </row>
    <row r="166" spans="9:9" x14ac:dyDescent="0.75">
      <c r="I166" s="38" t="s">
        <v>25</v>
      </c>
    </row>
    <row r="167" spans="9:9" x14ac:dyDescent="0.75">
      <c r="I167" s="39" t="s">
        <v>24</v>
      </c>
    </row>
    <row r="168" spans="9:9" x14ac:dyDescent="0.75">
      <c r="I168" s="38" t="s">
        <v>24</v>
      </c>
    </row>
    <row r="169" spans="9:9" x14ac:dyDescent="0.75">
      <c r="I169" s="39" t="s">
        <v>25</v>
      </c>
    </row>
    <row r="170" spans="9:9" x14ac:dyDescent="0.75">
      <c r="I170" s="38" t="s">
        <v>23</v>
      </c>
    </row>
    <row r="171" spans="9:9" x14ac:dyDescent="0.75">
      <c r="I171" s="39" t="s">
        <v>24</v>
      </c>
    </row>
    <row r="172" spans="9:9" x14ac:dyDescent="0.75">
      <c r="I172" s="38" t="s">
        <v>24</v>
      </c>
    </row>
    <row r="173" spans="9:9" x14ac:dyDescent="0.75">
      <c r="I173" s="39" t="s">
        <v>25</v>
      </c>
    </row>
    <row r="174" spans="9:9" x14ac:dyDescent="0.75">
      <c r="I174" s="38" t="s">
        <v>23</v>
      </c>
    </row>
    <row r="175" spans="9:9" x14ac:dyDescent="0.75">
      <c r="I175" s="39" t="s">
        <v>23</v>
      </c>
    </row>
    <row r="176" spans="9:9" x14ac:dyDescent="0.75">
      <c r="I176" s="38" t="s">
        <v>24</v>
      </c>
    </row>
    <row r="177" spans="9:9" x14ac:dyDescent="0.75">
      <c r="I177" s="39" t="s">
        <v>24</v>
      </c>
    </row>
    <row r="178" spans="9:9" x14ac:dyDescent="0.75">
      <c r="I178" s="38" t="s">
        <v>24</v>
      </c>
    </row>
    <row r="179" spans="9:9" x14ac:dyDescent="0.75">
      <c r="I179" s="39" t="s">
        <v>24</v>
      </c>
    </row>
    <row r="180" spans="9:9" x14ac:dyDescent="0.75">
      <c r="I180" s="38" t="s">
        <v>24</v>
      </c>
    </row>
    <row r="181" spans="9:9" x14ac:dyDescent="0.75">
      <c r="I181" s="39" t="s">
        <v>25</v>
      </c>
    </row>
    <row r="182" spans="9:9" x14ac:dyDescent="0.75">
      <c r="I182" s="38" t="s">
        <v>23</v>
      </c>
    </row>
    <row r="183" spans="9:9" x14ac:dyDescent="0.75">
      <c r="I183" s="39" t="s">
        <v>23</v>
      </c>
    </row>
    <row r="184" spans="9:9" x14ac:dyDescent="0.75">
      <c r="I184" s="38" t="s">
        <v>24</v>
      </c>
    </row>
    <row r="185" spans="9:9" x14ac:dyDescent="0.75">
      <c r="I185" s="39" t="s">
        <v>24</v>
      </c>
    </row>
    <row r="186" spans="9:9" x14ac:dyDescent="0.75">
      <c r="I186" s="38" t="s">
        <v>24</v>
      </c>
    </row>
    <row r="187" spans="9:9" x14ac:dyDescent="0.75">
      <c r="I187" s="39" t="s">
        <v>25</v>
      </c>
    </row>
    <row r="188" spans="9:9" x14ac:dyDescent="0.75">
      <c r="I188" s="38" t="s">
        <v>23</v>
      </c>
    </row>
    <row r="189" spans="9:9" x14ac:dyDescent="0.75">
      <c r="I189" s="39" t="s">
        <v>25</v>
      </c>
    </row>
    <row r="190" spans="9:9" x14ac:dyDescent="0.75">
      <c r="I190" s="38" t="s">
        <v>24</v>
      </c>
    </row>
    <row r="191" spans="9:9" x14ac:dyDescent="0.75">
      <c r="I191" s="39" t="s">
        <v>23</v>
      </c>
    </row>
    <row r="192" spans="9:9" x14ac:dyDescent="0.75">
      <c r="I192" s="38" t="s">
        <v>24</v>
      </c>
    </row>
    <row r="193" spans="9:9" x14ac:dyDescent="0.75">
      <c r="I193" s="39" t="s">
        <v>25</v>
      </c>
    </row>
    <row r="194" spans="9:9" x14ac:dyDescent="0.75">
      <c r="I194" s="38" t="s">
        <v>23</v>
      </c>
    </row>
    <row r="195" spans="9:9" x14ac:dyDescent="0.75">
      <c r="I195" s="39" t="s">
        <v>23</v>
      </c>
    </row>
    <row r="196" spans="9:9" x14ac:dyDescent="0.75">
      <c r="I196" s="38" t="s">
        <v>23</v>
      </c>
    </row>
    <row r="197" spans="9:9" x14ac:dyDescent="0.75">
      <c r="I197" s="39" t="s">
        <v>24</v>
      </c>
    </row>
    <row r="198" spans="9:9" x14ac:dyDescent="0.75">
      <c r="I198" s="38" t="s">
        <v>23</v>
      </c>
    </row>
    <row r="199" spans="9:9" x14ac:dyDescent="0.75">
      <c r="I199" s="39" t="s">
        <v>25</v>
      </c>
    </row>
    <row r="200" spans="9:9" x14ac:dyDescent="0.75">
      <c r="I200" s="38" t="s">
        <v>24</v>
      </c>
    </row>
    <row r="201" spans="9:9" x14ac:dyDescent="0.75">
      <c r="I201" s="39" t="s">
        <v>25</v>
      </c>
    </row>
    <row r="202" spans="9:9" x14ac:dyDescent="0.75">
      <c r="I202" s="38" t="s">
        <v>23</v>
      </c>
    </row>
    <row r="203" spans="9:9" x14ac:dyDescent="0.75">
      <c r="I203" s="39" t="s">
        <v>25</v>
      </c>
    </row>
    <row r="204" spans="9:9" x14ac:dyDescent="0.75">
      <c r="I204" s="38" t="s">
        <v>24</v>
      </c>
    </row>
    <row r="205" spans="9:9" x14ac:dyDescent="0.75">
      <c r="I205" s="39" t="s">
        <v>25</v>
      </c>
    </row>
    <row r="206" spans="9:9" x14ac:dyDescent="0.75">
      <c r="I206" s="38" t="s">
        <v>23</v>
      </c>
    </row>
    <row r="207" spans="9:9" x14ac:dyDescent="0.75">
      <c r="I207" s="39" t="s">
        <v>24</v>
      </c>
    </row>
    <row r="208" spans="9:9" x14ac:dyDescent="0.75">
      <c r="I208" s="38" t="s">
        <v>24</v>
      </c>
    </row>
    <row r="209" spans="9:9" x14ac:dyDescent="0.75">
      <c r="I209" s="39" t="s">
        <v>24</v>
      </c>
    </row>
    <row r="210" spans="9:9" x14ac:dyDescent="0.75">
      <c r="I210" s="38" t="s">
        <v>25</v>
      </c>
    </row>
    <row r="211" spans="9:9" x14ac:dyDescent="0.75">
      <c r="I211" s="39" t="s">
        <v>23</v>
      </c>
    </row>
    <row r="212" spans="9:9" x14ac:dyDescent="0.75">
      <c r="I212" s="38" t="s">
        <v>24</v>
      </c>
    </row>
    <row r="213" spans="9:9" x14ac:dyDescent="0.75">
      <c r="I213" s="39" t="s">
        <v>24</v>
      </c>
    </row>
    <row r="214" spans="9:9" x14ac:dyDescent="0.75">
      <c r="I214" s="38" t="s">
        <v>25</v>
      </c>
    </row>
    <row r="215" spans="9:9" x14ac:dyDescent="0.75">
      <c r="I215" s="39" t="s">
        <v>23</v>
      </c>
    </row>
    <row r="216" spans="9:9" x14ac:dyDescent="0.75">
      <c r="I216" s="38" t="s">
        <v>25</v>
      </c>
    </row>
    <row r="217" spans="9:9" x14ac:dyDescent="0.75">
      <c r="I217" s="39" t="s">
        <v>23</v>
      </c>
    </row>
    <row r="218" spans="9:9" x14ac:dyDescent="0.75">
      <c r="I218" s="38" t="s">
        <v>24</v>
      </c>
    </row>
    <row r="219" spans="9:9" x14ac:dyDescent="0.75">
      <c r="I219" s="39" t="s">
        <v>24</v>
      </c>
    </row>
    <row r="220" spans="9:9" x14ac:dyDescent="0.75">
      <c r="I220" s="17" t="s">
        <v>25</v>
      </c>
    </row>
  </sheetData>
  <printOptions horizontalCentered="1"/>
  <pageMargins left="0.7" right="0.7" top="0.75" bottom="0.75" header="0.3" footer="0.3"/>
  <pageSetup scale="84" fitToHeight="0" orientation="portrait" r:id="rId1"/>
  <headerFooter>
    <oddFooter>&amp;L&amp;F - &amp;A&amp;RPage &amp;P of &amp;N</oddFooter>
  </headerFooter>
  <rowBreaks count="1" manualBreakCount="1">
    <brk id="38"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E88D-A197-4A0E-B0A3-E6162C8530A0}">
  <sheetPr>
    <tabColor rgb="FFFFFF00"/>
    <pageSetUpPr fitToPage="1"/>
  </sheetPr>
  <dimension ref="B2:M17"/>
  <sheetViews>
    <sheetView showGridLines="0" zoomScaleNormal="100" zoomScaleSheetLayoutView="100" workbookViewId="0"/>
  </sheetViews>
  <sheetFormatPr defaultRowHeight="14.75" x14ac:dyDescent="0.75"/>
  <cols>
    <col min="1" max="1" width="2" customWidth="1"/>
    <col min="13" max="13" width="2" customWidth="1"/>
  </cols>
  <sheetData>
    <row r="2" spans="2:13" x14ac:dyDescent="0.75">
      <c r="B2" s="67" t="s">
        <v>148</v>
      </c>
    </row>
    <row r="3" spans="2:13" x14ac:dyDescent="0.75">
      <c r="B3" s="100" t="s">
        <v>149</v>
      </c>
      <c r="C3" s="101"/>
      <c r="D3" s="101"/>
      <c r="E3" s="101"/>
      <c r="F3" s="101"/>
      <c r="G3" s="101"/>
      <c r="H3" s="101"/>
      <c r="I3" s="101"/>
      <c r="J3" s="101"/>
      <c r="K3" s="101"/>
      <c r="L3" s="101"/>
      <c r="M3" s="102"/>
    </row>
    <row r="4" spans="2:13" x14ac:dyDescent="0.75">
      <c r="B4" s="100" t="s">
        <v>150</v>
      </c>
      <c r="C4" s="101"/>
      <c r="D4" s="101"/>
      <c r="E4" s="101"/>
      <c r="F4" s="101"/>
      <c r="G4" s="101"/>
      <c r="H4" s="101"/>
      <c r="I4" s="101"/>
      <c r="J4" s="101"/>
      <c r="K4" s="101"/>
      <c r="L4" s="101"/>
      <c r="M4" s="102"/>
    </row>
    <row r="5" spans="2:13" x14ac:dyDescent="0.75">
      <c r="B5" s="100" t="s">
        <v>151</v>
      </c>
      <c r="C5" s="101"/>
      <c r="D5" s="101"/>
      <c r="E5" s="101"/>
      <c r="F5" s="101"/>
      <c r="G5" s="101"/>
      <c r="H5" s="101"/>
      <c r="I5" s="101"/>
      <c r="J5" s="101"/>
      <c r="K5" s="101"/>
      <c r="L5" s="101"/>
      <c r="M5" s="102"/>
    </row>
    <row r="6" spans="2:13" x14ac:dyDescent="0.75">
      <c r="B6" s="100" t="s">
        <v>157</v>
      </c>
      <c r="C6" s="101"/>
      <c r="D6" s="101"/>
      <c r="E6" s="101"/>
      <c r="F6" s="101"/>
      <c r="G6" s="101"/>
      <c r="H6" s="101"/>
      <c r="I6" s="101"/>
      <c r="J6" s="101"/>
      <c r="K6" s="101"/>
      <c r="L6" s="101"/>
      <c r="M6" s="102"/>
    </row>
    <row r="7" spans="2:13" x14ac:dyDescent="0.75">
      <c r="B7" s="100" t="s">
        <v>153</v>
      </c>
      <c r="C7" s="101"/>
      <c r="D7" s="101"/>
      <c r="E7" s="101"/>
      <c r="F7" s="101"/>
      <c r="G7" s="101"/>
      <c r="H7" s="101"/>
      <c r="I7" s="101"/>
      <c r="J7" s="101"/>
      <c r="K7" s="101"/>
      <c r="L7" s="101"/>
      <c r="M7" s="102"/>
    </row>
    <row r="8" spans="2:13" x14ac:dyDescent="0.75">
      <c r="B8" s="100" t="s">
        <v>158</v>
      </c>
      <c r="C8" s="101"/>
      <c r="D8" s="101"/>
      <c r="E8" s="101"/>
      <c r="F8" s="101"/>
      <c r="G8" s="101"/>
      <c r="H8" s="101"/>
      <c r="I8" s="101"/>
      <c r="J8" s="101"/>
      <c r="K8" s="101"/>
      <c r="L8" s="101"/>
      <c r="M8" s="102"/>
    </row>
    <row r="9" spans="2:13" ht="30" customHeight="1" x14ac:dyDescent="0.75">
      <c r="B9" s="100" t="s">
        <v>161</v>
      </c>
      <c r="C9" s="101"/>
      <c r="D9" s="101"/>
      <c r="E9" s="101"/>
      <c r="F9" s="101"/>
      <c r="G9" s="101"/>
      <c r="H9" s="101"/>
      <c r="I9" s="101"/>
      <c r="J9" s="101"/>
      <c r="K9" s="101"/>
      <c r="L9" s="101"/>
      <c r="M9" s="102"/>
    </row>
    <row r="10" spans="2:13" ht="15" customHeight="1" x14ac:dyDescent="0.75">
      <c r="B10" s="100" t="s">
        <v>152</v>
      </c>
      <c r="C10" s="101"/>
      <c r="D10" s="101"/>
      <c r="E10" s="101"/>
      <c r="F10" s="101"/>
      <c r="G10" s="101"/>
      <c r="H10" s="101"/>
      <c r="I10" s="101"/>
      <c r="J10" s="101"/>
      <c r="K10" s="101"/>
      <c r="L10" s="101"/>
      <c r="M10" s="102"/>
    </row>
    <row r="11" spans="2:13" ht="30" customHeight="1" x14ac:dyDescent="0.75">
      <c r="B11" s="100" t="s">
        <v>154</v>
      </c>
      <c r="C11" s="101"/>
      <c r="D11" s="101"/>
      <c r="E11" s="101"/>
      <c r="F11" s="101"/>
      <c r="G11" s="101"/>
      <c r="H11" s="101"/>
      <c r="I11" s="101"/>
      <c r="J11" s="101"/>
      <c r="K11" s="101"/>
      <c r="L11" s="101"/>
      <c r="M11" s="102"/>
    </row>
    <row r="12" spans="2:13" ht="30" customHeight="1" x14ac:dyDescent="0.75">
      <c r="B12" s="100" t="s">
        <v>160</v>
      </c>
      <c r="C12" s="101"/>
      <c r="D12" s="101"/>
      <c r="E12" s="101"/>
      <c r="F12" s="101"/>
      <c r="G12" s="101"/>
      <c r="H12" s="101"/>
      <c r="I12" s="101"/>
      <c r="J12" s="101"/>
      <c r="K12" s="101"/>
      <c r="L12" s="101"/>
      <c r="M12" s="102"/>
    </row>
    <row r="13" spans="2:13" ht="45" customHeight="1" x14ac:dyDescent="0.75">
      <c r="B13" s="100" t="s">
        <v>159</v>
      </c>
      <c r="C13" s="101"/>
      <c r="D13" s="101"/>
      <c r="E13" s="101"/>
      <c r="F13" s="101"/>
      <c r="G13" s="101"/>
      <c r="H13" s="101"/>
      <c r="I13" s="101"/>
      <c r="J13" s="101"/>
      <c r="K13" s="101"/>
      <c r="L13" s="101"/>
      <c r="M13" s="102"/>
    </row>
    <row r="14" spans="2:13" ht="30" customHeight="1" x14ac:dyDescent="0.75">
      <c r="B14" s="100" t="s">
        <v>155</v>
      </c>
      <c r="C14" s="101"/>
      <c r="D14" s="101"/>
      <c r="E14" s="101"/>
      <c r="F14" s="101"/>
      <c r="G14" s="101"/>
      <c r="H14" s="101"/>
      <c r="I14" s="101"/>
      <c r="J14" s="101"/>
      <c r="K14" s="101"/>
      <c r="L14" s="101"/>
      <c r="M14" s="102"/>
    </row>
    <row r="15" spans="2:13" x14ac:dyDescent="0.75">
      <c r="B15" s="100" t="s">
        <v>156</v>
      </c>
      <c r="C15" s="101"/>
      <c r="D15" s="101"/>
      <c r="E15" s="101"/>
      <c r="F15" s="101"/>
      <c r="G15" s="101"/>
      <c r="H15" s="101"/>
      <c r="I15" s="101"/>
      <c r="J15" s="101"/>
      <c r="K15" s="101"/>
      <c r="L15" s="101"/>
      <c r="M15" s="102"/>
    </row>
    <row r="17" spans="2:2" x14ac:dyDescent="0.75">
      <c r="B17" s="67" t="s">
        <v>162</v>
      </c>
    </row>
  </sheetData>
  <mergeCells count="13">
    <mergeCell ref="B3:M3"/>
    <mergeCell ref="B4:M4"/>
    <mergeCell ref="B5:M5"/>
    <mergeCell ref="B10:M10"/>
    <mergeCell ref="B6:M6"/>
    <mergeCell ref="B7:M7"/>
    <mergeCell ref="B8:M8"/>
    <mergeCell ref="B9:M9"/>
    <mergeCell ref="B11:M11"/>
    <mergeCell ref="B13:M13"/>
    <mergeCell ref="B14:M14"/>
    <mergeCell ref="B15:M15"/>
    <mergeCell ref="B12:M12"/>
  </mergeCells>
  <printOptions horizontalCentered="1"/>
  <pageMargins left="0.7" right="0.7" top="0.75" bottom="0.75" header="0.3" footer="0.3"/>
  <pageSetup scale="99" fitToHeight="0" orientation="landscape" r:id="rId1"/>
  <headerFooter>
    <oddFooter>&amp;L&amp;F - &amp;A&amp;RPage &amp;P of &amp;N</oddFooter>
  </headerFooter>
  <rowBreaks count="1" manualBreakCount="1">
    <brk id="1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9953-0296-4C10-828C-2511DEE49DEB}">
  <sheetPr>
    <tabColor rgb="FF0000FF"/>
  </sheetPr>
  <dimension ref="B1:AC170"/>
  <sheetViews>
    <sheetView zoomScaleNormal="100" workbookViewId="0"/>
  </sheetViews>
  <sheetFormatPr defaultRowHeight="14.75" x14ac:dyDescent="0.75"/>
  <cols>
    <col min="1" max="1" width="3.26953125" customWidth="1"/>
    <col min="2" max="2" width="12.86328125" customWidth="1"/>
    <col min="3" max="3" width="13.26953125" customWidth="1"/>
    <col min="4" max="4" width="12.54296875" customWidth="1"/>
    <col min="5" max="5" width="6.40625" customWidth="1"/>
    <col min="6" max="6" width="19.26953125" customWidth="1"/>
    <col min="7" max="7" width="12.7265625" bestFit="1" customWidth="1"/>
    <col min="8" max="8" width="14" customWidth="1"/>
    <col min="9" max="9" width="15.1328125" bestFit="1" customWidth="1"/>
    <col min="10" max="10" width="12.7265625" customWidth="1"/>
    <col min="11" max="11" width="16.54296875" customWidth="1"/>
    <col min="12" max="12" width="17.726562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74</v>
      </c>
      <c r="J2" s="1" t="s">
        <v>165</v>
      </c>
      <c r="K2" t="s">
        <v>166</v>
      </c>
    </row>
    <row r="3" spans="2:29" x14ac:dyDescent="0.75">
      <c r="B3" t="s">
        <v>73</v>
      </c>
    </row>
    <row r="6" spans="2:29" x14ac:dyDescent="0.75">
      <c r="B6" s="1" t="s">
        <v>11</v>
      </c>
      <c r="C6" s="1" t="s">
        <v>76</v>
      </c>
      <c r="D6" s="1" t="s">
        <v>75</v>
      </c>
      <c r="E6" s="1"/>
    </row>
    <row r="7" spans="2:29" x14ac:dyDescent="0.75">
      <c r="B7" s="68">
        <v>44931</v>
      </c>
      <c r="C7" t="s">
        <v>58</v>
      </c>
      <c r="D7">
        <v>1645.01</v>
      </c>
      <c r="E7" s="28"/>
    </row>
    <row r="8" spans="2:29" x14ac:dyDescent="0.75">
      <c r="B8" s="68">
        <v>44932</v>
      </c>
      <c r="C8" t="s">
        <v>58</v>
      </c>
      <c r="D8">
        <v>4828.54</v>
      </c>
      <c r="E8" s="28"/>
    </row>
    <row r="9" spans="2:29" x14ac:dyDescent="0.75">
      <c r="B9" s="68">
        <v>44934</v>
      </c>
      <c r="C9" t="s">
        <v>56</v>
      </c>
      <c r="D9">
        <v>3634.56</v>
      </c>
      <c r="E9" s="28"/>
    </row>
    <row r="10" spans="2:29" x14ac:dyDescent="0.75">
      <c r="B10" s="68">
        <v>44937</v>
      </c>
      <c r="C10" t="s">
        <v>56</v>
      </c>
      <c r="D10">
        <v>2713.46</v>
      </c>
      <c r="E10" s="28"/>
    </row>
    <row r="11" spans="2:29" x14ac:dyDescent="0.75">
      <c r="B11" s="68">
        <v>44939</v>
      </c>
      <c r="C11" t="s">
        <v>58</v>
      </c>
      <c r="D11">
        <v>679.07</v>
      </c>
      <c r="E11" s="28"/>
    </row>
    <row r="12" spans="2:29" x14ac:dyDescent="0.75">
      <c r="B12" s="68">
        <v>44939</v>
      </c>
      <c r="C12" t="s">
        <v>59</v>
      </c>
      <c r="D12">
        <v>1526.73</v>
      </c>
      <c r="E12" s="28"/>
    </row>
    <row r="13" spans="2:29" x14ac:dyDescent="0.75">
      <c r="B13" s="68">
        <v>44940</v>
      </c>
      <c r="C13" t="s">
        <v>59</v>
      </c>
      <c r="D13">
        <v>3151.76</v>
      </c>
      <c r="E13" s="28"/>
    </row>
    <row r="14" spans="2:29" x14ac:dyDescent="0.75">
      <c r="B14" s="68">
        <v>44940</v>
      </c>
      <c r="C14" t="s">
        <v>57</v>
      </c>
      <c r="D14">
        <v>3554.02</v>
      </c>
      <c r="E14" s="28"/>
    </row>
    <row r="15" spans="2:29" x14ac:dyDescent="0.75">
      <c r="B15" s="68">
        <v>44940</v>
      </c>
      <c r="C15" t="s">
        <v>59</v>
      </c>
      <c r="D15">
        <v>3409.51</v>
      </c>
      <c r="E15" s="28"/>
    </row>
    <row r="16" spans="2:29" x14ac:dyDescent="0.75">
      <c r="B16" s="68">
        <v>44941</v>
      </c>
      <c r="C16" t="s">
        <v>56</v>
      </c>
      <c r="D16">
        <v>3361.29</v>
      </c>
      <c r="E16" s="28"/>
    </row>
    <row r="17" spans="2:5" x14ac:dyDescent="0.75">
      <c r="B17" s="68">
        <v>44941</v>
      </c>
      <c r="C17" t="s">
        <v>57</v>
      </c>
      <c r="D17">
        <v>458.09</v>
      </c>
      <c r="E17" s="28"/>
    </row>
    <row r="18" spans="2:5" x14ac:dyDescent="0.75">
      <c r="B18" s="68">
        <v>44941</v>
      </c>
      <c r="C18" t="s">
        <v>56</v>
      </c>
      <c r="D18">
        <v>2140.04</v>
      </c>
      <c r="E18" s="28"/>
    </row>
    <row r="19" spans="2:5" x14ac:dyDescent="0.75">
      <c r="B19" s="68">
        <v>44943</v>
      </c>
      <c r="C19" t="s">
        <v>58</v>
      </c>
      <c r="D19">
        <v>3882.28</v>
      </c>
      <c r="E19" s="28"/>
    </row>
    <row r="20" spans="2:5" x14ac:dyDescent="0.75">
      <c r="B20" s="68">
        <v>44947</v>
      </c>
      <c r="C20" t="s">
        <v>56</v>
      </c>
      <c r="D20">
        <v>1608.7</v>
      </c>
      <c r="E20" s="28"/>
    </row>
    <row r="21" spans="2:5" x14ac:dyDescent="0.75">
      <c r="B21" s="68">
        <v>44947</v>
      </c>
      <c r="C21" t="s">
        <v>59</v>
      </c>
      <c r="D21">
        <v>3223.12</v>
      </c>
      <c r="E21" s="28"/>
    </row>
    <row r="22" spans="2:5" x14ac:dyDescent="0.75">
      <c r="B22" s="68">
        <v>44948</v>
      </c>
      <c r="C22" t="s">
        <v>59</v>
      </c>
      <c r="D22">
        <v>98.57</v>
      </c>
      <c r="E22" s="28"/>
    </row>
    <row r="23" spans="2:5" x14ac:dyDescent="0.75">
      <c r="B23" s="68">
        <v>44948</v>
      </c>
      <c r="C23" t="s">
        <v>57</v>
      </c>
      <c r="D23">
        <v>1616.32</v>
      </c>
      <c r="E23" s="28"/>
    </row>
    <row r="24" spans="2:5" x14ac:dyDescent="0.75">
      <c r="B24" s="68">
        <v>44949</v>
      </c>
      <c r="C24" t="s">
        <v>56</v>
      </c>
      <c r="D24">
        <v>2907.42</v>
      </c>
      <c r="E24" s="28"/>
    </row>
    <row r="25" spans="2:5" x14ac:dyDescent="0.75">
      <c r="B25" s="68">
        <v>44951</v>
      </c>
      <c r="C25" t="s">
        <v>59</v>
      </c>
      <c r="D25">
        <v>2384.9699999999998</v>
      </c>
      <c r="E25" s="28"/>
    </row>
    <row r="26" spans="2:5" x14ac:dyDescent="0.75">
      <c r="B26" s="68">
        <v>44951</v>
      </c>
      <c r="C26" t="s">
        <v>58</v>
      </c>
      <c r="D26">
        <v>4326.08</v>
      </c>
      <c r="E26" s="28"/>
    </row>
    <row r="27" spans="2:5" x14ac:dyDescent="0.75">
      <c r="B27" s="68">
        <v>44951</v>
      </c>
      <c r="C27" t="s">
        <v>58</v>
      </c>
      <c r="D27">
        <v>554.62</v>
      </c>
      <c r="E27" s="28"/>
    </row>
    <row r="28" spans="2:5" x14ac:dyDescent="0.75">
      <c r="B28" s="68">
        <v>44952</v>
      </c>
      <c r="C28" t="s">
        <v>59</v>
      </c>
      <c r="D28">
        <v>1904.62</v>
      </c>
      <c r="E28" s="28"/>
    </row>
    <row r="29" spans="2:5" x14ac:dyDescent="0.75">
      <c r="B29" s="68">
        <v>44952</v>
      </c>
      <c r="C29" t="s">
        <v>58</v>
      </c>
      <c r="D29">
        <v>156.34</v>
      </c>
      <c r="E29" s="28"/>
    </row>
    <row r="30" spans="2:5" x14ac:dyDescent="0.75">
      <c r="B30" s="68">
        <v>44953</v>
      </c>
      <c r="C30" t="s">
        <v>56</v>
      </c>
      <c r="D30">
        <v>883.34</v>
      </c>
      <c r="E30" s="28"/>
    </row>
    <row r="31" spans="2:5" x14ac:dyDescent="0.75">
      <c r="B31" s="68">
        <v>44955</v>
      </c>
      <c r="C31" t="s">
        <v>57</v>
      </c>
      <c r="D31">
        <v>3838.87</v>
      </c>
      <c r="E31" s="28"/>
    </row>
    <row r="32" spans="2:5" x14ac:dyDescent="0.75">
      <c r="B32" s="68">
        <v>44956</v>
      </c>
      <c r="C32" t="s">
        <v>56</v>
      </c>
      <c r="D32">
        <v>787.87</v>
      </c>
      <c r="E32" s="28"/>
    </row>
    <row r="33" spans="2:5" x14ac:dyDescent="0.75">
      <c r="B33" s="68">
        <v>44956</v>
      </c>
      <c r="C33" t="s">
        <v>59</v>
      </c>
      <c r="D33">
        <v>3354.4</v>
      </c>
      <c r="E33" s="28"/>
    </row>
    <row r="34" spans="2:5" x14ac:dyDescent="0.75">
      <c r="B34" s="68">
        <v>44958</v>
      </c>
      <c r="C34" t="s">
        <v>57</v>
      </c>
      <c r="D34">
        <v>4467.0200000000004</v>
      </c>
      <c r="E34" s="28"/>
    </row>
    <row r="35" spans="2:5" x14ac:dyDescent="0.75">
      <c r="B35" s="68">
        <v>44958</v>
      </c>
      <c r="C35" t="s">
        <v>58</v>
      </c>
      <c r="D35">
        <v>4434.0600000000004</v>
      </c>
      <c r="E35" s="28"/>
    </row>
    <row r="36" spans="2:5" x14ac:dyDescent="0.75">
      <c r="B36" s="68">
        <v>44959</v>
      </c>
      <c r="C36" t="s">
        <v>58</v>
      </c>
      <c r="D36">
        <v>1970.14</v>
      </c>
      <c r="E36" s="28"/>
    </row>
    <row r="37" spans="2:5" x14ac:dyDescent="0.75">
      <c r="B37" s="68">
        <v>44959</v>
      </c>
      <c r="C37" t="s">
        <v>56</v>
      </c>
      <c r="D37">
        <v>2066.4299999999998</v>
      </c>
      <c r="E37" s="28"/>
    </row>
    <row r="38" spans="2:5" x14ac:dyDescent="0.75">
      <c r="B38" s="68">
        <v>44960</v>
      </c>
      <c r="C38" t="s">
        <v>56</v>
      </c>
      <c r="D38">
        <v>1797.46</v>
      </c>
      <c r="E38" s="28"/>
    </row>
    <row r="39" spans="2:5" x14ac:dyDescent="0.75">
      <c r="B39" s="68">
        <v>44960</v>
      </c>
      <c r="C39" t="s">
        <v>58</v>
      </c>
      <c r="D39">
        <v>1635.13</v>
      </c>
      <c r="E39" s="28"/>
    </row>
    <row r="40" spans="2:5" x14ac:dyDescent="0.75">
      <c r="B40" s="68">
        <v>44960</v>
      </c>
      <c r="C40" t="s">
        <v>56</v>
      </c>
      <c r="D40">
        <v>3389.24</v>
      </c>
      <c r="E40" s="28"/>
    </row>
    <row r="41" spans="2:5" x14ac:dyDescent="0.75">
      <c r="B41" s="68">
        <v>44962</v>
      </c>
      <c r="C41" t="s">
        <v>57</v>
      </c>
      <c r="D41">
        <v>1775.61</v>
      </c>
      <c r="E41" s="28"/>
    </row>
    <row r="42" spans="2:5" x14ac:dyDescent="0.75">
      <c r="B42" s="68">
        <v>44964</v>
      </c>
      <c r="C42" t="s">
        <v>58</v>
      </c>
      <c r="D42">
        <v>67.38</v>
      </c>
      <c r="E42" s="28"/>
    </row>
    <row r="43" spans="2:5" x14ac:dyDescent="0.75">
      <c r="B43" s="68">
        <v>44964</v>
      </c>
      <c r="C43" t="s">
        <v>57</v>
      </c>
      <c r="D43">
        <v>1363.2</v>
      </c>
      <c r="E43" s="28"/>
    </row>
    <row r="44" spans="2:5" x14ac:dyDescent="0.75">
      <c r="B44" s="68">
        <v>44964</v>
      </c>
      <c r="C44" t="s">
        <v>59</v>
      </c>
      <c r="D44">
        <v>1854.64</v>
      </c>
      <c r="E44" s="28"/>
    </row>
    <row r="45" spans="2:5" x14ac:dyDescent="0.75">
      <c r="B45" s="68">
        <v>44965</v>
      </c>
      <c r="C45" t="s">
        <v>57</v>
      </c>
      <c r="D45">
        <v>1450.63</v>
      </c>
      <c r="E45" s="28"/>
    </row>
    <row r="46" spans="2:5" x14ac:dyDescent="0.75">
      <c r="B46" s="68">
        <v>44965</v>
      </c>
      <c r="C46" t="s">
        <v>56</v>
      </c>
      <c r="D46">
        <v>1818.23</v>
      </c>
      <c r="E46" s="28"/>
    </row>
    <row r="47" spans="2:5" x14ac:dyDescent="0.75">
      <c r="B47" s="68">
        <v>44965</v>
      </c>
      <c r="C47" t="s">
        <v>56</v>
      </c>
      <c r="D47">
        <v>4546.43</v>
      </c>
      <c r="E47" s="28"/>
    </row>
    <row r="48" spans="2:5" x14ac:dyDescent="0.75">
      <c r="B48" s="68">
        <v>44966</v>
      </c>
      <c r="C48" t="s">
        <v>59</v>
      </c>
      <c r="D48">
        <v>4710.5200000000004</v>
      </c>
      <c r="E48" s="28"/>
    </row>
    <row r="49" spans="2:5" x14ac:dyDescent="0.75">
      <c r="B49" s="68">
        <v>44969</v>
      </c>
      <c r="C49" t="s">
        <v>59</v>
      </c>
      <c r="D49">
        <v>1482.88</v>
      </c>
      <c r="E49" s="28"/>
    </row>
    <row r="50" spans="2:5" x14ac:dyDescent="0.75">
      <c r="B50" s="68">
        <v>44969</v>
      </c>
      <c r="C50" t="s">
        <v>57</v>
      </c>
      <c r="D50">
        <v>2322.23</v>
      </c>
      <c r="E50" s="28"/>
    </row>
    <row r="51" spans="2:5" x14ac:dyDescent="0.75">
      <c r="B51" s="68">
        <v>44970</v>
      </c>
      <c r="C51" t="s">
        <v>57</v>
      </c>
      <c r="D51">
        <v>1561.53</v>
      </c>
      <c r="E51" s="28"/>
    </row>
    <row r="52" spans="2:5" x14ac:dyDescent="0.75">
      <c r="B52" s="68">
        <v>44971</v>
      </c>
      <c r="C52" t="s">
        <v>59</v>
      </c>
      <c r="D52">
        <v>4510.13</v>
      </c>
      <c r="E52" s="28"/>
    </row>
    <row r="53" spans="2:5" x14ac:dyDescent="0.75">
      <c r="B53" s="68">
        <v>44971</v>
      </c>
      <c r="C53" t="s">
        <v>57</v>
      </c>
      <c r="D53">
        <v>1576.29</v>
      </c>
      <c r="E53" s="28"/>
    </row>
    <row r="54" spans="2:5" x14ac:dyDescent="0.75">
      <c r="B54" s="68">
        <v>44972</v>
      </c>
      <c r="C54" t="s">
        <v>58</v>
      </c>
      <c r="D54">
        <v>4297.68</v>
      </c>
      <c r="E54" s="28"/>
    </row>
    <row r="55" spans="2:5" x14ac:dyDescent="0.75">
      <c r="B55" s="68">
        <v>44973</v>
      </c>
      <c r="C55" t="s">
        <v>56</v>
      </c>
      <c r="D55">
        <v>43.43</v>
      </c>
      <c r="E55" s="28"/>
    </row>
    <row r="56" spans="2:5" x14ac:dyDescent="0.75">
      <c r="B56" s="68">
        <v>44973</v>
      </c>
      <c r="C56" t="s">
        <v>58</v>
      </c>
      <c r="D56">
        <v>740.43</v>
      </c>
      <c r="E56" s="28"/>
    </row>
    <row r="57" spans="2:5" x14ac:dyDescent="0.75">
      <c r="B57" s="68">
        <v>44979</v>
      </c>
      <c r="C57" t="s">
        <v>57</v>
      </c>
      <c r="D57">
        <v>554.48</v>
      </c>
      <c r="E57" s="28"/>
    </row>
    <row r="58" spans="2:5" x14ac:dyDescent="0.75">
      <c r="B58" s="68">
        <v>44979</v>
      </c>
      <c r="C58" t="s">
        <v>56</v>
      </c>
      <c r="D58">
        <v>3194.89</v>
      </c>
      <c r="E58" s="28"/>
    </row>
    <row r="59" spans="2:5" x14ac:dyDescent="0.75">
      <c r="B59" s="68">
        <v>44980</v>
      </c>
      <c r="C59" t="s">
        <v>57</v>
      </c>
      <c r="D59">
        <v>4063.91</v>
      </c>
      <c r="E59" s="28"/>
    </row>
    <row r="60" spans="2:5" x14ac:dyDescent="0.75">
      <c r="B60" s="68">
        <v>44981</v>
      </c>
      <c r="C60" t="s">
        <v>59</v>
      </c>
      <c r="D60">
        <v>697.75</v>
      </c>
      <c r="E60" s="28"/>
    </row>
    <row r="61" spans="2:5" x14ac:dyDescent="0.75">
      <c r="B61" s="68">
        <v>44982</v>
      </c>
      <c r="C61" t="s">
        <v>56</v>
      </c>
      <c r="D61">
        <v>2938.14</v>
      </c>
      <c r="E61" s="28"/>
    </row>
    <row r="62" spans="2:5" x14ac:dyDescent="0.75">
      <c r="B62" s="68">
        <v>44982</v>
      </c>
      <c r="C62" t="s">
        <v>57</v>
      </c>
      <c r="D62">
        <v>2738.8</v>
      </c>
      <c r="E62" s="28"/>
    </row>
    <row r="63" spans="2:5" x14ac:dyDescent="0.75">
      <c r="B63" s="68">
        <v>44986</v>
      </c>
      <c r="C63" t="s">
        <v>59</v>
      </c>
      <c r="D63">
        <v>4690.49</v>
      </c>
      <c r="E63" s="28"/>
    </row>
    <row r="64" spans="2:5" x14ac:dyDescent="0.75">
      <c r="B64" s="68">
        <v>44987</v>
      </c>
      <c r="C64" t="s">
        <v>58</v>
      </c>
      <c r="D64">
        <v>1777.52</v>
      </c>
      <c r="E64" s="28"/>
    </row>
    <row r="65" spans="2:5" x14ac:dyDescent="0.75">
      <c r="B65" s="68">
        <v>44990</v>
      </c>
      <c r="C65" t="s">
        <v>59</v>
      </c>
      <c r="D65">
        <v>4294.17</v>
      </c>
      <c r="E65" s="28"/>
    </row>
    <row r="66" spans="2:5" x14ac:dyDescent="0.75">
      <c r="B66" s="68">
        <v>44993</v>
      </c>
      <c r="C66" t="s">
        <v>58</v>
      </c>
      <c r="D66">
        <v>3709.57</v>
      </c>
      <c r="E66" s="28"/>
    </row>
    <row r="67" spans="2:5" x14ac:dyDescent="0.75">
      <c r="B67" s="68">
        <v>44994</v>
      </c>
      <c r="C67" t="s">
        <v>57</v>
      </c>
      <c r="D67">
        <v>2200.5300000000002</v>
      </c>
      <c r="E67" s="28"/>
    </row>
    <row r="68" spans="2:5" x14ac:dyDescent="0.75">
      <c r="B68" s="68">
        <v>44997</v>
      </c>
      <c r="C68" t="s">
        <v>56</v>
      </c>
      <c r="D68">
        <v>4410.6099999999997</v>
      </c>
      <c r="E68" s="28"/>
    </row>
    <row r="69" spans="2:5" x14ac:dyDescent="0.75">
      <c r="B69" s="68">
        <v>44997</v>
      </c>
      <c r="C69" t="s">
        <v>57</v>
      </c>
      <c r="D69">
        <v>4752.4799999999996</v>
      </c>
      <c r="E69" s="28"/>
    </row>
    <row r="70" spans="2:5" x14ac:dyDescent="0.75">
      <c r="B70" s="68">
        <v>44998</v>
      </c>
      <c r="C70" t="s">
        <v>59</v>
      </c>
      <c r="D70">
        <v>3170.86</v>
      </c>
      <c r="E70" s="28"/>
    </row>
    <row r="71" spans="2:5" x14ac:dyDescent="0.75">
      <c r="B71" s="68">
        <v>44999</v>
      </c>
      <c r="C71" t="s">
        <v>56</v>
      </c>
      <c r="D71">
        <v>2539.84</v>
      </c>
      <c r="E71" s="28"/>
    </row>
    <row r="72" spans="2:5" x14ac:dyDescent="0.75">
      <c r="B72" s="68">
        <v>45000</v>
      </c>
      <c r="C72" t="s">
        <v>58</v>
      </c>
      <c r="D72">
        <v>2026.19</v>
      </c>
      <c r="E72" s="28"/>
    </row>
    <row r="73" spans="2:5" x14ac:dyDescent="0.75">
      <c r="B73" s="68">
        <v>45001</v>
      </c>
      <c r="C73" t="s">
        <v>56</v>
      </c>
      <c r="D73">
        <v>3367.39</v>
      </c>
      <c r="E73" s="28"/>
    </row>
    <row r="74" spans="2:5" x14ac:dyDescent="0.75">
      <c r="B74" s="68">
        <v>45001</v>
      </c>
      <c r="C74" t="s">
        <v>59</v>
      </c>
      <c r="D74">
        <v>494.38</v>
      </c>
      <c r="E74" s="28"/>
    </row>
    <row r="75" spans="2:5" x14ac:dyDescent="0.75">
      <c r="B75" s="68">
        <v>45004</v>
      </c>
      <c r="C75" t="s">
        <v>57</v>
      </c>
      <c r="D75">
        <v>4499.43</v>
      </c>
      <c r="E75" s="28"/>
    </row>
    <row r="76" spans="2:5" x14ac:dyDescent="0.75">
      <c r="B76" s="68">
        <v>45009</v>
      </c>
      <c r="C76" t="s">
        <v>58</v>
      </c>
      <c r="D76">
        <v>1723.54</v>
      </c>
      <c r="E76" s="28"/>
    </row>
    <row r="77" spans="2:5" x14ac:dyDescent="0.75">
      <c r="B77" s="68">
        <v>45011</v>
      </c>
      <c r="C77" t="s">
        <v>59</v>
      </c>
      <c r="D77">
        <v>3263.26</v>
      </c>
      <c r="E77" s="28"/>
    </row>
    <row r="78" spans="2:5" x14ac:dyDescent="0.75">
      <c r="B78" s="68">
        <v>45012</v>
      </c>
      <c r="C78" t="s">
        <v>59</v>
      </c>
      <c r="D78">
        <v>2859.62</v>
      </c>
      <c r="E78" s="28"/>
    </row>
    <row r="79" spans="2:5" x14ac:dyDescent="0.75">
      <c r="B79" s="68">
        <v>45013</v>
      </c>
      <c r="C79" t="s">
        <v>57</v>
      </c>
      <c r="D79">
        <v>2220.35</v>
      </c>
      <c r="E79" s="28"/>
    </row>
    <row r="80" spans="2:5" x14ac:dyDescent="0.75">
      <c r="B80" s="68">
        <v>45014</v>
      </c>
      <c r="C80" t="s">
        <v>58</v>
      </c>
      <c r="D80">
        <v>4272.3999999999996</v>
      </c>
      <c r="E80" s="28"/>
    </row>
    <row r="81" spans="2:18" x14ac:dyDescent="0.75">
      <c r="B81" s="68">
        <v>45014</v>
      </c>
      <c r="C81" t="s">
        <v>57</v>
      </c>
      <c r="D81">
        <v>2574.33</v>
      </c>
      <c r="E81" s="28"/>
    </row>
    <row r="82" spans="2:18" x14ac:dyDescent="0.75">
      <c r="E82" s="28"/>
      <c r="P82" s="24">
        <v>45017</v>
      </c>
      <c r="Q82" t="s">
        <v>57</v>
      </c>
      <c r="R82" s="28">
        <v>5229.01</v>
      </c>
    </row>
    <row r="83" spans="2:18" x14ac:dyDescent="0.75">
      <c r="E83" s="28"/>
      <c r="P83" s="24">
        <v>45017</v>
      </c>
      <c r="Q83" t="s">
        <v>56</v>
      </c>
      <c r="R83" s="28">
        <v>4151.47</v>
      </c>
    </row>
    <row r="84" spans="2:18" x14ac:dyDescent="0.75">
      <c r="E84" s="28"/>
      <c r="P84" s="24">
        <v>45018</v>
      </c>
      <c r="Q84" t="s">
        <v>56</v>
      </c>
      <c r="R84" s="28">
        <v>4213.6499999999996</v>
      </c>
    </row>
    <row r="85" spans="2:18" x14ac:dyDescent="0.75">
      <c r="E85" s="28"/>
      <c r="P85" s="24">
        <v>45019</v>
      </c>
      <c r="Q85" t="s">
        <v>57</v>
      </c>
      <c r="R85" s="28">
        <v>1616.68</v>
      </c>
    </row>
    <row r="86" spans="2:18" x14ac:dyDescent="0.75">
      <c r="E86" s="28"/>
      <c r="P86" s="24">
        <v>45020</v>
      </c>
      <c r="Q86" t="s">
        <v>58</v>
      </c>
      <c r="R86" s="28">
        <v>2320.8000000000002</v>
      </c>
    </row>
    <row r="87" spans="2:18" x14ac:dyDescent="0.75">
      <c r="E87" s="28"/>
      <c r="P87" s="24">
        <v>45022</v>
      </c>
      <c r="Q87" t="s">
        <v>59</v>
      </c>
      <c r="R87" s="28">
        <v>4672.2</v>
      </c>
    </row>
    <row r="88" spans="2:18" x14ac:dyDescent="0.75">
      <c r="E88" s="28"/>
      <c r="P88" s="24">
        <v>45022</v>
      </c>
      <c r="Q88" t="s">
        <v>56</v>
      </c>
      <c r="R88" s="28">
        <v>3164.17</v>
      </c>
    </row>
    <row r="89" spans="2:18" x14ac:dyDescent="0.75">
      <c r="E89" s="28"/>
      <c r="P89" s="24">
        <v>45023</v>
      </c>
      <c r="Q89" t="s">
        <v>59</v>
      </c>
      <c r="R89" s="28">
        <v>3544.53</v>
      </c>
    </row>
    <row r="90" spans="2:18" x14ac:dyDescent="0.75">
      <c r="E90" s="28"/>
      <c r="P90" s="24">
        <v>45024</v>
      </c>
      <c r="Q90" t="s">
        <v>56</v>
      </c>
      <c r="R90" s="28">
        <v>4532.2299999999996</v>
      </c>
    </row>
    <row r="91" spans="2:18" x14ac:dyDescent="0.75">
      <c r="E91" s="28"/>
      <c r="P91" s="24">
        <v>45025</v>
      </c>
      <c r="Q91" t="s">
        <v>58</v>
      </c>
      <c r="R91" s="28">
        <v>2321.62</v>
      </c>
    </row>
    <row r="92" spans="2:18" x14ac:dyDescent="0.75">
      <c r="E92" s="28"/>
      <c r="P92" s="24">
        <v>45027</v>
      </c>
      <c r="Q92" t="s">
        <v>58</v>
      </c>
      <c r="R92" s="28">
        <v>3939.16</v>
      </c>
    </row>
    <row r="93" spans="2:18" x14ac:dyDescent="0.75">
      <c r="E93" s="28"/>
      <c r="P93" s="24">
        <v>45031</v>
      </c>
      <c r="Q93" t="s">
        <v>56</v>
      </c>
      <c r="R93" s="28">
        <v>2980.75</v>
      </c>
    </row>
    <row r="94" spans="2:18" x14ac:dyDescent="0.75">
      <c r="E94" s="28"/>
      <c r="P94" s="24">
        <v>45032</v>
      </c>
      <c r="Q94" t="s">
        <v>57</v>
      </c>
      <c r="R94" s="28">
        <v>3062.21</v>
      </c>
    </row>
    <row r="95" spans="2:18" x14ac:dyDescent="0.75">
      <c r="E95" s="28"/>
      <c r="P95" s="24">
        <v>45033</v>
      </c>
      <c r="Q95" t="s">
        <v>57</v>
      </c>
      <c r="R95" s="28">
        <v>6239.21</v>
      </c>
    </row>
    <row r="96" spans="2:18" x14ac:dyDescent="0.75">
      <c r="E96" s="28"/>
      <c r="P96" s="24">
        <v>45034</v>
      </c>
      <c r="Q96" t="s">
        <v>56</v>
      </c>
      <c r="R96" s="28">
        <v>2906.82</v>
      </c>
    </row>
    <row r="97" spans="5:18" x14ac:dyDescent="0.75">
      <c r="E97" s="28"/>
      <c r="P97" s="24">
        <v>45035</v>
      </c>
      <c r="Q97" t="s">
        <v>57</v>
      </c>
      <c r="R97" s="28">
        <v>5812.71</v>
      </c>
    </row>
    <row r="98" spans="5:18" x14ac:dyDescent="0.75">
      <c r="E98" s="28"/>
      <c r="P98" s="24">
        <v>45036</v>
      </c>
      <c r="Q98" t="s">
        <v>58</v>
      </c>
      <c r="R98" s="28">
        <v>6139.01</v>
      </c>
    </row>
    <row r="99" spans="5:18" x14ac:dyDescent="0.75">
      <c r="E99" s="28"/>
      <c r="P99" s="24">
        <v>45036</v>
      </c>
      <c r="Q99" t="s">
        <v>56</v>
      </c>
      <c r="R99" s="28">
        <v>2248.7800000000002</v>
      </c>
    </row>
    <row r="100" spans="5:18" x14ac:dyDescent="0.75">
      <c r="E100" s="28"/>
      <c r="P100" s="24">
        <v>45036</v>
      </c>
      <c r="Q100" t="s">
        <v>56</v>
      </c>
      <c r="R100" s="28">
        <v>4344.4399999999996</v>
      </c>
    </row>
    <row r="101" spans="5:18" x14ac:dyDescent="0.75">
      <c r="E101" s="28"/>
      <c r="P101" s="24">
        <v>45038</v>
      </c>
      <c r="Q101" t="s">
        <v>59</v>
      </c>
      <c r="R101" s="28">
        <v>4981.83</v>
      </c>
    </row>
    <row r="102" spans="5:18" x14ac:dyDescent="0.75">
      <c r="E102" s="28"/>
      <c r="P102" s="24">
        <v>45041</v>
      </c>
      <c r="Q102" t="s">
        <v>57</v>
      </c>
      <c r="R102" s="28">
        <v>3066.47</v>
      </c>
    </row>
    <row r="103" spans="5:18" x14ac:dyDescent="0.75">
      <c r="E103" s="28"/>
      <c r="P103" s="24">
        <v>45041</v>
      </c>
      <c r="Q103" t="s">
        <v>56</v>
      </c>
      <c r="R103" s="28">
        <v>2925.87</v>
      </c>
    </row>
    <row r="104" spans="5:18" x14ac:dyDescent="0.75">
      <c r="E104" s="28"/>
      <c r="P104" s="24">
        <v>45044</v>
      </c>
      <c r="Q104" t="s">
        <v>58</v>
      </c>
      <c r="R104" s="28">
        <v>3360.52</v>
      </c>
    </row>
    <row r="105" spans="5:18" x14ac:dyDescent="0.75">
      <c r="E105" s="28"/>
      <c r="P105" s="24">
        <v>45045</v>
      </c>
      <c r="Q105" t="s">
        <v>59</v>
      </c>
      <c r="R105" s="28">
        <v>6476.19</v>
      </c>
    </row>
    <row r="106" spans="5:18" x14ac:dyDescent="0.75">
      <c r="E106" s="28"/>
      <c r="P106" s="24">
        <v>45045</v>
      </c>
      <c r="Q106" t="s">
        <v>59</v>
      </c>
      <c r="R106" s="28">
        <v>3676.99</v>
      </c>
    </row>
    <row r="107" spans="5:18" x14ac:dyDescent="0.75">
      <c r="E107" s="28"/>
      <c r="P107" s="24">
        <v>45045</v>
      </c>
      <c r="Q107" t="s">
        <v>59</v>
      </c>
      <c r="R107" s="28">
        <v>1381.72</v>
      </c>
    </row>
    <row r="108" spans="5:18" x14ac:dyDescent="0.75">
      <c r="E108" s="28"/>
      <c r="P108" s="24">
        <v>45045</v>
      </c>
      <c r="Q108" t="s">
        <v>56</v>
      </c>
      <c r="R108" s="28">
        <v>6205.55</v>
      </c>
    </row>
    <row r="109" spans="5:18" x14ac:dyDescent="0.75">
      <c r="E109" s="28"/>
      <c r="P109" s="24">
        <v>45046</v>
      </c>
      <c r="Q109" t="s">
        <v>58</v>
      </c>
      <c r="R109" s="28">
        <v>4677.09</v>
      </c>
    </row>
    <row r="110" spans="5:18" x14ac:dyDescent="0.75">
      <c r="E110" s="28"/>
      <c r="P110" s="24">
        <v>45046</v>
      </c>
      <c r="Q110" t="s">
        <v>56</v>
      </c>
      <c r="R110" s="28">
        <v>1856.15</v>
      </c>
    </row>
    <row r="111" spans="5:18" x14ac:dyDescent="0.75">
      <c r="E111" s="28"/>
      <c r="P111" s="24">
        <v>45049</v>
      </c>
      <c r="Q111" t="s">
        <v>59</v>
      </c>
      <c r="R111" s="28">
        <v>3620.88</v>
      </c>
    </row>
    <row r="112" spans="5:18" x14ac:dyDescent="0.75">
      <c r="E112" s="28"/>
      <c r="P112" s="24">
        <v>45049</v>
      </c>
      <c r="Q112" t="s">
        <v>56</v>
      </c>
      <c r="R112" s="28">
        <v>6745.45</v>
      </c>
    </row>
    <row r="113" spans="5:18" x14ac:dyDescent="0.75">
      <c r="E113" s="28"/>
      <c r="P113" s="24">
        <v>45049</v>
      </c>
      <c r="Q113" t="s">
        <v>57</v>
      </c>
      <c r="R113" s="28">
        <v>2483.2399999999998</v>
      </c>
    </row>
    <row r="114" spans="5:18" x14ac:dyDescent="0.75">
      <c r="E114" s="28"/>
      <c r="P114" s="24">
        <v>45050</v>
      </c>
      <c r="Q114" t="s">
        <v>56</v>
      </c>
      <c r="R114" s="28">
        <v>6701.15</v>
      </c>
    </row>
    <row r="115" spans="5:18" x14ac:dyDescent="0.75">
      <c r="E115" s="28"/>
      <c r="P115" s="24">
        <v>45055</v>
      </c>
      <c r="Q115" t="s">
        <v>58</v>
      </c>
      <c r="R115" s="28">
        <v>5294.68</v>
      </c>
    </row>
    <row r="116" spans="5:18" x14ac:dyDescent="0.75">
      <c r="E116" s="28"/>
      <c r="P116" s="24">
        <v>45055</v>
      </c>
      <c r="Q116" t="s">
        <v>57</v>
      </c>
      <c r="R116" s="28">
        <v>3161.1</v>
      </c>
    </row>
    <row r="117" spans="5:18" x14ac:dyDescent="0.75">
      <c r="E117" s="28"/>
      <c r="P117" s="24">
        <v>45056</v>
      </c>
      <c r="Q117" t="s">
        <v>56</v>
      </c>
      <c r="R117" s="28">
        <v>1605.18</v>
      </c>
    </row>
    <row r="118" spans="5:18" x14ac:dyDescent="0.75">
      <c r="E118" s="28"/>
      <c r="P118" s="24">
        <v>45056</v>
      </c>
      <c r="Q118" t="s">
        <v>59</v>
      </c>
      <c r="R118" s="28">
        <v>6773.57</v>
      </c>
    </row>
    <row r="119" spans="5:18" x14ac:dyDescent="0.75">
      <c r="E119" s="28"/>
      <c r="P119" s="24">
        <v>45056</v>
      </c>
      <c r="Q119" t="s">
        <v>57</v>
      </c>
      <c r="R119" s="28">
        <v>3641.61</v>
      </c>
    </row>
    <row r="120" spans="5:18" x14ac:dyDescent="0.75">
      <c r="E120" s="28"/>
      <c r="P120" s="24">
        <v>45057</v>
      </c>
      <c r="Q120" t="s">
        <v>59</v>
      </c>
      <c r="R120" s="28">
        <v>2727.85</v>
      </c>
    </row>
    <row r="121" spans="5:18" x14ac:dyDescent="0.75">
      <c r="E121" s="28"/>
      <c r="P121" s="24">
        <v>45058</v>
      </c>
      <c r="Q121" t="s">
        <v>59</v>
      </c>
      <c r="R121" s="28">
        <v>5203.76</v>
      </c>
    </row>
    <row r="122" spans="5:18" x14ac:dyDescent="0.75">
      <c r="E122" s="28"/>
      <c r="P122" s="24">
        <v>45059</v>
      </c>
      <c r="Q122" t="s">
        <v>58</v>
      </c>
      <c r="R122" s="28">
        <v>4230.25</v>
      </c>
    </row>
    <row r="123" spans="5:18" x14ac:dyDescent="0.75">
      <c r="E123" s="28"/>
      <c r="P123" s="24">
        <v>45063</v>
      </c>
      <c r="Q123" t="s">
        <v>56</v>
      </c>
      <c r="R123" s="28">
        <v>4971.41</v>
      </c>
    </row>
    <row r="124" spans="5:18" x14ac:dyDescent="0.75">
      <c r="E124" s="28"/>
      <c r="P124" s="24">
        <v>45064</v>
      </c>
      <c r="Q124" t="s">
        <v>59</v>
      </c>
      <c r="R124" s="28">
        <v>4893.76</v>
      </c>
    </row>
    <row r="125" spans="5:18" x14ac:dyDescent="0.75">
      <c r="E125" s="28"/>
      <c r="P125" s="24">
        <v>45068</v>
      </c>
      <c r="Q125" t="s">
        <v>59</v>
      </c>
      <c r="R125" s="28">
        <v>4069.41</v>
      </c>
    </row>
    <row r="126" spans="5:18" x14ac:dyDescent="0.75">
      <c r="E126" s="28"/>
      <c r="P126" s="24">
        <v>45069</v>
      </c>
      <c r="Q126" t="s">
        <v>57</v>
      </c>
      <c r="R126" s="28">
        <v>6304.83</v>
      </c>
    </row>
    <row r="127" spans="5:18" x14ac:dyDescent="0.75">
      <c r="E127" s="28"/>
      <c r="P127" s="24">
        <v>45069</v>
      </c>
      <c r="Q127" t="s">
        <v>58</v>
      </c>
      <c r="R127" s="28">
        <v>1534.98</v>
      </c>
    </row>
    <row r="128" spans="5:18" x14ac:dyDescent="0.75">
      <c r="E128" s="28"/>
      <c r="P128" s="24">
        <v>45070</v>
      </c>
      <c r="Q128" t="s">
        <v>58</v>
      </c>
      <c r="R128" s="28">
        <v>6195.64</v>
      </c>
    </row>
    <row r="129" spans="5:18" x14ac:dyDescent="0.75">
      <c r="E129" s="28"/>
      <c r="P129" s="24">
        <v>45071</v>
      </c>
      <c r="Q129" t="s">
        <v>57</v>
      </c>
      <c r="R129" s="28">
        <v>3860.31</v>
      </c>
    </row>
    <row r="130" spans="5:18" x14ac:dyDescent="0.75">
      <c r="E130" s="28"/>
      <c r="P130" s="24">
        <v>45072</v>
      </c>
      <c r="Q130" t="s">
        <v>57</v>
      </c>
      <c r="R130" s="28">
        <v>2174.94</v>
      </c>
    </row>
    <row r="131" spans="5:18" x14ac:dyDescent="0.75">
      <c r="E131" s="28"/>
      <c r="P131" s="24">
        <v>45072</v>
      </c>
      <c r="Q131" t="s">
        <v>57</v>
      </c>
      <c r="R131" s="28">
        <v>6436.11</v>
      </c>
    </row>
    <row r="132" spans="5:18" x14ac:dyDescent="0.75">
      <c r="E132" s="28"/>
      <c r="P132" s="24">
        <v>45073</v>
      </c>
      <c r="Q132" t="s">
        <v>58</v>
      </c>
      <c r="R132" s="28">
        <v>3183.81</v>
      </c>
    </row>
    <row r="133" spans="5:18" x14ac:dyDescent="0.75">
      <c r="E133" s="28"/>
      <c r="P133" s="24">
        <v>45074</v>
      </c>
      <c r="Q133" t="s">
        <v>57</v>
      </c>
      <c r="R133" s="28">
        <v>1335.64</v>
      </c>
    </row>
    <row r="134" spans="5:18" x14ac:dyDescent="0.75">
      <c r="E134" s="28"/>
      <c r="P134" s="24">
        <v>45074</v>
      </c>
      <c r="Q134" t="s">
        <v>58</v>
      </c>
      <c r="R134" s="28">
        <v>4127.82</v>
      </c>
    </row>
    <row r="135" spans="5:18" x14ac:dyDescent="0.75">
      <c r="E135" s="28"/>
      <c r="P135" s="24">
        <v>45075</v>
      </c>
      <c r="Q135" t="s">
        <v>57</v>
      </c>
      <c r="R135" s="28">
        <v>6973.41</v>
      </c>
    </row>
    <row r="136" spans="5:18" x14ac:dyDescent="0.75">
      <c r="E136" s="28"/>
      <c r="P136" s="24">
        <v>45076</v>
      </c>
      <c r="Q136" t="s">
        <v>57</v>
      </c>
      <c r="R136" s="28">
        <v>2386.48</v>
      </c>
    </row>
    <row r="137" spans="5:18" x14ac:dyDescent="0.75">
      <c r="E137" s="28"/>
      <c r="P137" s="24">
        <v>45077</v>
      </c>
      <c r="Q137" t="s">
        <v>59</v>
      </c>
      <c r="R137" s="28">
        <v>1318.06</v>
      </c>
    </row>
    <row r="138" spans="5:18" x14ac:dyDescent="0.75">
      <c r="E138" s="28"/>
      <c r="P138" s="24">
        <v>45078</v>
      </c>
      <c r="Q138" t="s">
        <v>59</v>
      </c>
      <c r="R138" s="28">
        <v>7224.19</v>
      </c>
    </row>
    <row r="139" spans="5:18" x14ac:dyDescent="0.75">
      <c r="E139" s="28"/>
      <c r="P139" s="24">
        <v>45079</v>
      </c>
      <c r="Q139" t="s">
        <v>58</v>
      </c>
      <c r="R139" s="28">
        <v>7674.41</v>
      </c>
    </row>
    <row r="140" spans="5:18" x14ac:dyDescent="0.75">
      <c r="E140" s="28"/>
      <c r="P140" s="24">
        <v>45079</v>
      </c>
      <c r="Q140" t="s">
        <v>57</v>
      </c>
      <c r="R140" s="28">
        <v>4695.04</v>
      </c>
    </row>
    <row r="141" spans="5:18" x14ac:dyDescent="0.75">
      <c r="E141" s="28"/>
      <c r="P141" s="24">
        <v>45080</v>
      </c>
      <c r="Q141" t="s">
        <v>59</v>
      </c>
      <c r="R141" s="28">
        <v>5521.63</v>
      </c>
    </row>
    <row r="142" spans="5:18" x14ac:dyDescent="0.75">
      <c r="E142" s="28"/>
      <c r="P142" s="24">
        <v>45081</v>
      </c>
      <c r="Q142" t="s">
        <v>58</v>
      </c>
      <c r="R142" s="28">
        <v>4431.01</v>
      </c>
    </row>
    <row r="143" spans="5:18" x14ac:dyDescent="0.75">
      <c r="E143" s="28"/>
      <c r="P143" s="24">
        <v>45082</v>
      </c>
      <c r="Q143" t="s">
        <v>59</v>
      </c>
      <c r="R143" s="28">
        <v>6269.22</v>
      </c>
    </row>
    <row r="144" spans="5:18" x14ac:dyDescent="0.75">
      <c r="E144" s="28"/>
      <c r="P144" s="24">
        <v>45082</v>
      </c>
      <c r="Q144" t="s">
        <v>57</v>
      </c>
      <c r="R144" s="28">
        <v>6099.11</v>
      </c>
    </row>
    <row r="145" spans="5:18" x14ac:dyDescent="0.75">
      <c r="E145" s="28"/>
      <c r="P145" s="24">
        <v>45082</v>
      </c>
      <c r="Q145" t="s">
        <v>59</v>
      </c>
      <c r="R145" s="28">
        <v>6523.01</v>
      </c>
    </row>
    <row r="146" spans="5:18" x14ac:dyDescent="0.75">
      <c r="E146" s="28"/>
      <c r="P146" s="24">
        <v>45084</v>
      </c>
      <c r="Q146" t="s">
        <v>58</v>
      </c>
      <c r="R146" s="28">
        <v>5528.17</v>
      </c>
    </row>
    <row r="147" spans="5:18" x14ac:dyDescent="0.75">
      <c r="E147" s="28"/>
      <c r="P147" s="24">
        <v>45084</v>
      </c>
      <c r="Q147" t="s">
        <v>58</v>
      </c>
      <c r="R147" s="28">
        <v>4519.07</v>
      </c>
    </row>
    <row r="148" spans="5:18" x14ac:dyDescent="0.75">
      <c r="E148" s="28"/>
      <c r="P148" s="24">
        <v>45085</v>
      </c>
      <c r="Q148" t="s">
        <v>56</v>
      </c>
      <c r="R148" s="28">
        <v>7011.71</v>
      </c>
    </row>
    <row r="149" spans="5:18" x14ac:dyDescent="0.75">
      <c r="E149" s="28"/>
      <c r="P149" s="24">
        <v>45085</v>
      </c>
      <c r="Q149" t="s">
        <v>58</v>
      </c>
      <c r="R149" s="28">
        <v>6647.08</v>
      </c>
    </row>
    <row r="150" spans="5:18" x14ac:dyDescent="0.75">
      <c r="E150" s="28"/>
      <c r="P150" s="24">
        <v>45085</v>
      </c>
      <c r="Q150" t="s">
        <v>56</v>
      </c>
      <c r="R150" s="28">
        <v>5209.62</v>
      </c>
    </row>
    <row r="151" spans="5:18" x14ac:dyDescent="0.75">
      <c r="E151" s="28"/>
      <c r="P151" s="24">
        <v>45086</v>
      </c>
      <c r="Q151" t="s">
        <v>59</v>
      </c>
      <c r="R151" s="28">
        <v>3831.24</v>
      </c>
    </row>
    <row r="152" spans="5:18" x14ac:dyDescent="0.75">
      <c r="E152" s="28"/>
      <c r="P152" s="24">
        <v>45086</v>
      </c>
      <c r="Q152" t="s">
        <v>56</v>
      </c>
      <c r="R152" s="28">
        <v>4555.79</v>
      </c>
    </row>
    <row r="153" spans="5:18" x14ac:dyDescent="0.75">
      <c r="E153" s="28"/>
      <c r="P153" s="24">
        <v>45086</v>
      </c>
      <c r="Q153" t="s">
        <v>56</v>
      </c>
      <c r="R153" s="28">
        <v>4665.33</v>
      </c>
    </row>
    <row r="154" spans="5:18" x14ac:dyDescent="0.75">
      <c r="E154" s="28"/>
      <c r="P154" s="24">
        <v>45087</v>
      </c>
      <c r="Q154" t="s">
        <v>59</v>
      </c>
      <c r="R154" s="28">
        <v>5006.4799999999996</v>
      </c>
    </row>
    <row r="155" spans="5:18" x14ac:dyDescent="0.75">
      <c r="E155" s="28"/>
      <c r="P155" s="24">
        <v>45089</v>
      </c>
      <c r="Q155" t="s">
        <v>59</v>
      </c>
      <c r="R155" s="28">
        <v>6344.04</v>
      </c>
    </row>
    <row r="156" spans="5:18" x14ac:dyDescent="0.75">
      <c r="E156" s="28"/>
      <c r="P156" s="24">
        <v>45089</v>
      </c>
      <c r="Q156" t="s">
        <v>58</v>
      </c>
      <c r="R156" s="28">
        <v>6082.79</v>
      </c>
    </row>
    <row r="157" spans="5:18" x14ac:dyDescent="0.75">
      <c r="E157" s="28"/>
      <c r="P157" s="24">
        <v>45091</v>
      </c>
      <c r="Q157" t="s">
        <v>56</v>
      </c>
      <c r="R157" s="28">
        <v>4217.26</v>
      </c>
    </row>
    <row r="158" spans="5:18" x14ac:dyDescent="0.75">
      <c r="E158" s="28"/>
      <c r="P158" s="24">
        <v>45093</v>
      </c>
      <c r="Q158" t="s">
        <v>57</v>
      </c>
      <c r="R158" s="28">
        <v>7645.36</v>
      </c>
    </row>
    <row r="159" spans="5:18" x14ac:dyDescent="0.75">
      <c r="E159" s="28"/>
      <c r="P159" s="24">
        <v>45093</v>
      </c>
      <c r="Q159" t="s">
        <v>56</v>
      </c>
      <c r="R159" s="28">
        <v>7361.51</v>
      </c>
    </row>
    <row r="160" spans="5:18" x14ac:dyDescent="0.75">
      <c r="E160" s="28"/>
      <c r="P160" s="24">
        <v>45093</v>
      </c>
      <c r="Q160" t="s">
        <v>58</v>
      </c>
      <c r="R160" s="28">
        <v>4197.76</v>
      </c>
    </row>
    <row r="161" spans="5:18" x14ac:dyDescent="0.75">
      <c r="E161" s="28"/>
      <c r="P161" s="24">
        <v>45094</v>
      </c>
      <c r="Q161" t="s">
        <v>59</v>
      </c>
      <c r="R161" s="28">
        <v>7737.13</v>
      </c>
    </row>
    <row r="162" spans="5:18" x14ac:dyDescent="0.75">
      <c r="E162" s="28"/>
      <c r="P162" s="24">
        <v>45095</v>
      </c>
      <c r="Q162" t="s">
        <v>59</v>
      </c>
      <c r="R162" s="28">
        <v>6948.28</v>
      </c>
    </row>
    <row r="163" spans="5:18" x14ac:dyDescent="0.75">
      <c r="E163" s="28"/>
      <c r="P163" s="24">
        <v>45097</v>
      </c>
      <c r="Q163" t="s">
        <v>56</v>
      </c>
      <c r="R163" s="28">
        <v>5735.86</v>
      </c>
    </row>
    <row r="164" spans="5:18" x14ac:dyDescent="0.75">
      <c r="E164" s="28"/>
      <c r="P164" s="24">
        <v>45097</v>
      </c>
      <c r="Q164" t="s">
        <v>57</v>
      </c>
      <c r="R164" s="28">
        <v>5307.59</v>
      </c>
    </row>
    <row r="165" spans="5:18" x14ac:dyDescent="0.75">
      <c r="E165" s="28"/>
      <c r="P165" s="24">
        <v>45097</v>
      </c>
      <c r="Q165" t="s">
        <v>57</v>
      </c>
      <c r="R165" s="28">
        <v>5534.7</v>
      </c>
    </row>
    <row r="166" spans="5:18" x14ac:dyDescent="0.75">
      <c r="E166" s="28"/>
      <c r="P166" s="24">
        <v>45100</v>
      </c>
      <c r="Q166" t="s">
        <v>58</v>
      </c>
      <c r="R166" s="28">
        <v>6854.52</v>
      </c>
    </row>
    <row r="167" spans="5:18" x14ac:dyDescent="0.75">
      <c r="E167" s="28"/>
      <c r="P167" s="24">
        <v>45100</v>
      </c>
      <c r="Q167" t="s">
        <v>58</v>
      </c>
      <c r="R167" s="28">
        <v>5276.25</v>
      </c>
    </row>
    <row r="168" spans="5:18" x14ac:dyDescent="0.75">
      <c r="E168" s="28"/>
      <c r="P168" s="24">
        <v>45102</v>
      </c>
      <c r="Q168" t="s">
        <v>59</v>
      </c>
      <c r="R168" s="28">
        <v>4064.22</v>
      </c>
    </row>
    <row r="169" spans="5:18" x14ac:dyDescent="0.75">
      <c r="E169" s="28"/>
      <c r="P169" s="24">
        <v>45102</v>
      </c>
      <c r="Q169" t="s">
        <v>56</v>
      </c>
      <c r="R169" s="28">
        <v>3835.19</v>
      </c>
    </row>
    <row r="170" spans="5:18" x14ac:dyDescent="0.75">
      <c r="E170" s="28"/>
      <c r="P170" s="24">
        <v>45103</v>
      </c>
      <c r="Q170" t="s">
        <v>57</v>
      </c>
      <c r="R170" s="28">
        <v>4163.58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E9EF1-EBA0-4309-A773-47605D7CC2BE}">
  <sheetPr>
    <tabColor rgb="FFFF0000"/>
  </sheetPr>
  <dimension ref="B1:AC170"/>
  <sheetViews>
    <sheetView zoomScale="70" zoomScaleNormal="70" workbookViewId="0"/>
  </sheetViews>
  <sheetFormatPr defaultRowHeight="14.75" x14ac:dyDescent="0.75"/>
  <cols>
    <col min="1" max="1" width="3.26953125" customWidth="1"/>
    <col min="2" max="2" width="12.86328125" customWidth="1"/>
    <col min="3" max="3" width="13.26953125" customWidth="1"/>
    <col min="4" max="4" width="12.54296875" customWidth="1"/>
    <col min="5" max="5" width="6.40625" customWidth="1"/>
    <col min="6" max="6" width="19.26953125" customWidth="1"/>
    <col min="7" max="7" width="12.7265625" bestFit="1" customWidth="1"/>
    <col min="8" max="8" width="14" customWidth="1"/>
    <col min="9" max="9" width="15.1328125" bestFit="1" customWidth="1"/>
    <col min="10" max="10" width="12.7265625" customWidth="1"/>
    <col min="11" max="11" width="16.54296875" customWidth="1"/>
    <col min="12" max="12" width="17.7265625" customWidth="1"/>
  </cols>
  <sheetData>
    <row r="1" spans="2:29" x14ac:dyDescent="0.75">
      <c r="AC1" t="str" cm="1">
        <f t="array" ref="AC1">_xlfn.TEXTJOIN(" + ",,IF($C$34:$C$62=$C$37,FIXED($D$34:$D$62),""))&amp;" = "&amp;FIXED(SUMIF($C$34:$C$62,$C$37,$D$34:$D$62))</f>
        <v>2,066.43 + 1,797.46 + 3,389.24 + 1,818.23 + 4,546.43 + 43.43 + 3,194.89 + 2,938.14 = 19,794.25</v>
      </c>
    </row>
    <row r="2" spans="2:29" x14ac:dyDescent="0.75">
      <c r="B2" t="s">
        <v>74</v>
      </c>
      <c r="J2" s="1" t="s">
        <v>165</v>
      </c>
      <c r="K2" t="s">
        <v>166</v>
      </c>
    </row>
    <row r="3" spans="2:29" x14ac:dyDescent="0.75">
      <c r="B3" t="s">
        <v>73</v>
      </c>
    </row>
    <row r="6" spans="2:29" x14ac:dyDescent="0.75">
      <c r="B6" s="1" t="s">
        <v>11</v>
      </c>
      <c r="C6" s="1" t="s">
        <v>76</v>
      </c>
      <c r="D6" s="1" t="s">
        <v>75</v>
      </c>
      <c r="E6" s="1"/>
      <c r="F6" t="s">
        <v>76</v>
      </c>
      <c r="G6" t="s">
        <v>163</v>
      </c>
      <c r="H6" t="s">
        <v>164</v>
      </c>
      <c r="J6" t="s">
        <v>163</v>
      </c>
      <c r="K6" t="s">
        <v>164</v>
      </c>
    </row>
    <row r="7" spans="2:29" x14ac:dyDescent="0.75">
      <c r="B7" s="68">
        <v>44931</v>
      </c>
      <c r="C7" t="s">
        <v>58</v>
      </c>
      <c r="D7">
        <v>1645.01</v>
      </c>
      <c r="E7" s="28"/>
      <c r="F7" t="s">
        <v>56</v>
      </c>
      <c r="G7" t="s">
        <v>63</v>
      </c>
      <c r="H7" s="69">
        <v>18036.68</v>
      </c>
      <c r="J7" t="s">
        <v>63</v>
      </c>
      <c r="K7" s="69">
        <v>62629.600000000006</v>
      </c>
    </row>
    <row r="8" spans="2:29" x14ac:dyDescent="0.75">
      <c r="B8" s="68">
        <v>44932</v>
      </c>
      <c r="C8" t="s">
        <v>58</v>
      </c>
      <c r="D8">
        <v>4828.54</v>
      </c>
      <c r="E8" s="28"/>
      <c r="G8" t="s">
        <v>64</v>
      </c>
      <c r="H8" s="69">
        <v>19794.25</v>
      </c>
      <c r="J8" t="s">
        <v>64</v>
      </c>
      <c r="K8" s="69">
        <v>68068.690000000017</v>
      </c>
    </row>
    <row r="9" spans="2:29" x14ac:dyDescent="0.75">
      <c r="B9" s="68">
        <v>44934</v>
      </c>
      <c r="C9" t="s">
        <v>56</v>
      </c>
      <c r="D9">
        <v>3634.56</v>
      </c>
      <c r="E9" s="28"/>
      <c r="G9" t="s">
        <v>65</v>
      </c>
      <c r="H9" s="69">
        <v>10317.84</v>
      </c>
      <c r="J9" t="s">
        <v>65</v>
      </c>
      <c r="K9" s="69">
        <v>58846.960000000006</v>
      </c>
    </row>
    <row r="10" spans="2:29" x14ac:dyDescent="0.75">
      <c r="B10" s="68">
        <v>44937</v>
      </c>
      <c r="C10" t="s">
        <v>56</v>
      </c>
      <c r="D10">
        <v>2713.46</v>
      </c>
      <c r="E10" s="28"/>
      <c r="G10" t="s">
        <v>70</v>
      </c>
      <c r="H10" s="69">
        <v>39529.879999999997</v>
      </c>
      <c r="J10" t="s">
        <v>70</v>
      </c>
      <c r="K10" s="69">
        <v>112047.83</v>
      </c>
    </row>
    <row r="11" spans="2:29" x14ac:dyDescent="0.75">
      <c r="B11" s="68">
        <v>44939</v>
      </c>
      <c r="C11" t="s">
        <v>58</v>
      </c>
      <c r="D11">
        <v>679.07</v>
      </c>
      <c r="E11" s="28"/>
      <c r="G11" t="s">
        <v>71</v>
      </c>
      <c r="H11" s="69">
        <v>20023.189999999999</v>
      </c>
      <c r="J11" t="s">
        <v>71</v>
      </c>
      <c r="K11" s="69">
        <v>111955.33</v>
      </c>
    </row>
    <row r="12" spans="2:29" x14ac:dyDescent="0.75">
      <c r="B12" s="68">
        <v>44939</v>
      </c>
      <c r="C12" t="s">
        <v>59</v>
      </c>
      <c r="D12">
        <v>1526.73</v>
      </c>
      <c r="E12" s="28"/>
      <c r="G12" t="s">
        <v>72</v>
      </c>
      <c r="H12" s="69">
        <v>42592.270000000004</v>
      </c>
      <c r="J12" t="s">
        <v>72</v>
      </c>
      <c r="K12" s="69">
        <v>186718.14999999994</v>
      </c>
    </row>
    <row r="13" spans="2:29" x14ac:dyDescent="0.75">
      <c r="B13" s="68">
        <v>44940</v>
      </c>
      <c r="C13" t="s">
        <v>59</v>
      </c>
      <c r="D13">
        <v>3151.76</v>
      </c>
      <c r="E13" s="28"/>
      <c r="F13" t="s">
        <v>66</v>
      </c>
      <c r="H13" s="69">
        <v>150294.10999999999</v>
      </c>
      <c r="J13" t="s">
        <v>62</v>
      </c>
      <c r="K13" s="69">
        <v>600266.55999999994</v>
      </c>
    </row>
    <row r="14" spans="2:29" x14ac:dyDescent="0.75">
      <c r="B14" s="68">
        <v>44940</v>
      </c>
      <c r="C14" t="s">
        <v>57</v>
      </c>
      <c r="D14">
        <v>3554.02</v>
      </c>
      <c r="E14" s="28"/>
      <c r="F14" t="s">
        <v>58</v>
      </c>
      <c r="G14" t="s">
        <v>63</v>
      </c>
      <c r="H14" s="69">
        <v>16071.94</v>
      </c>
    </row>
    <row r="15" spans="2:29" x14ac:dyDescent="0.75">
      <c r="B15" s="68">
        <v>44940</v>
      </c>
      <c r="C15" t="s">
        <v>59</v>
      </c>
      <c r="D15">
        <v>3409.51</v>
      </c>
      <c r="E15" s="28"/>
      <c r="G15" t="s">
        <v>64</v>
      </c>
      <c r="H15" s="69">
        <v>13144.820000000002</v>
      </c>
    </row>
    <row r="16" spans="2:29" x14ac:dyDescent="0.75">
      <c r="B16" s="68">
        <v>44941</v>
      </c>
      <c r="C16" t="s">
        <v>56</v>
      </c>
      <c r="D16">
        <v>3361.29</v>
      </c>
      <c r="E16" s="28"/>
      <c r="G16" t="s">
        <v>65</v>
      </c>
      <c r="H16" s="69">
        <v>13509.22</v>
      </c>
    </row>
    <row r="17" spans="2:8" x14ac:dyDescent="0.75">
      <c r="B17" s="68">
        <v>44941</v>
      </c>
      <c r="C17" t="s">
        <v>57</v>
      </c>
      <c r="D17">
        <v>458.09</v>
      </c>
      <c r="E17" s="28"/>
      <c r="G17" t="s">
        <v>70</v>
      </c>
      <c r="H17" s="69">
        <v>22758.2</v>
      </c>
    </row>
    <row r="18" spans="2:8" x14ac:dyDescent="0.75">
      <c r="B18" s="68">
        <v>44941</v>
      </c>
      <c r="C18" t="s">
        <v>56</v>
      </c>
      <c r="D18">
        <v>2140.04</v>
      </c>
      <c r="E18" s="28"/>
      <c r="G18" t="s">
        <v>71</v>
      </c>
      <c r="H18" s="69">
        <v>24567.18</v>
      </c>
    </row>
    <row r="19" spans="2:8" x14ac:dyDescent="0.75">
      <c r="B19" s="68">
        <v>44943</v>
      </c>
      <c r="C19" t="s">
        <v>58</v>
      </c>
      <c r="D19">
        <v>3882.28</v>
      </c>
      <c r="E19" s="28"/>
      <c r="G19" t="s">
        <v>72</v>
      </c>
      <c r="H19" s="69">
        <v>51211.06</v>
      </c>
    </row>
    <row r="20" spans="2:8" x14ac:dyDescent="0.75">
      <c r="B20" s="68">
        <v>44947</v>
      </c>
      <c r="C20" t="s">
        <v>56</v>
      </c>
      <c r="D20">
        <v>1608.7</v>
      </c>
      <c r="E20" s="28"/>
      <c r="F20" t="s">
        <v>67</v>
      </c>
      <c r="H20" s="69">
        <v>141262.42000000001</v>
      </c>
    </row>
    <row r="21" spans="2:8" x14ac:dyDescent="0.75">
      <c r="B21" s="68">
        <v>44947</v>
      </c>
      <c r="C21" t="s">
        <v>59</v>
      </c>
      <c r="D21">
        <v>3223.12</v>
      </c>
      <c r="E21" s="28"/>
      <c r="F21" t="s">
        <v>57</v>
      </c>
      <c r="G21" t="s">
        <v>63</v>
      </c>
      <c r="H21" s="69">
        <v>9467.2999999999993</v>
      </c>
    </row>
    <row r="22" spans="2:8" x14ac:dyDescent="0.75">
      <c r="B22" s="68">
        <v>44948</v>
      </c>
      <c r="C22" t="s">
        <v>59</v>
      </c>
      <c r="D22">
        <v>98.57</v>
      </c>
      <c r="E22" s="28"/>
      <c r="G22" t="s">
        <v>64</v>
      </c>
      <c r="H22" s="69">
        <v>21873.699999999997</v>
      </c>
    </row>
    <row r="23" spans="2:8" x14ac:dyDescent="0.75">
      <c r="B23" s="68">
        <v>44948</v>
      </c>
      <c r="C23" t="s">
        <v>57</v>
      </c>
      <c r="D23">
        <v>1616.32</v>
      </c>
      <c r="E23" s="28"/>
      <c r="G23" t="s">
        <v>65</v>
      </c>
      <c r="H23" s="69">
        <v>16247.12</v>
      </c>
    </row>
    <row r="24" spans="2:8" x14ac:dyDescent="0.75">
      <c r="B24" s="68">
        <v>44949</v>
      </c>
      <c r="C24" t="s">
        <v>56</v>
      </c>
      <c r="D24">
        <v>2907.42</v>
      </c>
      <c r="E24" s="28"/>
      <c r="G24" t="s">
        <v>70</v>
      </c>
      <c r="H24" s="69">
        <v>25026.29</v>
      </c>
    </row>
    <row r="25" spans="2:8" x14ac:dyDescent="0.75">
      <c r="B25" s="68">
        <v>44951</v>
      </c>
      <c r="C25" t="s">
        <v>59</v>
      </c>
      <c r="D25">
        <v>2384.9699999999998</v>
      </c>
      <c r="E25" s="28"/>
      <c r="G25" t="s">
        <v>71</v>
      </c>
      <c r="H25" s="69">
        <v>38757.670000000006</v>
      </c>
    </row>
    <row r="26" spans="2:8" x14ac:dyDescent="0.75">
      <c r="B26" s="68">
        <v>44951</v>
      </c>
      <c r="C26" t="s">
        <v>58</v>
      </c>
      <c r="D26">
        <v>4326.08</v>
      </c>
      <c r="E26" s="28"/>
      <c r="G26" t="s">
        <v>72</v>
      </c>
      <c r="H26" s="69">
        <v>33445.379999999997</v>
      </c>
    </row>
    <row r="27" spans="2:8" x14ac:dyDescent="0.75">
      <c r="B27" s="68">
        <v>44951</v>
      </c>
      <c r="C27" t="s">
        <v>58</v>
      </c>
      <c r="D27">
        <v>554.62</v>
      </c>
      <c r="E27" s="28"/>
      <c r="F27" t="s">
        <v>68</v>
      </c>
      <c r="H27" s="69">
        <v>144817.46000000002</v>
      </c>
    </row>
    <row r="28" spans="2:8" x14ac:dyDescent="0.75">
      <c r="B28" s="68">
        <v>44952</v>
      </c>
      <c r="C28" t="s">
        <v>59</v>
      </c>
      <c r="D28">
        <v>1904.62</v>
      </c>
      <c r="E28" s="28"/>
      <c r="F28" t="s">
        <v>59</v>
      </c>
      <c r="G28" t="s">
        <v>63</v>
      </c>
      <c r="H28" s="69">
        <v>19053.68</v>
      </c>
    </row>
    <row r="29" spans="2:8" x14ac:dyDescent="0.75">
      <c r="B29" s="68">
        <v>44952</v>
      </c>
      <c r="C29" t="s">
        <v>58</v>
      </c>
      <c r="D29">
        <v>156.34</v>
      </c>
      <c r="E29" s="28"/>
      <c r="G29" t="s">
        <v>64</v>
      </c>
      <c r="H29" s="69">
        <v>13255.920000000002</v>
      </c>
    </row>
    <row r="30" spans="2:8" x14ac:dyDescent="0.75">
      <c r="B30" s="68">
        <v>44953</v>
      </c>
      <c r="C30" t="s">
        <v>56</v>
      </c>
      <c r="D30">
        <v>883.34</v>
      </c>
      <c r="E30" s="28"/>
      <c r="G30" t="s">
        <v>65</v>
      </c>
      <c r="H30" s="69">
        <v>18772.78</v>
      </c>
    </row>
    <row r="31" spans="2:8" x14ac:dyDescent="0.75">
      <c r="B31" s="68">
        <v>44955</v>
      </c>
      <c r="C31" t="s">
        <v>57</v>
      </c>
      <c r="D31">
        <v>3838.87</v>
      </c>
      <c r="E31" s="28"/>
      <c r="G31" t="s">
        <v>70</v>
      </c>
      <c r="H31" s="69">
        <v>24733.46</v>
      </c>
    </row>
    <row r="32" spans="2:8" x14ac:dyDescent="0.75">
      <c r="B32" s="68">
        <v>44956</v>
      </c>
      <c r="C32" t="s">
        <v>56</v>
      </c>
      <c r="D32">
        <v>787.87</v>
      </c>
      <c r="E32" s="28"/>
      <c r="G32" t="s">
        <v>71</v>
      </c>
      <c r="H32" s="69">
        <v>28607.29</v>
      </c>
    </row>
    <row r="33" spans="2:8" x14ac:dyDescent="0.75">
      <c r="B33" s="68">
        <v>44956</v>
      </c>
      <c r="C33" t="s">
        <v>59</v>
      </c>
      <c r="D33">
        <v>3354.4</v>
      </c>
      <c r="E33" s="28"/>
      <c r="G33" t="s">
        <v>72</v>
      </c>
      <c r="H33" s="69">
        <v>59469.440000000002</v>
      </c>
    </row>
    <row r="34" spans="2:8" x14ac:dyDescent="0.75">
      <c r="B34" s="68">
        <v>44958</v>
      </c>
      <c r="C34" t="s">
        <v>57</v>
      </c>
      <c r="D34">
        <v>4467.0200000000004</v>
      </c>
      <c r="E34" s="28"/>
      <c r="F34" t="s">
        <v>69</v>
      </c>
      <c r="H34" s="69">
        <v>163892.57</v>
      </c>
    </row>
    <row r="35" spans="2:8" x14ac:dyDescent="0.75">
      <c r="B35" s="68">
        <v>44958</v>
      </c>
      <c r="C35" t="s">
        <v>58</v>
      </c>
      <c r="D35">
        <v>4434.0600000000004</v>
      </c>
      <c r="E35" s="28"/>
      <c r="F35" t="s">
        <v>62</v>
      </c>
      <c r="H35" s="69">
        <v>600266.56000000006</v>
      </c>
    </row>
    <row r="36" spans="2:8" x14ac:dyDescent="0.75">
      <c r="B36" s="68">
        <v>44959</v>
      </c>
      <c r="C36" t="s">
        <v>58</v>
      </c>
      <c r="D36">
        <v>1970.14</v>
      </c>
      <c r="E36" s="28"/>
    </row>
    <row r="37" spans="2:8" x14ac:dyDescent="0.75">
      <c r="B37" s="68">
        <v>44959</v>
      </c>
      <c r="C37" t="s">
        <v>56</v>
      </c>
      <c r="D37">
        <v>2066.4299999999998</v>
      </c>
      <c r="E37" s="28"/>
    </row>
    <row r="38" spans="2:8" x14ac:dyDescent="0.75">
      <c r="B38" s="68">
        <v>44960</v>
      </c>
      <c r="C38" t="s">
        <v>56</v>
      </c>
      <c r="D38">
        <v>1797.46</v>
      </c>
      <c r="E38" s="28"/>
    </row>
    <row r="39" spans="2:8" x14ac:dyDescent="0.75">
      <c r="B39" s="68">
        <v>44960</v>
      </c>
      <c r="C39" t="s">
        <v>58</v>
      </c>
      <c r="D39">
        <v>1635.13</v>
      </c>
      <c r="E39" s="28"/>
    </row>
    <row r="40" spans="2:8" x14ac:dyDescent="0.75">
      <c r="B40" s="68">
        <v>44960</v>
      </c>
      <c r="C40" t="s">
        <v>56</v>
      </c>
      <c r="D40">
        <v>3389.24</v>
      </c>
      <c r="E40" s="28"/>
    </row>
    <row r="41" spans="2:8" x14ac:dyDescent="0.75">
      <c r="B41" s="68">
        <v>44962</v>
      </c>
      <c r="C41" t="s">
        <v>57</v>
      </c>
      <c r="D41">
        <v>1775.61</v>
      </c>
      <c r="E41" s="28"/>
    </row>
    <row r="42" spans="2:8" x14ac:dyDescent="0.75">
      <c r="B42" s="68">
        <v>44964</v>
      </c>
      <c r="C42" t="s">
        <v>58</v>
      </c>
      <c r="D42">
        <v>67.38</v>
      </c>
      <c r="E42" s="28"/>
    </row>
    <row r="43" spans="2:8" x14ac:dyDescent="0.75">
      <c r="B43" s="68">
        <v>44964</v>
      </c>
      <c r="C43" t="s">
        <v>57</v>
      </c>
      <c r="D43">
        <v>1363.2</v>
      </c>
      <c r="E43" s="28"/>
    </row>
    <row r="44" spans="2:8" x14ac:dyDescent="0.75">
      <c r="B44" s="68">
        <v>44964</v>
      </c>
      <c r="C44" t="s">
        <v>59</v>
      </c>
      <c r="D44">
        <v>1854.64</v>
      </c>
      <c r="E44" s="28"/>
    </row>
    <row r="45" spans="2:8" x14ac:dyDescent="0.75">
      <c r="B45" s="68">
        <v>44965</v>
      </c>
      <c r="C45" t="s">
        <v>57</v>
      </c>
      <c r="D45">
        <v>1450.63</v>
      </c>
      <c r="E45" s="28"/>
    </row>
    <row r="46" spans="2:8" x14ac:dyDescent="0.75">
      <c r="B46" s="68">
        <v>44965</v>
      </c>
      <c r="C46" t="s">
        <v>56</v>
      </c>
      <c r="D46">
        <v>1818.23</v>
      </c>
      <c r="E46" s="28"/>
    </row>
    <row r="47" spans="2:8" x14ac:dyDescent="0.75">
      <c r="B47" s="68">
        <v>44965</v>
      </c>
      <c r="C47" t="s">
        <v>56</v>
      </c>
      <c r="D47">
        <v>4546.43</v>
      </c>
      <c r="E47" s="28"/>
    </row>
    <row r="48" spans="2:8" x14ac:dyDescent="0.75">
      <c r="B48" s="68">
        <v>44966</v>
      </c>
      <c r="C48" t="s">
        <v>59</v>
      </c>
      <c r="D48">
        <v>4710.5200000000004</v>
      </c>
      <c r="E48" s="28"/>
    </row>
    <row r="49" spans="2:5" x14ac:dyDescent="0.75">
      <c r="B49" s="68">
        <v>44969</v>
      </c>
      <c r="C49" t="s">
        <v>59</v>
      </c>
      <c r="D49">
        <v>1482.88</v>
      </c>
      <c r="E49" s="28"/>
    </row>
    <row r="50" spans="2:5" x14ac:dyDescent="0.75">
      <c r="B50" s="68">
        <v>44969</v>
      </c>
      <c r="C50" t="s">
        <v>57</v>
      </c>
      <c r="D50">
        <v>2322.23</v>
      </c>
      <c r="E50" s="28"/>
    </row>
    <row r="51" spans="2:5" x14ac:dyDescent="0.75">
      <c r="B51" s="68">
        <v>44970</v>
      </c>
      <c r="C51" t="s">
        <v>57</v>
      </c>
      <c r="D51">
        <v>1561.53</v>
      </c>
      <c r="E51" s="28"/>
    </row>
    <row r="52" spans="2:5" x14ac:dyDescent="0.75">
      <c r="B52" s="68">
        <v>44971</v>
      </c>
      <c r="C52" t="s">
        <v>59</v>
      </c>
      <c r="D52">
        <v>4510.13</v>
      </c>
      <c r="E52" s="28"/>
    </row>
    <row r="53" spans="2:5" x14ac:dyDescent="0.75">
      <c r="B53" s="68">
        <v>44971</v>
      </c>
      <c r="C53" t="s">
        <v>57</v>
      </c>
      <c r="D53">
        <v>1576.29</v>
      </c>
      <c r="E53" s="28"/>
    </row>
    <row r="54" spans="2:5" x14ac:dyDescent="0.75">
      <c r="B54" s="68">
        <v>44972</v>
      </c>
      <c r="C54" t="s">
        <v>58</v>
      </c>
      <c r="D54">
        <v>4297.68</v>
      </c>
      <c r="E54" s="28"/>
    </row>
    <row r="55" spans="2:5" x14ac:dyDescent="0.75">
      <c r="B55" s="68">
        <v>44973</v>
      </c>
      <c r="C55" t="s">
        <v>56</v>
      </c>
      <c r="D55">
        <v>43.43</v>
      </c>
      <c r="E55" s="28"/>
    </row>
    <row r="56" spans="2:5" x14ac:dyDescent="0.75">
      <c r="B56" s="68">
        <v>44973</v>
      </c>
      <c r="C56" t="s">
        <v>58</v>
      </c>
      <c r="D56">
        <v>740.43</v>
      </c>
      <c r="E56" s="28"/>
    </row>
    <row r="57" spans="2:5" x14ac:dyDescent="0.75">
      <c r="B57" s="68">
        <v>44979</v>
      </c>
      <c r="C57" t="s">
        <v>57</v>
      </c>
      <c r="D57">
        <v>554.48</v>
      </c>
      <c r="E57" s="28"/>
    </row>
    <row r="58" spans="2:5" x14ac:dyDescent="0.75">
      <c r="B58" s="68">
        <v>44979</v>
      </c>
      <c r="C58" t="s">
        <v>56</v>
      </c>
      <c r="D58">
        <v>3194.89</v>
      </c>
      <c r="E58" s="28"/>
    </row>
    <row r="59" spans="2:5" x14ac:dyDescent="0.75">
      <c r="B59" s="68">
        <v>44980</v>
      </c>
      <c r="C59" t="s">
        <v>57</v>
      </c>
      <c r="D59">
        <v>4063.91</v>
      </c>
      <c r="E59" s="28"/>
    </row>
    <row r="60" spans="2:5" x14ac:dyDescent="0.75">
      <c r="B60" s="68">
        <v>44981</v>
      </c>
      <c r="C60" t="s">
        <v>59</v>
      </c>
      <c r="D60">
        <v>697.75</v>
      </c>
      <c r="E60" s="28"/>
    </row>
    <row r="61" spans="2:5" x14ac:dyDescent="0.75">
      <c r="B61" s="68">
        <v>44982</v>
      </c>
      <c r="C61" t="s">
        <v>56</v>
      </c>
      <c r="D61">
        <v>2938.14</v>
      </c>
      <c r="E61" s="28"/>
    </row>
    <row r="62" spans="2:5" x14ac:dyDescent="0.75">
      <c r="B62" s="68">
        <v>44982</v>
      </c>
      <c r="C62" t="s">
        <v>57</v>
      </c>
      <c r="D62">
        <v>2738.8</v>
      </c>
      <c r="E62" s="28"/>
    </row>
    <row r="63" spans="2:5" x14ac:dyDescent="0.75">
      <c r="B63" s="68">
        <v>44986</v>
      </c>
      <c r="C63" t="s">
        <v>59</v>
      </c>
      <c r="D63">
        <v>4690.49</v>
      </c>
      <c r="E63" s="28"/>
    </row>
    <row r="64" spans="2:5" x14ac:dyDescent="0.75">
      <c r="B64" s="68">
        <v>44987</v>
      </c>
      <c r="C64" t="s">
        <v>58</v>
      </c>
      <c r="D64">
        <v>1777.52</v>
      </c>
      <c r="E64" s="28"/>
    </row>
    <row r="65" spans="2:5" x14ac:dyDescent="0.75">
      <c r="B65" s="68">
        <v>44990</v>
      </c>
      <c r="C65" t="s">
        <v>59</v>
      </c>
      <c r="D65">
        <v>4294.17</v>
      </c>
      <c r="E65" s="28"/>
    </row>
    <row r="66" spans="2:5" x14ac:dyDescent="0.75">
      <c r="B66" s="68">
        <v>44993</v>
      </c>
      <c r="C66" t="s">
        <v>58</v>
      </c>
      <c r="D66">
        <v>3709.57</v>
      </c>
      <c r="E66" s="28"/>
    </row>
    <row r="67" spans="2:5" x14ac:dyDescent="0.75">
      <c r="B67" s="68">
        <v>44994</v>
      </c>
      <c r="C67" t="s">
        <v>57</v>
      </c>
      <c r="D67">
        <v>2200.5300000000002</v>
      </c>
      <c r="E67" s="28"/>
    </row>
    <row r="68" spans="2:5" x14ac:dyDescent="0.75">
      <c r="B68" s="68">
        <v>44997</v>
      </c>
      <c r="C68" t="s">
        <v>56</v>
      </c>
      <c r="D68">
        <v>4410.6099999999997</v>
      </c>
      <c r="E68" s="28"/>
    </row>
    <row r="69" spans="2:5" x14ac:dyDescent="0.75">
      <c r="B69" s="68">
        <v>44997</v>
      </c>
      <c r="C69" t="s">
        <v>57</v>
      </c>
      <c r="D69">
        <v>4752.4799999999996</v>
      </c>
      <c r="E69" s="28"/>
    </row>
    <row r="70" spans="2:5" x14ac:dyDescent="0.75">
      <c r="B70" s="68">
        <v>44998</v>
      </c>
      <c r="C70" t="s">
        <v>59</v>
      </c>
      <c r="D70">
        <v>3170.86</v>
      </c>
      <c r="E70" s="28"/>
    </row>
    <row r="71" spans="2:5" x14ac:dyDescent="0.75">
      <c r="B71" s="68">
        <v>44999</v>
      </c>
      <c r="C71" t="s">
        <v>56</v>
      </c>
      <c r="D71">
        <v>2539.84</v>
      </c>
      <c r="E71" s="28"/>
    </row>
    <row r="72" spans="2:5" x14ac:dyDescent="0.75">
      <c r="B72" s="68">
        <v>45000</v>
      </c>
      <c r="C72" t="s">
        <v>58</v>
      </c>
      <c r="D72">
        <v>2026.19</v>
      </c>
      <c r="E72" s="28"/>
    </row>
    <row r="73" spans="2:5" x14ac:dyDescent="0.75">
      <c r="B73" s="68">
        <v>45001</v>
      </c>
      <c r="C73" t="s">
        <v>56</v>
      </c>
      <c r="D73">
        <v>3367.39</v>
      </c>
      <c r="E73" s="28"/>
    </row>
    <row r="74" spans="2:5" x14ac:dyDescent="0.75">
      <c r="B74" s="68">
        <v>45001</v>
      </c>
      <c r="C74" t="s">
        <v>59</v>
      </c>
      <c r="D74">
        <v>494.38</v>
      </c>
      <c r="E74" s="28"/>
    </row>
    <row r="75" spans="2:5" x14ac:dyDescent="0.75">
      <c r="B75" s="68">
        <v>45004</v>
      </c>
      <c r="C75" t="s">
        <v>57</v>
      </c>
      <c r="D75">
        <v>4499.43</v>
      </c>
      <c r="E75" s="28"/>
    </row>
    <row r="76" spans="2:5" x14ac:dyDescent="0.75">
      <c r="B76" s="68">
        <v>45009</v>
      </c>
      <c r="C76" t="s">
        <v>58</v>
      </c>
      <c r="D76">
        <v>1723.54</v>
      </c>
      <c r="E76" s="28"/>
    </row>
    <row r="77" spans="2:5" x14ac:dyDescent="0.75">
      <c r="B77" s="68">
        <v>45011</v>
      </c>
      <c r="C77" t="s">
        <v>59</v>
      </c>
      <c r="D77">
        <v>3263.26</v>
      </c>
      <c r="E77" s="28"/>
    </row>
    <row r="78" spans="2:5" x14ac:dyDescent="0.75">
      <c r="B78" s="68">
        <v>45012</v>
      </c>
      <c r="C78" t="s">
        <v>59</v>
      </c>
      <c r="D78">
        <v>2859.62</v>
      </c>
      <c r="E78" s="28"/>
    </row>
    <row r="79" spans="2:5" x14ac:dyDescent="0.75">
      <c r="B79" s="68">
        <v>45013</v>
      </c>
      <c r="C79" t="s">
        <v>57</v>
      </c>
      <c r="D79">
        <v>2220.35</v>
      </c>
      <c r="E79" s="28"/>
    </row>
    <row r="80" spans="2:5" x14ac:dyDescent="0.75">
      <c r="B80" s="68">
        <v>45014</v>
      </c>
      <c r="C80" t="s">
        <v>58</v>
      </c>
      <c r="D80">
        <v>4272.3999999999996</v>
      </c>
      <c r="E80" s="28"/>
    </row>
    <row r="81" spans="2:18" x14ac:dyDescent="0.75">
      <c r="B81" s="68">
        <v>45014</v>
      </c>
      <c r="C81" t="s">
        <v>57</v>
      </c>
      <c r="D81">
        <v>2574.33</v>
      </c>
      <c r="E81" s="28"/>
    </row>
    <row r="82" spans="2:18" x14ac:dyDescent="0.75">
      <c r="B82" s="68">
        <v>45017</v>
      </c>
      <c r="C82" t="s">
        <v>57</v>
      </c>
      <c r="D82" s="28">
        <v>5229.01</v>
      </c>
      <c r="E82" s="28"/>
      <c r="P82" s="24">
        <v>45017</v>
      </c>
      <c r="Q82" t="s">
        <v>57</v>
      </c>
      <c r="R82" s="28">
        <v>5229.01</v>
      </c>
    </row>
    <row r="83" spans="2:18" x14ac:dyDescent="0.75">
      <c r="B83" s="68">
        <v>45017</v>
      </c>
      <c r="C83" t="s">
        <v>56</v>
      </c>
      <c r="D83" s="28">
        <v>4151.47</v>
      </c>
      <c r="E83" s="28"/>
      <c r="P83" s="24">
        <v>45017</v>
      </c>
      <c r="Q83" t="s">
        <v>56</v>
      </c>
      <c r="R83" s="28">
        <v>4151.47</v>
      </c>
    </row>
    <row r="84" spans="2:18" x14ac:dyDescent="0.75">
      <c r="B84" s="68">
        <v>45018</v>
      </c>
      <c r="C84" t="s">
        <v>56</v>
      </c>
      <c r="D84" s="28">
        <v>4213.6499999999996</v>
      </c>
      <c r="E84" s="28"/>
      <c r="P84" s="24">
        <v>45018</v>
      </c>
      <c r="Q84" t="s">
        <v>56</v>
      </c>
      <c r="R84" s="28">
        <v>4213.6499999999996</v>
      </c>
    </row>
    <row r="85" spans="2:18" x14ac:dyDescent="0.75">
      <c r="B85" s="68">
        <v>45019</v>
      </c>
      <c r="C85" t="s">
        <v>57</v>
      </c>
      <c r="D85" s="28">
        <v>1616.68</v>
      </c>
      <c r="E85" s="28"/>
      <c r="P85" s="24">
        <v>45019</v>
      </c>
      <c r="Q85" t="s">
        <v>57</v>
      </c>
      <c r="R85" s="28">
        <v>1616.68</v>
      </c>
    </row>
    <row r="86" spans="2:18" x14ac:dyDescent="0.75">
      <c r="B86" s="68">
        <v>45020</v>
      </c>
      <c r="C86" t="s">
        <v>58</v>
      </c>
      <c r="D86" s="28">
        <v>2320.8000000000002</v>
      </c>
      <c r="E86" s="28"/>
      <c r="P86" s="24">
        <v>45020</v>
      </c>
      <c r="Q86" t="s">
        <v>58</v>
      </c>
      <c r="R86" s="28">
        <v>2320.8000000000002</v>
      </c>
    </row>
    <row r="87" spans="2:18" x14ac:dyDescent="0.75">
      <c r="B87" s="68">
        <v>45022</v>
      </c>
      <c r="C87" t="s">
        <v>59</v>
      </c>
      <c r="D87" s="28">
        <v>4672.2</v>
      </c>
      <c r="E87" s="28"/>
      <c r="P87" s="24">
        <v>45022</v>
      </c>
      <c r="Q87" t="s">
        <v>59</v>
      </c>
      <c r="R87" s="28">
        <v>4672.2</v>
      </c>
    </row>
    <row r="88" spans="2:18" x14ac:dyDescent="0.75">
      <c r="B88" s="68">
        <v>45022</v>
      </c>
      <c r="C88" t="s">
        <v>56</v>
      </c>
      <c r="D88" s="28">
        <v>3164.17</v>
      </c>
      <c r="E88" s="28"/>
      <c r="P88" s="24">
        <v>45022</v>
      </c>
      <c r="Q88" t="s">
        <v>56</v>
      </c>
      <c r="R88" s="28">
        <v>3164.17</v>
      </c>
    </row>
    <row r="89" spans="2:18" x14ac:dyDescent="0.75">
      <c r="B89" s="68">
        <v>45023</v>
      </c>
      <c r="C89" t="s">
        <v>59</v>
      </c>
      <c r="D89" s="28">
        <v>3544.53</v>
      </c>
      <c r="E89" s="28"/>
      <c r="P89" s="24">
        <v>45023</v>
      </c>
      <c r="Q89" t="s">
        <v>59</v>
      </c>
      <c r="R89" s="28">
        <v>3544.53</v>
      </c>
    </row>
    <row r="90" spans="2:18" x14ac:dyDescent="0.75">
      <c r="B90" s="68">
        <v>45024</v>
      </c>
      <c r="C90" t="s">
        <v>56</v>
      </c>
      <c r="D90" s="28">
        <v>4532.2299999999996</v>
      </c>
      <c r="E90" s="28"/>
      <c r="P90" s="24">
        <v>45024</v>
      </c>
      <c r="Q90" t="s">
        <v>56</v>
      </c>
      <c r="R90" s="28">
        <v>4532.2299999999996</v>
      </c>
    </row>
    <row r="91" spans="2:18" x14ac:dyDescent="0.75">
      <c r="B91" s="68">
        <v>45025</v>
      </c>
      <c r="C91" t="s">
        <v>58</v>
      </c>
      <c r="D91" s="28">
        <v>2321.62</v>
      </c>
      <c r="E91" s="28"/>
      <c r="P91" s="24">
        <v>45025</v>
      </c>
      <c r="Q91" t="s">
        <v>58</v>
      </c>
      <c r="R91" s="28">
        <v>2321.62</v>
      </c>
    </row>
    <row r="92" spans="2:18" x14ac:dyDescent="0.75">
      <c r="B92" s="68">
        <v>45027</v>
      </c>
      <c r="C92" t="s">
        <v>58</v>
      </c>
      <c r="D92" s="28">
        <v>3939.16</v>
      </c>
      <c r="E92" s="28"/>
      <c r="P92" s="24">
        <v>45027</v>
      </c>
      <c r="Q92" t="s">
        <v>58</v>
      </c>
      <c r="R92" s="28">
        <v>3939.16</v>
      </c>
    </row>
    <row r="93" spans="2:18" x14ac:dyDescent="0.75">
      <c r="B93" s="68">
        <v>45031</v>
      </c>
      <c r="C93" t="s">
        <v>56</v>
      </c>
      <c r="D93" s="28">
        <v>2980.75</v>
      </c>
      <c r="E93" s="28"/>
      <c r="P93" s="24">
        <v>45031</v>
      </c>
      <c r="Q93" t="s">
        <v>56</v>
      </c>
      <c r="R93" s="28">
        <v>2980.75</v>
      </c>
    </row>
    <row r="94" spans="2:18" x14ac:dyDescent="0.75">
      <c r="B94" s="68">
        <v>45032</v>
      </c>
      <c r="C94" t="s">
        <v>57</v>
      </c>
      <c r="D94" s="28">
        <v>3062.21</v>
      </c>
      <c r="E94" s="28"/>
      <c r="P94" s="24">
        <v>45032</v>
      </c>
      <c r="Q94" t="s">
        <v>57</v>
      </c>
      <c r="R94" s="28">
        <v>3062.21</v>
      </c>
    </row>
    <row r="95" spans="2:18" x14ac:dyDescent="0.75">
      <c r="B95" s="68">
        <v>45033</v>
      </c>
      <c r="C95" t="s">
        <v>57</v>
      </c>
      <c r="D95" s="28">
        <v>6239.21</v>
      </c>
      <c r="E95" s="28"/>
      <c r="P95" s="24">
        <v>45033</v>
      </c>
      <c r="Q95" t="s">
        <v>57</v>
      </c>
      <c r="R95" s="28">
        <v>6239.21</v>
      </c>
    </row>
    <row r="96" spans="2:18" x14ac:dyDescent="0.75">
      <c r="B96" s="68">
        <v>45034</v>
      </c>
      <c r="C96" t="s">
        <v>56</v>
      </c>
      <c r="D96" s="28">
        <v>2906.82</v>
      </c>
      <c r="E96" s="28"/>
      <c r="P96" s="24">
        <v>45034</v>
      </c>
      <c r="Q96" t="s">
        <v>56</v>
      </c>
      <c r="R96" s="28">
        <v>2906.82</v>
      </c>
    </row>
    <row r="97" spans="2:18" x14ac:dyDescent="0.75">
      <c r="B97" s="68">
        <v>45035</v>
      </c>
      <c r="C97" t="s">
        <v>57</v>
      </c>
      <c r="D97" s="28">
        <v>5812.71</v>
      </c>
      <c r="E97" s="28"/>
      <c r="P97" s="24">
        <v>45035</v>
      </c>
      <c r="Q97" t="s">
        <v>57</v>
      </c>
      <c r="R97" s="28">
        <v>5812.71</v>
      </c>
    </row>
    <row r="98" spans="2:18" x14ac:dyDescent="0.75">
      <c r="B98" s="68">
        <v>45036</v>
      </c>
      <c r="C98" t="s">
        <v>58</v>
      </c>
      <c r="D98" s="28">
        <v>6139.01</v>
      </c>
      <c r="E98" s="28"/>
      <c r="P98" s="24">
        <v>45036</v>
      </c>
      <c r="Q98" t="s">
        <v>58</v>
      </c>
      <c r="R98" s="28">
        <v>6139.01</v>
      </c>
    </row>
    <row r="99" spans="2:18" x14ac:dyDescent="0.75">
      <c r="B99" s="68">
        <v>45036</v>
      </c>
      <c r="C99" t="s">
        <v>56</v>
      </c>
      <c r="D99" s="28">
        <v>2248.7800000000002</v>
      </c>
      <c r="E99" s="28"/>
      <c r="P99" s="24">
        <v>45036</v>
      </c>
      <c r="Q99" t="s">
        <v>56</v>
      </c>
      <c r="R99" s="28">
        <v>2248.7800000000002</v>
      </c>
    </row>
    <row r="100" spans="2:18" x14ac:dyDescent="0.75">
      <c r="B100" s="68">
        <v>45036</v>
      </c>
      <c r="C100" t="s">
        <v>56</v>
      </c>
      <c r="D100" s="28">
        <v>4344.4399999999996</v>
      </c>
      <c r="E100" s="28"/>
      <c r="P100" s="24">
        <v>45036</v>
      </c>
      <c r="Q100" t="s">
        <v>56</v>
      </c>
      <c r="R100" s="28">
        <v>4344.4399999999996</v>
      </c>
    </row>
    <row r="101" spans="2:18" x14ac:dyDescent="0.75">
      <c r="B101" s="68">
        <v>45038</v>
      </c>
      <c r="C101" t="s">
        <v>59</v>
      </c>
      <c r="D101" s="28">
        <v>4981.83</v>
      </c>
      <c r="E101" s="28"/>
      <c r="P101" s="24">
        <v>45038</v>
      </c>
      <c r="Q101" t="s">
        <v>59</v>
      </c>
      <c r="R101" s="28">
        <v>4981.83</v>
      </c>
    </row>
    <row r="102" spans="2:18" x14ac:dyDescent="0.75">
      <c r="B102" s="68">
        <v>45041</v>
      </c>
      <c r="C102" t="s">
        <v>57</v>
      </c>
      <c r="D102" s="28">
        <v>3066.47</v>
      </c>
      <c r="E102" s="28"/>
      <c r="P102" s="24">
        <v>45041</v>
      </c>
      <c r="Q102" t="s">
        <v>57</v>
      </c>
      <c r="R102" s="28">
        <v>3066.47</v>
      </c>
    </row>
    <row r="103" spans="2:18" x14ac:dyDescent="0.75">
      <c r="B103" s="68">
        <v>45041</v>
      </c>
      <c r="C103" t="s">
        <v>56</v>
      </c>
      <c r="D103" s="28">
        <v>2925.87</v>
      </c>
      <c r="E103" s="28"/>
      <c r="P103" s="24">
        <v>45041</v>
      </c>
      <c r="Q103" t="s">
        <v>56</v>
      </c>
      <c r="R103" s="28">
        <v>2925.87</v>
      </c>
    </row>
    <row r="104" spans="2:18" x14ac:dyDescent="0.75">
      <c r="B104" s="68">
        <v>45044</v>
      </c>
      <c r="C104" t="s">
        <v>58</v>
      </c>
      <c r="D104" s="28">
        <v>3360.52</v>
      </c>
      <c r="E104" s="28"/>
      <c r="P104" s="24">
        <v>45044</v>
      </c>
      <c r="Q104" t="s">
        <v>58</v>
      </c>
      <c r="R104" s="28">
        <v>3360.52</v>
      </c>
    </row>
    <row r="105" spans="2:18" x14ac:dyDescent="0.75">
      <c r="B105" s="68">
        <v>45045</v>
      </c>
      <c r="C105" t="s">
        <v>59</v>
      </c>
      <c r="D105" s="28">
        <v>6476.19</v>
      </c>
      <c r="E105" s="28"/>
      <c r="P105" s="24">
        <v>45045</v>
      </c>
      <c r="Q105" t="s">
        <v>59</v>
      </c>
      <c r="R105" s="28">
        <v>6476.19</v>
      </c>
    </row>
    <row r="106" spans="2:18" x14ac:dyDescent="0.75">
      <c r="B106" s="68">
        <v>45045</v>
      </c>
      <c r="C106" t="s">
        <v>59</v>
      </c>
      <c r="D106" s="28">
        <v>3676.99</v>
      </c>
      <c r="E106" s="28"/>
      <c r="P106" s="24">
        <v>45045</v>
      </c>
      <c r="Q106" t="s">
        <v>59</v>
      </c>
      <c r="R106" s="28">
        <v>3676.99</v>
      </c>
    </row>
    <row r="107" spans="2:18" x14ac:dyDescent="0.75">
      <c r="B107" s="68">
        <v>45045</v>
      </c>
      <c r="C107" t="s">
        <v>59</v>
      </c>
      <c r="D107" s="28">
        <v>1381.72</v>
      </c>
      <c r="E107" s="28"/>
      <c r="P107" s="24">
        <v>45045</v>
      </c>
      <c r="Q107" t="s">
        <v>59</v>
      </c>
      <c r="R107" s="28">
        <v>1381.72</v>
      </c>
    </row>
    <row r="108" spans="2:18" x14ac:dyDescent="0.75">
      <c r="B108" s="68">
        <v>45045</v>
      </c>
      <c r="C108" t="s">
        <v>56</v>
      </c>
      <c r="D108" s="28">
        <v>6205.55</v>
      </c>
      <c r="E108" s="28"/>
      <c r="P108" s="24">
        <v>45045</v>
      </c>
      <c r="Q108" t="s">
        <v>56</v>
      </c>
      <c r="R108" s="28">
        <v>6205.55</v>
      </c>
    </row>
    <row r="109" spans="2:18" x14ac:dyDescent="0.75">
      <c r="B109" s="68">
        <v>45046</v>
      </c>
      <c r="C109" t="s">
        <v>58</v>
      </c>
      <c r="D109" s="28">
        <v>4677.09</v>
      </c>
      <c r="E109" s="28"/>
      <c r="P109" s="24">
        <v>45046</v>
      </c>
      <c r="Q109" t="s">
        <v>58</v>
      </c>
      <c r="R109" s="28">
        <v>4677.09</v>
      </c>
    </row>
    <row r="110" spans="2:18" x14ac:dyDescent="0.75">
      <c r="B110" s="68">
        <v>45046</v>
      </c>
      <c r="C110" t="s">
        <v>56</v>
      </c>
      <c r="D110" s="28">
        <v>1856.15</v>
      </c>
      <c r="E110" s="28"/>
      <c r="P110" s="24">
        <v>45046</v>
      </c>
      <c r="Q110" t="s">
        <v>56</v>
      </c>
      <c r="R110" s="28">
        <v>1856.15</v>
      </c>
    </row>
    <row r="111" spans="2:18" x14ac:dyDescent="0.75">
      <c r="B111" s="68">
        <v>45049</v>
      </c>
      <c r="C111" t="s">
        <v>59</v>
      </c>
      <c r="D111" s="28">
        <v>3620.88</v>
      </c>
      <c r="E111" s="28"/>
      <c r="P111" s="24">
        <v>45049</v>
      </c>
      <c r="Q111" t="s">
        <v>59</v>
      </c>
      <c r="R111" s="28">
        <v>3620.88</v>
      </c>
    </row>
    <row r="112" spans="2:18" x14ac:dyDescent="0.75">
      <c r="B112" s="68">
        <v>45049</v>
      </c>
      <c r="C112" t="s">
        <v>56</v>
      </c>
      <c r="D112" s="28">
        <v>6745.45</v>
      </c>
      <c r="E112" s="28"/>
      <c r="P112" s="24">
        <v>45049</v>
      </c>
      <c r="Q112" t="s">
        <v>56</v>
      </c>
      <c r="R112" s="28">
        <v>6745.45</v>
      </c>
    </row>
    <row r="113" spans="2:18" x14ac:dyDescent="0.75">
      <c r="B113" s="68">
        <v>45049</v>
      </c>
      <c r="C113" t="s">
        <v>57</v>
      </c>
      <c r="D113" s="28">
        <v>2483.2399999999998</v>
      </c>
      <c r="E113" s="28"/>
      <c r="P113" s="24">
        <v>45049</v>
      </c>
      <c r="Q113" t="s">
        <v>57</v>
      </c>
      <c r="R113" s="28">
        <v>2483.2399999999998</v>
      </c>
    </row>
    <row r="114" spans="2:18" x14ac:dyDescent="0.75">
      <c r="B114" s="68">
        <v>45050</v>
      </c>
      <c r="C114" t="s">
        <v>56</v>
      </c>
      <c r="D114" s="28">
        <v>6701.15</v>
      </c>
      <c r="E114" s="28"/>
      <c r="P114" s="24">
        <v>45050</v>
      </c>
      <c r="Q114" t="s">
        <v>56</v>
      </c>
      <c r="R114" s="28">
        <v>6701.15</v>
      </c>
    </row>
    <row r="115" spans="2:18" x14ac:dyDescent="0.75">
      <c r="B115" s="68">
        <v>45055</v>
      </c>
      <c r="C115" t="s">
        <v>58</v>
      </c>
      <c r="D115" s="28">
        <v>5294.68</v>
      </c>
      <c r="E115" s="28"/>
      <c r="P115" s="24">
        <v>45055</v>
      </c>
      <c r="Q115" t="s">
        <v>58</v>
      </c>
      <c r="R115" s="28">
        <v>5294.68</v>
      </c>
    </row>
    <row r="116" spans="2:18" x14ac:dyDescent="0.75">
      <c r="B116" s="68">
        <v>45055</v>
      </c>
      <c r="C116" t="s">
        <v>57</v>
      </c>
      <c r="D116" s="28">
        <v>3161.1</v>
      </c>
      <c r="E116" s="28"/>
      <c r="P116" s="24">
        <v>45055</v>
      </c>
      <c r="Q116" t="s">
        <v>57</v>
      </c>
      <c r="R116" s="28">
        <v>3161.1</v>
      </c>
    </row>
    <row r="117" spans="2:18" x14ac:dyDescent="0.75">
      <c r="B117" s="68">
        <v>45056</v>
      </c>
      <c r="C117" t="s">
        <v>56</v>
      </c>
      <c r="D117" s="28">
        <v>1605.18</v>
      </c>
      <c r="E117" s="28"/>
      <c r="P117" s="24">
        <v>45056</v>
      </c>
      <c r="Q117" t="s">
        <v>56</v>
      </c>
      <c r="R117" s="28">
        <v>1605.18</v>
      </c>
    </row>
    <row r="118" spans="2:18" x14ac:dyDescent="0.75">
      <c r="B118" s="68">
        <v>45056</v>
      </c>
      <c r="C118" t="s">
        <v>59</v>
      </c>
      <c r="D118" s="28">
        <v>6773.57</v>
      </c>
      <c r="E118" s="28"/>
      <c r="P118" s="24">
        <v>45056</v>
      </c>
      <c r="Q118" t="s">
        <v>59</v>
      </c>
      <c r="R118" s="28">
        <v>6773.57</v>
      </c>
    </row>
    <row r="119" spans="2:18" x14ac:dyDescent="0.75">
      <c r="B119" s="68">
        <v>45056</v>
      </c>
      <c r="C119" t="s">
        <v>57</v>
      </c>
      <c r="D119" s="28">
        <v>3641.61</v>
      </c>
      <c r="E119" s="28"/>
      <c r="P119" s="24">
        <v>45056</v>
      </c>
      <c r="Q119" t="s">
        <v>57</v>
      </c>
      <c r="R119" s="28">
        <v>3641.61</v>
      </c>
    </row>
    <row r="120" spans="2:18" x14ac:dyDescent="0.75">
      <c r="B120" s="68">
        <v>45057</v>
      </c>
      <c r="C120" t="s">
        <v>59</v>
      </c>
      <c r="D120" s="28">
        <v>2727.85</v>
      </c>
      <c r="E120" s="28"/>
      <c r="P120" s="24">
        <v>45057</v>
      </c>
      <c r="Q120" t="s">
        <v>59</v>
      </c>
      <c r="R120" s="28">
        <v>2727.85</v>
      </c>
    </row>
    <row r="121" spans="2:18" x14ac:dyDescent="0.75">
      <c r="B121" s="68">
        <v>45058</v>
      </c>
      <c r="C121" t="s">
        <v>59</v>
      </c>
      <c r="D121" s="28">
        <v>5203.76</v>
      </c>
      <c r="E121" s="28"/>
      <c r="P121" s="24">
        <v>45058</v>
      </c>
      <c r="Q121" t="s">
        <v>59</v>
      </c>
      <c r="R121" s="28">
        <v>5203.76</v>
      </c>
    </row>
    <row r="122" spans="2:18" x14ac:dyDescent="0.75">
      <c r="B122" s="68">
        <v>45059</v>
      </c>
      <c r="C122" t="s">
        <v>58</v>
      </c>
      <c r="D122" s="28">
        <v>4230.25</v>
      </c>
      <c r="E122" s="28"/>
      <c r="P122" s="24">
        <v>45059</v>
      </c>
      <c r="Q122" t="s">
        <v>58</v>
      </c>
      <c r="R122" s="28">
        <v>4230.25</v>
      </c>
    </row>
    <row r="123" spans="2:18" x14ac:dyDescent="0.75">
      <c r="B123" s="68">
        <v>45063</v>
      </c>
      <c r="C123" t="s">
        <v>56</v>
      </c>
      <c r="D123" s="28">
        <v>4971.41</v>
      </c>
      <c r="E123" s="28"/>
      <c r="P123" s="24">
        <v>45063</v>
      </c>
      <c r="Q123" t="s">
        <v>56</v>
      </c>
      <c r="R123" s="28">
        <v>4971.41</v>
      </c>
    </row>
    <row r="124" spans="2:18" x14ac:dyDescent="0.75">
      <c r="B124" s="68">
        <v>45064</v>
      </c>
      <c r="C124" t="s">
        <v>59</v>
      </c>
      <c r="D124" s="28">
        <v>4893.76</v>
      </c>
      <c r="E124" s="28"/>
      <c r="P124" s="24">
        <v>45064</v>
      </c>
      <c r="Q124" t="s">
        <v>59</v>
      </c>
      <c r="R124" s="28">
        <v>4893.76</v>
      </c>
    </row>
    <row r="125" spans="2:18" x14ac:dyDescent="0.75">
      <c r="B125" s="68">
        <v>45068</v>
      </c>
      <c r="C125" t="s">
        <v>59</v>
      </c>
      <c r="D125" s="28">
        <v>4069.41</v>
      </c>
      <c r="E125" s="28"/>
      <c r="P125" s="24">
        <v>45068</v>
      </c>
      <c r="Q125" t="s">
        <v>59</v>
      </c>
      <c r="R125" s="28">
        <v>4069.41</v>
      </c>
    </row>
    <row r="126" spans="2:18" x14ac:dyDescent="0.75">
      <c r="B126" s="68">
        <v>45069</v>
      </c>
      <c r="C126" t="s">
        <v>57</v>
      </c>
      <c r="D126" s="28">
        <v>6304.83</v>
      </c>
      <c r="E126" s="28"/>
      <c r="P126" s="24">
        <v>45069</v>
      </c>
      <c r="Q126" t="s">
        <v>57</v>
      </c>
      <c r="R126" s="28">
        <v>6304.83</v>
      </c>
    </row>
    <row r="127" spans="2:18" x14ac:dyDescent="0.75">
      <c r="B127" s="68">
        <v>45069</v>
      </c>
      <c r="C127" t="s">
        <v>58</v>
      </c>
      <c r="D127" s="28">
        <v>1534.98</v>
      </c>
      <c r="E127" s="28"/>
      <c r="P127" s="24">
        <v>45069</v>
      </c>
      <c r="Q127" t="s">
        <v>58</v>
      </c>
      <c r="R127" s="28">
        <v>1534.98</v>
      </c>
    </row>
    <row r="128" spans="2:18" x14ac:dyDescent="0.75">
      <c r="B128" s="68">
        <v>45070</v>
      </c>
      <c r="C128" t="s">
        <v>58</v>
      </c>
      <c r="D128" s="28">
        <v>6195.64</v>
      </c>
      <c r="E128" s="28"/>
      <c r="P128" s="24">
        <v>45070</v>
      </c>
      <c r="Q128" t="s">
        <v>58</v>
      </c>
      <c r="R128" s="28">
        <v>6195.64</v>
      </c>
    </row>
    <row r="129" spans="2:18" x14ac:dyDescent="0.75">
      <c r="B129" s="68">
        <v>45071</v>
      </c>
      <c r="C129" t="s">
        <v>57</v>
      </c>
      <c r="D129" s="28">
        <v>3860.31</v>
      </c>
      <c r="E129" s="28"/>
      <c r="P129" s="24">
        <v>45071</v>
      </c>
      <c r="Q129" t="s">
        <v>57</v>
      </c>
      <c r="R129" s="28">
        <v>3860.31</v>
      </c>
    </row>
    <row r="130" spans="2:18" x14ac:dyDescent="0.75">
      <c r="B130" s="68">
        <v>45072</v>
      </c>
      <c r="C130" t="s">
        <v>57</v>
      </c>
      <c r="D130" s="28">
        <v>2174.94</v>
      </c>
      <c r="E130" s="28"/>
      <c r="P130" s="24">
        <v>45072</v>
      </c>
      <c r="Q130" t="s">
        <v>57</v>
      </c>
      <c r="R130" s="28">
        <v>2174.94</v>
      </c>
    </row>
    <row r="131" spans="2:18" x14ac:dyDescent="0.75">
      <c r="B131" s="68">
        <v>45072</v>
      </c>
      <c r="C131" t="s">
        <v>57</v>
      </c>
      <c r="D131" s="28">
        <v>6436.11</v>
      </c>
      <c r="E131" s="28"/>
      <c r="P131" s="24">
        <v>45072</v>
      </c>
      <c r="Q131" t="s">
        <v>57</v>
      </c>
      <c r="R131" s="28">
        <v>6436.11</v>
      </c>
    </row>
    <row r="132" spans="2:18" x14ac:dyDescent="0.75">
      <c r="B132" s="68">
        <v>45073</v>
      </c>
      <c r="C132" t="s">
        <v>58</v>
      </c>
      <c r="D132" s="28">
        <v>3183.81</v>
      </c>
      <c r="E132" s="28"/>
      <c r="P132" s="24">
        <v>45073</v>
      </c>
      <c r="Q132" t="s">
        <v>58</v>
      </c>
      <c r="R132" s="28">
        <v>3183.81</v>
      </c>
    </row>
    <row r="133" spans="2:18" x14ac:dyDescent="0.75">
      <c r="B133" s="68">
        <v>45074</v>
      </c>
      <c r="C133" t="s">
        <v>57</v>
      </c>
      <c r="D133" s="28">
        <v>1335.64</v>
      </c>
      <c r="E133" s="28"/>
      <c r="P133" s="24">
        <v>45074</v>
      </c>
      <c r="Q133" t="s">
        <v>57</v>
      </c>
      <c r="R133" s="28">
        <v>1335.64</v>
      </c>
    </row>
    <row r="134" spans="2:18" x14ac:dyDescent="0.75">
      <c r="B134" s="68">
        <v>45074</v>
      </c>
      <c r="C134" t="s">
        <v>58</v>
      </c>
      <c r="D134" s="28">
        <v>4127.82</v>
      </c>
      <c r="E134" s="28"/>
      <c r="P134" s="24">
        <v>45074</v>
      </c>
      <c r="Q134" t="s">
        <v>58</v>
      </c>
      <c r="R134" s="28">
        <v>4127.82</v>
      </c>
    </row>
    <row r="135" spans="2:18" x14ac:dyDescent="0.75">
      <c r="B135" s="68">
        <v>45075</v>
      </c>
      <c r="C135" t="s">
        <v>57</v>
      </c>
      <c r="D135" s="28">
        <v>6973.41</v>
      </c>
      <c r="E135" s="28"/>
      <c r="P135" s="24">
        <v>45075</v>
      </c>
      <c r="Q135" t="s">
        <v>57</v>
      </c>
      <c r="R135" s="28">
        <v>6973.41</v>
      </c>
    </row>
    <row r="136" spans="2:18" x14ac:dyDescent="0.75">
      <c r="B136" s="68">
        <v>45076</v>
      </c>
      <c r="C136" t="s">
        <v>57</v>
      </c>
      <c r="D136" s="28">
        <v>2386.48</v>
      </c>
      <c r="E136" s="28"/>
      <c r="P136" s="24">
        <v>45076</v>
      </c>
      <c r="Q136" t="s">
        <v>57</v>
      </c>
      <c r="R136" s="28">
        <v>2386.48</v>
      </c>
    </row>
    <row r="137" spans="2:18" x14ac:dyDescent="0.75">
      <c r="B137" s="68">
        <v>45077</v>
      </c>
      <c r="C137" t="s">
        <v>59</v>
      </c>
      <c r="D137" s="28">
        <v>1318.06</v>
      </c>
      <c r="E137" s="28"/>
      <c r="P137" s="24">
        <v>45077</v>
      </c>
      <c r="Q137" t="s">
        <v>59</v>
      </c>
      <c r="R137" s="28">
        <v>1318.06</v>
      </c>
    </row>
    <row r="138" spans="2:18" x14ac:dyDescent="0.75">
      <c r="B138" s="68">
        <v>45078</v>
      </c>
      <c r="C138" t="s">
        <v>59</v>
      </c>
      <c r="D138" s="28">
        <v>7224.19</v>
      </c>
      <c r="E138" s="28"/>
      <c r="P138" s="24">
        <v>45078</v>
      </c>
      <c r="Q138" t="s">
        <v>59</v>
      </c>
      <c r="R138" s="28">
        <v>7224.19</v>
      </c>
    </row>
    <row r="139" spans="2:18" x14ac:dyDescent="0.75">
      <c r="B139" s="68">
        <v>45079</v>
      </c>
      <c r="C139" t="s">
        <v>58</v>
      </c>
      <c r="D139" s="28">
        <v>7674.41</v>
      </c>
      <c r="E139" s="28"/>
      <c r="P139" s="24">
        <v>45079</v>
      </c>
      <c r="Q139" t="s">
        <v>58</v>
      </c>
      <c r="R139" s="28">
        <v>7674.41</v>
      </c>
    </row>
    <row r="140" spans="2:18" x14ac:dyDescent="0.75">
      <c r="B140" s="68">
        <v>45079</v>
      </c>
      <c r="C140" t="s">
        <v>57</v>
      </c>
      <c r="D140" s="28">
        <v>4695.04</v>
      </c>
      <c r="E140" s="28"/>
      <c r="P140" s="24">
        <v>45079</v>
      </c>
      <c r="Q140" t="s">
        <v>57</v>
      </c>
      <c r="R140" s="28">
        <v>4695.04</v>
      </c>
    </row>
    <row r="141" spans="2:18" x14ac:dyDescent="0.75">
      <c r="B141" s="68">
        <v>45080</v>
      </c>
      <c r="C141" t="s">
        <v>59</v>
      </c>
      <c r="D141" s="28">
        <v>5521.63</v>
      </c>
      <c r="E141" s="28"/>
      <c r="P141" s="24">
        <v>45080</v>
      </c>
      <c r="Q141" t="s">
        <v>59</v>
      </c>
      <c r="R141" s="28">
        <v>5521.63</v>
      </c>
    </row>
    <row r="142" spans="2:18" x14ac:dyDescent="0.75">
      <c r="B142" s="68">
        <v>45081</v>
      </c>
      <c r="C142" t="s">
        <v>58</v>
      </c>
      <c r="D142" s="28">
        <v>4431.01</v>
      </c>
      <c r="E142" s="28"/>
      <c r="P142" s="24">
        <v>45081</v>
      </c>
      <c r="Q142" t="s">
        <v>58</v>
      </c>
      <c r="R142" s="28">
        <v>4431.01</v>
      </c>
    </row>
    <row r="143" spans="2:18" x14ac:dyDescent="0.75">
      <c r="B143" s="68">
        <v>45082</v>
      </c>
      <c r="C143" t="s">
        <v>59</v>
      </c>
      <c r="D143" s="28">
        <v>6269.22</v>
      </c>
      <c r="E143" s="28"/>
      <c r="P143" s="24">
        <v>45082</v>
      </c>
      <c r="Q143" t="s">
        <v>59</v>
      </c>
      <c r="R143" s="28">
        <v>6269.22</v>
      </c>
    </row>
    <row r="144" spans="2:18" x14ac:dyDescent="0.75">
      <c r="B144" s="68">
        <v>45082</v>
      </c>
      <c r="C144" t="s">
        <v>57</v>
      </c>
      <c r="D144" s="28">
        <v>6099.11</v>
      </c>
      <c r="E144" s="28"/>
      <c r="P144" s="24">
        <v>45082</v>
      </c>
      <c r="Q144" t="s">
        <v>57</v>
      </c>
      <c r="R144" s="28">
        <v>6099.11</v>
      </c>
    </row>
    <row r="145" spans="2:18" x14ac:dyDescent="0.75">
      <c r="B145" s="68">
        <v>45082</v>
      </c>
      <c r="C145" t="s">
        <v>59</v>
      </c>
      <c r="D145" s="28">
        <v>6523.01</v>
      </c>
      <c r="E145" s="28"/>
      <c r="P145" s="24">
        <v>45082</v>
      </c>
      <c r="Q145" t="s">
        <v>59</v>
      </c>
      <c r="R145" s="28">
        <v>6523.01</v>
      </c>
    </row>
    <row r="146" spans="2:18" x14ac:dyDescent="0.75">
      <c r="B146" s="68">
        <v>45084</v>
      </c>
      <c r="C146" t="s">
        <v>58</v>
      </c>
      <c r="D146" s="28">
        <v>5528.17</v>
      </c>
      <c r="E146" s="28"/>
      <c r="P146" s="24">
        <v>45084</v>
      </c>
      <c r="Q146" t="s">
        <v>58</v>
      </c>
      <c r="R146" s="28">
        <v>5528.17</v>
      </c>
    </row>
    <row r="147" spans="2:18" x14ac:dyDescent="0.75">
      <c r="B147" s="68">
        <v>45084</v>
      </c>
      <c r="C147" t="s">
        <v>58</v>
      </c>
      <c r="D147" s="28">
        <v>4519.07</v>
      </c>
      <c r="E147" s="28"/>
      <c r="P147" s="24">
        <v>45084</v>
      </c>
      <c r="Q147" t="s">
        <v>58</v>
      </c>
      <c r="R147" s="28">
        <v>4519.07</v>
      </c>
    </row>
    <row r="148" spans="2:18" x14ac:dyDescent="0.75">
      <c r="B148" s="68">
        <v>45085</v>
      </c>
      <c r="C148" t="s">
        <v>56</v>
      </c>
      <c r="D148" s="28">
        <v>7011.71</v>
      </c>
      <c r="E148" s="28"/>
      <c r="P148" s="24">
        <v>45085</v>
      </c>
      <c r="Q148" t="s">
        <v>56</v>
      </c>
      <c r="R148" s="28">
        <v>7011.71</v>
      </c>
    </row>
    <row r="149" spans="2:18" x14ac:dyDescent="0.75">
      <c r="B149" s="68">
        <v>45085</v>
      </c>
      <c r="C149" t="s">
        <v>58</v>
      </c>
      <c r="D149" s="28">
        <v>6647.08</v>
      </c>
      <c r="E149" s="28"/>
      <c r="P149" s="24">
        <v>45085</v>
      </c>
      <c r="Q149" t="s">
        <v>58</v>
      </c>
      <c r="R149" s="28">
        <v>6647.08</v>
      </c>
    </row>
    <row r="150" spans="2:18" x14ac:dyDescent="0.75">
      <c r="B150" s="68">
        <v>45085</v>
      </c>
      <c r="C150" t="s">
        <v>56</v>
      </c>
      <c r="D150" s="28">
        <v>5209.62</v>
      </c>
      <c r="E150" s="28"/>
      <c r="P150" s="24">
        <v>45085</v>
      </c>
      <c r="Q150" t="s">
        <v>56</v>
      </c>
      <c r="R150" s="28">
        <v>5209.62</v>
      </c>
    </row>
    <row r="151" spans="2:18" x14ac:dyDescent="0.75">
      <c r="B151" s="68">
        <v>45086</v>
      </c>
      <c r="C151" t="s">
        <v>59</v>
      </c>
      <c r="D151" s="28">
        <v>3831.24</v>
      </c>
      <c r="E151" s="28"/>
      <c r="P151" s="24">
        <v>45086</v>
      </c>
      <c r="Q151" t="s">
        <v>59</v>
      </c>
      <c r="R151" s="28">
        <v>3831.24</v>
      </c>
    </row>
    <row r="152" spans="2:18" x14ac:dyDescent="0.75">
      <c r="B152" s="68">
        <v>45086</v>
      </c>
      <c r="C152" t="s">
        <v>56</v>
      </c>
      <c r="D152" s="28">
        <v>4555.79</v>
      </c>
      <c r="E152" s="28"/>
      <c r="P152" s="24">
        <v>45086</v>
      </c>
      <c r="Q152" t="s">
        <v>56</v>
      </c>
      <c r="R152" s="28">
        <v>4555.79</v>
      </c>
    </row>
    <row r="153" spans="2:18" x14ac:dyDescent="0.75">
      <c r="B153" s="68">
        <v>45086</v>
      </c>
      <c r="C153" t="s">
        <v>56</v>
      </c>
      <c r="D153" s="28">
        <v>4665.33</v>
      </c>
      <c r="E153" s="28"/>
      <c r="P153" s="24">
        <v>45086</v>
      </c>
      <c r="Q153" t="s">
        <v>56</v>
      </c>
      <c r="R153" s="28">
        <v>4665.33</v>
      </c>
    </row>
    <row r="154" spans="2:18" x14ac:dyDescent="0.75">
      <c r="B154" s="68">
        <v>45087</v>
      </c>
      <c r="C154" t="s">
        <v>59</v>
      </c>
      <c r="D154" s="28">
        <v>5006.4799999999996</v>
      </c>
      <c r="E154" s="28"/>
      <c r="P154" s="24">
        <v>45087</v>
      </c>
      <c r="Q154" t="s">
        <v>59</v>
      </c>
      <c r="R154" s="28">
        <v>5006.4799999999996</v>
      </c>
    </row>
    <row r="155" spans="2:18" x14ac:dyDescent="0.75">
      <c r="B155" s="68">
        <v>45089</v>
      </c>
      <c r="C155" t="s">
        <v>59</v>
      </c>
      <c r="D155" s="28">
        <v>6344.04</v>
      </c>
      <c r="E155" s="28"/>
      <c r="P155" s="24">
        <v>45089</v>
      </c>
      <c r="Q155" t="s">
        <v>59</v>
      </c>
      <c r="R155" s="28">
        <v>6344.04</v>
      </c>
    </row>
    <row r="156" spans="2:18" x14ac:dyDescent="0.75">
      <c r="B156" s="68">
        <v>45089</v>
      </c>
      <c r="C156" t="s">
        <v>58</v>
      </c>
      <c r="D156" s="28">
        <v>6082.79</v>
      </c>
      <c r="E156" s="28"/>
      <c r="P156" s="24">
        <v>45089</v>
      </c>
      <c r="Q156" t="s">
        <v>58</v>
      </c>
      <c r="R156" s="28">
        <v>6082.79</v>
      </c>
    </row>
    <row r="157" spans="2:18" x14ac:dyDescent="0.75">
      <c r="B157" s="68">
        <v>45091</v>
      </c>
      <c r="C157" t="s">
        <v>56</v>
      </c>
      <c r="D157" s="28">
        <v>4217.26</v>
      </c>
      <c r="E157" s="28"/>
      <c r="P157" s="24">
        <v>45091</v>
      </c>
      <c r="Q157" t="s">
        <v>56</v>
      </c>
      <c r="R157" s="28">
        <v>4217.26</v>
      </c>
    </row>
    <row r="158" spans="2:18" x14ac:dyDescent="0.75">
      <c r="B158" s="68">
        <v>45093</v>
      </c>
      <c r="C158" t="s">
        <v>57</v>
      </c>
      <c r="D158" s="28">
        <v>7645.36</v>
      </c>
      <c r="E158" s="28"/>
      <c r="P158" s="24">
        <v>45093</v>
      </c>
      <c r="Q158" t="s">
        <v>57</v>
      </c>
      <c r="R158" s="28">
        <v>7645.36</v>
      </c>
    </row>
    <row r="159" spans="2:18" x14ac:dyDescent="0.75">
      <c r="B159" s="68">
        <v>45093</v>
      </c>
      <c r="C159" t="s">
        <v>56</v>
      </c>
      <c r="D159" s="28">
        <v>7361.51</v>
      </c>
      <c r="E159" s="28"/>
      <c r="P159" s="24">
        <v>45093</v>
      </c>
      <c r="Q159" t="s">
        <v>56</v>
      </c>
      <c r="R159" s="28">
        <v>7361.51</v>
      </c>
    </row>
    <row r="160" spans="2:18" x14ac:dyDescent="0.75">
      <c r="B160" s="68">
        <v>45093</v>
      </c>
      <c r="C160" t="s">
        <v>58</v>
      </c>
      <c r="D160" s="28">
        <v>4197.76</v>
      </c>
      <c r="E160" s="28"/>
      <c r="P160" s="24">
        <v>45093</v>
      </c>
      <c r="Q160" t="s">
        <v>58</v>
      </c>
      <c r="R160" s="28">
        <v>4197.76</v>
      </c>
    </row>
    <row r="161" spans="2:18" x14ac:dyDescent="0.75">
      <c r="B161" s="68">
        <v>45094</v>
      </c>
      <c r="C161" t="s">
        <v>59</v>
      </c>
      <c r="D161" s="28">
        <v>7737.13</v>
      </c>
      <c r="E161" s="28"/>
      <c r="P161" s="24">
        <v>45094</v>
      </c>
      <c r="Q161" t="s">
        <v>59</v>
      </c>
      <c r="R161" s="28">
        <v>7737.13</v>
      </c>
    </row>
    <row r="162" spans="2:18" x14ac:dyDescent="0.75">
      <c r="B162" s="68">
        <v>45095</v>
      </c>
      <c r="C162" t="s">
        <v>59</v>
      </c>
      <c r="D162" s="28">
        <v>6948.28</v>
      </c>
      <c r="E162" s="28"/>
      <c r="P162" s="24">
        <v>45095</v>
      </c>
      <c r="Q162" t="s">
        <v>59</v>
      </c>
      <c r="R162" s="28">
        <v>6948.28</v>
      </c>
    </row>
    <row r="163" spans="2:18" x14ac:dyDescent="0.75">
      <c r="B163" s="68">
        <v>45097</v>
      </c>
      <c r="C163" t="s">
        <v>56</v>
      </c>
      <c r="D163" s="28">
        <v>5735.86</v>
      </c>
      <c r="E163" s="28"/>
      <c r="P163" s="24">
        <v>45097</v>
      </c>
      <c r="Q163" t="s">
        <v>56</v>
      </c>
      <c r="R163" s="28">
        <v>5735.86</v>
      </c>
    </row>
    <row r="164" spans="2:18" x14ac:dyDescent="0.75">
      <c r="B164" s="68">
        <v>45097</v>
      </c>
      <c r="C164" t="s">
        <v>57</v>
      </c>
      <c r="D164" s="28">
        <v>5307.59</v>
      </c>
      <c r="E164" s="28"/>
      <c r="P164" s="24">
        <v>45097</v>
      </c>
      <c r="Q164" t="s">
        <v>57</v>
      </c>
      <c r="R164" s="28">
        <v>5307.59</v>
      </c>
    </row>
    <row r="165" spans="2:18" x14ac:dyDescent="0.75">
      <c r="B165" s="68">
        <v>45097</v>
      </c>
      <c r="C165" t="s">
        <v>57</v>
      </c>
      <c r="D165" s="28">
        <v>5534.7</v>
      </c>
      <c r="E165" s="28"/>
      <c r="P165" s="24">
        <v>45097</v>
      </c>
      <c r="Q165" t="s">
        <v>57</v>
      </c>
      <c r="R165" s="28">
        <v>5534.7</v>
      </c>
    </row>
    <row r="166" spans="2:18" x14ac:dyDescent="0.75">
      <c r="B166" s="68">
        <v>45100</v>
      </c>
      <c r="C166" t="s">
        <v>58</v>
      </c>
      <c r="D166" s="28">
        <v>6854.52</v>
      </c>
      <c r="E166" s="28"/>
      <c r="P166" s="24">
        <v>45100</v>
      </c>
      <c r="Q166" t="s">
        <v>58</v>
      </c>
      <c r="R166" s="28">
        <v>6854.52</v>
      </c>
    </row>
    <row r="167" spans="2:18" x14ac:dyDescent="0.75">
      <c r="B167" s="68">
        <v>45100</v>
      </c>
      <c r="C167" t="s">
        <v>58</v>
      </c>
      <c r="D167" s="28">
        <v>5276.25</v>
      </c>
      <c r="E167" s="28"/>
      <c r="P167" s="24">
        <v>45100</v>
      </c>
      <c r="Q167" t="s">
        <v>58</v>
      </c>
      <c r="R167" s="28">
        <v>5276.25</v>
      </c>
    </row>
    <row r="168" spans="2:18" x14ac:dyDescent="0.75">
      <c r="B168" s="68">
        <v>45102</v>
      </c>
      <c r="C168" t="s">
        <v>59</v>
      </c>
      <c r="D168" s="28">
        <v>4064.22</v>
      </c>
      <c r="E168" s="28"/>
      <c r="P168" s="24">
        <v>45102</v>
      </c>
      <c r="Q168" t="s">
        <v>59</v>
      </c>
      <c r="R168" s="28">
        <v>4064.22</v>
      </c>
    </row>
    <row r="169" spans="2:18" x14ac:dyDescent="0.75">
      <c r="B169" s="68">
        <v>45102</v>
      </c>
      <c r="C169" t="s">
        <v>56</v>
      </c>
      <c r="D169" s="28">
        <v>3835.19</v>
      </c>
      <c r="E169" s="28"/>
      <c r="P169" s="24">
        <v>45102</v>
      </c>
      <c r="Q169" t="s">
        <v>56</v>
      </c>
      <c r="R169" s="28">
        <v>3835.19</v>
      </c>
    </row>
    <row r="170" spans="2:18" x14ac:dyDescent="0.75">
      <c r="B170" s="68">
        <v>45103</v>
      </c>
      <c r="C170" t="s">
        <v>57</v>
      </c>
      <c r="D170" s="28">
        <v>4163.58</v>
      </c>
      <c r="E170" s="28"/>
      <c r="P170" s="24">
        <v>45103</v>
      </c>
      <c r="Q170" t="s">
        <v>57</v>
      </c>
      <c r="R170" s="28">
        <v>4163.58</v>
      </c>
    </row>
  </sheetData>
  <conditionalFormatting pivot="1" sqref="H7:H12 H14:H19 H21:H26 H28:H33">
    <cfRule type="top10" dxfId="0" priority="1" rank="3"/>
  </conditionalFormatting>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C(2)</vt:lpstr>
      <vt:lpstr>C(2-2)</vt:lpstr>
      <vt:lpstr>Topics</vt:lpstr>
      <vt:lpstr>Calcs</vt:lpstr>
      <vt:lpstr>Calcs (an)</vt:lpstr>
      <vt:lpstr>Data Analysis</vt:lpstr>
      <vt:lpstr>DATools</vt:lpstr>
      <vt:lpstr>DAExample</vt:lpstr>
      <vt:lpstr>DAExample (an)</vt:lpstr>
      <vt:lpstr>HW ==&gt;&gt;</vt:lpstr>
      <vt:lpstr>HW(2)</vt:lpstr>
      <vt:lpstr>HW(2an)</vt:lpstr>
      <vt:lpstr>'Calcs (an)'!Print_Area</vt:lpstr>
      <vt:lpstr>'Data Analysis'!Print_Area</vt:lpstr>
      <vt:lpstr>DATools!Print_Area</vt:lpstr>
      <vt:lpstr>Topics!Print_Area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2023-01-19T19:56:39Z</cp:lastPrinted>
  <dcterms:created xsi:type="dcterms:W3CDTF">2022-06-08T17:53:37Z</dcterms:created>
  <dcterms:modified xsi:type="dcterms:W3CDTF">2025-03-02T18:53:23Z</dcterms:modified>
</cp:coreProperties>
</file>