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895" windowHeight="7875" activeTab="1"/>
  </bookViews>
  <sheets>
    <sheet name="time calc" sheetId="1" r:id="rId1"/>
    <sheet name="SigmaK(1)" sheetId="2" r:id="rId2"/>
    <sheet name="SigmaK(1)an" sheetId="3" r:id="rId3"/>
    <sheet name="SigmaK(2)" sheetId="4" r:id="rId4"/>
    <sheet name="SigmaK(2)an" sheetId="5" r:id="rId5"/>
    <sheet name="SigmaNotK(1)" sheetId="6" r:id="rId6"/>
    <sheet name="SigmaNotK(1)an" sheetId="7" r:id="rId7"/>
    <sheet name="Printers sigma not known" sheetId="8" r:id="rId8"/>
    <sheet name="Printers sigma not known (an)" sheetId="9" r:id="rId9"/>
    <sheet name="SigmaNotK(Add-in)" sheetId="10" r:id="rId10"/>
    <sheet name="SigmaNotK(Add-in)an" sheetId="11" r:id="rId11"/>
    <sheet name="CI Proportion(1)" sheetId="12" r:id="rId12"/>
    <sheet name="CI Proportion(1)an" sheetId="13" r:id="rId13"/>
    <sheet name="CI Proportion(2)" sheetId="14" r:id="rId14"/>
    <sheet name="CI Proportion(2)an" sheetId="15" r:id="rId15"/>
    <sheet name="Sample Size" sheetId="16" r:id="rId16"/>
    <sheet name="Sample Size(an)" sheetId="17" r:id="rId17"/>
    <sheet name="Sheet1" sheetId="18" r:id="rId18"/>
    <sheet name="Sheet2" sheetId="19" r:id="rId19"/>
    <sheet name="Sheet3" sheetId="20" r:id="rId20"/>
  </sheets>
  <definedNames/>
  <calcPr fullCalcOnLoad="1"/>
</workbook>
</file>

<file path=xl/comments14.xml><?xml version="1.0" encoding="utf-8"?>
<comments xmlns="http://schemas.openxmlformats.org/spreadsheetml/2006/main">
  <authors>
    <author>MIDSIMG</author>
  </authors>
  <commentList>
    <comment ref="H1" authorId="0">
      <text>
        <r>
          <t/>
        </r>
      </text>
    </comment>
  </commentList>
</comments>
</file>

<file path=xl/comments15.xml><?xml version="1.0" encoding="utf-8"?>
<comments xmlns="http://schemas.openxmlformats.org/spreadsheetml/2006/main">
  <authors>
    <author>MIDSIMG</author>
  </authors>
  <commentList>
    <comment ref="H1" authorId="0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MIDSIMG</author>
  </authors>
  <commentList>
    <comment ref="E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<sst xmlns="http://schemas.openxmlformats.org/spreadsheetml/2006/main" count="2773" uniqueCount="204">
  <si>
    <t>The Solid Construction Company constructs decks for residential homes. They send out two person teams to build decks. The company conducts a sample of 40 jobs and calculates a mean completion rate of 8 hours to build a typical deck. The standard deviation for the population is known to be equal to 3 hours (from past data).</t>
  </si>
  <si>
    <t>List Variables:</t>
  </si>
  <si>
    <t>Alpha/2 =</t>
  </si>
  <si>
    <r>
      <t>X</t>
    </r>
    <r>
      <rPr>
        <vertAlign val="subscript"/>
        <sz val="11"/>
        <color indexed="8"/>
        <rFont val="Calibri"/>
        <family val="2"/>
      </rPr>
      <t>bar</t>
    </r>
    <r>
      <rPr>
        <sz val="11"/>
        <color theme="1"/>
        <rFont val="Calibri"/>
        <family val="2"/>
      </rPr>
      <t xml:space="preserve"> lower end =</t>
    </r>
  </si>
  <si>
    <r>
      <t>X</t>
    </r>
    <r>
      <rPr>
        <vertAlign val="subscript"/>
        <sz val="11"/>
        <color indexed="8"/>
        <rFont val="Calibri"/>
        <family val="2"/>
      </rPr>
      <t>bar</t>
    </r>
    <r>
      <rPr>
        <sz val="11"/>
        <color theme="1"/>
        <rFont val="Calibri"/>
        <family val="2"/>
      </rPr>
      <t xml:space="preserve"> upper end =</t>
    </r>
  </si>
  <si>
    <t>Conclusions</t>
  </si>
  <si>
    <t>df</t>
  </si>
  <si>
    <t>Printers Manufacturer, Standard Deviation of the Population not known.</t>
  </si>
  <si>
    <t>X bar</t>
  </si>
  <si>
    <t>Pages</t>
  </si>
  <si>
    <t>n</t>
  </si>
  <si>
    <t># of samples</t>
  </si>
  <si>
    <t>ci =</t>
  </si>
  <si>
    <t>t</t>
  </si>
  <si>
    <t>s</t>
  </si>
  <si>
    <t>Standard Error</t>
  </si>
  <si>
    <t>Margin of error</t>
  </si>
  <si>
    <r>
      <t>lower X</t>
    </r>
    <r>
      <rPr>
        <vertAlign val="subscript"/>
        <sz val="11"/>
        <color indexed="8"/>
        <rFont val="Calibri"/>
        <family val="2"/>
      </rPr>
      <t>bar</t>
    </r>
  </si>
  <si>
    <r>
      <t>upper X</t>
    </r>
    <r>
      <rPr>
        <vertAlign val="subscript"/>
        <sz val="11"/>
        <color indexed="8"/>
        <rFont val="Calibri"/>
        <family val="2"/>
      </rPr>
      <t>bar</t>
    </r>
  </si>
  <si>
    <t>Furniture Land South surveyed their customers (n = 600) to see if they liked the new line of durable foam furniture decorated in bright colors. 414 said they were excited about the new line. All the binomial tests are met.</t>
  </si>
  <si>
    <t>x = # of successes =</t>
  </si>
  <si>
    <t>n = sample size =</t>
  </si>
  <si>
    <t>p = sample proportion = x/n =</t>
  </si>
  <si>
    <t>What is the best estimation for the population proportion?</t>
  </si>
  <si>
    <t>Determine a 99% Confidence Interval: State the level of confidence, find z, and calculate the confidence intervals.</t>
  </si>
  <si>
    <t>Level of Confidence =</t>
  </si>
  <si>
    <t>Alpha = Risk that population proportion is not in our interval =</t>
  </si>
  <si>
    <t>z =</t>
  </si>
  <si>
    <t>Amounts</t>
  </si>
  <si>
    <t xml:space="preserve"> =</t>
  </si>
  <si>
    <t>Sample Mean is the best estimate of the population mean</t>
  </si>
  <si>
    <t>Xbar</t>
  </si>
  <si>
    <t>SD</t>
  </si>
  <si>
    <t>Sample size</t>
  </si>
  <si>
    <t>Degrees of Freedom</t>
  </si>
  <si>
    <t>Confidence Level</t>
  </si>
  <si>
    <t>T-Value</t>
  </si>
  <si>
    <t>Confidence limit to left</t>
  </si>
  <si>
    <t>Confidence limit to right</t>
  </si>
  <si>
    <t xml:space="preserve">Error = </t>
  </si>
  <si>
    <t>sample standard deviation =</t>
  </si>
  <si>
    <t>Level of confidence =</t>
  </si>
  <si>
    <t>Alpha = Risk that pop. Mean, mu,  is not in our interval =</t>
  </si>
  <si>
    <t xml:space="preserve"> =NORMSINV(1-B5)</t>
  </si>
  <si>
    <t>Sample size estimate =</t>
  </si>
  <si>
    <t xml:space="preserve"> =(B6*B2/B1)^2</t>
  </si>
  <si>
    <t>sample size =</t>
  </si>
  <si>
    <t xml:space="preserve"> =ROUNDUP(B7,0)</t>
  </si>
  <si>
    <t>ERROR =</t>
  </si>
  <si>
    <t xml:space="preserve"> =NORMSINV(1-B24)</t>
  </si>
  <si>
    <t xml:space="preserve"> =B21*(1-B21)*(B25/B20)^2</t>
  </si>
  <si>
    <t xml:space="preserve"> =ROUNDUP(B26,0)</t>
  </si>
  <si>
    <t>Amount</t>
  </si>
  <si>
    <t>Mean</t>
  </si>
  <si>
    <t>sigma</t>
  </si>
  <si>
    <t>Pop standard deviation</t>
  </si>
  <si>
    <t>Standard Error (Standard Deviation of Distribution of Xbar)</t>
  </si>
  <si>
    <t>Confidence Level =
or
Confidence Coefficient =</t>
  </si>
  <si>
    <t>How sure you are that pop mean is in Interval</t>
  </si>
  <si>
    <t>Alpha =
Significance Level =
or
Level of Significance =</t>
  </si>
  <si>
    <t>Risk you take that pop mean in not in interval</t>
  </si>
  <si>
    <t>Alpha/2</t>
  </si>
  <si>
    <t>risk in lower and upper tail</t>
  </si>
  <si>
    <t>Calculate Margin of Error Method 1</t>
  </si>
  <si>
    <t>z lower</t>
  </si>
  <si>
    <t>z upper</t>
  </si>
  <si>
    <t>Margin of Error +/-</t>
  </si>
  <si>
    <t>Confidence Interval Lower Limit</t>
  </si>
  <si>
    <t>Confidence Interval Upper Limit</t>
  </si>
  <si>
    <t>Calculate Margin of Error Method 2</t>
  </si>
  <si>
    <t>CONFIDENCE function calculates the Margin of error. It has three arguments: 1) alpha = alpha, 2) standard deviation = sigma, 3) size = sample size.</t>
  </si>
  <si>
    <t>Conclude:</t>
  </si>
  <si>
    <t>Alpha = Risk Pop Mean Not In Interval</t>
  </si>
  <si>
    <t>Response</t>
  </si>
  <si>
    <t>Yes</t>
  </si>
  <si>
    <t>No</t>
  </si>
  <si>
    <t>sample proportion = Point Estimate</t>
  </si>
  <si>
    <t>p</t>
  </si>
  <si>
    <t>Significance Level</t>
  </si>
  <si>
    <t>alpha</t>
  </si>
  <si>
    <t>alpha/2</t>
  </si>
  <si>
    <t>SQRT(p*(1-p)/n)</t>
  </si>
  <si>
    <t>Lower Limit</t>
  </si>
  <si>
    <t>Upper Limit</t>
  </si>
  <si>
    <t>Conclusion:</t>
  </si>
  <si>
    <t>Count</t>
  </si>
  <si>
    <t>Sample Standard Deviation point estimate for pop SD, sigma</t>
  </si>
  <si>
    <t>Standard Deviation for Distribution of Sample Means</t>
  </si>
  <si>
    <t>Probability that Pop Parameter is in our interval</t>
  </si>
  <si>
    <t>Alpha</t>
  </si>
  <si>
    <t>Probability that Pop Parameter is NOT in our interval (Risk)</t>
  </si>
  <si>
    <t>t lower</t>
  </si>
  <si>
    <t>t upper</t>
  </si>
  <si>
    <r>
      <t xml:space="preserve">TINV function gives you t value on upper end. It has two arguments: </t>
    </r>
    <r>
      <rPr>
        <b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probability = alpha = 1 - confidence Interval (if they give you alpha/2, you must multiply by 2), </t>
    </r>
    <r>
      <rPr>
        <b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deg_freedon = degrees of freedom = n -1</t>
    </r>
  </si>
  <si>
    <t>Margin of Error</t>
  </si>
  <si>
    <t>Hours to build a typical deck</t>
  </si>
  <si>
    <t>Mean dollars spent per customer in Seattle restaurants</t>
  </si>
  <si>
    <t>s (hours)</t>
  </si>
  <si>
    <t>standard Error (hours)</t>
  </si>
  <si>
    <t>whole #</t>
  </si>
  <si>
    <t>Dec</t>
  </si>
  <si>
    <t>min</t>
  </si>
  <si>
    <t>round</t>
  </si>
  <si>
    <t>SE</t>
  </si>
  <si>
    <t>Sample Size</t>
  </si>
  <si>
    <t>degrees of Freedom (loss of one value to vary because we use s)</t>
  </si>
  <si>
    <t>The Solid Construction Company constructs decks for residential homes. They send out two person teams to build decks. The company conducts a sample of 40 jobs and calculates a mean completion rate of 8 hours to build a typical deck. The standard deviation for the population is NOT known, but s is calculated to be 3 hours.</t>
  </si>
  <si>
    <t>The pop. mean of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</si>
  <si>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</si>
  <si>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</si>
  <si>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</si>
  <si>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</si>
  <si>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</si>
  <si>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</si>
  <si>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</si>
  <si>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</si>
  <si>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</si>
  <si>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</si>
  <si>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Confidence Level(95.0%)</t>
  </si>
  <si>
    <t>upper</t>
  </si>
  <si>
    <t>lower</t>
  </si>
  <si>
    <t>Binomial Tests</t>
  </si>
  <si>
    <t>Experiment consists of a sequence of n identical trials. Random Variable counts the number of successes in a Fixed number of trials, n. - Fixed # of Identical Trials = n</t>
  </si>
  <si>
    <t>Only 2 outcomes are possible on each identical trial. Success or Failure. - Each trial only results in S or F</t>
  </si>
  <si>
    <t>Probability of Success = p = (π "pi"). Probability of Failure = 1-p. Probability remains the same on each trial. - p remains the same for each trial</t>
  </si>
  <si>
    <t>The trials are independent (one does not affect the next) - All events are independent</t>
  </si>
  <si>
    <t>n*p&gt;5</t>
  </si>
  <si>
    <t>n*(1-p)&gt;5</t>
  </si>
  <si>
    <t>Proportion of potential employees who know Excel well</t>
  </si>
  <si>
    <t>"Margin of Error" Amount to add &amp; subtract from mean</t>
  </si>
  <si>
    <t>A large Seattle Coffee Company says that Excel skills are important for the 600 + employees that work in the Marketing and Accounting Department. A sample of potential employees who said they were knowledgeable with Excel is below.</t>
  </si>
  <si>
    <t>So, since this company hires people on the spot if they know their field and they know Excel, be sure to study both in school!</t>
  </si>
  <si>
    <t xml:space="preserve"> 8</t>
  </si>
  <si>
    <t xml:space="preserve"> 40</t>
  </si>
  <si>
    <t xml:space="preserve"> 3</t>
  </si>
  <si>
    <t xml:space="preserve"> =B4/SQRT(B3)</t>
  </si>
  <si>
    <t xml:space="preserve"> 0.9</t>
  </si>
  <si>
    <t xml:space="preserve"> =1-B6</t>
  </si>
  <si>
    <t xml:space="preserve"> =B7/2</t>
  </si>
  <si>
    <t xml:space="preserve"> </t>
  </si>
  <si>
    <t xml:space="preserve"> =NORMSINV(B8)</t>
  </si>
  <si>
    <t xml:space="preserve"> =NORMSINV(1-B8)</t>
  </si>
  <si>
    <t xml:space="preserve"> =B11*B5</t>
  </si>
  <si>
    <t xml:space="preserve"> =B2-B12</t>
  </si>
  <si>
    <t xml:space="preserve"> =B2+B12</t>
  </si>
  <si>
    <t xml:space="preserve"> =CONFIDENCE(B7,B4,B3)</t>
  </si>
  <si>
    <t xml:space="preserve"> =B2-B16</t>
  </si>
  <si>
    <t xml:space="preserve"> =B2+B16</t>
  </si>
  <si>
    <t xml:space="preserve"> =AVERAGE(A2:A50)</t>
  </si>
  <si>
    <t xml:space="preserve"> =COUNT(A2:A50)</t>
  </si>
  <si>
    <t xml:space="preserve"> 5</t>
  </si>
  <si>
    <t xml:space="preserve"> =D3/SQRT(D2)</t>
  </si>
  <si>
    <t xml:space="preserve"> 0.95</t>
  </si>
  <si>
    <t xml:space="preserve"> =1-D5</t>
  </si>
  <si>
    <t xml:space="preserve"> =D6/2</t>
  </si>
  <si>
    <t xml:space="preserve"> =NORMSINV(D7)</t>
  </si>
  <si>
    <t xml:space="preserve"> =NORMSINV(1-D7)</t>
  </si>
  <si>
    <t xml:space="preserve"> =NORMSINV(D5/2+0.5)</t>
  </si>
  <si>
    <t xml:space="preserve"> =D10*D4</t>
  </si>
  <si>
    <t xml:space="preserve"> =D1-D11</t>
  </si>
  <si>
    <t xml:space="preserve"> =D1+D11</t>
  </si>
  <si>
    <t xml:space="preserve"> =CONFIDENCE(D6,D3,D2)</t>
  </si>
  <si>
    <t xml:space="preserve"> =D1-D15</t>
  </si>
  <si>
    <t xml:space="preserve"> =D1+D15</t>
  </si>
  <si>
    <t xml:space="preserve"> =B2-1</t>
  </si>
  <si>
    <t xml:space="preserve"> =B5/SQRT(B2)</t>
  </si>
  <si>
    <t xml:space="preserve"> =1-B7</t>
  </si>
  <si>
    <t xml:space="preserve"> =TINV(B8,B3)</t>
  </si>
  <si>
    <t xml:space="preserve"> =B10*B6</t>
  </si>
  <si>
    <t xml:space="preserve"> =B4-B11</t>
  </si>
  <si>
    <t xml:space="preserve"> =B4+B11</t>
  </si>
  <si>
    <t xml:space="preserve"> =B3-B4</t>
  </si>
  <si>
    <t xml:space="preserve"> =TINV(1-B6,B5)</t>
  </si>
  <si>
    <t xml:space="preserve"> 304</t>
  </si>
  <si>
    <t xml:space="preserve"> =B8/SQRT(B3)</t>
  </si>
  <si>
    <t xml:space="preserve"> =B9*B7</t>
  </si>
  <si>
    <t xml:space="preserve"> =$B$2-$B$10</t>
  </si>
  <si>
    <t xml:space="preserve"> =$B$2+$B$10</t>
  </si>
  <si>
    <t xml:space="preserve"> =D9*D12</t>
  </si>
  <si>
    <t xml:space="preserve"> =IF(D7="","",D7&gt;5)</t>
  </si>
  <si>
    <t xml:space="preserve"> =D13*D9</t>
  </si>
  <si>
    <t xml:space="preserve"> =IF(D8="","",D8&gt;5)</t>
  </si>
  <si>
    <t xml:space="preserve"> =COUNTA(A3:A1102)</t>
  </si>
  <si>
    <t xml:space="preserve"> =COUNTIF($A$3:$A$1102,C10)</t>
  </si>
  <si>
    <t xml:space="preserve"> =COUNTIF($A$3:$A$1102,C11)</t>
  </si>
  <si>
    <t xml:space="preserve"> =D10/$D$9</t>
  </si>
  <si>
    <t xml:space="preserve"> =D11/$D$9</t>
  </si>
  <si>
    <t xml:space="preserve"> =1-D14</t>
  </si>
  <si>
    <t xml:space="preserve"> =D15/2</t>
  </si>
  <si>
    <t xml:space="preserve"> =NORMSINV(1-D16)</t>
  </si>
  <si>
    <t xml:space="preserve"> =NORMSINV(D14/2+0.5)</t>
  </si>
  <si>
    <t xml:space="preserve"> =SQRT(D12*D13/D9)</t>
  </si>
  <si>
    <t xml:space="preserve"> =D18*D17</t>
  </si>
  <si>
    <t xml:space="preserve"> =D12-D19</t>
  </si>
  <si>
    <t xml:space="preserve"> =D12+D19</t>
  </si>
  <si>
    <r>
      <t>p</t>
    </r>
    <r>
      <rPr>
        <vertAlign val="subscript"/>
        <sz val="11"/>
        <color indexed="8"/>
        <rFont val="Calibri"/>
        <family val="2"/>
      </rPr>
      <t>bar</t>
    </r>
    <r>
      <rPr>
        <sz val="11"/>
        <color theme="1"/>
        <rFont val="Calibri"/>
        <family val="2"/>
      </rPr>
      <t xml:space="preserve"> =</t>
    </r>
  </si>
  <si>
    <t xml:space="preserve"> =C4/C5</t>
  </si>
  <si>
    <t xml:space="preserve"> =1-C12</t>
  </si>
  <si>
    <t xml:space="preserve"> =C13/2</t>
  </si>
  <si>
    <t xml:space="preserve"> =NORMSINV(1-C14)</t>
  </si>
  <si>
    <t xml:space="preserve"> =SQRT(C6*(1-C6)/C5)</t>
  </si>
  <si>
    <t xml:space="preserve"> =C16*C15</t>
  </si>
  <si>
    <t xml:space="preserve"> =C6-C17</t>
  </si>
  <si>
    <t xml:space="preserve"> =C6+C17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</si>
</sst>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,"/>
    <numFmt numFmtId="167" formatCode="d\-mmm\-yyyy"/>
    <numFmt numFmtId="168" formatCode="#\ ???/???"/>
    <numFmt numFmtId="169" formatCode="0.00000"/>
    <numFmt numFmtId="170" formatCode="#,##0.0"/>
    <numFmt numFmtId="171" formatCode="0.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1">
      <alignment wrapText="1"/>
      <protection/>
    </xf>
    <xf numFmtId="0" fontId="6" fillId="27" borderId="1">
      <alignment horizontal="centerContinuous" wrapText="1"/>
      <protection/>
    </xf>
    <xf numFmtId="0" fontId="31" fillId="28" borderId="2" applyNumberFormat="0" applyAlignment="0" applyProtection="0"/>
    <xf numFmtId="0" fontId="32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7" fillId="0" borderId="0">
      <alignment/>
      <protection/>
    </xf>
    <xf numFmtId="0" fontId="33" fillId="0" borderId="0" applyNumberFormat="0" applyFill="0" applyBorder="0" applyAlignment="0" applyProtection="0"/>
    <xf numFmtId="167" fontId="8" fillId="0" borderId="0" applyFont="0" applyFill="0" applyBorder="0" applyProtection="0">
      <alignment horizontal="center"/>
    </xf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2" applyNumberFormat="0" applyAlignment="0" applyProtection="0"/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33" borderId="8" applyNumberFormat="0" applyFont="0" applyAlignment="0" applyProtection="0"/>
    <xf numFmtId="0" fontId="41" fillId="28" borderId="9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9" fillId="34" borderId="10">
      <alignment horizontal="left" indent="2"/>
      <protection/>
    </xf>
    <xf numFmtId="0" fontId="5" fillId="35" borderId="1">
      <alignment horizontal="centerContinuous" wrapText="1"/>
      <protection/>
    </xf>
    <xf numFmtId="0" fontId="0" fillId="36" borderId="1">
      <alignment horizontal="centerContinuous" wrapText="1"/>
      <protection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 wrapText="1"/>
      <protection/>
    </xf>
    <xf numFmtId="0" fontId="5" fillId="37" borderId="1">
      <alignment horizontal="centerContinuous" wrapText="1"/>
      <protection/>
    </xf>
  </cellStyleXfs>
  <cellXfs count="54">
    <xf numFmtId="0" fontId="0" fillId="0" borderId="0" xfId="0" applyFont="1" applyAlignment="1">
      <alignment/>
    </xf>
    <xf numFmtId="0" fontId="0" fillId="38" borderId="1" xfId="0" applyFill="1" applyBorder="1" applyAlignment="1">
      <alignment/>
    </xf>
    <xf numFmtId="0" fontId="0" fillId="36" borderId="1" xfId="67">
      <alignment horizontal="centerContinuous" wrapText="1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39" borderId="1" xfId="67" applyFill="1" applyBorder="1" applyAlignment="1">
      <alignment horizontal="centerContinuous" wrapText="1"/>
      <protection/>
    </xf>
    <xf numFmtId="0" fontId="0" fillId="39" borderId="1" xfId="0" applyFill="1" applyBorder="1" applyAlignment="1">
      <alignment horizontal="centerContinuous" wrapText="1"/>
    </xf>
    <xf numFmtId="0" fontId="0" fillId="38" borderId="12" xfId="0" applyFill="1" applyBorder="1" applyAlignment="1">
      <alignment/>
    </xf>
    <xf numFmtId="0" fontId="1" fillId="36" borderId="1" xfId="67" applyFont="1">
      <alignment horizontal="centerContinuous" wrapText="1"/>
      <protection/>
    </xf>
    <xf numFmtId="0" fontId="0" fillId="0" borderId="0" xfId="0" applyAlignment="1">
      <alignment wrapText="1"/>
    </xf>
    <xf numFmtId="0" fontId="5" fillId="0" borderId="0" xfId="60">
      <alignment/>
      <protection/>
    </xf>
    <xf numFmtId="0" fontId="5" fillId="0" borderId="1" xfId="60" applyBorder="1">
      <alignment/>
      <protection/>
    </xf>
    <xf numFmtId="0" fontId="5" fillId="37" borderId="1" xfId="60" applyFill="1" applyBorder="1">
      <alignment/>
      <protection/>
    </xf>
    <xf numFmtId="0" fontId="0" fillId="39" borderId="1" xfId="67" applyFont="1" applyFill="1" applyBorder="1" applyAlignment="1">
      <alignment horizontal="centerContinuous" wrapText="1"/>
      <protection/>
    </xf>
    <xf numFmtId="0" fontId="0" fillId="36" borderId="1" xfId="67" applyFont="1">
      <alignment horizontal="centerContinuous" wrapText="1"/>
      <protection/>
    </xf>
    <xf numFmtId="0" fontId="0" fillId="37" borderId="13" xfId="0" applyFill="1" applyBorder="1" applyAlignment="1">
      <alignment horizontal="centerContinuous" wrapText="1"/>
    </xf>
    <xf numFmtId="0" fontId="5" fillId="37" borderId="1" xfId="72">
      <alignment horizontal="centerContinuous" wrapText="1"/>
      <protection/>
    </xf>
    <xf numFmtId="6" fontId="5" fillId="0" borderId="1" xfId="60" applyNumberFormat="1" applyBorder="1">
      <alignment/>
      <protection/>
    </xf>
    <xf numFmtId="9" fontId="5" fillId="0" borderId="1" xfId="60" applyNumberFormat="1" applyBorder="1">
      <alignment/>
      <protection/>
    </xf>
    <xf numFmtId="0" fontId="5" fillId="39" borderId="1" xfId="60" applyFill="1" applyBorder="1" applyAlignment="1">
      <alignment horizontal="left" vertical="center" wrapText="1"/>
      <protection/>
    </xf>
    <xf numFmtId="0" fontId="5" fillId="0" borderId="0" xfId="60" applyAlignment="1">
      <alignment horizontal="center" vertical="center" wrapText="1"/>
      <protection/>
    </xf>
    <xf numFmtId="8" fontId="0" fillId="0" borderId="1" xfId="0" applyNumberFormat="1" applyBorder="1" applyAlignment="1">
      <alignment/>
    </xf>
    <xf numFmtId="0" fontId="0" fillId="39" borderId="1" xfId="0" applyFill="1" applyBorder="1" applyAlignment="1">
      <alignment/>
    </xf>
    <xf numFmtId="0" fontId="29" fillId="40" borderId="1" xfId="0" applyFont="1" applyFill="1" applyBorder="1" applyAlignment="1">
      <alignment/>
    </xf>
    <xf numFmtId="2" fontId="0" fillId="41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41" borderId="1" xfId="0" applyFill="1" applyBorder="1" applyAlignment="1">
      <alignment/>
    </xf>
    <xf numFmtId="0" fontId="29" fillId="40" borderId="1" xfId="0" applyFont="1" applyFill="1" applyBorder="1" applyAlignment="1">
      <alignment wrapText="1"/>
    </xf>
    <xf numFmtId="0" fontId="29" fillId="42" borderId="1" xfId="0" applyFont="1" applyFill="1" applyBorder="1" applyAlignment="1">
      <alignment horizontal="centerContinuous" wrapText="1"/>
    </xf>
    <xf numFmtId="0" fontId="0" fillId="43" borderId="1" xfId="0" applyFill="1" applyBorder="1" applyAlignment="1">
      <alignment wrapText="1"/>
    </xf>
    <xf numFmtId="169" fontId="0" fillId="41" borderId="1" xfId="0" applyNumberFormat="1" applyFill="1" applyBorder="1" applyAlignment="1">
      <alignment/>
    </xf>
    <xf numFmtId="0" fontId="29" fillId="40" borderId="13" xfId="0" applyFont="1" applyFill="1" applyBorder="1" applyAlignment="1">
      <alignment/>
    </xf>
    <xf numFmtId="0" fontId="27" fillId="41" borderId="1" xfId="0" applyFont="1" applyFill="1" applyBorder="1" applyAlignment="1">
      <alignment horizontal="centerContinuous" wrapText="1"/>
    </xf>
    <xf numFmtId="0" fontId="29" fillId="40" borderId="0" xfId="0" applyFont="1" applyFill="1" applyAlignment="1">
      <alignment/>
    </xf>
    <xf numFmtId="0" fontId="29" fillId="40" borderId="0" xfId="0" applyFont="1" applyFill="1" applyAlignment="1">
      <alignment wrapText="1"/>
    </xf>
    <xf numFmtId="0" fontId="0" fillId="43" borderId="1" xfId="67" applyFill="1" applyBorder="1" applyAlignment="1">
      <alignment horizontal="centerContinuous" wrapText="1"/>
      <protection/>
    </xf>
    <xf numFmtId="0" fontId="0" fillId="43" borderId="1" xfId="0" applyFill="1" applyBorder="1" applyAlignment="1">
      <alignment horizontal="centerContinuous" wrapText="1"/>
    </xf>
    <xf numFmtId="0" fontId="0" fillId="41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43" borderId="1" xfId="67" applyFont="1" applyFill="1" applyBorder="1" applyAlignment="1">
      <alignment horizontal="centerContinuous" wrapText="1"/>
      <protection/>
    </xf>
    <xf numFmtId="0" fontId="29" fillId="40" borderId="13" xfId="0" applyFont="1" applyFill="1" applyBorder="1" applyAlignment="1">
      <alignment wrapText="1"/>
    </xf>
    <xf numFmtId="44" fontId="0" fillId="41" borderId="1" xfId="48" applyFont="1" applyFill="1" applyBorder="1" applyAlignment="1">
      <alignment/>
    </xf>
    <xf numFmtId="0" fontId="5" fillId="41" borderId="1" xfId="60" applyFill="1" applyBorder="1">
      <alignment/>
      <protection/>
    </xf>
    <xf numFmtId="44" fontId="5" fillId="41" borderId="1" xfId="60" applyNumberFormat="1" applyFill="1" applyBorder="1">
      <alignment/>
      <protection/>
    </xf>
    <xf numFmtId="0" fontId="45" fillId="42" borderId="1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6" fillId="0" borderId="15" xfId="0" applyFont="1" applyFill="1" applyBorder="1" applyAlignment="1">
      <alignment horizontal="centerContinuous"/>
    </xf>
    <xf numFmtId="0" fontId="0" fillId="41" borderId="1" xfId="0" applyFont="1" applyFill="1" applyBorder="1" applyAlignment="1">
      <alignment/>
    </xf>
    <xf numFmtId="0" fontId="43" fillId="0" borderId="1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ue" xfId="40"/>
    <cellStyle name="bluecenteraccrossselection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Currency Round to thousands" xfId="49"/>
    <cellStyle name="Explanatory Text" xfId="50"/>
    <cellStyle name="Four-Digit Year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Rad" xfId="65"/>
    <cellStyle name="redcenteraccrossselection" xfId="66"/>
    <cellStyle name="Style 1" xfId="67"/>
    <cellStyle name="Title" xfId="68"/>
    <cellStyle name="Total" xfId="69"/>
    <cellStyle name="Warning Text" xfId="70"/>
    <cellStyle name="Wrap Text" xfId="71"/>
    <cellStyle name="yellowcenteraccrossselec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'SigmaK(1)'!$F$2</c:f>
        </c:strRef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5"/>
          <c:y val="0.302"/>
          <c:w val="0.95825"/>
          <c:h val="0.508"/>
        </c:manualLayout>
      </c:layout>
      <c:areaChart>
        <c:grouping val="standard"/>
        <c:varyColors val="0"/>
        <c:ser>
          <c:idx val="0"/>
          <c:order val="0"/>
          <c:tx>
            <c:strRef>
              <c:f>'SigmaK(1)'!$C$22</c:f>
              <c:strCache>
                <c:ptCount val="1"/>
                <c:pt idx="0">
                  <c:v>Alpha = Risk Pop Mean Not In Interval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'SigmaK(1)'!$B$23:$B$443</c:f>
              <c:numCache/>
            </c:numRef>
          </c:cat>
          <c:val>
            <c:numRef>
              <c:f>'SigmaK(1)'!$C$23:$C$443</c:f>
              <c:numCache/>
            </c:numRef>
          </c:val>
        </c:ser>
        <c:ser>
          <c:idx val="1"/>
          <c:order val="1"/>
          <c:tx>
            <c:strRef>
              <c:f>'SigmaK(1)'!$D$22</c:f>
              <c:strCache>
                <c:ptCount val="1"/>
                <c:pt idx="0">
                  <c:v>Confidence Interval = 90.00% = P(0.00&lt;=x&lt;=0.00)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'SigmaK(1)'!$B$23:$B$443</c:f>
              <c:numCache/>
            </c:numRef>
          </c:cat>
          <c:val>
            <c:numRef>
              <c:f>'SigmaK(1)'!$D$23:$D$443</c:f>
              <c:numCache/>
            </c:numRef>
          </c:val>
        </c:ser>
        <c:axId val="37166921"/>
        <c:axId val="66066834"/>
      </c:areaChart>
      <c:catAx>
        <c:axId val="37166921"/>
        <c:scaling>
          <c:orientation val="minMax"/>
        </c:scaling>
        <c:axPos val="b"/>
        <c:title>
          <c:tx>
            <c:strRef>
              <c:f>'SigmaK(1)'!$B$22</c:f>
            </c:strRef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66834"/>
        <c:crosses val="autoZero"/>
        <c:auto val="1"/>
        <c:lblOffset val="100"/>
        <c:tickLblSkip val="16"/>
        <c:noMultiLvlLbl val="0"/>
      </c:catAx>
      <c:val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8865"/>
          <c:w val="0.5715"/>
          <c:h val="0.10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'SigmaK(1)an'!$F$2</c:f>
        </c:strRef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5"/>
          <c:y val="0.302"/>
          <c:w val="0.95825"/>
          <c:h val="0.508"/>
        </c:manualLayout>
      </c:layout>
      <c:areaChart>
        <c:grouping val="standard"/>
        <c:varyColors val="0"/>
        <c:ser>
          <c:idx val="0"/>
          <c:order val="0"/>
          <c:tx>
            <c:strRef>
              <c:f>'SigmaK(1)an'!$C$22</c:f>
              <c:strCache>
                <c:ptCount val="1"/>
                <c:pt idx="0">
                  <c:v>Alpha = Risk Pop Mean Not In Interval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'SigmaK(1)an'!$B$23:$B$443</c:f>
              <c:numCache/>
            </c:numRef>
          </c:cat>
          <c:val>
            <c:numRef>
              <c:f>'SigmaK(1)an'!$C$23:$C$443</c:f>
              <c:numCache/>
            </c:numRef>
          </c:val>
        </c:ser>
        <c:ser>
          <c:idx val="1"/>
          <c:order val="1"/>
          <c:tx>
            <c:strRef>
              <c:f>'SigmaK(1)an'!$D$22</c:f>
              <c:strCache>
                <c:ptCount val="1"/>
                <c:pt idx="0">
                  <c:v>Confidence Interval = 90.00% = P(7.22&lt;=x&lt;=8.78)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'SigmaK(1)an'!$B$23:$B$443</c:f>
              <c:numCache/>
            </c:numRef>
          </c:cat>
          <c:val>
            <c:numRef>
              <c:f>'SigmaK(1)an'!$D$23:$D$443</c:f>
              <c:numCache/>
            </c:numRef>
          </c:val>
        </c:ser>
        <c:axId val="57730595"/>
        <c:axId val="49813308"/>
      </c:areaChart>
      <c:catAx>
        <c:axId val="57730595"/>
        <c:scaling>
          <c:orientation val="minMax"/>
        </c:scaling>
        <c:axPos val="b"/>
        <c:title>
          <c:tx>
            <c:strRef>
              <c:f>'SigmaK(1)an'!$B$22</c:f>
            </c:strRef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13308"/>
        <c:crosses val="autoZero"/>
        <c:auto val="1"/>
        <c:lblOffset val="100"/>
        <c:tickLblSkip val="16"/>
        <c:noMultiLvlLbl val="0"/>
      </c:catAx>
      <c:valAx>
        <c:axId val="49813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05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8865"/>
          <c:w val="0.5715"/>
          <c:h val="0.10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'SigmaK(2)'!$H$1</c:f>
        </c:strRef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25"/>
          <c:y val="0.37125"/>
          <c:w val="0.9525"/>
          <c:h val="0.4205"/>
        </c:manualLayout>
      </c:layout>
      <c:areaChart>
        <c:grouping val="standard"/>
        <c:varyColors val="0"/>
        <c:ser>
          <c:idx val="0"/>
          <c:order val="0"/>
          <c:tx>
            <c:strRef>
              <c:f>'SigmaK(2)'!$E$21</c:f>
              <c:strCache>
                <c:ptCount val="1"/>
                <c:pt idx="0">
                  <c:v>Alpha = Risk Pop Mean Not In Interval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'SigmaK(2)'!$D$22:$D$594</c:f>
              <c:numCache/>
            </c:numRef>
          </c:cat>
          <c:val>
            <c:numRef>
              <c:f>'SigmaK(2)'!$E$22:$E$594</c:f>
              <c:numCache/>
            </c:numRef>
          </c:val>
        </c:ser>
        <c:ser>
          <c:idx val="1"/>
          <c:order val="1"/>
          <c:tx>
            <c:strRef>
              <c:f>'SigmaK(2)'!$F$21</c:f>
              <c:strCache>
                <c:ptCount val="1"/>
                <c:pt idx="0">
                  <c:v>Confidence Interval = 95.00% = P(0.00&lt;=x&lt;=0.00)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'SigmaK(2)'!$D$22:$D$594</c:f>
              <c:numCache/>
            </c:numRef>
          </c:cat>
          <c:val>
            <c:numRef>
              <c:f>'SigmaK(2)'!$F$22:$F$594</c:f>
              <c:numCache/>
            </c:numRef>
          </c:val>
        </c:ser>
        <c:axId val="45666589"/>
        <c:axId val="8346118"/>
      </c:areaChart>
      <c:catAx>
        <c:axId val="45666589"/>
        <c:scaling>
          <c:orientation val="minMax"/>
        </c:scaling>
        <c:axPos val="b"/>
        <c:title>
          <c:tx>
            <c:strRef>
              <c:f>'SigmaK(2)'!$D$21</c:f>
            </c:strRef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46118"/>
        <c:crosses val="autoZero"/>
        <c:auto val="1"/>
        <c:lblOffset val="100"/>
        <c:tickLblSkip val="25"/>
        <c:noMultiLvlLbl val="0"/>
      </c:catAx>
      <c:valAx>
        <c:axId val="834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65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"/>
          <c:y val="0.87525"/>
          <c:w val="0.6512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'SigmaK(2)an'!$H$1</c:f>
        </c:strRef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25"/>
          <c:y val="0.37125"/>
          <c:w val="0.9525"/>
          <c:h val="0.4205"/>
        </c:manualLayout>
      </c:layout>
      <c:areaChart>
        <c:grouping val="standard"/>
        <c:varyColors val="0"/>
        <c:ser>
          <c:idx val="0"/>
          <c:order val="0"/>
          <c:tx>
            <c:strRef>
              <c:f>'SigmaK(2)an'!$E$21</c:f>
              <c:strCache>
                <c:ptCount val="1"/>
                <c:pt idx="0">
                  <c:v>Alpha = Risk Pop Mean Not In Interval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'SigmaK(2)an'!$D$22:$D$594</c:f>
              <c:numCache/>
            </c:numRef>
          </c:cat>
          <c:val>
            <c:numRef>
              <c:f>'SigmaK(2)an'!$E$22:$E$594</c:f>
              <c:numCache/>
            </c:numRef>
          </c:val>
        </c:ser>
        <c:ser>
          <c:idx val="1"/>
          <c:order val="1"/>
          <c:tx>
            <c:strRef>
              <c:f>'SigmaK(2)an'!$F$21</c:f>
              <c:strCache>
                <c:ptCount val="1"/>
                <c:pt idx="0">
                  <c:v>Confidence Interval = 95.00% = P(23.40&lt;=x&lt;=26.20)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'SigmaK(2)an'!$D$22:$D$594</c:f>
              <c:numCache/>
            </c:numRef>
          </c:cat>
          <c:val>
            <c:numRef>
              <c:f>'SigmaK(2)an'!$F$22:$F$594</c:f>
              <c:numCache/>
            </c:numRef>
          </c:val>
        </c:ser>
        <c:axId val="8006199"/>
        <c:axId val="4946928"/>
      </c:areaChart>
      <c:catAx>
        <c:axId val="8006199"/>
        <c:scaling>
          <c:orientation val="minMax"/>
        </c:scaling>
        <c:axPos val="b"/>
        <c:title>
          <c:tx>
            <c:strRef>
              <c:f>'SigmaK(2)an'!$D$21</c:f>
            </c:strRef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6928"/>
        <c:crosses val="autoZero"/>
        <c:auto val="1"/>
        <c:lblOffset val="100"/>
        <c:tickLblSkip val="25"/>
        <c:noMultiLvlLbl val="0"/>
      </c:catAx>
      <c:valAx>
        <c:axId val="4946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75"/>
          <c:y val="0.87525"/>
          <c:w val="0.681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38100</xdr:rowOff>
    </xdr:from>
    <xdr:to>
      <xdr:col>2</xdr:col>
      <xdr:colOff>1990725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76200" y="6134100"/>
        <a:ext cx="4752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38100</xdr:rowOff>
    </xdr:from>
    <xdr:to>
      <xdr:col>2</xdr:col>
      <xdr:colOff>1990725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76200" y="7277100"/>
        <a:ext cx="4752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190500</xdr:rowOff>
    </xdr:from>
    <xdr:to>
      <xdr:col>4</xdr:col>
      <xdr:colOff>1857375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762000" y="6858000"/>
        <a:ext cx="4181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190500</xdr:rowOff>
    </xdr:from>
    <xdr:to>
      <xdr:col>4</xdr:col>
      <xdr:colOff>1857375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762000" y="8001000"/>
        <a:ext cx="4181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0</xdr:rowOff>
    </xdr:from>
    <xdr:to>
      <xdr:col>10</xdr:col>
      <xdr:colOff>476250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3829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</xdr:row>
      <xdr:rowOff>19050</xdr:rowOff>
    </xdr:from>
    <xdr:to>
      <xdr:col>11</xdr:col>
      <xdr:colOff>57150</xdr:colOff>
      <xdr:row>29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829050"/>
          <a:ext cx="34480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29</xdr:row>
      <xdr:rowOff>95250</xdr:rowOff>
    </xdr:from>
    <xdr:to>
      <xdr:col>0</xdr:col>
      <xdr:colOff>857250</xdr:colOff>
      <xdr:row>29</xdr:row>
      <xdr:rowOff>104775</xdr:rowOff>
    </xdr:to>
    <xdr:sp>
      <xdr:nvSpPr>
        <xdr:cNvPr id="3" name="Straight Connector 4"/>
        <xdr:cNvSpPr>
          <a:spLocks/>
        </xdr:cNvSpPr>
      </xdr:nvSpPr>
      <xdr:spPr>
        <a:xfrm>
          <a:off x="733425" y="6419850"/>
          <a:ext cx="1238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1533525</xdr:colOff>
      <xdr:row>29</xdr:row>
      <xdr:rowOff>95250</xdr:rowOff>
    </xdr:from>
    <xdr:to>
      <xdr:col>0</xdr:col>
      <xdr:colOff>1647825</xdr:colOff>
      <xdr:row>29</xdr:row>
      <xdr:rowOff>104775</xdr:rowOff>
    </xdr:to>
    <xdr:sp>
      <xdr:nvSpPr>
        <xdr:cNvPr id="4" name="Straight Connector 6"/>
        <xdr:cNvSpPr>
          <a:spLocks/>
        </xdr:cNvSpPr>
      </xdr:nvSpPr>
      <xdr:spPr>
        <a:xfrm>
          <a:off x="1533525" y="6419850"/>
          <a:ext cx="114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24</xdr:row>
      <xdr:rowOff>28575</xdr:rowOff>
    </xdr:from>
    <xdr:to>
      <xdr:col>6</xdr:col>
      <xdr:colOff>419100</xdr:colOff>
      <xdr:row>24</xdr:row>
      <xdr:rowOff>28575</xdr:rowOff>
    </xdr:to>
    <xdr:sp>
      <xdr:nvSpPr>
        <xdr:cNvPr id="5" name="Straight Connector 8"/>
        <xdr:cNvSpPr>
          <a:spLocks/>
        </xdr:cNvSpPr>
      </xdr:nvSpPr>
      <xdr:spPr>
        <a:xfrm>
          <a:off x="4838700" y="5400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0</xdr:rowOff>
    </xdr:from>
    <xdr:to>
      <xdr:col>10</xdr:col>
      <xdr:colOff>476250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3829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</xdr:row>
      <xdr:rowOff>19050</xdr:rowOff>
    </xdr:from>
    <xdr:to>
      <xdr:col>11</xdr:col>
      <xdr:colOff>57150</xdr:colOff>
      <xdr:row>29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829050"/>
          <a:ext cx="34480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29</xdr:row>
      <xdr:rowOff>95250</xdr:rowOff>
    </xdr:from>
    <xdr:to>
      <xdr:col>0</xdr:col>
      <xdr:colOff>857250</xdr:colOff>
      <xdr:row>29</xdr:row>
      <xdr:rowOff>104775</xdr:rowOff>
    </xdr:to>
    <xdr:sp>
      <xdr:nvSpPr>
        <xdr:cNvPr id="3" name="Straight Connector 3"/>
        <xdr:cNvSpPr>
          <a:spLocks/>
        </xdr:cNvSpPr>
      </xdr:nvSpPr>
      <xdr:spPr>
        <a:xfrm>
          <a:off x="733425" y="6419850"/>
          <a:ext cx="1238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1533525</xdr:colOff>
      <xdr:row>29</xdr:row>
      <xdr:rowOff>95250</xdr:rowOff>
    </xdr:from>
    <xdr:to>
      <xdr:col>0</xdr:col>
      <xdr:colOff>1647825</xdr:colOff>
      <xdr:row>29</xdr:row>
      <xdr:rowOff>104775</xdr:rowOff>
    </xdr:to>
    <xdr:sp>
      <xdr:nvSpPr>
        <xdr:cNvPr id="4" name="Straight Connector 4"/>
        <xdr:cNvSpPr>
          <a:spLocks/>
        </xdr:cNvSpPr>
      </xdr:nvSpPr>
      <xdr:spPr>
        <a:xfrm>
          <a:off x="1533525" y="6419850"/>
          <a:ext cx="114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24</xdr:row>
      <xdr:rowOff>28575</xdr:rowOff>
    </xdr:from>
    <xdr:to>
      <xdr:col>6</xdr:col>
      <xdr:colOff>419100</xdr:colOff>
      <xdr:row>24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4838700" y="5400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1.140625" style="0" customWidth="1"/>
    <col min="2" max="2" width="11.421875" style="0" customWidth="1"/>
  </cols>
  <sheetData>
    <row r="1" spans="3:6" ht="15">
      <c r="C1" t="s">
        <v>99</v>
      </c>
      <c r="D1" t="s">
        <v>100</v>
      </c>
      <c r="E1" t="s">
        <v>101</v>
      </c>
      <c r="F1" t="s">
        <v>102</v>
      </c>
    </row>
    <row r="2" spans="1:6" ht="15">
      <c r="A2" s="23" t="str">
        <f>'SigmaK(1)an'!A13</f>
        <v>Confidence Interval Lower Limit</v>
      </c>
      <c r="B2" s="24">
        <f>'SigmaK(1)an'!B13</f>
        <v>7.219777418186664</v>
      </c>
      <c r="C2" s="42">
        <f>INT(B2)</f>
        <v>7</v>
      </c>
      <c r="D2" s="41">
        <f>B2-C2</f>
        <v>0.21977741818666363</v>
      </c>
      <c r="E2">
        <f>D2*60</f>
        <v>13.186645091199818</v>
      </c>
      <c r="F2">
        <f>ROUND(E2,0)</f>
        <v>13</v>
      </c>
    </row>
    <row r="3" spans="1:6" ht="15">
      <c r="A3" s="23" t="str">
        <f>'SigmaK(1)an'!A14</f>
        <v>Confidence Interval Upper Limit</v>
      </c>
      <c r="B3" s="24">
        <f>'SigmaK(1)an'!B14</f>
        <v>8.780222581813335</v>
      </c>
      <c r="C3" s="42">
        <f>INT(B3)</f>
        <v>8</v>
      </c>
      <c r="D3" s="41">
        <f>B3-C3</f>
        <v>0.7802225818133355</v>
      </c>
      <c r="E3">
        <f>D3*60</f>
        <v>46.81335490880013</v>
      </c>
      <c r="F3">
        <f>ROUND(E3,0)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N36"/>
  <sheetViews>
    <sheetView zoomScale="96" zoomScaleNormal="96" zoomScalePageLayoutView="0" workbookViewId="0" topLeftCell="A1">
      <selection activeCell="C10" sqref="C10"/>
    </sheetView>
  </sheetViews>
  <sheetFormatPr defaultColWidth="9.140625" defaultRowHeight="15"/>
  <cols>
    <col min="1" max="1" width="9.140625" style="10" customWidth="1"/>
    <col min="2" max="2" width="1.28515625" style="10" customWidth="1"/>
    <col min="3" max="3" width="48.8515625" style="10" customWidth="1"/>
    <col min="4" max="4" width="11.421875" style="10" customWidth="1"/>
    <col min="5" max="5" width="4.57421875" style="10" bestFit="1" customWidth="1"/>
    <col min="6" max="6" width="2.7109375" style="10" bestFit="1" customWidth="1"/>
    <col min="7" max="7" width="9.140625" style="10" customWidth="1"/>
    <col min="8" max="8" width="3.00390625" style="0" customWidth="1"/>
    <col min="9" max="9" width="2.140625" style="0" bestFit="1" customWidth="1"/>
    <col min="10" max="10" width="3.7109375" style="10" customWidth="1"/>
    <col min="11" max="11" width="51.421875" style="10" customWidth="1"/>
    <col min="12" max="16384" width="9.140625" style="10" customWidth="1"/>
  </cols>
  <sheetData>
    <row r="1" spans="1:14" ht="15">
      <c r="A1" s="12" t="s">
        <v>28</v>
      </c>
      <c r="C1" s="11" t="s">
        <v>107</v>
      </c>
      <c r="D1" s="11" t="s">
        <v>29</v>
      </c>
      <c r="E1" s="11"/>
      <c r="F1" s="11"/>
      <c r="G1" s="17">
        <v>50</v>
      </c>
      <c r="J1"/>
      <c r="K1"/>
      <c r="L1"/>
      <c r="M1"/>
      <c r="N1"/>
    </row>
    <row r="2" spans="1:14" ht="15">
      <c r="A2" s="11">
        <v>48.16</v>
      </c>
      <c r="C2" s="11" t="s">
        <v>107</v>
      </c>
      <c r="D2" s="11" t="s">
        <v>29</v>
      </c>
      <c r="E2" s="11"/>
      <c r="F2" s="11"/>
      <c r="G2" s="17">
        <v>60</v>
      </c>
      <c r="J2"/>
      <c r="K2"/>
      <c r="L2"/>
      <c r="M2"/>
      <c r="N2"/>
    </row>
    <row r="3" spans="1:14" ht="15">
      <c r="A3" s="11">
        <v>42.22</v>
      </c>
      <c r="C3" s="48" t="s">
        <v>30</v>
      </c>
      <c r="D3" s="48" t="s">
        <v>29</v>
      </c>
      <c r="E3" s="48" t="s">
        <v>31</v>
      </c>
      <c r="F3" s="11" t="s">
        <v>29</v>
      </c>
      <c r="G3" s="45">
        <f>AVERAGE(A2:A21)</f>
        <v>49.348</v>
      </c>
      <c r="J3"/>
      <c r="K3"/>
      <c r="L3"/>
      <c r="M3"/>
      <c r="N3"/>
    </row>
    <row r="4" spans="1:14" ht="15">
      <c r="A4" s="11">
        <v>46.82</v>
      </c>
      <c r="C4" s="48" t="s">
        <v>32</v>
      </c>
      <c r="D4" s="48" t="s">
        <v>29</v>
      </c>
      <c r="E4" s="48" t="s">
        <v>14</v>
      </c>
      <c r="F4" s="11" t="s">
        <v>29</v>
      </c>
      <c r="G4" s="45">
        <f>STDEV(A2:A21)</f>
        <v>9.012111499765792</v>
      </c>
      <c r="J4"/>
      <c r="K4"/>
      <c r="L4"/>
      <c r="M4"/>
      <c r="N4"/>
    </row>
    <row r="5" spans="1:14" ht="15">
      <c r="A5" s="11">
        <v>51.45</v>
      </c>
      <c r="C5" s="11" t="s">
        <v>33</v>
      </c>
      <c r="D5" s="11" t="s">
        <v>29</v>
      </c>
      <c r="E5" s="11" t="s">
        <v>10</v>
      </c>
      <c r="F5" s="11" t="s">
        <v>29</v>
      </c>
      <c r="G5" s="46">
        <f>COUNT(A2:A21)</f>
        <v>20</v>
      </c>
      <c r="J5"/>
      <c r="K5"/>
      <c r="L5"/>
      <c r="M5"/>
      <c r="N5"/>
    </row>
    <row r="6" spans="1:14" ht="15">
      <c r="A6" s="11">
        <v>23.78</v>
      </c>
      <c r="C6" s="11" t="s">
        <v>34</v>
      </c>
      <c r="D6" s="11" t="s">
        <v>29</v>
      </c>
      <c r="E6" s="11" t="s">
        <v>6</v>
      </c>
      <c r="F6" s="11" t="s">
        <v>29</v>
      </c>
      <c r="G6" s="46">
        <f>G5-1</f>
        <v>19</v>
      </c>
      <c r="J6"/>
      <c r="K6"/>
      <c r="L6"/>
      <c r="M6"/>
      <c r="N6"/>
    </row>
    <row r="7" spans="1:14" ht="15">
      <c r="A7" s="11">
        <v>41.86</v>
      </c>
      <c r="C7" s="11" t="s">
        <v>35</v>
      </c>
      <c r="D7" s="11" t="s">
        <v>29</v>
      </c>
      <c r="E7" s="11"/>
      <c r="F7" s="11"/>
      <c r="G7" s="18">
        <v>0.95</v>
      </c>
      <c r="J7"/>
      <c r="K7"/>
      <c r="L7"/>
      <c r="M7"/>
      <c r="N7"/>
    </row>
    <row r="8" spans="1:14" ht="15">
      <c r="A8" s="11">
        <v>54.86</v>
      </c>
      <c r="C8" s="11" t="s">
        <v>36</v>
      </c>
      <c r="D8" s="11" t="s">
        <v>29</v>
      </c>
      <c r="E8" s="11"/>
      <c r="F8" s="11"/>
      <c r="G8" s="46">
        <f>TINV(1-G7,G6)</f>
        <v>2.093024049854864</v>
      </c>
      <c r="J8"/>
      <c r="K8"/>
      <c r="L8"/>
      <c r="M8"/>
      <c r="N8"/>
    </row>
    <row r="9" spans="1:14" ht="15">
      <c r="A9" s="11">
        <v>37.92</v>
      </c>
      <c r="C9" s="48" t="s">
        <v>129</v>
      </c>
      <c r="D9" s="11" t="s">
        <v>29</v>
      </c>
      <c r="E9" s="11"/>
      <c r="F9" s="11"/>
      <c r="G9" s="47">
        <f>G8*G4/SQRT(G5)</f>
        <v>4.217798004977056</v>
      </c>
      <c r="J9"/>
      <c r="K9"/>
      <c r="L9"/>
      <c r="M9"/>
      <c r="N9"/>
    </row>
    <row r="10" spans="1:14" ht="15">
      <c r="A10" s="11">
        <v>52.64</v>
      </c>
      <c r="C10" s="11" t="s">
        <v>37</v>
      </c>
      <c r="D10" s="11" t="s">
        <v>29</v>
      </c>
      <c r="E10" s="11"/>
      <c r="F10" s="11"/>
      <c r="G10" s="47">
        <f>G$3+G$9</f>
        <v>53.565798004977054</v>
      </c>
      <c r="J10"/>
      <c r="K10"/>
      <c r="L10"/>
      <c r="M10"/>
      <c r="N10"/>
    </row>
    <row r="11" spans="1:14" ht="15">
      <c r="A11" s="11">
        <v>48.59</v>
      </c>
      <c r="C11" s="11" t="s">
        <v>38</v>
      </c>
      <c r="D11" s="11" t="s">
        <v>29</v>
      </c>
      <c r="E11" s="11"/>
      <c r="F11" s="11"/>
      <c r="G11" s="47">
        <f>G$3-G$9</f>
        <v>45.130201995022944</v>
      </c>
      <c r="J11"/>
      <c r="K11"/>
      <c r="L11"/>
      <c r="M11"/>
      <c r="N11"/>
    </row>
    <row r="12" spans="1:14" ht="38.25">
      <c r="A12" s="11">
        <v>50.82</v>
      </c>
      <c r="C12" s="19" t="str">
        <f>CONCATENATE("There is a ",G7," probability that the population mean will show up in the confidence interval from ",DOLLAR(G11)," to ",DOLLAR(G10),".")</f>
        <v>There is a 0.95 probability that the population mean will show up in the confidence interval from $45.13 to $53.57.</v>
      </c>
      <c r="D12" s="20"/>
      <c r="E12" s="20"/>
      <c r="F12" s="20"/>
      <c r="G12" s="20"/>
      <c r="J12"/>
      <c r="K12"/>
      <c r="L12"/>
      <c r="M12"/>
      <c r="N12"/>
    </row>
    <row r="13" spans="1:7" ht="25.5">
      <c r="A13" s="11">
        <v>46.94</v>
      </c>
      <c r="C13" s="19" t="str">
        <f>CONCATENATE(C1," ","$",G1," is likely to be within the confidence interval")</f>
        <v>The pop. mean of $50 is likely to be within the confidence interval</v>
      </c>
      <c r="D13" s="20"/>
      <c r="E13" s="20"/>
      <c r="F13" s="20"/>
      <c r="G13" s="20"/>
    </row>
    <row r="14" spans="1:7" ht="25.5">
      <c r="A14" s="11">
        <v>61.83</v>
      </c>
      <c r="C14" s="19" t="str">
        <f>CONCATENATE(C2," ","$",G2," is not likely to be within the confidence interval")</f>
        <v>The pop. mean of $60 is not likely to be within the confidence interval</v>
      </c>
      <c r="D14" s="20"/>
      <c r="E14" s="20"/>
      <c r="F14" s="20"/>
      <c r="G14" s="20"/>
    </row>
    <row r="15" ht="15">
      <c r="A15" s="11">
        <v>61.69</v>
      </c>
    </row>
    <row r="16" spans="1:5" ht="15">
      <c r="A16" s="11">
        <v>49.17</v>
      </c>
      <c r="C16"/>
      <c r="D16"/>
      <c r="E16"/>
    </row>
    <row r="17" spans="1:5" ht="15">
      <c r="A17" s="11">
        <v>61.46</v>
      </c>
      <c r="C17"/>
      <c r="D17"/>
      <c r="E17"/>
    </row>
    <row r="18" spans="1:5" ht="15">
      <c r="A18" s="11">
        <v>51.35</v>
      </c>
      <c r="C18"/>
      <c r="D18"/>
      <c r="E18"/>
    </row>
    <row r="19" spans="1:5" ht="15">
      <c r="A19" s="11">
        <v>52.68</v>
      </c>
      <c r="C19"/>
      <c r="D19"/>
      <c r="E19"/>
    </row>
    <row r="20" spans="1:5" ht="15">
      <c r="A20" s="11">
        <v>58.84</v>
      </c>
      <c r="C20"/>
      <c r="D20"/>
      <c r="E20"/>
    </row>
    <row r="21" spans="1:5" ht="15">
      <c r="A21" s="11">
        <v>43.88</v>
      </c>
      <c r="C21"/>
      <c r="D21"/>
      <c r="E21"/>
    </row>
    <row r="22" spans="3:9" s="20" customFormat="1" ht="15">
      <c r="C22"/>
      <c r="D22"/>
      <c r="E22"/>
      <c r="H22"/>
      <c r="I22"/>
    </row>
    <row r="23" spans="3:9" s="20" customFormat="1" ht="15">
      <c r="C23"/>
      <c r="D23"/>
      <c r="E23"/>
      <c r="H23"/>
      <c r="I23"/>
    </row>
    <row r="24" spans="3:9" s="20" customFormat="1" ht="15">
      <c r="C24"/>
      <c r="D24"/>
      <c r="E24"/>
      <c r="H24"/>
      <c r="I24"/>
    </row>
    <row r="25" spans="3:5" ht="15">
      <c r="C25"/>
      <c r="D25"/>
      <c r="E25"/>
    </row>
    <row r="26" spans="3:5" ht="15">
      <c r="C26"/>
      <c r="D26"/>
      <c r="E26"/>
    </row>
    <row r="27" spans="3:5" ht="15">
      <c r="C27"/>
      <c r="D27"/>
      <c r="E27"/>
    </row>
    <row r="28" spans="3:5" ht="15">
      <c r="C28"/>
      <c r="D28"/>
      <c r="E28"/>
    </row>
    <row r="29" spans="3:5" ht="15">
      <c r="C29"/>
      <c r="D29"/>
      <c r="E29"/>
    </row>
    <row r="30" spans="3:5" ht="15">
      <c r="C30"/>
      <c r="D30"/>
      <c r="E30"/>
    </row>
    <row r="31" spans="3:5" ht="15">
      <c r="C31"/>
      <c r="D31"/>
      <c r="E31"/>
    </row>
    <row r="32" spans="3:5" ht="15">
      <c r="C32"/>
      <c r="D32"/>
      <c r="E32"/>
    </row>
    <row r="33" spans="3:5" ht="15">
      <c r="C33"/>
      <c r="D33"/>
      <c r="E33"/>
    </row>
    <row r="34" spans="3:5" ht="15">
      <c r="C34"/>
      <c r="D34"/>
      <c r="E34"/>
    </row>
    <row r="35" spans="3:5" ht="15">
      <c r="C35"/>
      <c r="D35"/>
      <c r="E35"/>
    </row>
    <row r="36" spans="3:5" ht="15">
      <c r="C36"/>
      <c r="D36"/>
      <c r="E3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96" zoomScaleNormal="96" zoomScalePageLayoutView="0" workbookViewId="0" topLeftCell="A1">
      <selection activeCell="C10" sqref="C10"/>
    </sheetView>
  </sheetViews>
  <sheetFormatPr defaultColWidth="9.140625" defaultRowHeight="15"/>
  <cols>
    <col min="1" max="1" width="9.140625" style="10" customWidth="1"/>
    <col min="2" max="2" width="1.28515625" style="10" customWidth="1"/>
    <col min="3" max="3" width="48.8515625" style="10" customWidth="1"/>
    <col min="4" max="4" width="11.421875" style="10" customWidth="1"/>
    <col min="5" max="5" width="4.57421875" style="10" bestFit="1" customWidth="1"/>
    <col min="6" max="6" width="2.7109375" style="10" bestFit="1" customWidth="1"/>
    <col min="7" max="7" width="9.140625" style="10" customWidth="1"/>
    <col min="8" max="8" width="3.00390625" style="0" customWidth="1"/>
    <col min="9" max="9" width="2.140625" style="0" bestFit="1" customWidth="1"/>
    <col min="10" max="10" width="3.7109375" style="10" customWidth="1"/>
    <col min="11" max="11" width="51.421875" style="10" customWidth="1"/>
    <col min="12" max="16384" width="9.140625" style="10" customWidth="1"/>
  </cols>
  <sheetData>
    <row r="1" spans="1:14" ht="15">
      <c r="A1" s="12" t="s">
        <v>28</v>
      </c>
      <c r="C1" s="11" t="s">
        <v>107</v>
      </c>
      <c r="D1" s="11" t="s">
        <v>29</v>
      </c>
      <c r="E1" s="11"/>
      <c r="F1" s="11"/>
      <c r="G1" s="17">
        <v>50</v>
      </c>
      <c r="J1"/>
      <c r="K1"/>
      <c r="L1"/>
      <c r="M1"/>
      <c r="N1"/>
    </row>
    <row r="2" spans="1:14" ht="15">
      <c r="A2" s="11">
        <v>48.16</v>
      </c>
      <c r="C2" s="11" t="s">
        <v>107</v>
      </c>
      <c r="D2" s="11" t="s">
        <v>29</v>
      </c>
      <c r="E2" s="11"/>
      <c r="F2" s="11"/>
      <c r="G2" s="17">
        <v>60</v>
      </c>
      <c r="J2"/>
      <c r="K2"/>
      <c r="L2"/>
      <c r="M2"/>
      <c r="N2"/>
    </row>
    <row r="3" spans="1:14" ht="15">
      <c r="A3" s="11">
        <v>42.22</v>
      </c>
      <c r="C3" s="48" t="s">
        <v>30</v>
      </c>
      <c r="D3" s="48" t="s">
        <v>29</v>
      </c>
      <c r="E3" s="48" t="s">
        <v>31</v>
      </c>
      <c r="F3" s="11" t="s">
        <v>29</v>
      </c>
      <c r="G3" s="45">
        <f>AVERAGE(A2:A21)</f>
        <v>49.348</v>
      </c>
      <c r="J3"/>
      <c r="K3"/>
      <c r="L3"/>
      <c r="M3"/>
      <c r="N3"/>
    </row>
    <row r="4" spans="1:14" ht="15">
      <c r="A4" s="11">
        <v>46.82</v>
      </c>
      <c r="C4" s="48" t="s">
        <v>32</v>
      </c>
      <c r="D4" s="48" t="s">
        <v>29</v>
      </c>
      <c r="E4" s="48" t="s">
        <v>14</v>
      </c>
      <c r="F4" s="11" t="s">
        <v>29</v>
      </c>
      <c r="G4" s="45">
        <f>STDEV(A2:A21)</f>
        <v>9.012111499765792</v>
      </c>
      <c r="J4"/>
      <c r="K4"/>
      <c r="L4"/>
      <c r="M4"/>
      <c r="N4"/>
    </row>
    <row r="5" spans="1:14" ht="15">
      <c r="A5" s="11">
        <v>51.45</v>
      </c>
      <c r="C5" s="11" t="s">
        <v>33</v>
      </c>
      <c r="D5" s="11" t="s">
        <v>29</v>
      </c>
      <c r="E5" s="11" t="s">
        <v>10</v>
      </c>
      <c r="F5" s="11" t="s">
        <v>29</v>
      </c>
      <c r="G5" s="46">
        <f>COUNT(A2:A21)</f>
        <v>20</v>
      </c>
      <c r="J5"/>
      <c r="K5"/>
      <c r="L5"/>
      <c r="M5"/>
      <c r="N5"/>
    </row>
    <row r="6" spans="1:14" ht="15">
      <c r="A6" s="11">
        <v>23.78</v>
      </c>
      <c r="C6" s="11" t="s">
        <v>34</v>
      </c>
      <c r="D6" s="11" t="s">
        <v>29</v>
      </c>
      <c r="E6" s="11" t="s">
        <v>6</v>
      </c>
      <c r="F6" s="11" t="s">
        <v>29</v>
      </c>
      <c r="G6" s="46">
        <f>G5-1</f>
        <v>19</v>
      </c>
      <c r="J6"/>
      <c r="K6"/>
      <c r="L6"/>
      <c r="M6"/>
      <c r="N6"/>
    </row>
    <row r="7" spans="1:14" ht="15">
      <c r="A7" s="11">
        <v>41.86</v>
      </c>
      <c r="C7" s="11" t="s">
        <v>35</v>
      </c>
      <c r="D7" s="11" t="s">
        <v>29</v>
      </c>
      <c r="E7" s="11"/>
      <c r="F7" s="11"/>
      <c r="G7" s="18">
        <v>0.99</v>
      </c>
      <c r="J7"/>
      <c r="K7"/>
      <c r="L7"/>
      <c r="M7"/>
      <c r="N7"/>
    </row>
    <row r="8" spans="1:14" ht="15">
      <c r="A8" s="11">
        <v>54.86</v>
      </c>
      <c r="C8" s="11" t="s">
        <v>36</v>
      </c>
      <c r="D8" s="11" t="s">
        <v>29</v>
      </c>
      <c r="E8" s="11"/>
      <c r="F8" s="11"/>
      <c r="G8" s="46">
        <f>TINV(1-G7,G6)</f>
        <v>2.8609346040387695</v>
      </c>
      <c r="J8"/>
      <c r="K8"/>
      <c r="L8"/>
      <c r="M8"/>
      <c r="N8"/>
    </row>
    <row r="9" spans="1:14" ht="15">
      <c r="A9" s="11">
        <v>37.92</v>
      </c>
      <c r="C9" s="48" t="s">
        <v>129</v>
      </c>
      <c r="D9" s="11" t="s">
        <v>29</v>
      </c>
      <c r="E9" s="11"/>
      <c r="F9" s="11"/>
      <c r="G9" s="47">
        <f>G8*G4/SQRT(G5)</f>
        <v>5.765267850659096</v>
      </c>
      <c r="J9"/>
      <c r="K9"/>
      <c r="L9"/>
      <c r="M9"/>
      <c r="N9"/>
    </row>
    <row r="10" spans="1:14" ht="15">
      <c r="A10" s="11">
        <v>52.64</v>
      </c>
      <c r="C10" s="11" t="s">
        <v>37</v>
      </c>
      <c r="D10" s="11" t="s">
        <v>29</v>
      </c>
      <c r="E10" s="11"/>
      <c r="F10" s="11"/>
      <c r="G10" s="47">
        <f>G$3+G$9</f>
        <v>55.11326785065909</v>
      </c>
      <c r="J10"/>
      <c r="K10"/>
      <c r="L10"/>
      <c r="M10"/>
      <c r="N10"/>
    </row>
    <row r="11" spans="1:14" ht="15">
      <c r="A11" s="11">
        <v>48.59</v>
      </c>
      <c r="C11" s="11" t="s">
        <v>38</v>
      </c>
      <c r="D11" s="11" t="s">
        <v>29</v>
      </c>
      <c r="E11" s="11"/>
      <c r="F11" s="11"/>
      <c r="G11" s="47">
        <f>G$3-G$9</f>
        <v>43.582732149340906</v>
      </c>
      <c r="J11"/>
      <c r="K11"/>
      <c r="L11"/>
      <c r="M11"/>
      <c r="N11"/>
    </row>
    <row r="12" spans="1:14" ht="38.25">
      <c r="A12" s="11">
        <v>50.82</v>
      </c>
      <c r="C12" s="19" t="str">
        <f>CONCATENATE("There is a ",G7," probability that the population mean will show up in the confidence interval from ",DOLLAR(G11)," to ",DOLLAR(G10),".")</f>
        <v>There is a 0.99 probability that the population mean will show up in the confidence interval from $43.58 to $55.11.</v>
      </c>
      <c r="D12" s="20"/>
      <c r="E12" s="20"/>
      <c r="F12" s="20"/>
      <c r="G12" s="20"/>
      <c r="J12"/>
      <c r="K12"/>
      <c r="L12"/>
      <c r="M12"/>
      <c r="N12"/>
    </row>
    <row r="13" spans="1:7" ht="25.5">
      <c r="A13" s="11">
        <v>46.94</v>
      </c>
      <c r="C13" s="19" t="str">
        <f>CONCATENATE(C1," ","$",G1," is likely to be within the confidence interval")</f>
        <v>The pop. mean of $50 is likely to be within the confidence interval</v>
      </c>
      <c r="D13" s="20"/>
      <c r="E13" s="20"/>
      <c r="F13" s="20"/>
      <c r="G13" s="20"/>
    </row>
    <row r="14" spans="1:7" ht="25.5">
      <c r="A14" s="11">
        <v>61.83</v>
      </c>
      <c r="C14" s="19" t="str">
        <f>CONCATENATE(C2," ","$",G2," is not likely to be within the confidence interval")</f>
        <v>The pop. mean of $60 is not likely to be within the confidence interval</v>
      </c>
      <c r="D14" s="20"/>
      <c r="E14" s="20"/>
      <c r="F14" s="20"/>
      <c r="G14" s="20"/>
    </row>
    <row r="15" ht="15">
      <c r="A15" s="11">
        <v>61.69</v>
      </c>
    </row>
    <row r="16" ht="15.75" thickBot="1">
      <c r="A16" s="11">
        <v>49.17</v>
      </c>
    </row>
    <row r="17" spans="1:4" ht="15">
      <c r="A17" s="11">
        <v>61.46</v>
      </c>
      <c r="C17" s="51" t="s">
        <v>28</v>
      </c>
      <c r="D17" s="51"/>
    </row>
    <row r="18" spans="1:4" ht="15">
      <c r="A18" s="11">
        <v>51.35</v>
      </c>
      <c r="C18" s="49"/>
      <c r="D18" s="49"/>
    </row>
    <row r="19" spans="1:4" ht="15">
      <c r="A19" s="11">
        <v>52.68</v>
      </c>
      <c r="C19" s="49" t="s">
        <v>53</v>
      </c>
      <c r="D19" s="49">
        <v>49.348</v>
      </c>
    </row>
    <row r="20" spans="1:4" ht="15">
      <c r="A20" s="11">
        <v>58.84</v>
      </c>
      <c r="C20" s="49" t="s">
        <v>15</v>
      </c>
      <c r="D20" s="49">
        <v>2.015169393428389</v>
      </c>
    </row>
    <row r="21" spans="1:4" ht="15">
      <c r="A21" s="11">
        <v>43.88</v>
      </c>
      <c r="C21" s="49" t="s">
        <v>108</v>
      </c>
      <c r="D21" s="49">
        <v>49.995000000000005</v>
      </c>
    </row>
    <row r="22" spans="3:9" s="20" customFormat="1" ht="15">
      <c r="C22" s="49" t="s">
        <v>109</v>
      </c>
      <c r="D22" s="49" t="e">
        <v>#N/A</v>
      </c>
      <c r="H22"/>
      <c r="I22"/>
    </row>
    <row r="23" spans="3:9" s="20" customFormat="1" ht="15">
      <c r="C23" s="49" t="s">
        <v>110</v>
      </c>
      <c r="D23" s="49">
        <v>9.012111499765792</v>
      </c>
      <c r="H23"/>
      <c r="I23"/>
    </row>
    <row r="24" spans="3:9" s="20" customFormat="1" ht="15">
      <c r="C24" s="49" t="s">
        <v>111</v>
      </c>
      <c r="D24" s="49">
        <v>81.21815368421085</v>
      </c>
      <c r="H24"/>
      <c r="I24"/>
    </row>
    <row r="25" spans="3:4" ht="15">
      <c r="C25" s="49" t="s">
        <v>112</v>
      </c>
      <c r="D25" s="49">
        <v>2.2587069246341596</v>
      </c>
    </row>
    <row r="26" spans="3:4" ht="15">
      <c r="C26" s="49" t="s">
        <v>113</v>
      </c>
      <c r="D26" s="49">
        <v>-0.9960798395714086</v>
      </c>
    </row>
    <row r="27" spans="3:4" ht="15">
      <c r="C27" s="49" t="s">
        <v>114</v>
      </c>
      <c r="D27" s="49">
        <v>38.05</v>
      </c>
    </row>
    <row r="28" spans="3:4" ht="15">
      <c r="C28" s="49" t="s">
        <v>115</v>
      </c>
      <c r="D28" s="49">
        <v>23.78</v>
      </c>
    </row>
    <row r="29" spans="3:4" ht="15">
      <c r="C29" s="49" t="s">
        <v>116</v>
      </c>
      <c r="D29" s="49">
        <v>61.83</v>
      </c>
    </row>
    <row r="30" spans="3:4" ht="15">
      <c r="C30" s="49" t="s">
        <v>117</v>
      </c>
      <c r="D30" s="49">
        <v>986.9599999999999</v>
      </c>
    </row>
    <row r="31" spans="3:4" ht="15">
      <c r="C31" s="49" t="s">
        <v>85</v>
      </c>
      <c r="D31" s="49">
        <v>20</v>
      </c>
    </row>
    <row r="32" spans="3:4" ht="15.75" thickBot="1">
      <c r="C32" s="50" t="s">
        <v>118</v>
      </c>
      <c r="D32" s="50">
        <v>4.217798004977057</v>
      </c>
    </row>
    <row r="34" spans="3:4" ht="15">
      <c r="C34" s="10" t="s">
        <v>119</v>
      </c>
      <c r="D34" s="10">
        <f>D19+D32</f>
        <v>53.565798004977054</v>
      </c>
    </row>
    <row r="35" spans="3:4" ht="15">
      <c r="C35" s="10" t="s">
        <v>120</v>
      </c>
      <c r="D35" s="10">
        <f>D19-D32</f>
        <v>45.130201995022944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0.140625" style="0" customWidth="1"/>
    <col min="2" max="2" width="1.57421875" style="0" customWidth="1"/>
    <col min="3" max="3" width="16.8515625" style="0" bestFit="1" customWidth="1"/>
    <col min="5" max="5" width="20.140625" style="0" bestFit="1" customWidth="1"/>
    <col min="6" max="6" width="5.28125" style="0" customWidth="1"/>
    <col min="7" max="7" width="27.140625" style="0" bestFit="1" customWidth="1"/>
  </cols>
  <sheetData>
    <row r="1" spans="1:6" ht="60">
      <c r="A1" s="37" t="s">
        <v>130</v>
      </c>
      <c r="B1" s="37"/>
      <c r="C1" s="37"/>
      <c r="D1" s="37"/>
      <c r="E1" s="37"/>
      <c r="F1" s="37"/>
    </row>
    <row r="2" spans="1:3" ht="15">
      <c r="A2" s="53" t="s">
        <v>73</v>
      </c>
      <c r="C2" t="s">
        <v>121</v>
      </c>
    </row>
    <row r="3" spans="1:6" ht="60">
      <c r="A3" s="4" t="s">
        <v>74</v>
      </c>
      <c r="C3" s="6" t="s">
        <v>122</v>
      </c>
      <c r="D3" s="6"/>
      <c r="E3" s="6"/>
      <c r="F3" s="27"/>
    </row>
    <row r="4" spans="1:6" ht="45">
      <c r="A4" s="4" t="s">
        <v>74</v>
      </c>
      <c r="C4" s="6" t="s">
        <v>123</v>
      </c>
      <c r="D4" s="6"/>
      <c r="E4" s="6"/>
      <c r="F4" s="52"/>
    </row>
    <row r="5" spans="1:6" ht="45">
      <c r="A5" s="4" t="s">
        <v>74</v>
      </c>
      <c r="C5" s="6" t="s">
        <v>124</v>
      </c>
      <c r="D5" s="6"/>
      <c r="E5" s="6"/>
      <c r="F5" s="52"/>
    </row>
    <row r="6" spans="1:6" ht="30">
      <c r="A6" s="4" t="s">
        <v>74</v>
      </c>
      <c r="C6" s="6" t="s">
        <v>125</v>
      </c>
      <c r="D6" s="6"/>
      <c r="E6" s="6"/>
      <c r="F6" s="52"/>
    </row>
    <row r="7" spans="1:8" ht="15">
      <c r="A7" s="4" t="s">
        <v>74</v>
      </c>
      <c r="C7" s="23" t="s">
        <v>126</v>
      </c>
      <c r="D7" s="27"/>
      <c r="E7" s="4">
        <f>IF(D7="","",D7&gt;5)</f>
      </c>
      <c r="G7" t="s">
        <v>178</v>
      </c>
      <c r="H7" t="s">
        <v>179</v>
      </c>
    </row>
    <row r="8" spans="1:8" ht="15">
      <c r="A8" s="4" t="s">
        <v>74</v>
      </c>
      <c r="C8" s="23" t="s">
        <v>127</v>
      </c>
      <c r="D8" s="27"/>
      <c r="E8" s="4">
        <f>IF(D8="","",D8&gt;5)</f>
      </c>
      <c r="G8" t="s">
        <v>180</v>
      </c>
      <c r="H8" t="s">
        <v>181</v>
      </c>
    </row>
    <row r="9" spans="1:7" ht="15">
      <c r="A9" s="4" t="s">
        <v>74</v>
      </c>
      <c r="C9" s="23" t="s">
        <v>10</v>
      </c>
      <c r="D9" s="27"/>
      <c r="E9" s="34" t="s">
        <v>33</v>
      </c>
      <c r="G9" t="s">
        <v>182</v>
      </c>
    </row>
    <row r="10" spans="1:7" ht="15">
      <c r="A10" s="4" t="s">
        <v>74</v>
      </c>
      <c r="C10" s="23" t="s">
        <v>74</v>
      </c>
      <c r="D10" s="27"/>
      <c r="G10" t="s">
        <v>183</v>
      </c>
    </row>
    <row r="11" spans="1:7" ht="15">
      <c r="A11" s="4" t="s">
        <v>74</v>
      </c>
      <c r="C11" s="23" t="s">
        <v>75</v>
      </c>
      <c r="D11" s="27"/>
      <c r="E11">
        <f>SUM(D10:D11)</f>
        <v>0</v>
      </c>
      <c r="G11" t="s">
        <v>184</v>
      </c>
    </row>
    <row r="12" spans="1:8" ht="30">
      <c r="A12" s="4" t="s">
        <v>74</v>
      </c>
      <c r="C12" s="23" t="str">
        <f>"P("&amp;C10&amp;")"</f>
        <v>P(Yes)</v>
      </c>
      <c r="D12" s="27"/>
      <c r="E12" s="35" t="s">
        <v>76</v>
      </c>
      <c r="F12" t="s">
        <v>77</v>
      </c>
      <c r="G12" t="s">
        <v>185</v>
      </c>
      <c r="H12" t="s">
        <v>128</v>
      </c>
    </row>
    <row r="13" spans="1:7" ht="15">
      <c r="A13" s="4" t="s">
        <v>74</v>
      </c>
      <c r="C13" s="23" t="str">
        <f>"P("&amp;C11&amp;")"</f>
        <v>P(No)</v>
      </c>
      <c r="D13" s="27"/>
      <c r="G13" t="s">
        <v>186</v>
      </c>
    </row>
    <row r="14" spans="1:7" ht="15">
      <c r="A14" s="4" t="s">
        <v>74</v>
      </c>
      <c r="C14" s="23" t="s">
        <v>35</v>
      </c>
      <c r="D14" s="26">
        <v>0.95</v>
      </c>
      <c r="G14" t="s">
        <v>152</v>
      </c>
    </row>
    <row r="15" spans="1:7" ht="15">
      <c r="A15" s="4" t="s">
        <v>74</v>
      </c>
      <c r="C15" s="23" t="s">
        <v>78</v>
      </c>
      <c r="D15" s="27"/>
      <c r="E15" s="34" t="s">
        <v>79</v>
      </c>
      <c r="G15" t="s">
        <v>187</v>
      </c>
    </row>
    <row r="16" spans="1:7" ht="15">
      <c r="A16" s="4" t="s">
        <v>74</v>
      </c>
      <c r="C16" s="23" t="s">
        <v>80</v>
      </c>
      <c r="D16" s="27"/>
      <c r="G16" t="s">
        <v>188</v>
      </c>
    </row>
    <row r="17" spans="1:8" ht="15">
      <c r="A17" s="4" t="s">
        <v>74</v>
      </c>
      <c r="C17" s="23" t="s">
        <v>65</v>
      </c>
      <c r="D17" s="27"/>
      <c r="E17" s="27">
        <f>NORMSINV(D14/2+0.5)</f>
        <v>1.959963984540054</v>
      </c>
      <c r="G17" t="s">
        <v>189</v>
      </c>
      <c r="H17" t="s">
        <v>190</v>
      </c>
    </row>
    <row r="18" spans="1:7" ht="15">
      <c r="A18" s="4" t="s">
        <v>74</v>
      </c>
      <c r="C18" s="23" t="s">
        <v>15</v>
      </c>
      <c r="D18" s="27"/>
      <c r="E18" s="34" t="s">
        <v>81</v>
      </c>
      <c r="G18" t="s">
        <v>191</v>
      </c>
    </row>
    <row r="19" spans="1:7" ht="15">
      <c r="A19" s="4" t="s">
        <v>74</v>
      </c>
      <c r="C19" s="23" t="s">
        <v>16</v>
      </c>
      <c r="D19" s="27"/>
      <c r="G19" t="s">
        <v>192</v>
      </c>
    </row>
    <row r="20" spans="1:7" ht="15">
      <c r="A20" s="4" t="s">
        <v>74</v>
      </c>
      <c r="C20" s="23" t="s">
        <v>82</v>
      </c>
      <c r="D20" s="27"/>
      <c r="G20" t="s">
        <v>193</v>
      </c>
    </row>
    <row r="21" spans="1:7" ht="15">
      <c r="A21" s="4" t="s">
        <v>74</v>
      </c>
      <c r="C21" s="23" t="s">
        <v>83</v>
      </c>
      <c r="D21" s="27"/>
      <c r="G21" t="s">
        <v>194</v>
      </c>
    </row>
    <row r="22" spans="1:3" ht="15">
      <c r="A22" s="4" t="s">
        <v>74</v>
      </c>
      <c r="C22" s="23" t="s">
        <v>84</v>
      </c>
    </row>
    <row r="23" spans="1:7" ht="15">
      <c r="A23" s="4" t="s">
        <v>75</v>
      </c>
      <c r="C23" s="33">
        <f>IF(D21="","","The "&amp;TEXT(D14,"0.00%")&amp;" confidence interval for the "&amp;LOWER(H12)&amp;" is "&amp;TEXT(D20,"0.0000")&amp;" to "&amp;TEXT(D21,"0.0000")&amp;".")</f>
      </c>
      <c r="D23" s="33"/>
      <c r="E23" s="33"/>
      <c r="F23" s="33"/>
      <c r="G23" s="33"/>
    </row>
    <row r="24" spans="1:7" ht="30">
      <c r="A24" s="4" t="s">
        <v>75</v>
      </c>
      <c r="C24" s="33" t="s">
        <v>131</v>
      </c>
      <c r="D24" s="33"/>
      <c r="E24" s="33"/>
      <c r="F24" s="33"/>
      <c r="G24" s="33"/>
    </row>
    <row r="25" ht="15">
      <c r="A25" s="4" t="s">
        <v>75</v>
      </c>
    </row>
    <row r="26" ht="15">
      <c r="A26" s="4" t="s">
        <v>75</v>
      </c>
    </row>
    <row r="27" ht="15">
      <c r="A27" s="4" t="s">
        <v>75</v>
      </c>
    </row>
    <row r="28" ht="15">
      <c r="A28" s="4" t="s">
        <v>75</v>
      </c>
    </row>
    <row r="29" ht="15">
      <c r="A29" s="4" t="s">
        <v>75</v>
      </c>
    </row>
    <row r="30" ht="15">
      <c r="A30" s="4" t="s">
        <v>75</v>
      </c>
    </row>
    <row r="31" ht="15">
      <c r="A31" s="4" t="s">
        <v>75</v>
      </c>
    </row>
    <row r="32" ht="15">
      <c r="A32" s="4" t="s">
        <v>75</v>
      </c>
    </row>
    <row r="33" ht="15">
      <c r="A33" s="4" t="s">
        <v>75</v>
      </c>
    </row>
    <row r="34" ht="15">
      <c r="A34" s="4" t="s">
        <v>75</v>
      </c>
    </row>
    <row r="35" ht="15">
      <c r="A35" s="4" t="s">
        <v>75</v>
      </c>
    </row>
    <row r="36" ht="15">
      <c r="A36" s="4" t="s">
        <v>75</v>
      </c>
    </row>
    <row r="37" ht="15">
      <c r="A37" s="4" t="s">
        <v>75</v>
      </c>
    </row>
    <row r="38" ht="15">
      <c r="A38" s="4" t="s">
        <v>75</v>
      </c>
    </row>
    <row r="39" ht="15">
      <c r="A39" s="4" t="s">
        <v>75</v>
      </c>
    </row>
    <row r="40" ht="15">
      <c r="A40" s="4" t="s">
        <v>75</v>
      </c>
    </row>
    <row r="41" ht="15">
      <c r="A41" s="4" t="s">
        <v>75</v>
      </c>
    </row>
    <row r="42" ht="15">
      <c r="A42" s="4" t="s">
        <v>75</v>
      </c>
    </row>
    <row r="43" ht="15">
      <c r="A43" s="4" t="s">
        <v>75</v>
      </c>
    </row>
    <row r="44" ht="15">
      <c r="A44" s="4" t="s">
        <v>75</v>
      </c>
    </row>
    <row r="45" ht="15">
      <c r="A45" s="4" t="s">
        <v>75</v>
      </c>
    </row>
    <row r="46" ht="15">
      <c r="A46" s="4" t="s">
        <v>75</v>
      </c>
    </row>
    <row r="47" ht="15">
      <c r="A47" s="4" t="s">
        <v>75</v>
      </c>
    </row>
    <row r="48" ht="15">
      <c r="A48" s="4" t="s">
        <v>75</v>
      </c>
    </row>
    <row r="49" ht="15">
      <c r="A49" s="4" t="s">
        <v>75</v>
      </c>
    </row>
    <row r="50" ht="15">
      <c r="A50" s="4" t="s">
        <v>75</v>
      </c>
    </row>
    <row r="51" ht="15">
      <c r="A51" s="4" t="s">
        <v>75</v>
      </c>
    </row>
    <row r="52" ht="15">
      <c r="A52" s="4" t="s">
        <v>75</v>
      </c>
    </row>
    <row r="53" ht="15">
      <c r="A53" s="4" t="s">
        <v>75</v>
      </c>
    </row>
    <row r="54" ht="15">
      <c r="A54" s="4" t="s">
        <v>75</v>
      </c>
    </row>
    <row r="55" ht="15">
      <c r="A55" s="4" t="s">
        <v>75</v>
      </c>
    </row>
    <row r="56" ht="15">
      <c r="A56" s="4" t="s">
        <v>75</v>
      </c>
    </row>
    <row r="57" ht="15">
      <c r="A57" s="4" t="s">
        <v>75</v>
      </c>
    </row>
    <row r="58" ht="15">
      <c r="A58" s="4" t="s">
        <v>75</v>
      </c>
    </row>
    <row r="59" ht="15">
      <c r="A59" s="4" t="s">
        <v>75</v>
      </c>
    </row>
    <row r="60" ht="15">
      <c r="A60" s="4" t="s">
        <v>75</v>
      </c>
    </row>
    <row r="61" ht="15">
      <c r="A61" s="4" t="s">
        <v>75</v>
      </c>
    </row>
    <row r="62" ht="15">
      <c r="A62" s="4" t="s">
        <v>75</v>
      </c>
    </row>
    <row r="63" ht="15">
      <c r="A63" s="4" t="s">
        <v>75</v>
      </c>
    </row>
    <row r="64" ht="15">
      <c r="A64" s="4" t="s">
        <v>75</v>
      </c>
    </row>
    <row r="65" ht="15">
      <c r="A65" s="4" t="s">
        <v>75</v>
      </c>
    </row>
    <row r="66" ht="15">
      <c r="A66" s="4" t="s">
        <v>75</v>
      </c>
    </row>
    <row r="67" ht="15">
      <c r="A67" s="4" t="s">
        <v>75</v>
      </c>
    </row>
    <row r="68" ht="15">
      <c r="A68" s="4" t="s">
        <v>75</v>
      </c>
    </row>
    <row r="69" ht="15">
      <c r="A69" s="4" t="s">
        <v>75</v>
      </c>
    </row>
    <row r="70" ht="15">
      <c r="A70" s="4" t="s">
        <v>75</v>
      </c>
    </row>
    <row r="71" ht="15">
      <c r="A71" s="4" t="s">
        <v>75</v>
      </c>
    </row>
    <row r="72" ht="15">
      <c r="A72" s="4" t="s">
        <v>75</v>
      </c>
    </row>
    <row r="73" ht="15">
      <c r="A73" s="4" t="s">
        <v>75</v>
      </c>
    </row>
    <row r="74" ht="15">
      <c r="A74" s="4" t="s">
        <v>75</v>
      </c>
    </row>
    <row r="75" ht="15">
      <c r="A75" s="4" t="s">
        <v>75</v>
      </c>
    </row>
    <row r="76" ht="15">
      <c r="A76" s="4" t="s">
        <v>75</v>
      </c>
    </row>
    <row r="77" ht="15">
      <c r="A77" s="4" t="s">
        <v>75</v>
      </c>
    </row>
    <row r="78" ht="15">
      <c r="A78" s="4" t="s">
        <v>75</v>
      </c>
    </row>
    <row r="79" ht="15">
      <c r="A79" s="4" t="s">
        <v>75</v>
      </c>
    </row>
    <row r="80" ht="15">
      <c r="A80" s="4" t="s">
        <v>75</v>
      </c>
    </row>
    <row r="81" ht="15">
      <c r="A81" s="4" t="s">
        <v>75</v>
      </c>
    </row>
    <row r="82" ht="15">
      <c r="A82" s="4" t="s">
        <v>75</v>
      </c>
    </row>
    <row r="83" ht="15">
      <c r="A83" s="4" t="s">
        <v>75</v>
      </c>
    </row>
    <row r="84" ht="15">
      <c r="A84" s="4" t="s">
        <v>75</v>
      </c>
    </row>
    <row r="85" ht="15">
      <c r="A85" s="4" t="s">
        <v>75</v>
      </c>
    </row>
    <row r="86" ht="15">
      <c r="A86" s="4" t="s">
        <v>75</v>
      </c>
    </row>
    <row r="87" ht="15">
      <c r="A87" s="4" t="s">
        <v>75</v>
      </c>
    </row>
    <row r="88" ht="15">
      <c r="A88" s="4" t="s">
        <v>75</v>
      </c>
    </row>
    <row r="89" ht="15">
      <c r="A89" s="4" t="s">
        <v>75</v>
      </c>
    </row>
    <row r="90" ht="15">
      <c r="A90" s="4" t="s">
        <v>75</v>
      </c>
    </row>
    <row r="91" ht="15">
      <c r="A91" s="4" t="s">
        <v>75</v>
      </c>
    </row>
    <row r="92" ht="15">
      <c r="A92" s="4" t="s">
        <v>75</v>
      </c>
    </row>
    <row r="93" ht="15">
      <c r="A93" s="4" t="s">
        <v>75</v>
      </c>
    </row>
    <row r="94" ht="15">
      <c r="A94" s="4" t="s">
        <v>75</v>
      </c>
    </row>
    <row r="95" ht="15">
      <c r="A95" s="4" t="s">
        <v>75</v>
      </c>
    </row>
    <row r="96" ht="15">
      <c r="A96" s="4" t="s">
        <v>75</v>
      </c>
    </row>
    <row r="97" ht="15">
      <c r="A97" s="4" t="s">
        <v>75</v>
      </c>
    </row>
    <row r="98" ht="15">
      <c r="A98" s="4" t="s">
        <v>75</v>
      </c>
    </row>
    <row r="99" ht="15">
      <c r="A99" s="4" t="s">
        <v>75</v>
      </c>
    </row>
    <row r="100" ht="15">
      <c r="A100" s="4" t="s">
        <v>75</v>
      </c>
    </row>
    <row r="101" ht="15">
      <c r="A101" s="4" t="s">
        <v>75</v>
      </c>
    </row>
    <row r="102" ht="15">
      <c r="A102" s="4" t="s">
        <v>75</v>
      </c>
    </row>
    <row r="103" ht="15">
      <c r="A103" s="4" t="s">
        <v>75</v>
      </c>
    </row>
    <row r="104" ht="15">
      <c r="A104" s="4" t="s">
        <v>75</v>
      </c>
    </row>
    <row r="105" ht="15">
      <c r="A105" s="4" t="s">
        <v>75</v>
      </c>
    </row>
    <row r="106" ht="15">
      <c r="A106" s="4" t="s">
        <v>75</v>
      </c>
    </row>
    <row r="107" ht="15">
      <c r="A107" s="4" t="s">
        <v>75</v>
      </c>
    </row>
    <row r="108" ht="15">
      <c r="A108" s="4" t="s">
        <v>75</v>
      </c>
    </row>
    <row r="109" ht="15">
      <c r="A109" s="4" t="s">
        <v>75</v>
      </c>
    </row>
    <row r="110" ht="15">
      <c r="A110" s="4" t="s">
        <v>75</v>
      </c>
    </row>
    <row r="111" ht="15">
      <c r="A111" s="4" t="s">
        <v>75</v>
      </c>
    </row>
    <row r="112" ht="15">
      <c r="A112" s="4" t="s">
        <v>75</v>
      </c>
    </row>
    <row r="113" ht="15">
      <c r="A113" s="4" t="s">
        <v>75</v>
      </c>
    </row>
    <row r="114" ht="15">
      <c r="A114" s="4" t="s">
        <v>75</v>
      </c>
    </row>
    <row r="115" ht="15">
      <c r="A115" s="4" t="s">
        <v>75</v>
      </c>
    </row>
    <row r="116" ht="15">
      <c r="A116" s="4" t="s">
        <v>75</v>
      </c>
    </row>
    <row r="117" ht="15">
      <c r="A117" s="4" t="s">
        <v>75</v>
      </c>
    </row>
    <row r="118" ht="15">
      <c r="A118" s="4" t="s">
        <v>75</v>
      </c>
    </row>
    <row r="119" ht="15">
      <c r="A119" s="4" t="s">
        <v>75</v>
      </c>
    </row>
    <row r="120" ht="15">
      <c r="A120" s="4" t="s">
        <v>75</v>
      </c>
    </row>
    <row r="121" ht="15">
      <c r="A121" s="4" t="s">
        <v>75</v>
      </c>
    </row>
    <row r="122" ht="15">
      <c r="A122" s="4" t="s">
        <v>75</v>
      </c>
    </row>
    <row r="123" ht="15">
      <c r="A123" s="4" t="s">
        <v>75</v>
      </c>
    </row>
    <row r="124" ht="15">
      <c r="A124" s="4" t="s">
        <v>75</v>
      </c>
    </row>
    <row r="125" ht="15">
      <c r="A125" s="4" t="s">
        <v>75</v>
      </c>
    </row>
    <row r="126" ht="15">
      <c r="A126" s="4" t="s">
        <v>75</v>
      </c>
    </row>
    <row r="127" ht="15">
      <c r="A127" s="4" t="s">
        <v>75</v>
      </c>
    </row>
    <row r="128" ht="15">
      <c r="A128" s="4" t="s">
        <v>75</v>
      </c>
    </row>
    <row r="129" ht="15">
      <c r="A129" s="4" t="s">
        <v>75</v>
      </c>
    </row>
    <row r="130" ht="15">
      <c r="A130" s="4" t="s">
        <v>75</v>
      </c>
    </row>
    <row r="131" ht="15">
      <c r="A131" s="4" t="s">
        <v>75</v>
      </c>
    </row>
    <row r="132" ht="15">
      <c r="A132" s="4" t="s">
        <v>75</v>
      </c>
    </row>
    <row r="133" ht="15">
      <c r="A133" s="4" t="s">
        <v>75</v>
      </c>
    </row>
    <row r="134" ht="15">
      <c r="A134" s="4" t="s">
        <v>75</v>
      </c>
    </row>
    <row r="135" ht="15">
      <c r="A135" s="4" t="s">
        <v>75</v>
      </c>
    </row>
    <row r="136" ht="15">
      <c r="A136" s="4" t="s">
        <v>75</v>
      </c>
    </row>
    <row r="137" ht="15">
      <c r="A137" s="4" t="s">
        <v>75</v>
      </c>
    </row>
    <row r="138" ht="15">
      <c r="A138" s="4" t="s">
        <v>75</v>
      </c>
    </row>
    <row r="139" ht="15">
      <c r="A139" s="4" t="s">
        <v>75</v>
      </c>
    </row>
    <row r="140" ht="15">
      <c r="A140" s="4" t="s">
        <v>75</v>
      </c>
    </row>
    <row r="141" ht="15">
      <c r="A141" s="4" t="s">
        <v>75</v>
      </c>
    </row>
    <row r="142" ht="15">
      <c r="A142" s="4" t="s">
        <v>75</v>
      </c>
    </row>
    <row r="143" ht="15">
      <c r="A143" s="4" t="s">
        <v>75</v>
      </c>
    </row>
    <row r="144" ht="15">
      <c r="A144" s="4" t="s">
        <v>75</v>
      </c>
    </row>
    <row r="145" ht="15">
      <c r="A145" s="4" t="s">
        <v>75</v>
      </c>
    </row>
    <row r="146" ht="15">
      <c r="A146" s="4" t="s">
        <v>75</v>
      </c>
    </row>
    <row r="147" ht="15">
      <c r="A147" s="4" t="s">
        <v>75</v>
      </c>
    </row>
    <row r="148" ht="15">
      <c r="A148" s="4" t="s">
        <v>75</v>
      </c>
    </row>
    <row r="149" ht="15">
      <c r="A149" s="4" t="s">
        <v>75</v>
      </c>
    </row>
    <row r="150" ht="15">
      <c r="A150" s="4" t="s">
        <v>75</v>
      </c>
    </row>
    <row r="151" ht="15">
      <c r="A151" s="4" t="s">
        <v>75</v>
      </c>
    </row>
    <row r="152" ht="15">
      <c r="A152" s="4" t="s">
        <v>75</v>
      </c>
    </row>
    <row r="153" ht="15">
      <c r="A153" s="4" t="s">
        <v>75</v>
      </c>
    </row>
    <row r="154" ht="15">
      <c r="A154" s="4" t="s">
        <v>75</v>
      </c>
    </row>
    <row r="155" ht="15">
      <c r="A155" s="4" t="s">
        <v>75</v>
      </c>
    </row>
    <row r="156" ht="15">
      <c r="A156" s="4" t="s">
        <v>75</v>
      </c>
    </row>
    <row r="157" ht="15">
      <c r="A157" s="4" t="s">
        <v>75</v>
      </c>
    </row>
    <row r="158" ht="15">
      <c r="A158" s="4" t="s">
        <v>75</v>
      </c>
    </row>
    <row r="159" ht="15">
      <c r="A159" s="4" t="s">
        <v>75</v>
      </c>
    </row>
    <row r="160" ht="15">
      <c r="A160" s="4" t="s">
        <v>75</v>
      </c>
    </row>
    <row r="161" ht="15">
      <c r="A161" s="4" t="s">
        <v>75</v>
      </c>
    </row>
    <row r="162" ht="15">
      <c r="A162" s="4" t="s">
        <v>75</v>
      </c>
    </row>
    <row r="163" ht="15">
      <c r="A163" s="4" t="s">
        <v>75</v>
      </c>
    </row>
    <row r="164" ht="15">
      <c r="A164" s="4" t="s">
        <v>75</v>
      </c>
    </row>
    <row r="165" ht="15">
      <c r="A165" s="4" t="s">
        <v>75</v>
      </c>
    </row>
    <row r="166" ht="15">
      <c r="A166" s="4" t="s">
        <v>75</v>
      </c>
    </row>
    <row r="167" ht="15">
      <c r="A167" s="4" t="s">
        <v>75</v>
      </c>
    </row>
    <row r="168" ht="15">
      <c r="A168" s="4" t="s">
        <v>75</v>
      </c>
    </row>
    <row r="169" ht="15">
      <c r="A169" s="4" t="s">
        <v>75</v>
      </c>
    </row>
    <row r="170" ht="15">
      <c r="A170" s="4" t="s">
        <v>75</v>
      </c>
    </row>
    <row r="171" ht="15">
      <c r="A171" s="4" t="s">
        <v>75</v>
      </c>
    </row>
    <row r="172" ht="15">
      <c r="A172" s="4" t="s">
        <v>75</v>
      </c>
    </row>
    <row r="173" ht="15">
      <c r="A173" s="4" t="s">
        <v>75</v>
      </c>
    </row>
    <row r="174" ht="15">
      <c r="A174" s="4" t="s">
        <v>75</v>
      </c>
    </row>
    <row r="175" ht="15">
      <c r="A175" s="4" t="s">
        <v>75</v>
      </c>
    </row>
    <row r="176" ht="15">
      <c r="A176" s="4" t="s">
        <v>75</v>
      </c>
    </row>
    <row r="177" ht="15">
      <c r="A177" s="4" t="s">
        <v>75</v>
      </c>
    </row>
    <row r="178" ht="15">
      <c r="A178" s="4" t="s">
        <v>75</v>
      </c>
    </row>
    <row r="179" ht="15">
      <c r="A179" s="4" t="s">
        <v>75</v>
      </c>
    </row>
    <row r="180" ht="15">
      <c r="A180" s="4" t="s">
        <v>75</v>
      </c>
    </row>
    <row r="181" ht="15">
      <c r="A181" s="4" t="s">
        <v>75</v>
      </c>
    </row>
    <row r="182" ht="15">
      <c r="A182" s="4" t="s">
        <v>75</v>
      </c>
    </row>
    <row r="183" ht="15">
      <c r="A183" s="4" t="s">
        <v>75</v>
      </c>
    </row>
    <row r="184" ht="15">
      <c r="A184" s="4" t="s">
        <v>75</v>
      </c>
    </row>
    <row r="185" ht="15">
      <c r="A185" s="4" t="s">
        <v>75</v>
      </c>
    </row>
    <row r="186" ht="15">
      <c r="A186" s="4" t="s">
        <v>75</v>
      </c>
    </row>
    <row r="187" ht="15">
      <c r="A187" s="4" t="s">
        <v>75</v>
      </c>
    </row>
    <row r="188" ht="15">
      <c r="A188" s="4" t="s">
        <v>75</v>
      </c>
    </row>
    <row r="189" ht="15">
      <c r="A189" s="4" t="s">
        <v>75</v>
      </c>
    </row>
    <row r="190" ht="15">
      <c r="A190" s="4" t="s">
        <v>75</v>
      </c>
    </row>
    <row r="191" ht="15">
      <c r="A191" s="4" t="s">
        <v>75</v>
      </c>
    </row>
    <row r="192" ht="15">
      <c r="A192" s="4" t="s">
        <v>75</v>
      </c>
    </row>
    <row r="193" ht="15">
      <c r="A193" s="4" t="s">
        <v>75</v>
      </c>
    </row>
    <row r="194" ht="15">
      <c r="A194" s="4" t="s">
        <v>75</v>
      </c>
    </row>
    <row r="195" ht="15">
      <c r="A195" s="4" t="s">
        <v>75</v>
      </c>
    </row>
    <row r="196" ht="15">
      <c r="A196" s="4" t="s">
        <v>75</v>
      </c>
    </row>
    <row r="197" ht="15">
      <c r="A197" s="4" t="s">
        <v>75</v>
      </c>
    </row>
    <row r="198" ht="15">
      <c r="A198" s="4" t="s">
        <v>75</v>
      </c>
    </row>
    <row r="199" ht="15">
      <c r="A199" s="4" t="s">
        <v>75</v>
      </c>
    </row>
    <row r="200" ht="15">
      <c r="A200" s="4" t="s">
        <v>75</v>
      </c>
    </row>
    <row r="201" ht="15">
      <c r="A201" s="4" t="s">
        <v>75</v>
      </c>
    </row>
    <row r="202" ht="15">
      <c r="A202" s="4" t="s">
        <v>75</v>
      </c>
    </row>
    <row r="203" ht="15">
      <c r="A203" s="4" t="s">
        <v>75</v>
      </c>
    </row>
    <row r="204" ht="15">
      <c r="A204" s="4" t="s">
        <v>75</v>
      </c>
    </row>
    <row r="205" ht="15">
      <c r="A205" s="4" t="s">
        <v>75</v>
      </c>
    </row>
    <row r="206" ht="15">
      <c r="A206" s="4" t="s">
        <v>75</v>
      </c>
    </row>
    <row r="207" ht="15">
      <c r="A207" s="4" t="s">
        <v>75</v>
      </c>
    </row>
    <row r="208" ht="15">
      <c r="A208" s="4" t="s">
        <v>75</v>
      </c>
    </row>
    <row r="209" ht="15">
      <c r="A209" s="4" t="s">
        <v>75</v>
      </c>
    </row>
    <row r="210" ht="15">
      <c r="A210" s="4" t="s">
        <v>75</v>
      </c>
    </row>
    <row r="211" ht="15">
      <c r="A211" s="4" t="s">
        <v>75</v>
      </c>
    </row>
    <row r="212" ht="15">
      <c r="A212" s="4" t="s">
        <v>75</v>
      </c>
    </row>
    <row r="213" ht="15">
      <c r="A213" s="4" t="s">
        <v>75</v>
      </c>
    </row>
    <row r="214" ht="15">
      <c r="A214" s="4" t="s">
        <v>75</v>
      </c>
    </row>
    <row r="215" ht="15">
      <c r="A215" s="4" t="s">
        <v>75</v>
      </c>
    </row>
    <row r="216" ht="15">
      <c r="A216" s="4" t="s">
        <v>75</v>
      </c>
    </row>
    <row r="217" ht="15">
      <c r="A217" s="4" t="s">
        <v>75</v>
      </c>
    </row>
    <row r="218" ht="15">
      <c r="A218" s="4" t="s">
        <v>75</v>
      </c>
    </row>
    <row r="219" ht="15">
      <c r="A219" s="4" t="s">
        <v>75</v>
      </c>
    </row>
    <row r="220" ht="15">
      <c r="A220" s="4" t="s">
        <v>75</v>
      </c>
    </row>
    <row r="221" ht="15">
      <c r="A221" s="4" t="s">
        <v>75</v>
      </c>
    </row>
    <row r="222" ht="15">
      <c r="A222" s="4" t="s">
        <v>75</v>
      </c>
    </row>
    <row r="223" ht="15">
      <c r="A223" s="4" t="s">
        <v>75</v>
      </c>
    </row>
    <row r="224" ht="15">
      <c r="A224" s="4" t="s">
        <v>75</v>
      </c>
    </row>
    <row r="225" ht="15">
      <c r="A225" s="4" t="s">
        <v>75</v>
      </c>
    </row>
    <row r="226" ht="15">
      <c r="A226" s="4" t="s">
        <v>75</v>
      </c>
    </row>
    <row r="227" ht="15">
      <c r="A227" s="4" t="s">
        <v>75</v>
      </c>
    </row>
    <row r="228" ht="15">
      <c r="A228" s="4" t="s">
        <v>75</v>
      </c>
    </row>
    <row r="229" ht="15">
      <c r="A229" s="4" t="s">
        <v>75</v>
      </c>
    </row>
    <row r="230" ht="15">
      <c r="A230" s="4" t="s">
        <v>75</v>
      </c>
    </row>
    <row r="231" ht="15">
      <c r="A231" s="4" t="s">
        <v>75</v>
      </c>
    </row>
    <row r="232" ht="15">
      <c r="A232" s="4" t="s">
        <v>75</v>
      </c>
    </row>
    <row r="233" ht="15">
      <c r="A233" s="4" t="s">
        <v>75</v>
      </c>
    </row>
    <row r="234" ht="15">
      <c r="A234" s="4" t="s">
        <v>75</v>
      </c>
    </row>
    <row r="235" ht="15">
      <c r="A235" s="4" t="s">
        <v>75</v>
      </c>
    </row>
    <row r="236" ht="15">
      <c r="A236" s="4" t="s">
        <v>75</v>
      </c>
    </row>
    <row r="237" ht="15">
      <c r="A237" s="4" t="s">
        <v>75</v>
      </c>
    </row>
    <row r="238" ht="15">
      <c r="A238" s="4" t="s">
        <v>75</v>
      </c>
    </row>
    <row r="239" ht="15">
      <c r="A239" s="4" t="s">
        <v>75</v>
      </c>
    </row>
    <row r="240" ht="15">
      <c r="A240" s="4" t="s">
        <v>75</v>
      </c>
    </row>
    <row r="241" ht="15">
      <c r="A241" s="4" t="s">
        <v>75</v>
      </c>
    </row>
    <row r="242" ht="15">
      <c r="A242" s="4" t="s">
        <v>75</v>
      </c>
    </row>
    <row r="243" ht="15">
      <c r="A243" s="4" t="s">
        <v>75</v>
      </c>
    </row>
    <row r="244" ht="15">
      <c r="A244" s="4" t="s">
        <v>75</v>
      </c>
    </row>
    <row r="245" ht="15">
      <c r="A245" s="4" t="s">
        <v>74</v>
      </c>
    </row>
    <row r="246" ht="15">
      <c r="A246" s="4" t="s">
        <v>74</v>
      </c>
    </row>
    <row r="247" ht="15">
      <c r="A247" s="4" t="s">
        <v>74</v>
      </c>
    </row>
    <row r="248" ht="15">
      <c r="A248" s="4" t="s">
        <v>74</v>
      </c>
    </row>
    <row r="249" ht="15">
      <c r="A249" s="4" t="s">
        <v>74</v>
      </c>
    </row>
    <row r="250" ht="15">
      <c r="A250" s="4" t="s">
        <v>74</v>
      </c>
    </row>
    <row r="251" ht="15">
      <c r="A251" s="4" t="s">
        <v>74</v>
      </c>
    </row>
    <row r="252" ht="15">
      <c r="A252" s="4" t="s">
        <v>74</v>
      </c>
    </row>
    <row r="253" ht="15">
      <c r="A253" s="4" t="s">
        <v>74</v>
      </c>
    </row>
    <row r="254" ht="15">
      <c r="A254" s="4" t="s">
        <v>74</v>
      </c>
    </row>
    <row r="255" ht="15">
      <c r="A255" s="4" t="s">
        <v>74</v>
      </c>
    </row>
    <row r="256" ht="15">
      <c r="A256" s="4" t="s">
        <v>74</v>
      </c>
    </row>
    <row r="257" ht="15">
      <c r="A257" s="4" t="s">
        <v>74</v>
      </c>
    </row>
    <row r="258" ht="15">
      <c r="A258" s="4" t="s">
        <v>74</v>
      </c>
    </row>
    <row r="259" ht="15">
      <c r="A259" s="4" t="s">
        <v>74</v>
      </c>
    </row>
    <row r="260" ht="15">
      <c r="A260" s="4" t="s">
        <v>74</v>
      </c>
    </row>
    <row r="261" ht="15">
      <c r="A261" s="4" t="s">
        <v>74</v>
      </c>
    </row>
    <row r="262" ht="15">
      <c r="A262" s="4" t="s">
        <v>74</v>
      </c>
    </row>
    <row r="263" ht="15">
      <c r="A263" s="4" t="s">
        <v>74</v>
      </c>
    </row>
    <row r="264" ht="15">
      <c r="A264" s="4" t="s">
        <v>74</v>
      </c>
    </row>
    <row r="265" ht="15">
      <c r="A265" s="4" t="s">
        <v>74</v>
      </c>
    </row>
    <row r="266" ht="15">
      <c r="A266" s="4" t="s">
        <v>74</v>
      </c>
    </row>
    <row r="267" ht="15">
      <c r="A267" s="4" t="s">
        <v>74</v>
      </c>
    </row>
    <row r="268" ht="15">
      <c r="A268" s="4" t="s">
        <v>74</v>
      </c>
    </row>
    <row r="269" ht="15">
      <c r="A269" s="4" t="s">
        <v>74</v>
      </c>
    </row>
    <row r="270" ht="15">
      <c r="A270" s="4" t="s">
        <v>74</v>
      </c>
    </row>
    <row r="271" ht="15">
      <c r="A271" s="4" t="s">
        <v>74</v>
      </c>
    </row>
    <row r="272" ht="15">
      <c r="A272" s="4" t="s">
        <v>74</v>
      </c>
    </row>
    <row r="273" ht="15">
      <c r="A273" s="4" t="s">
        <v>74</v>
      </c>
    </row>
    <row r="274" ht="15">
      <c r="A274" s="4" t="s">
        <v>74</v>
      </c>
    </row>
    <row r="275" ht="15">
      <c r="A275" s="4" t="s">
        <v>74</v>
      </c>
    </row>
    <row r="276" ht="15">
      <c r="A276" s="4" t="s">
        <v>74</v>
      </c>
    </row>
    <row r="277" ht="15">
      <c r="A277" s="4" t="s">
        <v>74</v>
      </c>
    </row>
    <row r="278" ht="15">
      <c r="A278" s="4" t="s">
        <v>74</v>
      </c>
    </row>
    <row r="279" ht="15">
      <c r="A279" s="4" t="s">
        <v>74</v>
      </c>
    </row>
    <row r="280" ht="15">
      <c r="A280" s="4" t="s">
        <v>74</v>
      </c>
    </row>
    <row r="281" ht="15">
      <c r="A281" s="4" t="s">
        <v>74</v>
      </c>
    </row>
    <row r="282" ht="15">
      <c r="A282" s="4" t="s">
        <v>74</v>
      </c>
    </row>
    <row r="283" ht="15">
      <c r="A283" s="4" t="s">
        <v>74</v>
      </c>
    </row>
    <row r="284" ht="15">
      <c r="A284" s="4" t="s">
        <v>74</v>
      </c>
    </row>
    <row r="285" ht="15">
      <c r="A285" s="4" t="s">
        <v>74</v>
      </c>
    </row>
    <row r="286" ht="15">
      <c r="A286" s="4" t="s">
        <v>74</v>
      </c>
    </row>
    <row r="287" ht="15">
      <c r="A287" s="4" t="s">
        <v>74</v>
      </c>
    </row>
    <row r="288" ht="15">
      <c r="A288" s="4" t="s">
        <v>74</v>
      </c>
    </row>
    <row r="289" ht="15">
      <c r="A289" s="4" t="s">
        <v>74</v>
      </c>
    </row>
    <row r="290" ht="15">
      <c r="A290" s="4" t="s">
        <v>74</v>
      </c>
    </row>
    <row r="291" ht="15">
      <c r="A291" s="4" t="s">
        <v>74</v>
      </c>
    </row>
    <row r="292" ht="15">
      <c r="A292" s="4" t="s">
        <v>74</v>
      </c>
    </row>
    <row r="293" ht="15">
      <c r="A293" s="4" t="s">
        <v>74</v>
      </c>
    </row>
    <row r="294" ht="15">
      <c r="A294" s="4" t="s">
        <v>74</v>
      </c>
    </row>
    <row r="295" ht="15">
      <c r="A295" s="4" t="s">
        <v>74</v>
      </c>
    </row>
    <row r="296" ht="15">
      <c r="A296" s="4" t="s">
        <v>74</v>
      </c>
    </row>
    <row r="297" ht="15">
      <c r="A297" s="4" t="s">
        <v>74</v>
      </c>
    </row>
    <row r="298" ht="15">
      <c r="A298" s="4" t="s">
        <v>74</v>
      </c>
    </row>
    <row r="299" ht="15">
      <c r="A299" s="4" t="s">
        <v>74</v>
      </c>
    </row>
    <row r="300" ht="15">
      <c r="A300" s="4" t="s">
        <v>74</v>
      </c>
    </row>
    <row r="301" ht="15">
      <c r="A301" s="4" t="s">
        <v>74</v>
      </c>
    </row>
    <row r="302" ht="15">
      <c r="A302" s="4" t="s">
        <v>74</v>
      </c>
    </row>
    <row r="303" ht="15">
      <c r="A303" s="4" t="s">
        <v>74</v>
      </c>
    </row>
    <row r="304" ht="15">
      <c r="A304" s="4" t="s">
        <v>74</v>
      </c>
    </row>
    <row r="305" ht="15">
      <c r="A305" s="4" t="s">
        <v>74</v>
      </c>
    </row>
    <row r="306" ht="15">
      <c r="A306" s="4" t="s">
        <v>74</v>
      </c>
    </row>
    <row r="307" ht="15">
      <c r="A307" s="4" t="s">
        <v>74</v>
      </c>
    </row>
    <row r="308" ht="15">
      <c r="A308" s="4" t="s">
        <v>74</v>
      </c>
    </row>
    <row r="309" ht="15">
      <c r="A309" s="4" t="s">
        <v>74</v>
      </c>
    </row>
    <row r="310" ht="15">
      <c r="A310" s="4" t="s">
        <v>74</v>
      </c>
    </row>
    <row r="311" ht="15">
      <c r="A311" s="4" t="s">
        <v>74</v>
      </c>
    </row>
    <row r="312" ht="15">
      <c r="A312" s="4" t="s">
        <v>74</v>
      </c>
    </row>
    <row r="313" ht="15">
      <c r="A313" s="4" t="s">
        <v>74</v>
      </c>
    </row>
    <row r="314" ht="15">
      <c r="A314" s="4" t="s">
        <v>74</v>
      </c>
    </row>
    <row r="315" ht="15">
      <c r="A315" s="4" t="s">
        <v>74</v>
      </c>
    </row>
    <row r="316" ht="15">
      <c r="A316" s="4" t="s">
        <v>74</v>
      </c>
    </row>
    <row r="317" ht="15">
      <c r="A317" s="4" t="s">
        <v>74</v>
      </c>
    </row>
    <row r="318" ht="15">
      <c r="A318" s="4" t="s">
        <v>74</v>
      </c>
    </row>
    <row r="319" ht="15">
      <c r="A319" s="4" t="s">
        <v>74</v>
      </c>
    </row>
    <row r="320" ht="15">
      <c r="A320" s="4" t="s">
        <v>74</v>
      </c>
    </row>
    <row r="321" ht="15">
      <c r="A321" s="4" t="s">
        <v>74</v>
      </c>
    </row>
    <row r="322" ht="15">
      <c r="A322" s="4" t="s">
        <v>74</v>
      </c>
    </row>
    <row r="323" ht="15">
      <c r="A323" s="4" t="s">
        <v>74</v>
      </c>
    </row>
    <row r="324" ht="15">
      <c r="A324" s="4" t="s">
        <v>74</v>
      </c>
    </row>
    <row r="325" ht="15">
      <c r="A325" s="4" t="s">
        <v>74</v>
      </c>
    </row>
    <row r="326" ht="15">
      <c r="A326" s="4" t="s">
        <v>74</v>
      </c>
    </row>
    <row r="327" ht="15">
      <c r="A327" s="4" t="s">
        <v>74</v>
      </c>
    </row>
    <row r="328" ht="15">
      <c r="A328" s="4" t="s">
        <v>74</v>
      </c>
    </row>
    <row r="329" ht="15">
      <c r="A329" s="4" t="s">
        <v>74</v>
      </c>
    </row>
    <row r="330" ht="15">
      <c r="A330" s="4" t="s">
        <v>74</v>
      </c>
    </row>
    <row r="331" ht="15">
      <c r="A331" s="4" t="s">
        <v>74</v>
      </c>
    </row>
    <row r="332" ht="15">
      <c r="A332" s="4" t="s">
        <v>74</v>
      </c>
    </row>
    <row r="333" ht="15">
      <c r="A333" s="4" t="s">
        <v>74</v>
      </c>
    </row>
    <row r="334" ht="15">
      <c r="A334" s="4" t="s">
        <v>74</v>
      </c>
    </row>
    <row r="335" ht="15">
      <c r="A335" s="4" t="s">
        <v>74</v>
      </c>
    </row>
    <row r="336" ht="15">
      <c r="A336" s="4" t="s">
        <v>74</v>
      </c>
    </row>
    <row r="337" ht="15">
      <c r="A337" s="4" t="s">
        <v>74</v>
      </c>
    </row>
    <row r="338" ht="15">
      <c r="A338" s="4" t="s">
        <v>74</v>
      </c>
    </row>
    <row r="339" ht="15">
      <c r="A339" s="4" t="s">
        <v>74</v>
      </c>
    </row>
    <row r="340" ht="15">
      <c r="A340" s="4" t="s">
        <v>74</v>
      </c>
    </row>
    <row r="341" ht="15">
      <c r="A341" s="4" t="s">
        <v>74</v>
      </c>
    </row>
    <row r="342" ht="15">
      <c r="A342" s="4" t="s">
        <v>74</v>
      </c>
    </row>
    <row r="343" ht="15">
      <c r="A343" s="4" t="s">
        <v>74</v>
      </c>
    </row>
    <row r="344" ht="15">
      <c r="A344" s="4" t="s">
        <v>74</v>
      </c>
    </row>
    <row r="345" ht="15">
      <c r="A345" s="4" t="s">
        <v>74</v>
      </c>
    </row>
    <row r="346" ht="15">
      <c r="A346" s="4" t="s">
        <v>74</v>
      </c>
    </row>
    <row r="347" ht="15">
      <c r="A347" s="4" t="s">
        <v>74</v>
      </c>
    </row>
    <row r="348" ht="15">
      <c r="A348" s="4" t="s">
        <v>74</v>
      </c>
    </row>
    <row r="349" ht="15">
      <c r="A349" s="4" t="s">
        <v>74</v>
      </c>
    </row>
    <row r="350" ht="15">
      <c r="A350" s="4" t="s">
        <v>74</v>
      </c>
    </row>
    <row r="351" ht="15">
      <c r="A351" s="4" t="s">
        <v>74</v>
      </c>
    </row>
    <row r="352" ht="15">
      <c r="A352" s="4" t="s">
        <v>74</v>
      </c>
    </row>
    <row r="353" ht="15">
      <c r="A353" s="4" t="s">
        <v>74</v>
      </c>
    </row>
    <row r="354" ht="15">
      <c r="A354" s="4" t="s">
        <v>74</v>
      </c>
    </row>
    <row r="355" ht="15">
      <c r="A355" s="4" t="s">
        <v>74</v>
      </c>
    </row>
    <row r="356" ht="15">
      <c r="A356" s="4" t="s">
        <v>74</v>
      </c>
    </row>
    <row r="357" ht="15">
      <c r="A357" s="4" t="s">
        <v>74</v>
      </c>
    </row>
    <row r="358" ht="15">
      <c r="A358" s="4" t="s">
        <v>74</v>
      </c>
    </row>
    <row r="359" ht="15">
      <c r="A359" s="4" t="s">
        <v>74</v>
      </c>
    </row>
    <row r="360" ht="15">
      <c r="A360" s="4" t="s">
        <v>74</v>
      </c>
    </row>
    <row r="361" ht="15">
      <c r="A361" s="4" t="s">
        <v>74</v>
      </c>
    </row>
    <row r="362" ht="15">
      <c r="A362" s="4" t="s">
        <v>74</v>
      </c>
    </row>
    <row r="363" ht="15">
      <c r="A363" s="4" t="s">
        <v>74</v>
      </c>
    </row>
    <row r="364" ht="15">
      <c r="A364" s="4" t="s">
        <v>74</v>
      </c>
    </row>
    <row r="365" ht="15">
      <c r="A365" s="4" t="s">
        <v>74</v>
      </c>
    </row>
    <row r="366" ht="15">
      <c r="A366" s="4" t="s">
        <v>74</v>
      </c>
    </row>
    <row r="367" ht="15">
      <c r="A367" s="4" t="s">
        <v>74</v>
      </c>
    </row>
    <row r="368" ht="15">
      <c r="A368" s="4" t="s">
        <v>74</v>
      </c>
    </row>
    <row r="369" ht="15">
      <c r="A369" s="4" t="s">
        <v>74</v>
      </c>
    </row>
    <row r="370" ht="15">
      <c r="A370" s="4" t="s">
        <v>74</v>
      </c>
    </row>
    <row r="371" ht="15">
      <c r="A371" s="4" t="s">
        <v>74</v>
      </c>
    </row>
    <row r="372" ht="15">
      <c r="A372" s="4" t="s">
        <v>74</v>
      </c>
    </row>
    <row r="373" ht="15">
      <c r="A373" s="4" t="s">
        <v>74</v>
      </c>
    </row>
    <row r="374" ht="15">
      <c r="A374" s="4" t="s">
        <v>74</v>
      </c>
    </row>
    <row r="375" ht="15">
      <c r="A375" s="4" t="s">
        <v>74</v>
      </c>
    </row>
    <row r="376" ht="15">
      <c r="A376" s="4" t="s">
        <v>74</v>
      </c>
    </row>
    <row r="377" ht="15">
      <c r="A377" s="4" t="s">
        <v>74</v>
      </c>
    </row>
    <row r="378" ht="15">
      <c r="A378" s="4" t="s">
        <v>74</v>
      </c>
    </row>
    <row r="379" ht="15">
      <c r="A379" s="4" t="s">
        <v>74</v>
      </c>
    </row>
    <row r="380" ht="15">
      <c r="A380" s="4" t="s">
        <v>74</v>
      </c>
    </row>
    <row r="381" ht="15">
      <c r="A381" s="4" t="s">
        <v>74</v>
      </c>
    </row>
    <row r="382" ht="15">
      <c r="A382" s="4" t="s">
        <v>74</v>
      </c>
    </row>
    <row r="383" ht="15">
      <c r="A383" s="4" t="s">
        <v>74</v>
      </c>
    </row>
    <row r="384" ht="15">
      <c r="A384" s="4" t="s">
        <v>74</v>
      </c>
    </row>
    <row r="385" ht="15">
      <c r="A385" s="4" t="s">
        <v>74</v>
      </c>
    </row>
    <row r="386" ht="15">
      <c r="A386" s="4" t="s">
        <v>74</v>
      </c>
    </row>
    <row r="387" ht="15">
      <c r="A387" s="4" t="s">
        <v>74</v>
      </c>
    </row>
    <row r="388" ht="15">
      <c r="A388" s="4" t="s">
        <v>74</v>
      </c>
    </row>
    <row r="389" ht="15">
      <c r="A389" s="4" t="s">
        <v>74</v>
      </c>
    </row>
    <row r="390" ht="15">
      <c r="A390" s="4" t="s">
        <v>74</v>
      </c>
    </row>
    <row r="391" ht="15">
      <c r="A391" s="4" t="s">
        <v>74</v>
      </c>
    </row>
    <row r="392" ht="15">
      <c r="A392" s="4" t="s">
        <v>74</v>
      </c>
    </row>
    <row r="393" ht="15">
      <c r="A393" s="4" t="s">
        <v>74</v>
      </c>
    </row>
    <row r="394" ht="15">
      <c r="A394" s="4" t="s">
        <v>74</v>
      </c>
    </row>
    <row r="395" ht="15">
      <c r="A395" s="4" t="s">
        <v>74</v>
      </c>
    </row>
    <row r="396" ht="15">
      <c r="A396" s="4" t="s">
        <v>74</v>
      </c>
    </row>
    <row r="397" ht="15">
      <c r="A397" s="4" t="s">
        <v>74</v>
      </c>
    </row>
    <row r="398" ht="15">
      <c r="A398" s="4" t="s">
        <v>74</v>
      </c>
    </row>
    <row r="399" ht="15">
      <c r="A399" s="4" t="s">
        <v>74</v>
      </c>
    </row>
    <row r="400" ht="15">
      <c r="A400" s="4" t="s">
        <v>74</v>
      </c>
    </row>
    <row r="401" ht="15">
      <c r="A401" s="4" t="s">
        <v>74</v>
      </c>
    </row>
    <row r="402" ht="15">
      <c r="A402" s="4" t="s">
        <v>74</v>
      </c>
    </row>
    <row r="403" ht="15">
      <c r="A403" s="4" t="s">
        <v>74</v>
      </c>
    </row>
    <row r="404" ht="15">
      <c r="A404" s="4" t="s">
        <v>74</v>
      </c>
    </row>
    <row r="405" ht="15">
      <c r="A405" s="4" t="s">
        <v>74</v>
      </c>
    </row>
    <row r="406" ht="15">
      <c r="A406" s="4" t="s">
        <v>74</v>
      </c>
    </row>
    <row r="407" ht="15">
      <c r="A407" s="4" t="s">
        <v>74</v>
      </c>
    </row>
    <row r="408" ht="15">
      <c r="A408" s="4" t="s">
        <v>74</v>
      </c>
    </row>
    <row r="409" ht="15">
      <c r="A409" s="4" t="s">
        <v>74</v>
      </c>
    </row>
    <row r="410" ht="15">
      <c r="A410" s="4" t="s">
        <v>74</v>
      </c>
    </row>
    <row r="411" ht="15">
      <c r="A411" s="4" t="s">
        <v>74</v>
      </c>
    </row>
    <row r="412" ht="15">
      <c r="A412" s="4" t="s">
        <v>74</v>
      </c>
    </row>
    <row r="413" ht="15">
      <c r="A413" s="4" t="s">
        <v>74</v>
      </c>
    </row>
    <row r="414" ht="15">
      <c r="A414" s="4" t="s">
        <v>74</v>
      </c>
    </row>
    <row r="415" ht="15">
      <c r="A415" s="4" t="s">
        <v>74</v>
      </c>
    </row>
    <row r="416" ht="15">
      <c r="A416" s="4" t="s">
        <v>74</v>
      </c>
    </row>
    <row r="417" ht="15">
      <c r="A417" s="4" t="s">
        <v>74</v>
      </c>
    </row>
    <row r="418" ht="15">
      <c r="A418" s="4" t="s">
        <v>74</v>
      </c>
    </row>
    <row r="419" ht="15">
      <c r="A419" s="4" t="s">
        <v>74</v>
      </c>
    </row>
    <row r="420" ht="15">
      <c r="A420" s="4" t="s">
        <v>74</v>
      </c>
    </row>
    <row r="421" ht="15">
      <c r="A421" s="4" t="s">
        <v>74</v>
      </c>
    </row>
    <row r="422" ht="15">
      <c r="A422" s="4" t="s">
        <v>74</v>
      </c>
    </row>
    <row r="423" ht="15">
      <c r="A423" s="4" t="s">
        <v>74</v>
      </c>
    </row>
    <row r="424" ht="15">
      <c r="A424" s="4" t="s">
        <v>74</v>
      </c>
    </row>
    <row r="425" ht="15">
      <c r="A425" s="4" t="s">
        <v>74</v>
      </c>
    </row>
    <row r="426" ht="15">
      <c r="A426" s="4" t="s">
        <v>74</v>
      </c>
    </row>
    <row r="427" ht="15">
      <c r="A427" s="4" t="s">
        <v>74</v>
      </c>
    </row>
    <row r="428" ht="15">
      <c r="A428" s="4" t="s">
        <v>74</v>
      </c>
    </row>
    <row r="429" ht="15">
      <c r="A429" s="4" t="s">
        <v>74</v>
      </c>
    </row>
    <row r="430" ht="15">
      <c r="A430" s="4" t="s">
        <v>74</v>
      </c>
    </row>
    <row r="431" ht="15">
      <c r="A431" s="4" t="s">
        <v>74</v>
      </c>
    </row>
    <row r="432" ht="15">
      <c r="A432" s="4" t="s">
        <v>74</v>
      </c>
    </row>
    <row r="433" ht="15">
      <c r="A433" s="4" t="s">
        <v>74</v>
      </c>
    </row>
    <row r="434" ht="15">
      <c r="A434" s="4" t="s">
        <v>74</v>
      </c>
    </row>
    <row r="435" ht="15">
      <c r="A435" s="4" t="s">
        <v>74</v>
      </c>
    </row>
    <row r="436" ht="15">
      <c r="A436" s="4" t="s">
        <v>74</v>
      </c>
    </row>
    <row r="437" ht="15">
      <c r="A437" s="4" t="s">
        <v>74</v>
      </c>
    </row>
    <row r="438" ht="15">
      <c r="A438" s="4" t="s">
        <v>74</v>
      </c>
    </row>
    <row r="439" ht="15">
      <c r="A439" s="4" t="s">
        <v>74</v>
      </c>
    </row>
    <row r="440" ht="15">
      <c r="A440" s="4" t="s">
        <v>74</v>
      </c>
    </row>
    <row r="441" ht="15">
      <c r="A441" s="4" t="s">
        <v>74</v>
      </c>
    </row>
    <row r="442" ht="15">
      <c r="A442" s="4" t="s">
        <v>74</v>
      </c>
    </row>
    <row r="443" ht="15">
      <c r="A443" s="4" t="s">
        <v>74</v>
      </c>
    </row>
    <row r="444" ht="15">
      <c r="A444" s="4" t="s">
        <v>74</v>
      </c>
    </row>
    <row r="445" ht="15">
      <c r="A445" s="4" t="s">
        <v>74</v>
      </c>
    </row>
    <row r="446" ht="15">
      <c r="A446" s="4" t="s">
        <v>74</v>
      </c>
    </row>
    <row r="447" ht="15">
      <c r="A447" s="4" t="s">
        <v>74</v>
      </c>
    </row>
    <row r="448" ht="15">
      <c r="A448" s="4" t="s">
        <v>74</v>
      </c>
    </row>
    <row r="449" ht="15">
      <c r="A449" s="4" t="s">
        <v>74</v>
      </c>
    </row>
    <row r="450" ht="15">
      <c r="A450" s="4" t="s">
        <v>74</v>
      </c>
    </row>
    <row r="451" ht="15">
      <c r="A451" s="4" t="s">
        <v>74</v>
      </c>
    </row>
    <row r="452" ht="15">
      <c r="A452" s="4" t="s">
        <v>74</v>
      </c>
    </row>
    <row r="453" ht="15">
      <c r="A453" s="4" t="s">
        <v>74</v>
      </c>
    </row>
    <row r="454" ht="15">
      <c r="A454" s="4" t="s">
        <v>74</v>
      </c>
    </row>
    <row r="455" ht="15">
      <c r="A455" s="4" t="s">
        <v>74</v>
      </c>
    </row>
    <row r="456" ht="15">
      <c r="A456" s="4" t="s">
        <v>74</v>
      </c>
    </row>
    <row r="457" ht="15">
      <c r="A457" s="4" t="s">
        <v>74</v>
      </c>
    </row>
    <row r="458" ht="15">
      <c r="A458" s="4" t="s">
        <v>74</v>
      </c>
    </row>
    <row r="459" ht="15">
      <c r="A459" s="4" t="s">
        <v>74</v>
      </c>
    </row>
    <row r="460" ht="15">
      <c r="A460" s="4" t="s">
        <v>74</v>
      </c>
    </row>
    <row r="461" ht="15">
      <c r="A461" s="4" t="s">
        <v>74</v>
      </c>
    </row>
    <row r="462" ht="15">
      <c r="A462" s="4" t="s">
        <v>74</v>
      </c>
    </row>
    <row r="463" ht="15">
      <c r="A463" s="4" t="s">
        <v>74</v>
      </c>
    </row>
    <row r="464" ht="15">
      <c r="A464" s="4" t="s">
        <v>74</v>
      </c>
    </row>
    <row r="465" ht="15">
      <c r="A465" s="4" t="s">
        <v>74</v>
      </c>
    </row>
    <row r="466" ht="15">
      <c r="A466" s="4" t="s">
        <v>74</v>
      </c>
    </row>
    <row r="467" ht="15">
      <c r="A467" s="4" t="s">
        <v>74</v>
      </c>
    </row>
    <row r="468" ht="15">
      <c r="A468" s="4" t="s">
        <v>74</v>
      </c>
    </row>
    <row r="469" ht="15">
      <c r="A469" s="4" t="s">
        <v>74</v>
      </c>
    </row>
    <row r="470" ht="15">
      <c r="A470" s="4" t="s">
        <v>74</v>
      </c>
    </row>
    <row r="471" ht="15">
      <c r="A471" s="4" t="s">
        <v>74</v>
      </c>
    </row>
    <row r="472" ht="15">
      <c r="A472" s="4" t="s">
        <v>74</v>
      </c>
    </row>
    <row r="473" ht="15">
      <c r="A473" s="4" t="s">
        <v>74</v>
      </c>
    </row>
    <row r="474" ht="15">
      <c r="A474" s="4" t="s">
        <v>74</v>
      </c>
    </row>
    <row r="475" ht="15">
      <c r="A475" s="4" t="s">
        <v>74</v>
      </c>
    </row>
    <row r="476" ht="15">
      <c r="A476" s="4" t="s">
        <v>75</v>
      </c>
    </row>
    <row r="477" ht="15">
      <c r="A477" s="4" t="s">
        <v>75</v>
      </c>
    </row>
    <row r="478" ht="15">
      <c r="A478" s="4" t="s">
        <v>75</v>
      </c>
    </row>
    <row r="479" ht="15">
      <c r="A479" s="4" t="s">
        <v>75</v>
      </c>
    </row>
    <row r="480" ht="15">
      <c r="A480" s="4" t="s">
        <v>75</v>
      </c>
    </row>
    <row r="481" ht="15">
      <c r="A481" s="4" t="s">
        <v>75</v>
      </c>
    </row>
    <row r="482" ht="15">
      <c r="A482" s="4" t="s">
        <v>75</v>
      </c>
    </row>
    <row r="483" ht="15">
      <c r="A483" s="4" t="s">
        <v>75</v>
      </c>
    </row>
    <row r="484" ht="15">
      <c r="A484" s="4" t="s">
        <v>75</v>
      </c>
    </row>
    <row r="485" ht="15">
      <c r="A485" s="4" t="s">
        <v>75</v>
      </c>
    </row>
    <row r="486" ht="15">
      <c r="A486" s="4" t="s">
        <v>75</v>
      </c>
    </row>
    <row r="487" ht="15">
      <c r="A487" s="4" t="s">
        <v>75</v>
      </c>
    </row>
    <row r="488" ht="15">
      <c r="A488" s="4" t="s">
        <v>75</v>
      </c>
    </row>
    <row r="489" ht="15">
      <c r="A489" s="4" t="s">
        <v>75</v>
      </c>
    </row>
    <row r="490" ht="15">
      <c r="A490" s="4" t="s">
        <v>75</v>
      </c>
    </row>
    <row r="491" ht="15">
      <c r="A491" s="4" t="s">
        <v>75</v>
      </c>
    </row>
    <row r="492" ht="15">
      <c r="A492" s="4" t="s">
        <v>75</v>
      </c>
    </row>
    <row r="493" ht="15">
      <c r="A493" s="4" t="s">
        <v>75</v>
      </c>
    </row>
    <row r="494" ht="15">
      <c r="A494" s="4" t="s">
        <v>75</v>
      </c>
    </row>
    <row r="495" ht="15">
      <c r="A495" s="4" t="s">
        <v>75</v>
      </c>
    </row>
    <row r="496" ht="15">
      <c r="A496" s="4" t="s">
        <v>75</v>
      </c>
    </row>
    <row r="497" ht="15">
      <c r="A497" s="4" t="s">
        <v>75</v>
      </c>
    </row>
    <row r="498" ht="15">
      <c r="A498" s="4" t="s">
        <v>75</v>
      </c>
    </row>
    <row r="499" ht="15">
      <c r="A499" s="4" t="s">
        <v>75</v>
      </c>
    </row>
    <row r="500" ht="15">
      <c r="A500" s="4" t="s">
        <v>75</v>
      </c>
    </row>
    <row r="501" ht="15">
      <c r="A501" s="4" t="s">
        <v>75</v>
      </c>
    </row>
    <row r="502" ht="15">
      <c r="A502" s="4" t="s">
        <v>75</v>
      </c>
    </row>
    <row r="503" ht="15">
      <c r="A503" s="4" t="s">
        <v>75</v>
      </c>
    </row>
    <row r="504" ht="15">
      <c r="A504" s="4" t="s">
        <v>75</v>
      </c>
    </row>
    <row r="505" ht="15">
      <c r="A505" s="4" t="s">
        <v>75</v>
      </c>
    </row>
    <row r="506" ht="15">
      <c r="A506" s="4" t="s">
        <v>75</v>
      </c>
    </row>
    <row r="507" ht="15">
      <c r="A507" s="4" t="s">
        <v>75</v>
      </c>
    </row>
    <row r="508" ht="15">
      <c r="A508" s="4" t="s">
        <v>75</v>
      </c>
    </row>
    <row r="509" ht="15">
      <c r="A509" s="4" t="s">
        <v>75</v>
      </c>
    </row>
    <row r="510" ht="15">
      <c r="A510" s="4" t="s">
        <v>75</v>
      </c>
    </row>
    <row r="511" ht="15">
      <c r="A511" s="4" t="s">
        <v>75</v>
      </c>
    </row>
    <row r="512" ht="15">
      <c r="A512" s="4" t="s">
        <v>75</v>
      </c>
    </row>
    <row r="513" ht="15">
      <c r="A513" s="4" t="s">
        <v>75</v>
      </c>
    </row>
    <row r="514" ht="15">
      <c r="A514" s="4" t="s">
        <v>75</v>
      </c>
    </row>
    <row r="515" ht="15">
      <c r="A515" s="4" t="s">
        <v>75</v>
      </c>
    </row>
    <row r="516" ht="15">
      <c r="A516" s="4" t="s">
        <v>75</v>
      </c>
    </row>
    <row r="517" ht="15">
      <c r="A517" s="4" t="s">
        <v>75</v>
      </c>
    </row>
    <row r="518" ht="15">
      <c r="A518" s="4" t="s">
        <v>75</v>
      </c>
    </row>
    <row r="519" ht="15">
      <c r="A519" s="4" t="s">
        <v>75</v>
      </c>
    </row>
    <row r="520" ht="15">
      <c r="A520" s="4" t="s">
        <v>75</v>
      </c>
    </row>
    <row r="521" ht="15">
      <c r="A521" s="4" t="s">
        <v>75</v>
      </c>
    </row>
    <row r="522" ht="15">
      <c r="A522" s="4" t="s">
        <v>75</v>
      </c>
    </row>
    <row r="523" ht="15">
      <c r="A523" s="4" t="s">
        <v>75</v>
      </c>
    </row>
    <row r="524" ht="15">
      <c r="A524" s="4" t="s">
        <v>75</v>
      </c>
    </row>
    <row r="525" ht="15">
      <c r="A525" s="4" t="s">
        <v>75</v>
      </c>
    </row>
    <row r="526" ht="15">
      <c r="A526" s="4" t="s">
        <v>75</v>
      </c>
    </row>
    <row r="527" ht="15">
      <c r="A527" s="4" t="s">
        <v>75</v>
      </c>
    </row>
    <row r="528" ht="15">
      <c r="A528" s="4" t="s">
        <v>75</v>
      </c>
    </row>
    <row r="529" ht="15">
      <c r="A529" s="4" t="s">
        <v>75</v>
      </c>
    </row>
    <row r="530" ht="15">
      <c r="A530" s="4" t="s">
        <v>75</v>
      </c>
    </row>
    <row r="531" ht="15">
      <c r="A531" s="4" t="s">
        <v>75</v>
      </c>
    </row>
    <row r="532" ht="15">
      <c r="A532" s="4" t="s">
        <v>75</v>
      </c>
    </row>
    <row r="533" ht="15">
      <c r="A533" s="4" t="s">
        <v>75</v>
      </c>
    </row>
    <row r="534" ht="15">
      <c r="A534" s="4" t="s">
        <v>75</v>
      </c>
    </row>
    <row r="535" ht="15">
      <c r="A535" s="4" t="s">
        <v>75</v>
      </c>
    </row>
    <row r="536" ht="15">
      <c r="A536" s="4" t="s">
        <v>75</v>
      </c>
    </row>
    <row r="537" ht="15">
      <c r="A537" s="4" t="s">
        <v>75</v>
      </c>
    </row>
    <row r="538" ht="15">
      <c r="A538" s="4" t="s">
        <v>75</v>
      </c>
    </row>
    <row r="539" ht="15">
      <c r="A539" s="4" t="s">
        <v>75</v>
      </c>
    </row>
    <row r="540" ht="15">
      <c r="A540" s="4" t="s">
        <v>75</v>
      </c>
    </row>
    <row r="541" ht="15">
      <c r="A541" s="4" t="s">
        <v>75</v>
      </c>
    </row>
    <row r="542" ht="15">
      <c r="A542" s="4" t="s">
        <v>75</v>
      </c>
    </row>
    <row r="543" ht="15">
      <c r="A543" s="4" t="s">
        <v>75</v>
      </c>
    </row>
    <row r="544" ht="15">
      <c r="A544" s="4" t="s">
        <v>75</v>
      </c>
    </row>
    <row r="545" ht="15">
      <c r="A545" s="4" t="s">
        <v>75</v>
      </c>
    </row>
    <row r="546" ht="15">
      <c r="A546" s="4" t="s">
        <v>75</v>
      </c>
    </row>
    <row r="547" ht="15">
      <c r="A547" s="4" t="s">
        <v>75</v>
      </c>
    </row>
    <row r="548" ht="15">
      <c r="A548" s="4" t="s">
        <v>75</v>
      </c>
    </row>
    <row r="549" ht="15">
      <c r="A549" s="4" t="s">
        <v>75</v>
      </c>
    </row>
    <row r="550" ht="15">
      <c r="A550" s="4" t="s">
        <v>75</v>
      </c>
    </row>
    <row r="551" ht="15">
      <c r="A551" s="4" t="s">
        <v>75</v>
      </c>
    </row>
    <row r="552" ht="15">
      <c r="A552" s="4" t="s">
        <v>75</v>
      </c>
    </row>
    <row r="553" ht="15">
      <c r="A553" s="4" t="s">
        <v>75</v>
      </c>
    </row>
    <row r="554" ht="15">
      <c r="A554" s="4" t="s">
        <v>75</v>
      </c>
    </row>
    <row r="555" ht="15">
      <c r="A555" s="4" t="s">
        <v>75</v>
      </c>
    </row>
    <row r="556" ht="15">
      <c r="A556" s="4" t="s">
        <v>75</v>
      </c>
    </row>
    <row r="557" ht="15">
      <c r="A557" s="4" t="s">
        <v>75</v>
      </c>
    </row>
    <row r="558" ht="15">
      <c r="A558" s="4" t="s">
        <v>75</v>
      </c>
    </row>
    <row r="559" ht="15">
      <c r="A559" s="4" t="s">
        <v>75</v>
      </c>
    </row>
    <row r="560" ht="15">
      <c r="A560" s="4" t="s">
        <v>75</v>
      </c>
    </row>
    <row r="561" ht="15">
      <c r="A561" s="4" t="s">
        <v>75</v>
      </c>
    </row>
    <row r="562" ht="15">
      <c r="A562" s="4" t="s">
        <v>75</v>
      </c>
    </row>
    <row r="563" ht="15">
      <c r="A563" s="4" t="s">
        <v>75</v>
      </c>
    </row>
    <row r="564" ht="15">
      <c r="A564" s="4" t="s">
        <v>75</v>
      </c>
    </row>
    <row r="565" ht="15">
      <c r="A565" s="4" t="s">
        <v>75</v>
      </c>
    </row>
    <row r="566" ht="15">
      <c r="A566" s="4" t="s">
        <v>75</v>
      </c>
    </row>
    <row r="567" ht="15">
      <c r="A567" s="4" t="s">
        <v>75</v>
      </c>
    </row>
    <row r="568" ht="15">
      <c r="A568" s="4" t="s">
        <v>75</v>
      </c>
    </row>
    <row r="569" ht="15">
      <c r="A569" s="4" t="s">
        <v>75</v>
      </c>
    </row>
    <row r="570" ht="15">
      <c r="A570" s="4" t="s">
        <v>75</v>
      </c>
    </row>
    <row r="571" ht="15">
      <c r="A571" s="4" t="s">
        <v>75</v>
      </c>
    </row>
    <row r="572" ht="15">
      <c r="A572" s="4" t="s">
        <v>75</v>
      </c>
    </row>
    <row r="573" ht="15">
      <c r="A573" s="4" t="s">
        <v>75</v>
      </c>
    </row>
    <row r="574" ht="15">
      <c r="A574" s="4" t="s">
        <v>75</v>
      </c>
    </row>
    <row r="575" ht="15">
      <c r="A575" s="4" t="s">
        <v>75</v>
      </c>
    </row>
    <row r="576" ht="15">
      <c r="A576" s="4" t="s">
        <v>75</v>
      </c>
    </row>
    <row r="577" ht="15">
      <c r="A577" s="4" t="s">
        <v>75</v>
      </c>
    </row>
    <row r="578" ht="15">
      <c r="A578" s="4" t="s">
        <v>75</v>
      </c>
    </row>
    <row r="579" ht="15">
      <c r="A579" s="4" t="s">
        <v>75</v>
      </c>
    </row>
    <row r="580" ht="15">
      <c r="A580" s="4" t="s">
        <v>75</v>
      </c>
    </row>
    <row r="581" ht="15">
      <c r="A581" s="4" t="s">
        <v>75</v>
      </c>
    </row>
    <row r="582" ht="15">
      <c r="A582" s="4" t="s">
        <v>75</v>
      </c>
    </row>
    <row r="583" ht="15">
      <c r="A583" s="4" t="s">
        <v>75</v>
      </c>
    </row>
    <row r="584" ht="15">
      <c r="A584" s="4" t="s">
        <v>75</v>
      </c>
    </row>
    <row r="585" ht="15">
      <c r="A585" s="4" t="s">
        <v>75</v>
      </c>
    </row>
    <row r="586" ht="15">
      <c r="A586" s="4" t="s">
        <v>75</v>
      </c>
    </row>
    <row r="587" ht="15">
      <c r="A587" s="4" t="s">
        <v>75</v>
      </c>
    </row>
    <row r="588" ht="15">
      <c r="A588" s="4" t="s">
        <v>75</v>
      </c>
    </row>
    <row r="589" ht="15">
      <c r="A589" s="4" t="s">
        <v>75</v>
      </c>
    </row>
    <row r="590" ht="15">
      <c r="A590" s="4" t="s">
        <v>75</v>
      </c>
    </row>
    <row r="591" ht="15">
      <c r="A591" s="4" t="s">
        <v>75</v>
      </c>
    </row>
    <row r="592" ht="15">
      <c r="A592" s="4" t="s">
        <v>75</v>
      </c>
    </row>
    <row r="593" ht="15">
      <c r="A593" s="4" t="s">
        <v>75</v>
      </c>
    </row>
    <row r="594" ht="15">
      <c r="A594" s="4" t="s">
        <v>75</v>
      </c>
    </row>
    <row r="595" ht="15">
      <c r="A595" s="4" t="s">
        <v>75</v>
      </c>
    </row>
    <row r="596" ht="15">
      <c r="A596" s="4" t="s">
        <v>75</v>
      </c>
    </row>
    <row r="597" ht="15">
      <c r="A597" s="4" t="s">
        <v>75</v>
      </c>
    </row>
    <row r="598" ht="15">
      <c r="A598" s="4" t="s">
        <v>75</v>
      </c>
    </row>
    <row r="599" ht="15">
      <c r="A599" s="4" t="s">
        <v>75</v>
      </c>
    </row>
    <row r="600" ht="15">
      <c r="A600" s="4" t="s">
        <v>75</v>
      </c>
    </row>
    <row r="601" ht="15">
      <c r="A601" s="4" t="s">
        <v>75</v>
      </c>
    </row>
    <row r="602" ht="15">
      <c r="A602" s="4" t="s">
        <v>75</v>
      </c>
    </row>
    <row r="603" ht="15">
      <c r="A603" s="4" t="s">
        <v>75</v>
      </c>
    </row>
    <row r="604" ht="15">
      <c r="A604" s="4" t="s">
        <v>75</v>
      </c>
    </row>
    <row r="605" ht="15">
      <c r="A605" s="4" t="s">
        <v>75</v>
      </c>
    </row>
    <row r="606" ht="15">
      <c r="A606" s="4" t="s">
        <v>75</v>
      </c>
    </row>
    <row r="607" ht="15">
      <c r="A607" s="4" t="s">
        <v>75</v>
      </c>
    </row>
    <row r="608" ht="15">
      <c r="A608" s="4" t="s">
        <v>75</v>
      </c>
    </row>
    <row r="609" ht="15">
      <c r="A609" s="4" t="s">
        <v>75</v>
      </c>
    </row>
    <row r="610" ht="15">
      <c r="A610" s="4" t="s">
        <v>75</v>
      </c>
    </row>
    <row r="611" ht="15">
      <c r="A611" s="4" t="s">
        <v>75</v>
      </c>
    </row>
    <row r="612" ht="15">
      <c r="A612" s="4" t="s">
        <v>75</v>
      </c>
    </row>
    <row r="613" ht="15">
      <c r="A613" s="4" t="s">
        <v>75</v>
      </c>
    </row>
    <row r="614" ht="15">
      <c r="A614" s="4" t="s">
        <v>75</v>
      </c>
    </row>
    <row r="615" ht="15">
      <c r="A615" s="4" t="s">
        <v>75</v>
      </c>
    </row>
    <row r="616" ht="15">
      <c r="A616" s="4" t="s">
        <v>75</v>
      </c>
    </row>
    <row r="617" ht="15">
      <c r="A617" s="4" t="s">
        <v>75</v>
      </c>
    </row>
    <row r="618" ht="15">
      <c r="A618" s="4" t="s">
        <v>75</v>
      </c>
    </row>
    <row r="619" ht="15">
      <c r="A619" s="4" t="s">
        <v>75</v>
      </c>
    </row>
    <row r="620" ht="15">
      <c r="A620" s="4" t="s">
        <v>75</v>
      </c>
    </row>
    <row r="621" ht="15">
      <c r="A621" s="4" t="s">
        <v>75</v>
      </c>
    </row>
    <row r="622" ht="15">
      <c r="A622" s="4" t="s">
        <v>75</v>
      </c>
    </row>
    <row r="623" ht="15">
      <c r="A623" s="4" t="s">
        <v>75</v>
      </c>
    </row>
    <row r="624" ht="15">
      <c r="A624" s="4" t="s">
        <v>75</v>
      </c>
    </row>
    <row r="625" ht="15">
      <c r="A625" s="4" t="s">
        <v>75</v>
      </c>
    </row>
    <row r="626" ht="15">
      <c r="A626" s="4" t="s">
        <v>75</v>
      </c>
    </row>
    <row r="627" ht="15">
      <c r="A627" s="4" t="s">
        <v>75</v>
      </c>
    </row>
    <row r="628" ht="15">
      <c r="A628" s="4" t="s">
        <v>75</v>
      </c>
    </row>
    <row r="629" ht="15">
      <c r="A629" s="4" t="s">
        <v>75</v>
      </c>
    </row>
    <row r="630" ht="15">
      <c r="A630" s="4" t="s">
        <v>75</v>
      </c>
    </row>
    <row r="631" ht="15">
      <c r="A631" s="4" t="s">
        <v>75</v>
      </c>
    </row>
    <row r="632" ht="15">
      <c r="A632" s="4" t="s">
        <v>75</v>
      </c>
    </row>
    <row r="633" ht="15">
      <c r="A633" s="4" t="s">
        <v>75</v>
      </c>
    </row>
    <row r="634" ht="15">
      <c r="A634" s="4" t="s">
        <v>75</v>
      </c>
    </row>
    <row r="635" ht="15">
      <c r="A635" s="4" t="s">
        <v>75</v>
      </c>
    </row>
    <row r="636" ht="15">
      <c r="A636" s="4" t="s">
        <v>75</v>
      </c>
    </row>
    <row r="637" ht="15">
      <c r="A637" s="4" t="s">
        <v>75</v>
      </c>
    </row>
    <row r="638" ht="15">
      <c r="A638" s="4" t="s">
        <v>75</v>
      </c>
    </row>
    <row r="639" ht="15">
      <c r="A639" s="4" t="s">
        <v>75</v>
      </c>
    </row>
    <row r="640" ht="15">
      <c r="A640" s="4" t="s">
        <v>75</v>
      </c>
    </row>
    <row r="641" ht="15">
      <c r="A641" s="4" t="s">
        <v>75</v>
      </c>
    </row>
    <row r="642" ht="15">
      <c r="A642" s="4" t="s">
        <v>75</v>
      </c>
    </row>
    <row r="643" ht="15">
      <c r="A643" s="4" t="s">
        <v>75</v>
      </c>
    </row>
    <row r="644" ht="15">
      <c r="A644" s="4" t="s">
        <v>75</v>
      </c>
    </row>
    <row r="645" ht="15">
      <c r="A645" s="4" t="s">
        <v>75</v>
      </c>
    </row>
    <row r="646" ht="15">
      <c r="A646" s="4" t="s">
        <v>75</v>
      </c>
    </row>
    <row r="647" ht="15">
      <c r="A647" s="4" t="s">
        <v>75</v>
      </c>
    </row>
    <row r="648" ht="15">
      <c r="A648" s="4" t="s">
        <v>75</v>
      </c>
    </row>
    <row r="649" ht="15">
      <c r="A649" s="4" t="s">
        <v>75</v>
      </c>
    </row>
    <row r="650" ht="15">
      <c r="A650" s="4" t="s">
        <v>75</v>
      </c>
    </row>
    <row r="651" ht="15">
      <c r="A651" s="4" t="s">
        <v>75</v>
      </c>
    </row>
    <row r="652" ht="15">
      <c r="A652" s="4" t="s">
        <v>75</v>
      </c>
    </row>
    <row r="653" ht="15">
      <c r="A653" s="4" t="s">
        <v>75</v>
      </c>
    </row>
    <row r="654" ht="15">
      <c r="A654" s="4" t="s">
        <v>75</v>
      </c>
    </row>
    <row r="655" ht="15">
      <c r="A655" s="4" t="s">
        <v>75</v>
      </c>
    </row>
    <row r="656" ht="15">
      <c r="A656" s="4" t="s">
        <v>75</v>
      </c>
    </row>
    <row r="657" ht="15">
      <c r="A657" s="4" t="s">
        <v>75</v>
      </c>
    </row>
    <row r="658" ht="15">
      <c r="A658" s="4" t="s">
        <v>75</v>
      </c>
    </row>
    <row r="659" ht="15">
      <c r="A659" s="4" t="s">
        <v>75</v>
      </c>
    </row>
    <row r="660" ht="15">
      <c r="A660" s="4" t="s">
        <v>75</v>
      </c>
    </row>
    <row r="661" ht="15">
      <c r="A661" s="4" t="s">
        <v>75</v>
      </c>
    </row>
    <row r="662" ht="15">
      <c r="A662" s="4" t="s">
        <v>75</v>
      </c>
    </row>
    <row r="663" ht="15">
      <c r="A663" s="4" t="s">
        <v>75</v>
      </c>
    </row>
    <row r="664" ht="15">
      <c r="A664" s="4" t="s">
        <v>75</v>
      </c>
    </row>
    <row r="665" ht="15">
      <c r="A665" s="4" t="s">
        <v>75</v>
      </c>
    </row>
    <row r="666" ht="15">
      <c r="A666" s="4" t="s">
        <v>75</v>
      </c>
    </row>
    <row r="667" ht="15">
      <c r="A667" s="4" t="s">
        <v>75</v>
      </c>
    </row>
    <row r="668" ht="15">
      <c r="A668" s="4" t="s">
        <v>75</v>
      </c>
    </row>
    <row r="669" ht="15">
      <c r="A669" s="4" t="s">
        <v>75</v>
      </c>
    </row>
    <row r="670" ht="15">
      <c r="A670" s="4" t="s">
        <v>75</v>
      </c>
    </row>
    <row r="671" ht="15">
      <c r="A671" s="4" t="s">
        <v>75</v>
      </c>
    </row>
    <row r="672" ht="15">
      <c r="A672" s="4" t="s">
        <v>75</v>
      </c>
    </row>
    <row r="673" ht="15">
      <c r="A673" s="4" t="s">
        <v>75</v>
      </c>
    </row>
    <row r="674" ht="15">
      <c r="A674" s="4" t="s">
        <v>75</v>
      </c>
    </row>
    <row r="675" ht="15">
      <c r="A675" s="4" t="s">
        <v>75</v>
      </c>
    </row>
    <row r="676" ht="15">
      <c r="A676" s="4" t="s">
        <v>75</v>
      </c>
    </row>
    <row r="677" ht="15">
      <c r="A677" s="4" t="s">
        <v>75</v>
      </c>
    </row>
    <row r="678" ht="15">
      <c r="A678" s="4" t="s">
        <v>75</v>
      </c>
    </row>
    <row r="679" ht="15">
      <c r="A679" s="4" t="s">
        <v>75</v>
      </c>
    </row>
    <row r="680" ht="15">
      <c r="A680" s="4" t="s">
        <v>75</v>
      </c>
    </row>
    <row r="681" ht="15">
      <c r="A681" s="4" t="s">
        <v>75</v>
      </c>
    </row>
    <row r="682" ht="15">
      <c r="A682" s="4" t="s">
        <v>75</v>
      </c>
    </row>
    <row r="683" ht="15">
      <c r="A683" s="4" t="s">
        <v>75</v>
      </c>
    </row>
    <row r="684" ht="15">
      <c r="A684" s="4" t="s">
        <v>75</v>
      </c>
    </row>
    <row r="685" ht="15">
      <c r="A685" s="4" t="s">
        <v>75</v>
      </c>
    </row>
    <row r="686" ht="15">
      <c r="A686" s="4" t="s">
        <v>75</v>
      </c>
    </row>
    <row r="687" ht="15">
      <c r="A687" s="4" t="s">
        <v>75</v>
      </c>
    </row>
    <row r="688" ht="15">
      <c r="A688" s="4" t="s">
        <v>75</v>
      </c>
    </row>
    <row r="689" ht="15">
      <c r="A689" s="4" t="s">
        <v>75</v>
      </c>
    </row>
    <row r="690" ht="15">
      <c r="A690" s="4" t="s">
        <v>75</v>
      </c>
    </row>
    <row r="691" ht="15">
      <c r="A691" s="4" t="s">
        <v>75</v>
      </c>
    </row>
    <row r="692" ht="15">
      <c r="A692" s="4" t="s">
        <v>75</v>
      </c>
    </row>
    <row r="693" ht="15">
      <c r="A693" s="4" t="s">
        <v>75</v>
      </c>
    </row>
    <row r="694" ht="15">
      <c r="A694" s="4" t="s">
        <v>75</v>
      </c>
    </row>
    <row r="695" ht="15">
      <c r="A695" s="4" t="s">
        <v>75</v>
      </c>
    </row>
    <row r="696" ht="15">
      <c r="A696" s="4" t="s">
        <v>75</v>
      </c>
    </row>
    <row r="697" ht="15">
      <c r="A697" s="4" t="s">
        <v>75</v>
      </c>
    </row>
    <row r="698" ht="15">
      <c r="A698" s="4" t="s">
        <v>75</v>
      </c>
    </row>
    <row r="699" ht="15">
      <c r="A699" s="4" t="s">
        <v>75</v>
      </c>
    </row>
    <row r="700" ht="15">
      <c r="A700" s="4" t="s">
        <v>75</v>
      </c>
    </row>
    <row r="701" ht="15">
      <c r="A701" s="4" t="s">
        <v>75</v>
      </c>
    </row>
    <row r="702" ht="15">
      <c r="A702" s="4" t="s">
        <v>75</v>
      </c>
    </row>
    <row r="703" ht="15">
      <c r="A703" s="4" t="s">
        <v>75</v>
      </c>
    </row>
    <row r="704" ht="15">
      <c r="A704" s="4" t="s">
        <v>75</v>
      </c>
    </row>
    <row r="705" ht="15">
      <c r="A705" s="4" t="s">
        <v>75</v>
      </c>
    </row>
    <row r="706" ht="15">
      <c r="A706" s="4" t="s">
        <v>75</v>
      </c>
    </row>
    <row r="707" ht="15">
      <c r="A707" s="4" t="s">
        <v>75</v>
      </c>
    </row>
    <row r="708" ht="15">
      <c r="A708" s="4" t="s">
        <v>75</v>
      </c>
    </row>
    <row r="709" ht="15">
      <c r="A709" s="4" t="s">
        <v>75</v>
      </c>
    </row>
    <row r="710" ht="15">
      <c r="A710" s="4" t="s">
        <v>75</v>
      </c>
    </row>
    <row r="711" ht="15">
      <c r="A711" s="4" t="s">
        <v>75</v>
      </c>
    </row>
    <row r="712" ht="15">
      <c r="A712" s="4" t="s">
        <v>75</v>
      </c>
    </row>
    <row r="713" ht="15">
      <c r="A713" s="4" t="s">
        <v>75</v>
      </c>
    </row>
    <row r="714" ht="15">
      <c r="A714" s="4" t="s">
        <v>75</v>
      </c>
    </row>
    <row r="715" ht="15">
      <c r="A715" s="4" t="s">
        <v>75</v>
      </c>
    </row>
    <row r="716" ht="15">
      <c r="A716" s="4" t="s">
        <v>75</v>
      </c>
    </row>
    <row r="717" ht="15">
      <c r="A717" s="4" t="s">
        <v>75</v>
      </c>
    </row>
    <row r="718" ht="15">
      <c r="A718" s="4" t="s">
        <v>75</v>
      </c>
    </row>
    <row r="719" ht="15">
      <c r="A719" s="4" t="s">
        <v>75</v>
      </c>
    </row>
    <row r="720" ht="15">
      <c r="A720" s="4" t="s">
        <v>75</v>
      </c>
    </row>
    <row r="721" ht="15">
      <c r="A721" s="4" t="s">
        <v>75</v>
      </c>
    </row>
    <row r="722" ht="15">
      <c r="A722" s="4" t="s">
        <v>75</v>
      </c>
    </row>
    <row r="723" ht="15">
      <c r="A723" s="4" t="s">
        <v>75</v>
      </c>
    </row>
    <row r="724" ht="15">
      <c r="A724" s="4" t="s">
        <v>75</v>
      </c>
    </row>
    <row r="725" ht="15">
      <c r="A725" s="4" t="s">
        <v>75</v>
      </c>
    </row>
    <row r="726" ht="15">
      <c r="A726" s="4" t="s">
        <v>75</v>
      </c>
    </row>
    <row r="727" ht="15">
      <c r="A727" s="4" t="s">
        <v>75</v>
      </c>
    </row>
    <row r="728" ht="15">
      <c r="A728" s="4" t="s">
        <v>75</v>
      </c>
    </row>
    <row r="729" ht="15">
      <c r="A729" s="4" t="s">
        <v>75</v>
      </c>
    </row>
    <row r="730" ht="15">
      <c r="A730" s="4" t="s">
        <v>75</v>
      </c>
    </row>
    <row r="731" ht="15">
      <c r="A731" s="4" t="s">
        <v>75</v>
      </c>
    </row>
    <row r="732" ht="15">
      <c r="A732" s="4" t="s">
        <v>75</v>
      </c>
    </row>
    <row r="733" ht="15">
      <c r="A733" s="4" t="s">
        <v>75</v>
      </c>
    </row>
    <row r="734" ht="15">
      <c r="A734" s="4" t="s">
        <v>75</v>
      </c>
    </row>
    <row r="735" ht="15">
      <c r="A735" s="4" t="s">
        <v>75</v>
      </c>
    </row>
    <row r="736" ht="15">
      <c r="A736" s="4" t="s">
        <v>75</v>
      </c>
    </row>
    <row r="737" ht="15">
      <c r="A737" s="4" t="s">
        <v>75</v>
      </c>
    </row>
    <row r="738" ht="15">
      <c r="A738" s="4" t="s">
        <v>75</v>
      </c>
    </row>
    <row r="739" ht="15">
      <c r="A739" s="4" t="s">
        <v>75</v>
      </c>
    </row>
    <row r="740" ht="15">
      <c r="A740" s="4" t="s">
        <v>75</v>
      </c>
    </row>
    <row r="741" ht="15">
      <c r="A741" s="4" t="s">
        <v>75</v>
      </c>
    </row>
    <row r="742" ht="15">
      <c r="A742" s="4" t="s">
        <v>75</v>
      </c>
    </row>
    <row r="743" ht="15">
      <c r="A743" s="4" t="s">
        <v>75</v>
      </c>
    </row>
    <row r="744" ht="15">
      <c r="A744" s="4" t="s">
        <v>75</v>
      </c>
    </row>
    <row r="745" ht="15">
      <c r="A745" s="4" t="s">
        <v>75</v>
      </c>
    </row>
    <row r="746" ht="15">
      <c r="A746" s="4" t="s">
        <v>75</v>
      </c>
    </row>
    <row r="747" ht="15">
      <c r="A747" s="4" t="s">
        <v>75</v>
      </c>
    </row>
    <row r="748" ht="15">
      <c r="A748" s="4" t="s">
        <v>75</v>
      </c>
    </row>
    <row r="749" ht="15">
      <c r="A749" s="4" t="s">
        <v>75</v>
      </c>
    </row>
    <row r="750" ht="15">
      <c r="A750" s="4" t="s">
        <v>75</v>
      </c>
    </row>
    <row r="751" ht="15">
      <c r="A751" s="4" t="s">
        <v>75</v>
      </c>
    </row>
    <row r="752" ht="15">
      <c r="A752" s="4" t="s">
        <v>75</v>
      </c>
    </row>
    <row r="753" ht="15">
      <c r="A753" s="4" t="s">
        <v>75</v>
      </c>
    </row>
    <row r="754" ht="15">
      <c r="A754" s="4" t="s">
        <v>75</v>
      </c>
    </row>
    <row r="755" ht="15">
      <c r="A755" s="4" t="s">
        <v>75</v>
      </c>
    </row>
    <row r="756" ht="15">
      <c r="A756" s="4" t="s">
        <v>75</v>
      </c>
    </row>
    <row r="757" ht="15">
      <c r="A757" s="4" t="s">
        <v>75</v>
      </c>
    </row>
    <row r="758" ht="15">
      <c r="A758" s="4" t="s">
        <v>75</v>
      </c>
    </row>
    <row r="759" ht="15">
      <c r="A759" s="4" t="s">
        <v>75</v>
      </c>
    </row>
    <row r="760" ht="15">
      <c r="A760" s="4" t="s">
        <v>75</v>
      </c>
    </row>
    <row r="761" ht="15">
      <c r="A761" s="4" t="s">
        <v>75</v>
      </c>
    </row>
    <row r="762" ht="15">
      <c r="A762" s="4" t="s">
        <v>75</v>
      </c>
    </row>
    <row r="763" ht="15">
      <c r="A763" s="4" t="s">
        <v>75</v>
      </c>
    </row>
    <row r="764" ht="15">
      <c r="A764" s="4" t="s">
        <v>75</v>
      </c>
    </row>
    <row r="765" ht="15">
      <c r="A765" s="4" t="s">
        <v>75</v>
      </c>
    </row>
    <row r="766" ht="15">
      <c r="A766" s="4" t="s">
        <v>75</v>
      </c>
    </row>
    <row r="767" ht="15">
      <c r="A767" s="4" t="s">
        <v>75</v>
      </c>
    </row>
    <row r="768" ht="15">
      <c r="A768" s="4" t="s">
        <v>75</v>
      </c>
    </row>
    <row r="769" ht="15">
      <c r="A769" s="4" t="s">
        <v>75</v>
      </c>
    </row>
    <row r="770" ht="15">
      <c r="A770" s="4" t="s">
        <v>75</v>
      </c>
    </row>
    <row r="771" ht="15">
      <c r="A771" s="4" t="s">
        <v>75</v>
      </c>
    </row>
    <row r="772" ht="15">
      <c r="A772" s="4" t="s">
        <v>75</v>
      </c>
    </row>
    <row r="773" ht="15">
      <c r="A773" s="4" t="s">
        <v>75</v>
      </c>
    </row>
    <row r="774" ht="15">
      <c r="A774" s="4" t="s">
        <v>75</v>
      </c>
    </row>
    <row r="775" ht="15">
      <c r="A775" s="4" t="s">
        <v>75</v>
      </c>
    </row>
    <row r="776" ht="15">
      <c r="A776" s="4" t="s">
        <v>75</v>
      </c>
    </row>
    <row r="777" ht="15">
      <c r="A777" s="4" t="s">
        <v>75</v>
      </c>
    </row>
    <row r="778" ht="15">
      <c r="A778" s="4" t="s">
        <v>75</v>
      </c>
    </row>
    <row r="779" ht="15">
      <c r="A779" s="4" t="s">
        <v>75</v>
      </c>
    </row>
    <row r="780" ht="15">
      <c r="A780" s="4" t="s">
        <v>75</v>
      </c>
    </row>
    <row r="781" ht="15">
      <c r="A781" s="4" t="s">
        <v>75</v>
      </c>
    </row>
    <row r="782" ht="15">
      <c r="A782" s="4" t="s">
        <v>75</v>
      </c>
    </row>
    <row r="783" ht="15">
      <c r="A783" s="4" t="s">
        <v>75</v>
      </c>
    </row>
    <row r="784" ht="15">
      <c r="A784" s="4" t="s">
        <v>75</v>
      </c>
    </row>
    <row r="785" ht="15">
      <c r="A785" s="4" t="s">
        <v>75</v>
      </c>
    </row>
    <row r="786" ht="15">
      <c r="A786" s="4" t="s">
        <v>75</v>
      </c>
    </row>
    <row r="787" ht="15">
      <c r="A787" s="4" t="s">
        <v>75</v>
      </c>
    </row>
    <row r="788" ht="15">
      <c r="A788" s="4" t="s">
        <v>75</v>
      </c>
    </row>
    <row r="789" ht="15">
      <c r="A789" s="4" t="s">
        <v>75</v>
      </c>
    </row>
    <row r="790" ht="15">
      <c r="A790" s="4" t="s">
        <v>75</v>
      </c>
    </row>
    <row r="791" ht="15">
      <c r="A791" s="4" t="s">
        <v>75</v>
      </c>
    </row>
    <row r="792" ht="15">
      <c r="A792" s="4" t="s">
        <v>75</v>
      </c>
    </row>
    <row r="793" ht="15">
      <c r="A793" s="4" t="s">
        <v>75</v>
      </c>
    </row>
    <row r="794" ht="15">
      <c r="A794" s="4" t="s">
        <v>75</v>
      </c>
    </row>
    <row r="795" ht="15">
      <c r="A795" s="4" t="s">
        <v>75</v>
      </c>
    </row>
    <row r="796" ht="15">
      <c r="A796" s="4" t="s">
        <v>75</v>
      </c>
    </row>
    <row r="797" ht="15">
      <c r="A797" s="4" t="s">
        <v>75</v>
      </c>
    </row>
    <row r="798" ht="15">
      <c r="A798" s="4" t="s">
        <v>75</v>
      </c>
    </row>
    <row r="799" ht="15">
      <c r="A799" s="4" t="s">
        <v>75</v>
      </c>
    </row>
    <row r="800" ht="15">
      <c r="A800" s="4" t="s">
        <v>75</v>
      </c>
    </row>
    <row r="801" ht="15">
      <c r="A801" s="4" t="s">
        <v>75</v>
      </c>
    </row>
    <row r="802" ht="15">
      <c r="A802" s="4" t="s">
        <v>75</v>
      </c>
    </row>
    <row r="803" ht="15">
      <c r="A803" s="4" t="s">
        <v>75</v>
      </c>
    </row>
    <row r="804" ht="15">
      <c r="A804" s="4" t="s">
        <v>75</v>
      </c>
    </row>
    <row r="805" ht="15">
      <c r="A805" s="4" t="s">
        <v>75</v>
      </c>
    </row>
    <row r="806" ht="15">
      <c r="A806" s="4" t="s">
        <v>75</v>
      </c>
    </row>
    <row r="807" ht="15">
      <c r="A807" s="4" t="s">
        <v>75</v>
      </c>
    </row>
    <row r="808" ht="15">
      <c r="A808" s="4" t="s">
        <v>75</v>
      </c>
    </row>
    <row r="809" ht="15">
      <c r="A809" s="4" t="s">
        <v>75</v>
      </c>
    </row>
    <row r="810" ht="15">
      <c r="A810" s="4" t="s">
        <v>75</v>
      </c>
    </row>
    <row r="811" ht="15">
      <c r="A811" s="4" t="s">
        <v>75</v>
      </c>
    </row>
    <row r="812" ht="15">
      <c r="A812" s="4" t="s">
        <v>75</v>
      </c>
    </row>
    <row r="813" ht="15">
      <c r="A813" s="4" t="s">
        <v>75</v>
      </c>
    </row>
    <row r="814" ht="15">
      <c r="A814" s="4" t="s">
        <v>75</v>
      </c>
    </row>
    <row r="815" ht="15">
      <c r="A815" s="4" t="s">
        <v>75</v>
      </c>
    </row>
    <row r="816" ht="15">
      <c r="A816" s="4" t="s">
        <v>75</v>
      </c>
    </row>
    <row r="817" ht="15">
      <c r="A817" s="4" t="s">
        <v>75</v>
      </c>
    </row>
    <row r="818" ht="15">
      <c r="A818" s="4" t="s">
        <v>75</v>
      </c>
    </row>
    <row r="819" ht="15">
      <c r="A819" s="4" t="s">
        <v>75</v>
      </c>
    </row>
    <row r="820" ht="15">
      <c r="A820" s="4" t="s">
        <v>75</v>
      </c>
    </row>
    <row r="821" ht="15">
      <c r="A821" s="4" t="s">
        <v>75</v>
      </c>
    </row>
    <row r="822" ht="15">
      <c r="A822" s="4" t="s">
        <v>75</v>
      </c>
    </row>
    <row r="823" ht="15">
      <c r="A823" s="4" t="s">
        <v>75</v>
      </c>
    </row>
    <row r="824" ht="15">
      <c r="A824" s="4" t="s">
        <v>75</v>
      </c>
    </row>
    <row r="825" ht="15">
      <c r="A825" s="4" t="s">
        <v>75</v>
      </c>
    </row>
    <row r="826" ht="15">
      <c r="A826" s="4" t="s">
        <v>75</v>
      </c>
    </row>
    <row r="827" ht="15">
      <c r="A827" s="4" t="s">
        <v>75</v>
      </c>
    </row>
    <row r="828" ht="15">
      <c r="A828" s="4" t="s">
        <v>75</v>
      </c>
    </row>
    <row r="829" ht="15">
      <c r="A829" s="4" t="s">
        <v>75</v>
      </c>
    </row>
    <row r="830" ht="15">
      <c r="A830" s="4" t="s">
        <v>75</v>
      </c>
    </row>
    <row r="831" ht="15">
      <c r="A831" s="4" t="s">
        <v>75</v>
      </c>
    </row>
    <row r="832" ht="15">
      <c r="A832" s="4" t="s">
        <v>75</v>
      </c>
    </row>
    <row r="833" ht="15">
      <c r="A833" s="4" t="s">
        <v>75</v>
      </c>
    </row>
    <row r="834" ht="15">
      <c r="A834" s="4" t="s">
        <v>75</v>
      </c>
    </row>
    <row r="835" ht="15">
      <c r="A835" s="4" t="s">
        <v>75</v>
      </c>
    </row>
    <row r="836" ht="15">
      <c r="A836" s="4" t="s">
        <v>75</v>
      </c>
    </row>
    <row r="837" ht="15">
      <c r="A837" s="4" t="s">
        <v>75</v>
      </c>
    </row>
    <row r="838" ht="15">
      <c r="A838" s="4" t="s">
        <v>75</v>
      </c>
    </row>
    <row r="839" ht="15">
      <c r="A839" s="4" t="s">
        <v>75</v>
      </c>
    </row>
    <row r="840" ht="15">
      <c r="A840" s="4" t="s">
        <v>75</v>
      </c>
    </row>
    <row r="841" ht="15">
      <c r="A841" s="4" t="s">
        <v>75</v>
      </c>
    </row>
    <row r="842" ht="15">
      <c r="A842" s="4" t="s">
        <v>75</v>
      </c>
    </row>
    <row r="843" ht="15">
      <c r="A843" s="4" t="s">
        <v>75</v>
      </c>
    </row>
    <row r="844" ht="15">
      <c r="A844" s="4" t="s">
        <v>75</v>
      </c>
    </row>
    <row r="845" ht="15">
      <c r="A845" s="4" t="s">
        <v>75</v>
      </c>
    </row>
    <row r="846" ht="15">
      <c r="A846" s="4" t="s">
        <v>75</v>
      </c>
    </row>
    <row r="847" ht="15">
      <c r="A847" s="4" t="s">
        <v>75</v>
      </c>
    </row>
    <row r="848" ht="15">
      <c r="A848" s="4" t="s">
        <v>75</v>
      </c>
    </row>
    <row r="849" ht="15">
      <c r="A849" s="4" t="s">
        <v>75</v>
      </c>
    </row>
    <row r="850" ht="15">
      <c r="A850" s="4" t="s">
        <v>75</v>
      </c>
    </row>
    <row r="851" ht="15">
      <c r="A851" s="4" t="s">
        <v>75</v>
      </c>
    </row>
    <row r="852" ht="15">
      <c r="A852" s="4" t="s">
        <v>75</v>
      </c>
    </row>
    <row r="853" ht="15">
      <c r="A853" s="4" t="s">
        <v>75</v>
      </c>
    </row>
    <row r="854" ht="15">
      <c r="A854" s="4" t="s">
        <v>75</v>
      </c>
    </row>
    <row r="855" ht="15">
      <c r="A855" s="4" t="s">
        <v>75</v>
      </c>
    </row>
    <row r="856" ht="15">
      <c r="A856" s="4" t="s">
        <v>75</v>
      </c>
    </row>
    <row r="857" ht="15">
      <c r="A857" s="4" t="s">
        <v>75</v>
      </c>
    </row>
    <row r="858" ht="15">
      <c r="A858" s="4" t="s">
        <v>75</v>
      </c>
    </row>
    <row r="859" ht="15">
      <c r="A859" s="4" t="s">
        <v>75</v>
      </c>
    </row>
    <row r="860" ht="15">
      <c r="A860" s="4" t="s">
        <v>75</v>
      </c>
    </row>
    <row r="861" ht="15">
      <c r="A861" s="4" t="s">
        <v>75</v>
      </c>
    </row>
    <row r="862" ht="15">
      <c r="A862" s="4" t="s">
        <v>75</v>
      </c>
    </row>
    <row r="863" ht="15">
      <c r="A863" s="4" t="s">
        <v>75</v>
      </c>
    </row>
    <row r="864" ht="15">
      <c r="A864" s="4" t="s">
        <v>75</v>
      </c>
    </row>
    <row r="865" ht="15">
      <c r="A865" s="4" t="s">
        <v>75</v>
      </c>
    </row>
    <row r="866" ht="15">
      <c r="A866" s="4" t="s">
        <v>75</v>
      </c>
    </row>
    <row r="867" ht="15">
      <c r="A867" s="4" t="s">
        <v>75</v>
      </c>
    </row>
    <row r="868" ht="15">
      <c r="A868" s="4" t="s">
        <v>75</v>
      </c>
    </row>
    <row r="869" ht="15">
      <c r="A869" s="4" t="s">
        <v>75</v>
      </c>
    </row>
    <row r="870" ht="15">
      <c r="A870" s="4" t="s">
        <v>75</v>
      </c>
    </row>
    <row r="871" ht="15">
      <c r="A871" s="4" t="s">
        <v>75</v>
      </c>
    </row>
    <row r="872" ht="15">
      <c r="A872" s="4" t="s">
        <v>75</v>
      </c>
    </row>
    <row r="873" ht="15">
      <c r="A873" s="4" t="s">
        <v>75</v>
      </c>
    </row>
    <row r="874" ht="15">
      <c r="A874" s="4" t="s">
        <v>75</v>
      </c>
    </row>
    <row r="875" ht="15">
      <c r="A875" s="4" t="s">
        <v>75</v>
      </c>
    </row>
    <row r="876" ht="15">
      <c r="A876" s="4" t="s">
        <v>75</v>
      </c>
    </row>
    <row r="877" ht="15">
      <c r="A877" s="4" t="s">
        <v>75</v>
      </c>
    </row>
    <row r="878" ht="15">
      <c r="A878" s="4" t="s">
        <v>75</v>
      </c>
    </row>
    <row r="879" ht="15">
      <c r="A879" s="4" t="s">
        <v>75</v>
      </c>
    </row>
    <row r="880" ht="15">
      <c r="A880" s="4" t="s">
        <v>75</v>
      </c>
    </row>
    <row r="881" ht="15">
      <c r="A881" s="4" t="s">
        <v>75</v>
      </c>
    </row>
    <row r="882" ht="15">
      <c r="A882" s="4" t="s">
        <v>75</v>
      </c>
    </row>
    <row r="883" ht="15">
      <c r="A883" s="4" t="s">
        <v>75</v>
      </c>
    </row>
    <row r="884" ht="15">
      <c r="A884" s="4" t="s">
        <v>75</v>
      </c>
    </row>
    <row r="885" ht="15">
      <c r="A885" s="4" t="s">
        <v>75</v>
      </c>
    </row>
    <row r="886" ht="15">
      <c r="A886" s="4" t="s">
        <v>75</v>
      </c>
    </row>
    <row r="887" ht="15">
      <c r="A887" s="4" t="s">
        <v>75</v>
      </c>
    </row>
    <row r="888" ht="15">
      <c r="A888" s="4" t="s">
        <v>75</v>
      </c>
    </row>
    <row r="889" ht="15">
      <c r="A889" s="4" t="s">
        <v>75</v>
      </c>
    </row>
    <row r="890" ht="15">
      <c r="A890" s="4" t="s">
        <v>75</v>
      </c>
    </row>
    <row r="891" ht="15">
      <c r="A891" s="4" t="s">
        <v>75</v>
      </c>
    </row>
    <row r="892" ht="15">
      <c r="A892" s="4" t="s">
        <v>75</v>
      </c>
    </row>
    <row r="893" ht="15">
      <c r="A893" s="4" t="s">
        <v>75</v>
      </c>
    </row>
    <row r="894" ht="15">
      <c r="A894" s="4" t="s">
        <v>75</v>
      </c>
    </row>
    <row r="895" ht="15">
      <c r="A895" s="4" t="s">
        <v>75</v>
      </c>
    </row>
    <row r="896" ht="15">
      <c r="A896" s="4" t="s">
        <v>75</v>
      </c>
    </row>
    <row r="897" ht="15">
      <c r="A897" s="4" t="s">
        <v>75</v>
      </c>
    </row>
    <row r="898" ht="15">
      <c r="A898" s="4" t="s">
        <v>75</v>
      </c>
    </row>
    <row r="899" ht="15">
      <c r="A899" s="4" t="s">
        <v>75</v>
      </c>
    </row>
    <row r="900" ht="15">
      <c r="A900" s="4" t="s">
        <v>75</v>
      </c>
    </row>
    <row r="901" ht="15">
      <c r="A901" s="4" t="s">
        <v>75</v>
      </c>
    </row>
    <row r="902" ht="15">
      <c r="A902" s="4" t="s">
        <v>75</v>
      </c>
    </row>
    <row r="903" ht="15">
      <c r="A903" s="4" t="s">
        <v>75</v>
      </c>
    </row>
    <row r="904" ht="15">
      <c r="A904" s="4" t="s">
        <v>75</v>
      </c>
    </row>
    <row r="905" ht="15">
      <c r="A905" s="4" t="s">
        <v>75</v>
      </c>
    </row>
    <row r="906" ht="15">
      <c r="A906" s="4" t="s">
        <v>75</v>
      </c>
    </row>
    <row r="907" ht="15">
      <c r="A907" s="4" t="s">
        <v>75</v>
      </c>
    </row>
    <row r="908" ht="15">
      <c r="A908" s="4" t="s">
        <v>75</v>
      </c>
    </row>
    <row r="909" ht="15">
      <c r="A909" s="4" t="s">
        <v>75</v>
      </c>
    </row>
    <row r="910" ht="15">
      <c r="A910" s="4" t="s">
        <v>75</v>
      </c>
    </row>
    <row r="911" ht="15">
      <c r="A911" s="4" t="s">
        <v>75</v>
      </c>
    </row>
    <row r="912" ht="15">
      <c r="A912" s="4" t="s">
        <v>75</v>
      </c>
    </row>
    <row r="913" ht="15">
      <c r="A913" s="4" t="s">
        <v>75</v>
      </c>
    </row>
    <row r="914" ht="15">
      <c r="A914" s="4" t="s">
        <v>75</v>
      </c>
    </row>
    <row r="915" ht="15">
      <c r="A915" s="4" t="s">
        <v>75</v>
      </c>
    </row>
    <row r="916" ht="15">
      <c r="A916" s="4" t="s">
        <v>75</v>
      </c>
    </row>
    <row r="917" ht="15">
      <c r="A917" s="4" t="s">
        <v>75</v>
      </c>
    </row>
    <row r="918" ht="15">
      <c r="A918" s="4" t="s">
        <v>75</v>
      </c>
    </row>
    <row r="919" ht="15">
      <c r="A919" s="4" t="s">
        <v>75</v>
      </c>
    </row>
    <row r="920" ht="15">
      <c r="A920" s="4" t="s">
        <v>75</v>
      </c>
    </row>
    <row r="921" ht="15">
      <c r="A921" s="4" t="s">
        <v>75</v>
      </c>
    </row>
    <row r="922" ht="15">
      <c r="A922" s="4" t="s">
        <v>75</v>
      </c>
    </row>
    <row r="923" ht="15">
      <c r="A923" s="4" t="s">
        <v>75</v>
      </c>
    </row>
    <row r="924" ht="15">
      <c r="A924" s="4" t="s">
        <v>75</v>
      </c>
    </row>
    <row r="925" ht="15">
      <c r="A925" s="4" t="s">
        <v>75</v>
      </c>
    </row>
    <row r="926" ht="15">
      <c r="A926" s="4" t="s">
        <v>75</v>
      </c>
    </row>
    <row r="927" ht="15">
      <c r="A927" s="4" t="s">
        <v>75</v>
      </c>
    </row>
    <row r="928" ht="15">
      <c r="A928" s="4" t="s">
        <v>75</v>
      </c>
    </row>
    <row r="929" ht="15">
      <c r="A929" s="4" t="s">
        <v>75</v>
      </c>
    </row>
    <row r="930" ht="15">
      <c r="A930" s="4" t="s">
        <v>75</v>
      </c>
    </row>
    <row r="931" ht="15">
      <c r="A931" s="4" t="s">
        <v>75</v>
      </c>
    </row>
    <row r="932" ht="15">
      <c r="A932" s="4" t="s">
        <v>75</v>
      </c>
    </row>
    <row r="933" ht="15">
      <c r="A933" s="4" t="s">
        <v>75</v>
      </c>
    </row>
    <row r="934" ht="15">
      <c r="A934" s="4" t="s">
        <v>75</v>
      </c>
    </row>
    <row r="935" ht="15">
      <c r="A935" s="4" t="s">
        <v>75</v>
      </c>
    </row>
    <row r="936" ht="15">
      <c r="A936" s="4" t="s">
        <v>75</v>
      </c>
    </row>
    <row r="937" ht="15">
      <c r="A937" s="4" t="s">
        <v>75</v>
      </c>
    </row>
    <row r="938" ht="15">
      <c r="A938" s="4" t="s">
        <v>75</v>
      </c>
    </row>
    <row r="939" ht="15">
      <c r="A939" s="4" t="s">
        <v>75</v>
      </c>
    </row>
    <row r="940" ht="15">
      <c r="A940" s="4" t="s">
        <v>75</v>
      </c>
    </row>
    <row r="941" ht="15">
      <c r="A941" s="4" t="s">
        <v>75</v>
      </c>
    </row>
    <row r="942" ht="15">
      <c r="A942" s="4" t="s">
        <v>75</v>
      </c>
    </row>
    <row r="943" ht="15">
      <c r="A943" s="4" t="s">
        <v>75</v>
      </c>
    </row>
    <row r="944" ht="15">
      <c r="A944" s="4" t="s">
        <v>75</v>
      </c>
    </row>
    <row r="945" ht="15">
      <c r="A945" s="4" t="s">
        <v>75</v>
      </c>
    </row>
    <row r="946" ht="15">
      <c r="A946" s="4" t="s">
        <v>75</v>
      </c>
    </row>
    <row r="947" ht="15">
      <c r="A947" s="4" t="s">
        <v>75</v>
      </c>
    </row>
    <row r="948" ht="15">
      <c r="A948" s="4" t="s">
        <v>75</v>
      </c>
    </row>
    <row r="949" ht="15">
      <c r="A949" s="4" t="s">
        <v>75</v>
      </c>
    </row>
    <row r="950" ht="15">
      <c r="A950" s="4" t="s">
        <v>75</v>
      </c>
    </row>
    <row r="951" ht="15">
      <c r="A951" s="4" t="s">
        <v>75</v>
      </c>
    </row>
    <row r="952" ht="15">
      <c r="A952" s="4" t="s">
        <v>75</v>
      </c>
    </row>
    <row r="953" ht="15">
      <c r="A953" s="4" t="s">
        <v>75</v>
      </c>
    </row>
    <row r="954" ht="15">
      <c r="A954" s="4" t="s">
        <v>75</v>
      </c>
    </row>
    <row r="955" ht="15">
      <c r="A955" s="4" t="s">
        <v>75</v>
      </c>
    </row>
    <row r="956" ht="15">
      <c r="A956" s="4" t="s">
        <v>75</v>
      </c>
    </row>
    <row r="957" ht="15">
      <c r="A957" s="4" t="s">
        <v>75</v>
      </c>
    </row>
    <row r="958" ht="15">
      <c r="A958" s="4" t="s">
        <v>75</v>
      </c>
    </row>
    <row r="959" ht="15">
      <c r="A959" s="4" t="s">
        <v>75</v>
      </c>
    </row>
    <row r="960" ht="15">
      <c r="A960" s="4" t="s">
        <v>75</v>
      </c>
    </row>
    <row r="961" ht="15">
      <c r="A961" s="4" t="s">
        <v>75</v>
      </c>
    </row>
    <row r="962" ht="15">
      <c r="A962" s="4" t="s">
        <v>75</v>
      </c>
    </row>
    <row r="963" ht="15">
      <c r="A963" s="4" t="s">
        <v>75</v>
      </c>
    </row>
    <row r="964" ht="15">
      <c r="A964" s="4" t="s">
        <v>75</v>
      </c>
    </row>
    <row r="965" ht="15">
      <c r="A965" s="4" t="s">
        <v>75</v>
      </c>
    </row>
    <row r="966" ht="15">
      <c r="A966" s="4" t="s">
        <v>75</v>
      </c>
    </row>
    <row r="967" ht="15">
      <c r="A967" s="4" t="s">
        <v>75</v>
      </c>
    </row>
    <row r="968" ht="15">
      <c r="A968" s="4" t="s">
        <v>75</v>
      </c>
    </row>
    <row r="969" ht="15">
      <c r="A969" s="4" t="s">
        <v>75</v>
      </c>
    </row>
    <row r="970" ht="15">
      <c r="A970" s="4" t="s">
        <v>75</v>
      </c>
    </row>
    <row r="971" ht="15">
      <c r="A971" s="4" t="s">
        <v>75</v>
      </c>
    </row>
    <row r="972" ht="15">
      <c r="A972" s="4" t="s">
        <v>75</v>
      </c>
    </row>
    <row r="973" ht="15">
      <c r="A973" s="4" t="s">
        <v>75</v>
      </c>
    </row>
    <row r="974" ht="15">
      <c r="A974" s="4" t="s">
        <v>75</v>
      </c>
    </row>
    <row r="975" ht="15">
      <c r="A975" s="4" t="s">
        <v>75</v>
      </c>
    </row>
    <row r="976" ht="15">
      <c r="A976" s="4" t="s">
        <v>75</v>
      </c>
    </row>
    <row r="977" ht="15">
      <c r="A977" s="4" t="s">
        <v>75</v>
      </c>
    </row>
    <row r="978" ht="15">
      <c r="A978" s="4" t="s">
        <v>75</v>
      </c>
    </row>
    <row r="979" ht="15">
      <c r="A979" s="4" t="s">
        <v>75</v>
      </c>
    </row>
    <row r="980" ht="15">
      <c r="A980" s="4" t="s">
        <v>75</v>
      </c>
    </row>
    <row r="981" ht="15">
      <c r="A981" s="4" t="s">
        <v>75</v>
      </c>
    </row>
    <row r="982" ht="15">
      <c r="A982" s="4" t="s">
        <v>75</v>
      </c>
    </row>
    <row r="983" ht="15">
      <c r="A983" s="4" t="s">
        <v>75</v>
      </c>
    </row>
    <row r="984" ht="15">
      <c r="A984" s="4" t="s">
        <v>75</v>
      </c>
    </row>
    <row r="985" ht="15">
      <c r="A985" s="4" t="s">
        <v>75</v>
      </c>
    </row>
    <row r="986" ht="15">
      <c r="A986" s="4" t="s">
        <v>75</v>
      </c>
    </row>
    <row r="987" ht="15">
      <c r="A987" s="4" t="s">
        <v>75</v>
      </c>
    </row>
    <row r="988" ht="15">
      <c r="A988" s="4" t="s">
        <v>75</v>
      </c>
    </row>
    <row r="989" ht="15">
      <c r="A989" s="4" t="s">
        <v>75</v>
      </c>
    </row>
    <row r="990" ht="15">
      <c r="A990" s="4" t="s">
        <v>75</v>
      </c>
    </row>
    <row r="991" ht="15">
      <c r="A991" s="4" t="s">
        <v>75</v>
      </c>
    </row>
    <row r="992" ht="15">
      <c r="A992" s="4" t="s">
        <v>75</v>
      </c>
    </row>
    <row r="993" ht="15">
      <c r="A993" s="4" t="s">
        <v>75</v>
      </c>
    </row>
    <row r="994" ht="15">
      <c r="A994" s="4" t="s">
        <v>75</v>
      </c>
    </row>
    <row r="995" ht="15">
      <c r="A995" s="4" t="s">
        <v>75</v>
      </c>
    </row>
    <row r="996" ht="15">
      <c r="A996" s="4" t="s">
        <v>75</v>
      </c>
    </row>
    <row r="997" ht="15">
      <c r="A997" s="4" t="s">
        <v>75</v>
      </c>
    </row>
    <row r="998" ht="15">
      <c r="A998" s="4" t="s">
        <v>75</v>
      </c>
    </row>
    <row r="999" ht="15">
      <c r="A999" s="4" t="s">
        <v>75</v>
      </c>
    </row>
    <row r="1000" ht="15">
      <c r="A1000" s="4" t="s">
        <v>74</v>
      </c>
    </row>
    <row r="1001" ht="15">
      <c r="A1001" s="4" t="s">
        <v>74</v>
      </c>
    </row>
    <row r="1002" ht="15">
      <c r="A1002" s="4" t="s">
        <v>74</v>
      </c>
    </row>
    <row r="1003" ht="15">
      <c r="A1003" s="4" t="s">
        <v>74</v>
      </c>
    </row>
    <row r="1004" ht="15">
      <c r="A1004" s="4" t="s">
        <v>74</v>
      </c>
    </row>
    <row r="1005" ht="15">
      <c r="A1005" s="4" t="s">
        <v>74</v>
      </c>
    </row>
    <row r="1006" ht="15">
      <c r="A1006" s="4" t="s">
        <v>74</v>
      </c>
    </row>
    <row r="1007" ht="15">
      <c r="A1007" s="4" t="s">
        <v>74</v>
      </c>
    </row>
    <row r="1008" ht="15">
      <c r="A1008" s="4" t="s">
        <v>74</v>
      </c>
    </row>
    <row r="1009" ht="15">
      <c r="A1009" s="4" t="s">
        <v>74</v>
      </c>
    </row>
    <row r="1010" ht="15">
      <c r="A1010" s="4" t="s">
        <v>74</v>
      </c>
    </row>
    <row r="1011" ht="15">
      <c r="A1011" s="4" t="s">
        <v>74</v>
      </c>
    </row>
    <row r="1012" ht="15">
      <c r="A1012" s="4" t="s">
        <v>74</v>
      </c>
    </row>
    <row r="1013" ht="15">
      <c r="A1013" s="4" t="s">
        <v>74</v>
      </c>
    </row>
    <row r="1014" ht="15">
      <c r="A1014" s="4" t="s">
        <v>74</v>
      </c>
    </row>
    <row r="1015" ht="15">
      <c r="A1015" s="4" t="s">
        <v>74</v>
      </c>
    </row>
    <row r="1016" ht="15">
      <c r="A1016" s="4" t="s">
        <v>74</v>
      </c>
    </row>
    <row r="1017" ht="15">
      <c r="A1017" s="4" t="s">
        <v>74</v>
      </c>
    </row>
    <row r="1018" ht="15">
      <c r="A1018" s="4" t="s">
        <v>74</v>
      </c>
    </row>
    <row r="1019" ht="15">
      <c r="A1019" s="4" t="s">
        <v>74</v>
      </c>
    </row>
    <row r="1020" ht="15">
      <c r="A1020" s="4" t="s">
        <v>74</v>
      </c>
    </row>
    <row r="1021" ht="15">
      <c r="A1021" s="4" t="s">
        <v>74</v>
      </c>
    </row>
    <row r="1022" ht="15">
      <c r="A1022" s="4" t="s">
        <v>74</v>
      </c>
    </row>
    <row r="1023" ht="15">
      <c r="A1023" s="4" t="s">
        <v>74</v>
      </c>
    </row>
    <row r="1024" ht="15">
      <c r="A1024" s="4" t="s">
        <v>74</v>
      </c>
    </row>
    <row r="1025" ht="15">
      <c r="A1025" s="4" t="s">
        <v>74</v>
      </c>
    </row>
    <row r="1026" ht="15">
      <c r="A1026" s="4" t="s">
        <v>74</v>
      </c>
    </row>
    <row r="1027" ht="15">
      <c r="A1027" s="4" t="s">
        <v>74</v>
      </c>
    </row>
    <row r="1028" ht="15">
      <c r="A1028" s="4" t="s">
        <v>74</v>
      </c>
    </row>
    <row r="1029" ht="15">
      <c r="A1029" s="4" t="s">
        <v>74</v>
      </c>
    </row>
    <row r="1030" ht="15">
      <c r="A1030" s="4" t="s">
        <v>74</v>
      </c>
    </row>
    <row r="1031" ht="15">
      <c r="A1031" s="4" t="s">
        <v>74</v>
      </c>
    </row>
    <row r="1032" ht="15">
      <c r="A1032" s="4" t="s">
        <v>74</v>
      </c>
    </row>
    <row r="1033" ht="15">
      <c r="A1033" s="4" t="s">
        <v>74</v>
      </c>
    </row>
    <row r="1034" ht="15">
      <c r="A1034" s="4" t="s">
        <v>74</v>
      </c>
    </row>
    <row r="1035" ht="15">
      <c r="A1035" s="4" t="s">
        <v>74</v>
      </c>
    </row>
    <row r="1036" ht="15">
      <c r="A1036" s="4" t="s">
        <v>74</v>
      </c>
    </row>
    <row r="1037" ht="15">
      <c r="A1037" s="4" t="s">
        <v>74</v>
      </c>
    </row>
    <row r="1038" ht="15">
      <c r="A1038" s="4" t="s">
        <v>74</v>
      </c>
    </row>
    <row r="1039" ht="15">
      <c r="A1039" s="4" t="s">
        <v>74</v>
      </c>
    </row>
    <row r="1040" ht="15">
      <c r="A1040" s="4" t="s">
        <v>74</v>
      </c>
    </row>
    <row r="1041" ht="15">
      <c r="A1041" s="4" t="s">
        <v>74</v>
      </c>
    </row>
    <row r="1042" ht="15">
      <c r="A1042" s="4" t="s">
        <v>74</v>
      </c>
    </row>
    <row r="1043" ht="15">
      <c r="A1043" s="4" t="s">
        <v>74</v>
      </c>
    </row>
    <row r="1044" ht="15">
      <c r="A1044" s="4" t="s">
        <v>74</v>
      </c>
    </row>
    <row r="1045" ht="15">
      <c r="A1045" s="4" t="s">
        <v>74</v>
      </c>
    </row>
    <row r="1046" ht="15">
      <c r="A1046" s="4" t="s">
        <v>74</v>
      </c>
    </row>
    <row r="1047" ht="15">
      <c r="A1047" s="4" t="s">
        <v>74</v>
      </c>
    </row>
    <row r="1048" ht="15">
      <c r="A1048" s="4" t="s">
        <v>74</v>
      </c>
    </row>
    <row r="1049" ht="15">
      <c r="A1049" s="4" t="s">
        <v>74</v>
      </c>
    </row>
    <row r="1050" ht="15">
      <c r="A1050" s="4" t="s">
        <v>74</v>
      </c>
    </row>
    <row r="1051" ht="15">
      <c r="A1051" s="4" t="s">
        <v>74</v>
      </c>
    </row>
    <row r="1052" ht="15">
      <c r="A1052" s="4" t="s">
        <v>74</v>
      </c>
    </row>
    <row r="1053" ht="15">
      <c r="A1053" s="4" t="s">
        <v>74</v>
      </c>
    </row>
    <row r="1054" ht="15">
      <c r="A1054" s="4" t="s">
        <v>74</v>
      </c>
    </row>
    <row r="1055" ht="15">
      <c r="A1055" s="4" t="s">
        <v>74</v>
      </c>
    </row>
    <row r="1056" ht="15">
      <c r="A1056" s="4" t="s">
        <v>74</v>
      </c>
    </row>
    <row r="1057" ht="15">
      <c r="A1057" s="4" t="s">
        <v>74</v>
      </c>
    </row>
    <row r="1058" ht="15">
      <c r="A1058" s="4" t="s">
        <v>74</v>
      </c>
    </row>
    <row r="1059" ht="15">
      <c r="A1059" s="4" t="s">
        <v>74</v>
      </c>
    </row>
    <row r="1060" ht="15">
      <c r="A1060" s="4" t="s">
        <v>74</v>
      </c>
    </row>
    <row r="1061" ht="15">
      <c r="A1061" s="4" t="s">
        <v>74</v>
      </c>
    </row>
    <row r="1062" ht="15">
      <c r="A1062" s="4" t="s">
        <v>74</v>
      </c>
    </row>
    <row r="1063" ht="15">
      <c r="A1063" s="4" t="s">
        <v>74</v>
      </c>
    </row>
    <row r="1064" ht="15">
      <c r="A1064" s="4" t="s">
        <v>74</v>
      </c>
    </row>
    <row r="1065" ht="15">
      <c r="A1065" s="4" t="s">
        <v>74</v>
      </c>
    </row>
    <row r="1066" ht="15">
      <c r="A1066" s="4" t="s">
        <v>74</v>
      </c>
    </row>
    <row r="1067" ht="15">
      <c r="A1067" s="4" t="s">
        <v>74</v>
      </c>
    </row>
    <row r="1068" ht="15">
      <c r="A1068" s="4" t="s">
        <v>74</v>
      </c>
    </row>
    <row r="1069" ht="15">
      <c r="A1069" s="4" t="s">
        <v>74</v>
      </c>
    </row>
    <row r="1070" ht="15">
      <c r="A1070" s="4" t="s">
        <v>74</v>
      </c>
    </row>
    <row r="1071" ht="15">
      <c r="A1071" s="4" t="s">
        <v>74</v>
      </c>
    </row>
    <row r="1072" ht="15">
      <c r="A1072" s="4" t="s">
        <v>74</v>
      </c>
    </row>
    <row r="1073" ht="15">
      <c r="A1073" s="4" t="s">
        <v>74</v>
      </c>
    </row>
    <row r="1074" ht="15">
      <c r="A1074" s="4" t="s">
        <v>74</v>
      </c>
    </row>
    <row r="1075" ht="15">
      <c r="A1075" s="4" t="s">
        <v>74</v>
      </c>
    </row>
    <row r="1076" ht="15">
      <c r="A1076" s="4" t="s">
        <v>74</v>
      </c>
    </row>
    <row r="1077" ht="15">
      <c r="A1077" s="4" t="s">
        <v>74</v>
      </c>
    </row>
    <row r="1078" ht="15">
      <c r="A1078" s="4" t="s">
        <v>74</v>
      </c>
    </row>
    <row r="1079" ht="15">
      <c r="A1079" s="4" t="s">
        <v>74</v>
      </c>
    </row>
    <row r="1080" ht="15">
      <c r="A1080" s="4" t="s">
        <v>74</v>
      </c>
    </row>
    <row r="1081" ht="15">
      <c r="A1081" s="4" t="s">
        <v>74</v>
      </c>
    </row>
    <row r="1082" ht="15">
      <c r="A1082" s="4" t="s">
        <v>74</v>
      </c>
    </row>
    <row r="1083" ht="15">
      <c r="A1083" s="4" t="s">
        <v>74</v>
      </c>
    </row>
    <row r="1084" ht="15">
      <c r="A1084" s="4" t="s">
        <v>74</v>
      </c>
    </row>
    <row r="1085" ht="15">
      <c r="A1085" s="4" t="s">
        <v>74</v>
      </c>
    </row>
    <row r="1086" ht="15">
      <c r="A1086" s="4" t="s">
        <v>74</v>
      </c>
    </row>
    <row r="1087" ht="15">
      <c r="A1087" s="4" t="s">
        <v>74</v>
      </c>
    </row>
    <row r="1088" ht="15">
      <c r="A1088" s="4" t="s">
        <v>74</v>
      </c>
    </row>
    <row r="1089" ht="15">
      <c r="A1089" s="4" t="s">
        <v>74</v>
      </c>
    </row>
    <row r="1090" ht="15">
      <c r="A1090" s="4" t="s">
        <v>74</v>
      </c>
    </row>
    <row r="1091" ht="15">
      <c r="A1091" s="4" t="s">
        <v>74</v>
      </c>
    </row>
    <row r="1092" ht="15">
      <c r="A1092" s="4" t="s">
        <v>74</v>
      </c>
    </row>
    <row r="1093" ht="15">
      <c r="A1093" s="4" t="s">
        <v>74</v>
      </c>
    </row>
    <row r="1094" ht="15">
      <c r="A1094" s="4" t="s">
        <v>74</v>
      </c>
    </row>
    <row r="1095" ht="15">
      <c r="A1095" s="4" t="s">
        <v>74</v>
      </c>
    </row>
    <row r="1096" ht="15">
      <c r="A1096" s="4" t="s">
        <v>74</v>
      </c>
    </row>
    <row r="1097" ht="15">
      <c r="A1097" s="4" t="s">
        <v>74</v>
      </c>
    </row>
    <row r="1098" ht="15">
      <c r="A1098" s="4" t="s">
        <v>74</v>
      </c>
    </row>
    <row r="1099" ht="15">
      <c r="A1099" s="4" t="s">
        <v>74</v>
      </c>
    </row>
    <row r="1100" ht="15">
      <c r="A1100" s="4" t="s">
        <v>74</v>
      </c>
    </row>
    <row r="1101" ht="15">
      <c r="A1101" s="4" t="s">
        <v>74</v>
      </c>
    </row>
    <row r="1102" ht="15">
      <c r="A1102" s="4" t="s">
        <v>74</v>
      </c>
    </row>
  </sheetData>
  <sheetProtection/>
  <dataValidations count="1">
    <dataValidation type="list" allowBlank="1" showInputMessage="1" showErrorMessage="1" sqref="F3:F6">
      <formula1>"Yes,No"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02"/>
  <sheetViews>
    <sheetView zoomScalePageLayoutView="0" workbookViewId="0" topLeftCell="A5">
      <selection activeCell="G6" sqref="G6"/>
    </sheetView>
  </sheetViews>
  <sheetFormatPr defaultColWidth="9.140625" defaultRowHeight="15"/>
  <cols>
    <col min="1" max="1" width="10.140625" style="0" customWidth="1"/>
    <col min="2" max="2" width="1.57421875" style="0" customWidth="1"/>
    <col min="3" max="3" width="16.8515625" style="0" bestFit="1" customWidth="1"/>
    <col min="5" max="5" width="20.140625" style="0" bestFit="1" customWidth="1"/>
    <col min="6" max="6" width="5.28125" style="0" customWidth="1"/>
    <col min="7" max="7" width="27.140625" style="0" bestFit="1" customWidth="1"/>
  </cols>
  <sheetData>
    <row r="1" spans="1:6" ht="60">
      <c r="A1" s="37" t="s">
        <v>130</v>
      </c>
      <c r="B1" s="37"/>
      <c r="C1" s="37"/>
      <c r="D1" s="37"/>
      <c r="E1" s="37"/>
      <c r="F1" s="37"/>
    </row>
    <row r="2" spans="1:3" ht="15">
      <c r="A2" s="53" t="s">
        <v>73</v>
      </c>
      <c r="C2" t="s">
        <v>121</v>
      </c>
    </row>
    <row r="3" spans="1:6" ht="60">
      <c r="A3" s="4" t="s">
        <v>74</v>
      </c>
      <c r="C3" s="6" t="s">
        <v>122</v>
      </c>
      <c r="D3" s="6"/>
      <c r="E3" s="6"/>
      <c r="F3" s="27" t="s">
        <v>74</v>
      </c>
    </row>
    <row r="4" spans="1:6" ht="45">
      <c r="A4" s="4" t="s">
        <v>74</v>
      </c>
      <c r="C4" s="6" t="s">
        <v>123</v>
      </c>
      <c r="D4" s="6"/>
      <c r="E4" s="6"/>
      <c r="F4" s="52" t="s">
        <v>74</v>
      </c>
    </row>
    <row r="5" spans="1:6" ht="45">
      <c r="A5" s="4" t="s">
        <v>74</v>
      </c>
      <c r="C5" s="6" t="s">
        <v>124</v>
      </c>
      <c r="D5" s="6"/>
      <c r="E5" s="6"/>
      <c r="F5" s="52" t="s">
        <v>74</v>
      </c>
    </row>
    <row r="6" spans="1:6" ht="30">
      <c r="A6" s="4" t="s">
        <v>74</v>
      </c>
      <c r="C6" s="6" t="s">
        <v>125</v>
      </c>
      <c r="D6" s="6"/>
      <c r="E6" s="6"/>
      <c r="F6" s="52" t="s">
        <v>74</v>
      </c>
    </row>
    <row r="7" spans="1:8" ht="15">
      <c r="A7" s="4" t="s">
        <v>74</v>
      </c>
      <c r="C7" s="23" t="s">
        <v>126</v>
      </c>
      <c r="D7" s="27">
        <f>D9*D12</f>
        <v>354</v>
      </c>
      <c r="E7" s="4" t="b">
        <f>IF(D7="","",D7&gt;5)</f>
        <v>1</v>
      </c>
      <c r="G7" t="s">
        <v>178</v>
      </c>
      <c r="H7" t="s">
        <v>179</v>
      </c>
    </row>
    <row r="8" spans="1:8" ht="15">
      <c r="A8" s="4" t="s">
        <v>74</v>
      </c>
      <c r="C8" s="23" t="s">
        <v>127</v>
      </c>
      <c r="D8" s="27">
        <f>D13*D9</f>
        <v>746</v>
      </c>
      <c r="E8" s="4" t="b">
        <f>IF(D8="","",D8&gt;5)</f>
        <v>1</v>
      </c>
      <c r="G8" t="s">
        <v>180</v>
      </c>
      <c r="H8" t="s">
        <v>181</v>
      </c>
    </row>
    <row r="9" spans="1:7" ht="15">
      <c r="A9" s="4" t="s">
        <v>74</v>
      </c>
      <c r="C9" s="23" t="s">
        <v>10</v>
      </c>
      <c r="D9" s="27">
        <f>COUNTA(A3:A1102)</f>
        <v>1100</v>
      </c>
      <c r="E9" s="34" t="s">
        <v>33</v>
      </c>
      <c r="G9" t="s">
        <v>182</v>
      </c>
    </row>
    <row r="10" spans="1:7" ht="15">
      <c r="A10" s="4" t="s">
        <v>74</v>
      </c>
      <c r="C10" s="23" t="s">
        <v>74</v>
      </c>
      <c r="D10" s="27">
        <f>COUNTIF($A$3:$A$1102,C10)</f>
        <v>354</v>
      </c>
      <c r="G10" t="s">
        <v>183</v>
      </c>
    </row>
    <row r="11" spans="1:7" ht="15">
      <c r="A11" s="4" t="s">
        <v>74</v>
      </c>
      <c r="C11" s="23" t="s">
        <v>75</v>
      </c>
      <c r="D11" s="27">
        <f>COUNTIF($A$3:$A$1102,C11)</f>
        <v>746</v>
      </c>
      <c r="E11">
        <f>SUM(D10:D11)</f>
        <v>1100</v>
      </c>
      <c r="G11" t="s">
        <v>184</v>
      </c>
    </row>
    <row r="12" spans="1:8" ht="30">
      <c r="A12" s="4" t="s">
        <v>74</v>
      </c>
      <c r="C12" s="23" t="str">
        <f>"P("&amp;C10&amp;")"</f>
        <v>P(Yes)</v>
      </c>
      <c r="D12" s="27">
        <f>D10/$D$9</f>
        <v>0.32181818181818184</v>
      </c>
      <c r="E12" s="35" t="s">
        <v>76</v>
      </c>
      <c r="F12" t="s">
        <v>77</v>
      </c>
      <c r="G12" t="s">
        <v>185</v>
      </c>
      <c r="H12" t="s">
        <v>128</v>
      </c>
    </row>
    <row r="13" spans="1:7" ht="15">
      <c r="A13" s="4" t="s">
        <v>74</v>
      </c>
      <c r="C13" s="23" t="str">
        <f>"P("&amp;C11&amp;")"</f>
        <v>P(No)</v>
      </c>
      <c r="D13" s="27">
        <f>D11/$D$9</f>
        <v>0.6781818181818182</v>
      </c>
      <c r="G13" t="s">
        <v>186</v>
      </c>
    </row>
    <row r="14" spans="1:7" ht="15">
      <c r="A14" s="4" t="s">
        <v>74</v>
      </c>
      <c r="C14" s="23" t="s">
        <v>35</v>
      </c>
      <c r="D14" s="26">
        <v>0.95</v>
      </c>
      <c r="G14" t="s">
        <v>152</v>
      </c>
    </row>
    <row r="15" spans="1:7" ht="15">
      <c r="A15" s="4" t="s">
        <v>74</v>
      </c>
      <c r="C15" s="23" t="s">
        <v>78</v>
      </c>
      <c r="D15" s="27">
        <f>1-D14</f>
        <v>0.050000000000000044</v>
      </c>
      <c r="E15" s="34" t="s">
        <v>79</v>
      </c>
      <c r="G15" t="s">
        <v>187</v>
      </c>
    </row>
    <row r="16" spans="1:7" ht="15">
      <c r="A16" s="4" t="s">
        <v>74</v>
      </c>
      <c r="C16" s="23" t="s">
        <v>80</v>
      </c>
      <c r="D16" s="27">
        <f>D15/2</f>
        <v>0.025000000000000022</v>
      </c>
      <c r="G16" t="s">
        <v>188</v>
      </c>
    </row>
    <row r="17" spans="1:8" ht="15">
      <c r="A17" s="4" t="s">
        <v>74</v>
      </c>
      <c r="C17" s="23" t="s">
        <v>65</v>
      </c>
      <c r="D17" s="27">
        <f>NORMSINV(1-D16)</f>
        <v>1.959963984540054</v>
      </c>
      <c r="E17" s="27">
        <f>NORMSINV(D14/2+0.5)</f>
        <v>1.959963984540054</v>
      </c>
      <c r="G17" t="s">
        <v>189</v>
      </c>
      <c r="H17" t="s">
        <v>190</v>
      </c>
    </row>
    <row r="18" spans="1:7" ht="15">
      <c r="A18" s="4" t="s">
        <v>74</v>
      </c>
      <c r="C18" s="23" t="s">
        <v>15</v>
      </c>
      <c r="D18" s="27">
        <f>SQRT(D12*D13/D9)</f>
        <v>0.014085816195069857</v>
      </c>
      <c r="E18" s="34" t="s">
        <v>81</v>
      </c>
      <c r="G18" t="s">
        <v>191</v>
      </c>
    </row>
    <row r="19" spans="1:7" ht="15">
      <c r="A19" s="4" t="s">
        <v>74</v>
      </c>
      <c r="C19" s="23" t="s">
        <v>16</v>
      </c>
      <c r="D19" s="27">
        <f>D18*D17</f>
        <v>0.02760769243518794</v>
      </c>
      <c r="G19" t="s">
        <v>192</v>
      </c>
    </row>
    <row r="20" spans="1:7" ht="15">
      <c r="A20" s="4" t="s">
        <v>74</v>
      </c>
      <c r="C20" s="23" t="s">
        <v>82</v>
      </c>
      <c r="D20" s="27">
        <f>D12-D19</f>
        <v>0.2942104893829939</v>
      </c>
      <c r="G20" t="s">
        <v>193</v>
      </c>
    </row>
    <row r="21" spans="1:7" ht="15">
      <c r="A21" s="4" t="s">
        <v>74</v>
      </c>
      <c r="C21" s="23" t="s">
        <v>83</v>
      </c>
      <c r="D21" s="27">
        <f>D12+D19</f>
        <v>0.3494258742533698</v>
      </c>
      <c r="G21" t="s">
        <v>194</v>
      </c>
    </row>
    <row r="22" spans="1:3" ht="15">
      <c r="A22" s="4" t="s">
        <v>74</v>
      </c>
      <c r="C22" s="23" t="s">
        <v>84</v>
      </c>
    </row>
    <row r="23" spans="1:7" ht="30">
      <c r="A23" s="4" t="s">
        <v>75</v>
      </c>
      <c r="C23" s="33" t="str">
        <f>"The "&amp;TEXT(D14,"0.00%")&amp;" confidence interval for the "&amp;LOWER(H12)&amp;" is "&amp;TEXT(D20,"0.0000")&amp;" to "&amp;TEXT(D21,"0.0000")&amp;"."</f>
        <v>The 95.00% confidence interval for the proportion of potential employees who know excel well is 0.2942 to 0.3494.</v>
      </c>
      <c r="D23" s="33"/>
      <c r="E23" s="33"/>
      <c r="F23" s="33"/>
      <c r="G23" s="33"/>
    </row>
    <row r="24" spans="1:7" ht="30">
      <c r="A24" s="4" t="s">
        <v>75</v>
      </c>
      <c r="C24" s="33" t="s">
        <v>131</v>
      </c>
      <c r="D24" s="33"/>
      <c r="E24" s="33"/>
      <c r="F24" s="33"/>
      <c r="G24" s="33"/>
    </row>
    <row r="25" ht="15">
      <c r="A25" s="4" t="s">
        <v>75</v>
      </c>
    </row>
    <row r="26" ht="15">
      <c r="A26" s="4" t="s">
        <v>75</v>
      </c>
    </row>
    <row r="27" ht="15">
      <c r="A27" s="4" t="s">
        <v>75</v>
      </c>
    </row>
    <row r="28" ht="15">
      <c r="A28" s="4" t="s">
        <v>75</v>
      </c>
    </row>
    <row r="29" ht="15">
      <c r="A29" s="4" t="s">
        <v>75</v>
      </c>
    </row>
    <row r="30" ht="15">
      <c r="A30" s="4" t="s">
        <v>75</v>
      </c>
    </row>
    <row r="31" ht="15">
      <c r="A31" s="4" t="s">
        <v>75</v>
      </c>
    </row>
    <row r="32" ht="15">
      <c r="A32" s="4" t="s">
        <v>75</v>
      </c>
    </row>
    <row r="33" ht="15">
      <c r="A33" s="4" t="s">
        <v>75</v>
      </c>
    </row>
    <row r="34" ht="15">
      <c r="A34" s="4" t="s">
        <v>75</v>
      </c>
    </row>
    <row r="35" ht="15">
      <c r="A35" s="4" t="s">
        <v>75</v>
      </c>
    </row>
    <row r="36" ht="15">
      <c r="A36" s="4" t="s">
        <v>75</v>
      </c>
    </row>
    <row r="37" ht="15">
      <c r="A37" s="4" t="s">
        <v>75</v>
      </c>
    </row>
    <row r="38" ht="15">
      <c r="A38" s="4" t="s">
        <v>75</v>
      </c>
    </row>
    <row r="39" ht="15">
      <c r="A39" s="4" t="s">
        <v>75</v>
      </c>
    </row>
    <row r="40" ht="15">
      <c r="A40" s="4" t="s">
        <v>75</v>
      </c>
    </row>
    <row r="41" ht="15">
      <c r="A41" s="4" t="s">
        <v>75</v>
      </c>
    </row>
    <row r="42" ht="15">
      <c r="A42" s="4" t="s">
        <v>75</v>
      </c>
    </row>
    <row r="43" ht="15">
      <c r="A43" s="4" t="s">
        <v>75</v>
      </c>
    </row>
    <row r="44" ht="15">
      <c r="A44" s="4" t="s">
        <v>75</v>
      </c>
    </row>
    <row r="45" ht="15">
      <c r="A45" s="4" t="s">
        <v>75</v>
      </c>
    </row>
    <row r="46" ht="15">
      <c r="A46" s="4" t="s">
        <v>75</v>
      </c>
    </row>
    <row r="47" ht="15">
      <c r="A47" s="4" t="s">
        <v>75</v>
      </c>
    </row>
    <row r="48" ht="15">
      <c r="A48" s="4" t="s">
        <v>75</v>
      </c>
    </row>
    <row r="49" ht="15">
      <c r="A49" s="4" t="s">
        <v>75</v>
      </c>
    </row>
    <row r="50" ht="15">
      <c r="A50" s="4" t="s">
        <v>75</v>
      </c>
    </row>
    <row r="51" ht="15">
      <c r="A51" s="4" t="s">
        <v>75</v>
      </c>
    </row>
    <row r="52" ht="15">
      <c r="A52" s="4" t="s">
        <v>75</v>
      </c>
    </row>
    <row r="53" ht="15">
      <c r="A53" s="4" t="s">
        <v>75</v>
      </c>
    </row>
    <row r="54" ht="15">
      <c r="A54" s="4" t="s">
        <v>75</v>
      </c>
    </row>
    <row r="55" ht="15">
      <c r="A55" s="4" t="s">
        <v>75</v>
      </c>
    </row>
    <row r="56" ht="15">
      <c r="A56" s="4" t="s">
        <v>75</v>
      </c>
    </row>
    <row r="57" ht="15">
      <c r="A57" s="4" t="s">
        <v>75</v>
      </c>
    </row>
    <row r="58" ht="15">
      <c r="A58" s="4" t="s">
        <v>75</v>
      </c>
    </row>
    <row r="59" ht="15">
      <c r="A59" s="4" t="s">
        <v>75</v>
      </c>
    </row>
    <row r="60" ht="15">
      <c r="A60" s="4" t="s">
        <v>75</v>
      </c>
    </row>
    <row r="61" ht="15">
      <c r="A61" s="4" t="s">
        <v>75</v>
      </c>
    </row>
    <row r="62" ht="15">
      <c r="A62" s="4" t="s">
        <v>75</v>
      </c>
    </row>
    <row r="63" ht="15">
      <c r="A63" s="4" t="s">
        <v>75</v>
      </c>
    </row>
    <row r="64" ht="15">
      <c r="A64" s="4" t="s">
        <v>75</v>
      </c>
    </row>
    <row r="65" ht="15">
      <c r="A65" s="4" t="s">
        <v>75</v>
      </c>
    </row>
    <row r="66" ht="15">
      <c r="A66" s="4" t="s">
        <v>75</v>
      </c>
    </row>
    <row r="67" ht="15">
      <c r="A67" s="4" t="s">
        <v>75</v>
      </c>
    </row>
    <row r="68" ht="15">
      <c r="A68" s="4" t="s">
        <v>75</v>
      </c>
    </row>
    <row r="69" ht="15">
      <c r="A69" s="4" t="s">
        <v>75</v>
      </c>
    </row>
    <row r="70" ht="15">
      <c r="A70" s="4" t="s">
        <v>75</v>
      </c>
    </row>
    <row r="71" ht="15">
      <c r="A71" s="4" t="s">
        <v>75</v>
      </c>
    </row>
    <row r="72" ht="15">
      <c r="A72" s="4" t="s">
        <v>75</v>
      </c>
    </row>
    <row r="73" ht="15">
      <c r="A73" s="4" t="s">
        <v>75</v>
      </c>
    </row>
    <row r="74" ht="15">
      <c r="A74" s="4" t="s">
        <v>75</v>
      </c>
    </row>
    <row r="75" ht="15">
      <c r="A75" s="4" t="s">
        <v>75</v>
      </c>
    </row>
    <row r="76" ht="15">
      <c r="A76" s="4" t="s">
        <v>75</v>
      </c>
    </row>
    <row r="77" ht="15">
      <c r="A77" s="4" t="s">
        <v>75</v>
      </c>
    </row>
    <row r="78" ht="15">
      <c r="A78" s="4" t="s">
        <v>75</v>
      </c>
    </row>
    <row r="79" ht="15">
      <c r="A79" s="4" t="s">
        <v>75</v>
      </c>
    </row>
    <row r="80" ht="15">
      <c r="A80" s="4" t="s">
        <v>75</v>
      </c>
    </row>
    <row r="81" ht="15">
      <c r="A81" s="4" t="s">
        <v>75</v>
      </c>
    </row>
    <row r="82" ht="15">
      <c r="A82" s="4" t="s">
        <v>75</v>
      </c>
    </row>
    <row r="83" ht="15">
      <c r="A83" s="4" t="s">
        <v>75</v>
      </c>
    </row>
    <row r="84" ht="15">
      <c r="A84" s="4" t="s">
        <v>75</v>
      </c>
    </row>
    <row r="85" ht="15">
      <c r="A85" s="4" t="s">
        <v>75</v>
      </c>
    </row>
    <row r="86" ht="15">
      <c r="A86" s="4" t="s">
        <v>75</v>
      </c>
    </row>
    <row r="87" ht="15">
      <c r="A87" s="4" t="s">
        <v>75</v>
      </c>
    </row>
    <row r="88" ht="15">
      <c r="A88" s="4" t="s">
        <v>75</v>
      </c>
    </row>
    <row r="89" ht="15">
      <c r="A89" s="4" t="s">
        <v>75</v>
      </c>
    </row>
    <row r="90" ht="15">
      <c r="A90" s="4" t="s">
        <v>75</v>
      </c>
    </row>
    <row r="91" ht="15">
      <c r="A91" s="4" t="s">
        <v>75</v>
      </c>
    </row>
    <row r="92" ht="15">
      <c r="A92" s="4" t="s">
        <v>75</v>
      </c>
    </row>
    <row r="93" ht="15">
      <c r="A93" s="4" t="s">
        <v>75</v>
      </c>
    </row>
    <row r="94" ht="15">
      <c r="A94" s="4" t="s">
        <v>75</v>
      </c>
    </row>
    <row r="95" ht="15">
      <c r="A95" s="4" t="s">
        <v>75</v>
      </c>
    </row>
    <row r="96" ht="15">
      <c r="A96" s="4" t="s">
        <v>75</v>
      </c>
    </row>
    <row r="97" ht="15">
      <c r="A97" s="4" t="s">
        <v>75</v>
      </c>
    </row>
    <row r="98" ht="15">
      <c r="A98" s="4" t="s">
        <v>75</v>
      </c>
    </row>
    <row r="99" ht="15">
      <c r="A99" s="4" t="s">
        <v>75</v>
      </c>
    </row>
    <row r="100" ht="15">
      <c r="A100" s="4" t="s">
        <v>75</v>
      </c>
    </row>
    <row r="101" ht="15">
      <c r="A101" s="4" t="s">
        <v>75</v>
      </c>
    </row>
    <row r="102" ht="15">
      <c r="A102" s="4" t="s">
        <v>75</v>
      </c>
    </row>
    <row r="103" ht="15">
      <c r="A103" s="4" t="s">
        <v>75</v>
      </c>
    </row>
    <row r="104" ht="15">
      <c r="A104" s="4" t="s">
        <v>75</v>
      </c>
    </row>
    <row r="105" ht="15">
      <c r="A105" s="4" t="s">
        <v>75</v>
      </c>
    </row>
    <row r="106" ht="15">
      <c r="A106" s="4" t="s">
        <v>75</v>
      </c>
    </row>
    <row r="107" ht="15">
      <c r="A107" s="4" t="s">
        <v>75</v>
      </c>
    </row>
    <row r="108" ht="15">
      <c r="A108" s="4" t="s">
        <v>75</v>
      </c>
    </row>
    <row r="109" ht="15">
      <c r="A109" s="4" t="s">
        <v>75</v>
      </c>
    </row>
    <row r="110" ht="15">
      <c r="A110" s="4" t="s">
        <v>75</v>
      </c>
    </row>
    <row r="111" ht="15">
      <c r="A111" s="4" t="s">
        <v>75</v>
      </c>
    </row>
    <row r="112" ht="15">
      <c r="A112" s="4" t="s">
        <v>75</v>
      </c>
    </row>
    <row r="113" ht="15">
      <c r="A113" s="4" t="s">
        <v>75</v>
      </c>
    </row>
    <row r="114" ht="15">
      <c r="A114" s="4" t="s">
        <v>75</v>
      </c>
    </row>
    <row r="115" ht="15">
      <c r="A115" s="4" t="s">
        <v>75</v>
      </c>
    </row>
    <row r="116" ht="15">
      <c r="A116" s="4" t="s">
        <v>75</v>
      </c>
    </row>
    <row r="117" ht="15">
      <c r="A117" s="4" t="s">
        <v>75</v>
      </c>
    </row>
    <row r="118" ht="15">
      <c r="A118" s="4" t="s">
        <v>75</v>
      </c>
    </row>
    <row r="119" ht="15">
      <c r="A119" s="4" t="s">
        <v>75</v>
      </c>
    </row>
    <row r="120" ht="15">
      <c r="A120" s="4" t="s">
        <v>75</v>
      </c>
    </row>
    <row r="121" ht="15">
      <c r="A121" s="4" t="s">
        <v>75</v>
      </c>
    </row>
    <row r="122" ht="15">
      <c r="A122" s="4" t="s">
        <v>75</v>
      </c>
    </row>
    <row r="123" ht="15">
      <c r="A123" s="4" t="s">
        <v>75</v>
      </c>
    </row>
    <row r="124" ht="15">
      <c r="A124" s="4" t="s">
        <v>75</v>
      </c>
    </row>
    <row r="125" ht="15">
      <c r="A125" s="4" t="s">
        <v>75</v>
      </c>
    </row>
    <row r="126" ht="15">
      <c r="A126" s="4" t="s">
        <v>75</v>
      </c>
    </row>
    <row r="127" ht="15">
      <c r="A127" s="4" t="s">
        <v>75</v>
      </c>
    </row>
    <row r="128" ht="15">
      <c r="A128" s="4" t="s">
        <v>75</v>
      </c>
    </row>
    <row r="129" ht="15">
      <c r="A129" s="4" t="s">
        <v>75</v>
      </c>
    </row>
    <row r="130" ht="15">
      <c r="A130" s="4" t="s">
        <v>75</v>
      </c>
    </row>
    <row r="131" ht="15">
      <c r="A131" s="4" t="s">
        <v>75</v>
      </c>
    </row>
    <row r="132" ht="15">
      <c r="A132" s="4" t="s">
        <v>75</v>
      </c>
    </row>
    <row r="133" ht="15">
      <c r="A133" s="4" t="s">
        <v>75</v>
      </c>
    </row>
    <row r="134" ht="15">
      <c r="A134" s="4" t="s">
        <v>75</v>
      </c>
    </row>
    <row r="135" ht="15">
      <c r="A135" s="4" t="s">
        <v>75</v>
      </c>
    </row>
    <row r="136" ht="15">
      <c r="A136" s="4" t="s">
        <v>75</v>
      </c>
    </row>
    <row r="137" ht="15">
      <c r="A137" s="4" t="s">
        <v>75</v>
      </c>
    </row>
    <row r="138" ht="15">
      <c r="A138" s="4" t="s">
        <v>75</v>
      </c>
    </row>
    <row r="139" ht="15">
      <c r="A139" s="4" t="s">
        <v>75</v>
      </c>
    </row>
    <row r="140" ht="15">
      <c r="A140" s="4" t="s">
        <v>75</v>
      </c>
    </row>
    <row r="141" ht="15">
      <c r="A141" s="4" t="s">
        <v>75</v>
      </c>
    </row>
    <row r="142" ht="15">
      <c r="A142" s="4" t="s">
        <v>75</v>
      </c>
    </row>
    <row r="143" ht="15">
      <c r="A143" s="4" t="s">
        <v>75</v>
      </c>
    </row>
    <row r="144" ht="15">
      <c r="A144" s="4" t="s">
        <v>75</v>
      </c>
    </row>
    <row r="145" ht="15">
      <c r="A145" s="4" t="s">
        <v>75</v>
      </c>
    </row>
    <row r="146" ht="15">
      <c r="A146" s="4" t="s">
        <v>75</v>
      </c>
    </row>
    <row r="147" ht="15">
      <c r="A147" s="4" t="s">
        <v>75</v>
      </c>
    </row>
    <row r="148" ht="15">
      <c r="A148" s="4" t="s">
        <v>75</v>
      </c>
    </row>
    <row r="149" ht="15">
      <c r="A149" s="4" t="s">
        <v>75</v>
      </c>
    </row>
    <row r="150" ht="15">
      <c r="A150" s="4" t="s">
        <v>75</v>
      </c>
    </row>
    <row r="151" ht="15">
      <c r="A151" s="4" t="s">
        <v>75</v>
      </c>
    </row>
    <row r="152" ht="15">
      <c r="A152" s="4" t="s">
        <v>75</v>
      </c>
    </row>
    <row r="153" ht="15">
      <c r="A153" s="4" t="s">
        <v>75</v>
      </c>
    </row>
    <row r="154" ht="15">
      <c r="A154" s="4" t="s">
        <v>75</v>
      </c>
    </row>
    <row r="155" ht="15">
      <c r="A155" s="4" t="s">
        <v>75</v>
      </c>
    </row>
    <row r="156" ht="15">
      <c r="A156" s="4" t="s">
        <v>75</v>
      </c>
    </row>
    <row r="157" ht="15">
      <c r="A157" s="4" t="s">
        <v>75</v>
      </c>
    </row>
    <row r="158" ht="15">
      <c r="A158" s="4" t="s">
        <v>75</v>
      </c>
    </row>
    <row r="159" ht="15">
      <c r="A159" s="4" t="s">
        <v>75</v>
      </c>
    </row>
    <row r="160" ht="15">
      <c r="A160" s="4" t="s">
        <v>75</v>
      </c>
    </row>
    <row r="161" ht="15">
      <c r="A161" s="4" t="s">
        <v>75</v>
      </c>
    </row>
    <row r="162" ht="15">
      <c r="A162" s="4" t="s">
        <v>75</v>
      </c>
    </row>
    <row r="163" ht="15">
      <c r="A163" s="4" t="s">
        <v>75</v>
      </c>
    </row>
    <row r="164" ht="15">
      <c r="A164" s="4" t="s">
        <v>75</v>
      </c>
    </row>
    <row r="165" ht="15">
      <c r="A165" s="4" t="s">
        <v>75</v>
      </c>
    </row>
    <row r="166" ht="15">
      <c r="A166" s="4" t="s">
        <v>75</v>
      </c>
    </row>
    <row r="167" ht="15">
      <c r="A167" s="4" t="s">
        <v>75</v>
      </c>
    </row>
    <row r="168" ht="15">
      <c r="A168" s="4" t="s">
        <v>75</v>
      </c>
    </row>
    <row r="169" ht="15">
      <c r="A169" s="4" t="s">
        <v>75</v>
      </c>
    </row>
    <row r="170" ht="15">
      <c r="A170" s="4" t="s">
        <v>75</v>
      </c>
    </row>
    <row r="171" ht="15">
      <c r="A171" s="4" t="s">
        <v>75</v>
      </c>
    </row>
    <row r="172" ht="15">
      <c r="A172" s="4" t="s">
        <v>75</v>
      </c>
    </row>
    <row r="173" ht="15">
      <c r="A173" s="4" t="s">
        <v>75</v>
      </c>
    </row>
    <row r="174" ht="15">
      <c r="A174" s="4" t="s">
        <v>75</v>
      </c>
    </row>
    <row r="175" ht="15">
      <c r="A175" s="4" t="s">
        <v>75</v>
      </c>
    </row>
    <row r="176" ht="15">
      <c r="A176" s="4" t="s">
        <v>75</v>
      </c>
    </row>
    <row r="177" ht="15">
      <c r="A177" s="4" t="s">
        <v>75</v>
      </c>
    </row>
    <row r="178" ht="15">
      <c r="A178" s="4" t="s">
        <v>75</v>
      </c>
    </row>
    <row r="179" ht="15">
      <c r="A179" s="4" t="s">
        <v>75</v>
      </c>
    </row>
    <row r="180" ht="15">
      <c r="A180" s="4" t="s">
        <v>75</v>
      </c>
    </row>
    <row r="181" ht="15">
      <c r="A181" s="4" t="s">
        <v>75</v>
      </c>
    </row>
    <row r="182" ht="15">
      <c r="A182" s="4" t="s">
        <v>75</v>
      </c>
    </row>
    <row r="183" ht="15">
      <c r="A183" s="4" t="s">
        <v>75</v>
      </c>
    </row>
    <row r="184" ht="15">
      <c r="A184" s="4" t="s">
        <v>75</v>
      </c>
    </row>
    <row r="185" ht="15">
      <c r="A185" s="4" t="s">
        <v>75</v>
      </c>
    </row>
    <row r="186" ht="15">
      <c r="A186" s="4" t="s">
        <v>75</v>
      </c>
    </row>
    <row r="187" ht="15">
      <c r="A187" s="4" t="s">
        <v>75</v>
      </c>
    </row>
    <row r="188" ht="15">
      <c r="A188" s="4" t="s">
        <v>75</v>
      </c>
    </row>
    <row r="189" ht="15">
      <c r="A189" s="4" t="s">
        <v>75</v>
      </c>
    </row>
    <row r="190" ht="15">
      <c r="A190" s="4" t="s">
        <v>75</v>
      </c>
    </row>
    <row r="191" ht="15">
      <c r="A191" s="4" t="s">
        <v>75</v>
      </c>
    </row>
    <row r="192" ht="15">
      <c r="A192" s="4" t="s">
        <v>75</v>
      </c>
    </row>
    <row r="193" ht="15">
      <c r="A193" s="4" t="s">
        <v>75</v>
      </c>
    </row>
    <row r="194" ht="15">
      <c r="A194" s="4" t="s">
        <v>75</v>
      </c>
    </row>
    <row r="195" ht="15">
      <c r="A195" s="4" t="s">
        <v>75</v>
      </c>
    </row>
    <row r="196" ht="15">
      <c r="A196" s="4" t="s">
        <v>75</v>
      </c>
    </row>
    <row r="197" ht="15">
      <c r="A197" s="4" t="s">
        <v>75</v>
      </c>
    </row>
    <row r="198" ht="15">
      <c r="A198" s="4" t="s">
        <v>75</v>
      </c>
    </row>
    <row r="199" ht="15">
      <c r="A199" s="4" t="s">
        <v>75</v>
      </c>
    </row>
    <row r="200" ht="15">
      <c r="A200" s="4" t="s">
        <v>75</v>
      </c>
    </row>
    <row r="201" ht="15">
      <c r="A201" s="4" t="s">
        <v>75</v>
      </c>
    </row>
    <row r="202" ht="15">
      <c r="A202" s="4" t="s">
        <v>75</v>
      </c>
    </row>
    <row r="203" ht="15">
      <c r="A203" s="4" t="s">
        <v>75</v>
      </c>
    </row>
    <row r="204" ht="15">
      <c r="A204" s="4" t="s">
        <v>75</v>
      </c>
    </row>
    <row r="205" ht="15">
      <c r="A205" s="4" t="s">
        <v>75</v>
      </c>
    </row>
    <row r="206" ht="15">
      <c r="A206" s="4" t="s">
        <v>75</v>
      </c>
    </row>
    <row r="207" ht="15">
      <c r="A207" s="4" t="s">
        <v>75</v>
      </c>
    </row>
    <row r="208" ht="15">
      <c r="A208" s="4" t="s">
        <v>75</v>
      </c>
    </row>
    <row r="209" ht="15">
      <c r="A209" s="4" t="s">
        <v>75</v>
      </c>
    </row>
    <row r="210" ht="15">
      <c r="A210" s="4" t="s">
        <v>75</v>
      </c>
    </row>
    <row r="211" ht="15">
      <c r="A211" s="4" t="s">
        <v>75</v>
      </c>
    </row>
    <row r="212" ht="15">
      <c r="A212" s="4" t="s">
        <v>75</v>
      </c>
    </row>
    <row r="213" ht="15">
      <c r="A213" s="4" t="s">
        <v>75</v>
      </c>
    </row>
    <row r="214" ht="15">
      <c r="A214" s="4" t="s">
        <v>75</v>
      </c>
    </row>
    <row r="215" ht="15">
      <c r="A215" s="4" t="s">
        <v>75</v>
      </c>
    </row>
    <row r="216" ht="15">
      <c r="A216" s="4" t="s">
        <v>75</v>
      </c>
    </row>
    <row r="217" ht="15">
      <c r="A217" s="4" t="s">
        <v>75</v>
      </c>
    </row>
    <row r="218" ht="15">
      <c r="A218" s="4" t="s">
        <v>75</v>
      </c>
    </row>
    <row r="219" ht="15">
      <c r="A219" s="4" t="s">
        <v>75</v>
      </c>
    </row>
    <row r="220" ht="15">
      <c r="A220" s="4" t="s">
        <v>75</v>
      </c>
    </row>
    <row r="221" ht="15">
      <c r="A221" s="4" t="s">
        <v>75</v>
      </c>
    </row>
    <row r="222" ht="15">
      <c r="A222" s="4" t="s">
        <v>75</v>
      </c>
    </row>
    <row r="223" ht="15">
      <c r="A223" s="4" t="s">
        <v>75</v>
      </c>
    </row>
    <row r="224" ht="15">
      <c r="A224" s="4" t="s">
        <v>75</v>
      </c>
    </row>
    <row r="225" ht="15">
      <c r="A225" s="4" t="s">
        <v>75</v>
      </c>
    </row>
    <row r="226" ht="15">
      <c r="A226" s="4" t="s">
        <v>75</v>
      </c>
    </row>
    <row r="227" ht="15">
      <c r="A227" s="4" t="s">
        <v>75</v>
      </c>
    </row>
    <row r="228" ht="15">
      <c r="A228" s="4" t="s">
        <v>75</v>
      </c>
    </row>
    <row r="229" ht="15">
      <c r="A229" s="4" t="s">
        <v>75</v>
      </c>
    </row>
    <row r="230" ht="15">
      <c r="A230" s="4" t="s">
        <v>75</v>
      </c>
    </row>
    <row r="231" ht="15">
      <c r="A231" s="4" t="s">
        <v>75</v>
      </c>
    </row>
    <row r="232" ht="15">
      <c r="A232" s="4" t="s">
        <v>75</v>
      </c>
    </row>
    <row r="233" ht="15">
      <c r="A233" s="4" t="s">
        <v>75</v>
      </c>
    </row>
    <row r="234" ht="15">
      <c r="A234" s="4" t="s">
        <v>75</v>
      </c>
    </row>
    <row r="235" ht="15">
      <c r="A235" s="4" t="s">
        <v>75</v>
      </c>
    </row>
    <row r="236" ht="15">
      <c r="A236" s="4" t="s">
        <v>75</v>
      </c>
    </row>
    <row r="237" ht="15">
      <c r="A237" s="4" t="s">
        <v>75</v>
      </c>
    </row>
    <row r="238" ht="15">
      <c r="A238" s="4" t="s">
        <v>75</v>
      </c>
    </row>
    <row r="239" ht="15">
      <c r="A239" s="4" t="s">
        <v>75</v>
      </c>
    </row>
    <row r="240" ht="15">
      <c r="A240" s="4" t="s">
        <v>75</v>
      </c>
    </row>
    <row r="241" ht="15">
      <c r="A241" s="4" t="s">
        <v>75</v>
      </c>
    </row>
    <row r="242" ht="15">
      <c r="A242" s="4" t="s">
        <v>75</v>
      </c>
    </row>
    <row r="243" ht="15">
      <c r="A243" s="4" t="s">
        <v>75</v>
      </c>
    </row>
    <row r="244" ht="15">
      <c r="A244" s="4" t="s">
        <v>75</v>
      </c>
    </row>
    <row r="245" ht="15">
      <c r="A245" s="4" t="s">
        <v>74</v>
      </c>
    </row>
    <row r="246" ht="15">
      <c r="A246" s="4" t="s">
        <v>74</v>
      </c>
    </row>
    <row r="247" ht="15">
      <c r="A247" s="4" t="s">
        <v>74</v>
      </c>
    </row>
    <row r="248" ht="15">
      <c r="A248" s="4" t="s">
        <v>74</v>
      </c>
    </row>
    <row r="249" ht="15">
      <c r="A249" s="4" t="s">
        <v>74</v>
      </c>
    </row>
    <row r="250" ht="15">
      <c r="A250" s="4" t="s">
        <v>74</v>
      </c>
    </row>
    <row r="251" ht="15">
      <c r="A251" s="4" t="s">
        <v>74</v>
      </c>
    </row>
    <row r="252" ht="15">
      <c r="A252" s="4" t="s">
        <v>74</v>
      </c>
    </row>
    <row r="253" ht="15">
      <c r="A253" s="4" t="s">
        <v>74</v>
      </c>
    </row>
    <row r="254" ht="15">
      <c r="A254" s="4" t="s">
        <v>74</v>
      </c>
    </row>
    <row r="255" ht="15">
      <c r="A255" s="4" t="s">
        <v>74</v>
      </c>
    </row>
    <row r="256" ht="15">
      <c r="A256" s="4" t="s">
        <v>74</v>
      </c>
    </row>
    <row r="257" ht="15">
      <c r="A257" s="4" t="s">
        <v>74</v>
      </c>
    </row>
    <row r="258" ht="15">
      <c r="A258" s="4" t="s">
        <v>74</v>
      </c>
    </row>
    <row r="259" ht="15">
      <c r="A259" s="4" t="s">
        <v>74</v>
      </c>
    </row>
    <row r="260" ht="15">
      <c r="A260" s="4" t="s">
        <v>74</v>
      </c>
    </row>
    <row r="261" ht="15">
      <c r="A261" s="4" t="s">
        <v>74</v>
      </c>
    </row>
    <row r="262" ht="15">
      <c r="A262" s="4" t="s">
        <v>74</v>
      </c>
    </row>
    <row r="263" ht="15">
      <c r="A263" s="4" t="s">
        <v>74</v>
      </c>
    </row>
    <row r="264" ht="15">
      <c r="A264" s="4" t="s">
        <v>74</v>
      </c>
    </row>
    <row r="265" ht="15">
      <c r="A265" s="4" t="s">
        <v>74</v>
      </c>
    </row>
    <row r="266" ht="15">
      <c r="A266" s="4" t="s">
        <v>74</v>
      </c>
    </row>
    <row r="267" ht="15">
      <c r="A267" s="4" t="s">
        <v>74</v>
      </c>
    </row>
    <row r="268" ht="15">
      <c r="A268" s="4" t="s">
        <v>74</v>
      </c>
    </row>
    <row r="269" ht="15">
      <c r="A269" s="4" t="s">
        <v>74</v>
      </c>
    </row>
    <row r="270" ht="15">
      <c r="A270" s="4" t="s">
        <v>74</v>
      </c>
    </row>
    <row r="271" ht="15">
      <c r="A271" s="4" t="s">
        <v>74</v>
      </c>
    </row>
    <row r="272" ht="15">
      <c r="A272" s="4" t="s">
        <v>74</v>
      </c>
    </row>
    <row r="273" ht="15">
      <c r="A273" s="4" t="s">
        <v>74</v>
      </c>
    </row>
    <row r="274" ht="15">
      <c r="A274" s="4" t="s">
        <v>74</v>
      </c>
    </row>
    <row r="275" ht="15">
      <c r="A275" s="4" t="s">
        <v>74</v>
      </c>
    </row>
    <row r="276" ht="15">
      <c r="A276" s="4" t="s">
        <v>74</v>
      </c>
    </row>
    <row r="277" ht="15">
      <c r="A277" s="4" t="s">
        <v>74</v>
      </c>
    </row>
    <row r="278" ht="15">
      <c r="A278" s="4" t="s">
        <v>74</v>
      </c>
    </row>
    <row r="279" ht="15">
      <c r="A279" s="4" t="s">
        <v>74</v>
      </c>
    </row>
    <row r="280" ht="15">
      <c r="A280" s="4" t="s">
        <v>74</v>
      </c>
    </row>
    <row r="281" ht="15">
      <c r="A281" s="4" t="s">
        <v>74</v>
      </c>
    </row>
    <row r="282" ht="15">
      <c r="A282" s="4" t="s">
        <v>74</v>
      </c>
    </row>
    <row r="283" ht="15">
      <c r="A283" s="4" t="s">
        <v>74</v>
      </c>
    </row>
    <row r="284" ht="15">
      <c r="A284" s="4" t="s">
        <v>74</v>
      </c>
    </row>
    <row r="285" ht="15">
      <c r="A285" s="4" t="s">
        <v>74</v>
      </c>
    </row>
    <row r="286" ht="15">
      <c r="A286" s="4" t="s">
        <v>74</v>
      </c>
    </row>
    <row r="287" ht="15">
      <c r="A287" s="4" t="s">
        <v>74</v>
      </c>
    </row>
    <row r="288" ht="15">
      <c r="A288" s="4" t="s">
        <v>74</v>
      </c>
    </row>
    <row r="289" ht="15">
      <c r="A289" s="4" t="s">
        <v>74</v>
      </c>
    </row>
    <row r="290" ht="15">
      <c r="A290" s="4" t="s">
        <v>74</v>
      </c>
    </row>
    <row r="291" ht="15">
      <c r="A291" s="4" t="s">
        <v>74</v>
      </c>
    </row>
    <row r="292" ht="15">
      <c r="A292" s="4" t="s">
        <v>74</v>
      </c>
    </row>
    <row r="293" ht="15">
      <c r="A293" s="4" t="s">
        <v>74</v>
      </c>
    </row>
    <row r="294" ht="15">
      <c r="A294" s="4" t="s">
        <v>74</v>
      </c>
    </row>
    <row r="295" ht="15">
      <c r="A295" s="4" t="s">
        <v>74</v>
      </c>
    </row>
    <row r="296" ht="15">
      <c r="A296" s="4" t="s">
        <v>74</v>
      </c>
    </row>
    <row r="297" ht="15">
      <c r="A297" s="4" t="s">
        <v>74</v>
      </c>
    </row>
    <row r="298" ht="15">
      <c r="A298" s="4" t="s">
        <v>74</v>
      </c>
    </row>
    <row r="299" ht="15">
      <c r="A299" s="4" t="s">
        <v>74</v>
      </c>
    </row>
    <row r="300" ht="15">
      <c r="A300" s="4" t="s">
        <v>74</v>
      </c>
    </row>
    <row r="301" ht="15">
      <c r="A301" s="4" t="s">
        <v>74</v>
      </c>
    </row>
    <row r="302" ht="15">
      <c r="A302" s="4" t="s">
        <v>74</v>
      </c>
    </row>
    <row r="303" ht="15">
      <c r="A303" s="4" t="s">
        <v>74</v>
      </c>
    </row>
    <row r="304" ht="15">
      <c r="A304" s="4" t="s">
        <v>74</v>
      </c>
    </row>
    <row r="305" ht="15">
      <c r="A305" s="4" t="s">
        <v>74</v>
      </c>
    </row>
    <row r="306" ht="15">
      <c r="A306" s="4" t="s">
        <v>74</v>
      </c>
    </row>
    <row r="307" ht="15">
      <c r="A307" s="4" t="s">
        <v>74</v>
      </c>
    </row>
    <row r="308" ht="15">
      <c r="A308" s="4" t="s">
        <v>74</v>
      </c>
    </row>
    <row r="309" ht="15">
      <c r="A309" s="4" t="s">
        <v>74</v>
      </c>
    </row>
    <row r="310" ht="15">
      <c r="A310" s="4" t="s">
        <v>74</v>
      </c>
    </row>
    <row r="311" ht="15">
      <c r="A311" s="4" t="s">
        <v>74</v>
      </c>
    </row>
    <row r="312" ht="15">
      <c r="A312" s="4" t="s">
        <v>74</v>
      </c>
    </row>
    <row r="313" ht="15">
      <c r="A313" s="4" t="s">
        <v>74</v>
      </c>
    </row>
    <row r="314" ht="15">
      <c r="A314" s="4" t="s">
        <v>74</v>
      </c>
    </row>
    <row r="315" ht="15">
      <c r="A315" s="4" t="s">
        <v>74</v>
      </c>
    </row>
    <row r="316" ht="15">
      <c r="A316" s="4" t="s">
        <v>74</v>
      </c>
    </row>
    <row r="317" ht="15">
      <c r="A317" s="4" t="s">
        <v>74</v>
      </c>
    </row>
    <row r="318" ht="15">
      <c r="A318" s="4" t="s">
        <v>74</v>
      </c>
    </row>
    <row r="319" ht="15">
      <c r="A319" s="4" t="s">
        <v>74</v>
      </c>
    </row>
    <row r="320" ht="15">
      <c r="A320" s="4" t="s">
        <v>74</v>
      </c>
    </row>
    <row r="321" ht="15">
      <c r="A321" s="4" t="s">
        <v>74</v>
      </c>
    </row>
    <row r="322" ht="15">
      <c r="A322" s="4" t="s">
        <v>74</v>
      </c>
    </row>
    <row r="323" ht="15">
      <c r="A323" s="4" t="s">
        <v>74</v>
      </c>
    </row>
    <row r="324" ht="15">
      <c r="A324" s="4" t="s">
        <v>74</v>
      </c>
    </row>
    <row r="325" ht="15">
      <c r="A325" s="4" t="s">
        <v>74</v>
      </c>
    </row>
    <row r="326" ht="15">
      <c r="A326" s="4" t="s">
        <v>74</v>
      </c>
    </row>
    <row r="327" ht="15">
      <c r="A327" s="4" t="s">
        <v>74</v>
      </c>
    </row>
    <row r="328" ht="15">
      <c r="A328" s="4" t="s">
        <v>74</v>
      </c>
    </row>
    <row r="329" ht="15">
      <c r="A329" s="4" t="s">
        <v>74</v>
      </c>
    </row>
    <row r="330" ht="15">
      <c r="A330" s="4" t="s">
        <v>74</v>
      </c>
    </row>
    <row r="331" ht="15">
      <c r="A331" s="4" t="s">
        <v>74</v>
      </c>
    </row>
    <row r="332" ht="15">
      <c r="A332" s="4" t="s">
        <v>74</v>
      </c>
    </row>
    <row r="333" ht="15">
      <c r="A333" s="4" t="s">
        <v>74</v>
      </c>
    </row>
    <row r="334" ht="15">
      <c r="A334" s="4" t="s">
        <v>74</v>
      </c>
    </row>
    <row r="335" ht="15">
      <c r="A335" s="4" t="s">
        <v>74</v>
      </c>
    </row>
    <row r="336" ht="15">
      <c r="A336" s="4" t="s">
        <v>74</v>
      </c>
    </row>
    <row r="337" ht="15">
      <c r="A337" s="4" t="s">
        <v>74</v>
      </c>
    </row>
    <row r="338" ht="15">
      <c r="A338" s="4" t="s">
        <v>74</v>
      </c>
    </row>
    <row r="339" ht="15">
      <c r="A339" s="4" t="s">
        <v>74</v>
      </c>
    </row>
    <row r="340" ht="15">
      <c r="A340" s="4" t="s">
        <v>74</v>
      </c>
    </row>
    <row r="341" ht="15">
      <c r="A341" s="4" t="s">
        <v>74</v>
      </c>
    </row>
    <row r="342" ht="15">
      <c r="A342" s="4" t="s">
        <v>74</v>
      </c>
    </row>
    <row r="343" ht="15">
      <c r="A343" s="4" t="s">
        <v>74</v>
      </c>
    </row>
    <row r="344" ht="15">
      <c r="A344" s="4" t="s">
        <v>74</v>
      </c>
    </row>
    <row r="345" ht="15">
      <c r="A345" s="4" t="s">
        <v>74</v>
      </c>
    </row>
    <row r="346" ht="15">
      <c r="A346" s="4" t="s">
        <v>74</v>
      </c>
    </row>
    <row r="347" ht="15">
      <c r="A347" s="4" t="s">
        <v>74</v>
      </c>
    </row>
    <row r="348" ht="15">
      <c r="A348" s="4" t="s">
        <v>74</v>
      </c>
    </row>
    <row r="349" ht="15">
      <c r="A349" s="4" t="s">
        <v>74</v>
      </c>
    </row>
    <row r="350" ht="15">
      <c r="A350" s="4" t="s">
        <v>74</v>
      </c>
    </row>
    <row r="351" ht="15">
      <c r="A351" s="4" t="s">
        <v>74</v>
      </c>
    </row>
    <row r="352" ht="15">
      <c r="A352" s="4" t="s">
        <v>74</v>
      </c>
    </row>
    <row r="353" ht="15">
      <c r="A353" s="4" t="s">
        <v>74</v>
      </c>
    </row>
    <row r="354" ht="15">
      <c r="A354" s="4" t="s">
        <v>74</v>
      </c>
    </row>
    <row r="355" ht="15">
      <c r="A355" s="4" t="s">
        <v>74</v>
      </c>
    </row>
    <row r="356" ht="15">
      <c r="A356" s="4" t="s">
        <v>74</v>
      </c>
    </row>
    <row r="357" ht="15">
      <c r="A357" s="4" t="s">
        <v>74</v>
      </c>
    </row>
    <row r="358" ht="15">
      <c r="A358" s="4" t="s">
        <v>74</v>
      </c>
    </row>
    <row r="359" ht="15">
      <c r="A359" s="4" t="s">
        <v>74</v>
      </c>
    </row>
    <row r="360" ht="15">
      <c r="A360" s="4" t="s">
        <v>74</v>
      </c>
    </row>
    <row r="361" ht="15">
      <c r="A361" s="4" t="s">
        <v>74</v>
      </c>
    </row>
    <row r="362" ht="15">
      <c r="A362" s="4" t="s">
        <v>74</v>
      </c>
    </row>
    <row r="363" ht="15">
      <c r="A363" s="4" t="s">
        <v>74</v>
      </c>
    </row>
    <row r="364" ht="15">
      <c r="A364" s="4" t="s">
        <v>74</v>
      </c>
    </row>
    <row r="365" ht="15">
      <c r="A365" s="4" t="s">
        <v>74</v>
      </c>
    </row>
    <row r="366" ht="15">
      <c r="A366" s="4" t="s">
        <v>74</v>
      </c>
    </row>
    <row r="367" ht="15">
      <c r="A367" s="4" t="s">
        <v>74</v>
      </c>
    </row>
    <row r="368" ht="15">
      <c r="A368" s="4" t="s">
        <v>74</v>
      </c>
    </row>
    <row r="369" ht="15">
      <c r="A369" s="4" t="s">
        <v>74</v>
      </c>
    </row>
    <row r="370" ht="15">
      <c r="A370" s="4" t="s">
        <v>74</v>
      </c>
    </row>
    <row r="371" ht="15">
      <c r="A371" s="4" t="s">
        <v>74</v>
      </c>
    </row>
    <row r="372" ht="15">
      <c r="A372" s="4" t="s">
        <v>74</v>
      </c>
    </row>
    <row r="373" ht="15">
      <c r="A373" s="4" t="s">
        <v>74</v>
      </c>
    </row>
    <row r="374" ht="15">
      <c r="A374" s="4" t="s">
        <v>74</v>
      </c>
    </row>
    <row r="375" ht="15">
      <c r="A375" s="4" t="s">
        <v>74</v>
      </c>
    </row>
    <row r="376" ht="15">
      <c r="A376" s="4" t="s">
        <v>74</v>
      </c>
    </row>
    <row r="377" ht="15">
      <c r="A377" s="4" t="s">
        <v>74</v>
      </c>
    </row>
    <row r="378" ht="15">
      <c r="A378" s="4" t="s">
        <v>74</v>
      </c>
    </row>
    <row r="379" ht="15">
      <c r="A379" s="4" t="s">
        <v>74</v>
      </c>
    </row>
    <row r="380" ht="15">
      <c r="A380" s="4" t="s">
        <v>74</v>
      </c>
    </row>
    <row r="381" ht="15">
      <c r="A381" s="4" t="s">
        <v>74</v>
      </c>
    </row>
    <row r="382" ht="15">
      <c r="A382" s="4" t="s">
        <v>74</v>
      </c>
    </row>
    <row r="383" ht="15">
      <c r="A383" s="4" t="s">
        <v>74</v>
      </c>
    </row>
    <row r="384" ht="15">
      <c r="A384" s="4" t="s">
        <v>74</v>
      </c>
    </row>
    <row r="385" ht="15">
      <c r="A385" s="4" t="s">
        <v>74</v>
      </c>
    </row>
    <row r="386" ht="15">
      <c r="A386" s="4" t="s">
        <v>74</v>
      </c>
    </row>
    <row r="387" ht="15">
      <c r="A387" s="4" t="s">
        <v>74</v>
      </c>
    </row>
    <row r="388" ht="15">
      <c r="A388" s="4" t="s">
        <v>74</v>
      </c>
    </row>
    <row r="389" ht="15">
      <c r="A389" s="4" t="s">
        <v>74</v>
      </c>
    </row>
    <row r="390" ht="15">
      <c r="A390" s="4" t="s">
        <v>74</v>
      </c>
    </row>
    <row r="391" ht="15">
      <c r="A391" s="4" t="s">
        <v>74</v>
      </c>
    </row>
    <row r="392" ht="15">
      <c r="A392" s="4" t="s">
        <v>74</v>
      </c>
    </row>
    <row r="393" ht="15">
      <c r="A393" s="4" t="s">
        <v>74</v>
      </c>
    </row>
    <row r="394" ht="15">
      <c r="A394" s="4" t="s">
        <v>74</v>
      </c>
    </row>
    <row r="395" ht="15">
      <c r="A395" s="4" t="s">
        <v>74</v>
      </c>
    </row>
    <row r="396" ht="15">
      <c r="A396" s="4" t="s">
        <v>74</v>
      </c>
    </row>
    <row r="397" ht="15">
      <c r="A397" s="4" t="s">
        <v>74</v>
      </c>
    </row>
    <row r="398" ht="15">
      <c r="A398" s="4" t="s">
        <v>74</v>
      </c>
    </row>
    <row r="399" ht="15">
      <c r="A399" s="4" t="s">
        <v>74</v>
      </c>
    </row>
    <row r="400" ht="15">
      <c r="A400" s="4" t="s">
        <v>74</v>
      </c>
    </row>
    <row r="401" ht="15">
      <c r="A401" s="4" t="s">
        <v>74</v>
      </c>
    </row>
    <row r="402" ht="15">
      <c r="A402" s="4" t="s">
        <v>74</v>
      </c>
    </row>
    <row r="403" ht="15">
      <c r="A403" s="4" t="s">
        <v>74</v>
      </c>
    </row>
    <row r="404" ht="15">
      <c r="A404" s="4" t="s">
        <v>74</v>
      </c>
    </row>
    <row r="405" ht="15">
      <c r="A405" s="4" t="s">
        <v>74</v>
      </c>
    </row>
    <row r="406" ht="15">
      <c r="A406" s="4" t="s">
        <v>74</v>
      </c>
    </row>
    <row r="407" ht="15">
      <c r="A407" s="4" t="s">
        <v>74</v>
      </c>
    </row>
    <row r="408" ht="15">
      <c r="A408" s="4" t="s">
        <v>74</v>
      </c>
    </row>
    <row r="409" ht="15">
      <c r="A409" s="4" t="s">
        <v>74</v>
      </c>
    </row>
    <row r="410" ht="15">
      <c r="A410" s="4" t="s">
        <v>74</v>
      </c>
    </row>
    <row r="411" ht="15">
      <c r="A411" s="4" t="s">
        <v>74</v>
      </c>
    </row>
    <row r="412" ht="15">
      <c r="A412" s="4" t="s">
        <v>74</v>
      </c>
    </row>
    <row r="413" ht="15">
      <c r="A413" s="4" t="s">
        <v>74</v>
      </c>
    </row>
    <row r="414" ht="15">
      <c r="A414" s="4" t="s">
        <v>74</v>
      </c>
    </row>
    <row r="415" ht="15">
      <c r="A415" s="4" t="s">
        <v>74</v>
      </c>
    </row>
    <row r="416" ht="15">
      <c r="A416" s="4" t="s">
        <v>74</v>
      </c>
    </row>
    <row r="417" ht="15">
      <c r="A417" s="4" t="s">
        <v>74</v>
      </c>
    </row>
    <row r="418" ht="15">
      <c r="A418" s="4" t="s">
        <v>74</v>
      </c>
    </row>
    <row r="419" ht="15">
      <c r="A419" s="4" t="s">
        <v>74</v>
      </c>
    </row>
    <row r="420" ht="15">
      <c r="A420" s="4" t="s">
        <v>74</v>
      </c>
    </row>
    <row r="421" ht="15">
      <c r="A421" s="4" t="s">
        <v>74</v>
      </c>
    </row>
    <row r="422" ht="15">
      <c r="A422" s="4" t="s">
        <v>74</v>
      </c>
    </row>
    <row r="423" ht="15">
      <c r="A423" s="4" t="s">
        <v>74</v>
      </c>
    </row>
    <row r="424" ht="15">
      <c r="A424" s="4" t="s">
        <v>74</v>
      </c>
    </row>
    <row r="425" ht="15">
      <c r="A425" s="4" t="s">
        <v>74</v>
      </c>
    </row>
    <row r="426" ht="15">
      <c r="A426" s="4" t="s">
        <v>74</v>
      </c>
    </row>
    <row r="427" ht="15">
      <c r="A427" s="4" t="s">
        <v>74</v>
      </c>
    </row>
    <row r="428" ht="15">
      <c r="A428" s="4" t="s">
        <v>74</v>
      </c>
    </row>
    <row r="429" ht="15">
      <c r="A429" s="4" t="s">
        <v>74</v>
      </c>
    </row>
    <row r="430" ht="15">
      <c r="A430" s="4" t="s">
        <v>74</v>
      </c>
    </row>
    <row r="431" ht="15">
      <c r="A431" s="4" t="s">
        <v>74</v>
      </c>
    </row>
    <row r="432" ht="15">
      <c r="A432" s="4" t="s">
        <v>74</v>
      </c>
    </row>
    <row r="433" ht="15">
      <c r="A433" s="4" t="s">
        <v>74</v>
      </c>
    </row>
    <row r="434" ht="15">
      <c r="A434" s="4" t="s">
        <v>74</v>
      </c>
    </row>
    <row r="435" ht="15">
      <c r="A435" s="4" t="s">
        <v>74</v>
      </c>
    </row>
    <row r="436" ht="15">
      <c r="A436" s="4" t="s">
        <v>74</v>
      </c>
    </row>
    <row r="437" ht="15">
      <c r="A437" s="4" t="s">
        <v>74</v>
      </c>
    </row>
    <row r="438" ht="15">
      <c r="A438" s="4" t="s">
        <v>74</v>
      </c>
    </row>
    <row r="439" ht="15">
      <c r="A439" s="4" t="s">
        <v>74</v>
      </c>
    </row>
    <row r="440" ht="15">
      <c r="A440" s="4" t="s">
        <v>74</v>
      </c>
    </row>
    <row r="441" ht="15">
      <c r="A441" s="4" t="s">
        <v>74</v>
      </c>
    </row>
    <row r="442" ht="15">
      <c r="A442" s="4" t="s">
        <v>74</v>
      </c>
    </row>
    <row r="443" ht="15">
      <c r="A443" s="4" t="s">
        <v>74</v>
      </c>
    </row>
    <row r="444" ht="15">
      <c r="A444" s="4" t="s">
        <v>74</v>
      </c>
    </row>
    <row r="445" ht="15">
      <c r="A445" s="4" t="s">
        <v>74</v>
      </c>
    </row>
    <row r="446" ht="15">
      <c r="A446" s="4" t="s">
        <v>74</v>
      </c>
    </row>
    <row r="447" ht="15">
      <c r="A447" s="4" t="s">
        <v>74</v>
      </c>
    </row>
    <row r="448" ht="15">
      <c r="A448" s="4" t="s">
        <v>74</v>
      </c>
    </row>
    <row r="449" ht="15">
      <c r="A449" s="4" t="s">
        <v>74</v>
      </c>
    </row>
    <row r="450" ht="15">
      <c r="A450" s="4" t="s">
        <v>74</v>
      </c>
    </row>
    <row r="451" ht="15">
      <c r="A451" s="4" t="s">
        <v>74</v>
      </c>
    </row>
    <row r="452" ht="15">
      <c r="A452" s="4" t="s">
        <v>74</v>
      </c>
    </row>
    <row r="453" ht="15">
      <c r="A453" s="4" t="s">
        <v>74</v>
      </c>
    </row>
    <row r="454" ht="15">
      <c r="A454" s="4" t="s">
        <v>74</v>
      </c>
    </row>
    <row r="455" ht="15">
      <c r="A455" s="4" t="s">
        <v>74</v>
      </c>
    </row>
    <row r="456" ht="15">
      <c r="A456" s="4" t="s">
        <v>74</v>
      </c>
    </row>
    <row r="457" ht="15">
      <c r="A457" s="4" t="s">
        <v>74</v>
      </c>
    </row>
    <row r="458" ht="15">
      <c r="A458" s="4" t="s">
        <v>74</v>
      </c>
    </row>
    <row r="459" ht="15">
      <c r="A459" s="4" t="s">
        <v>74</v>
      </c>
    </row>
    <row r="460" ht="15">
      <c r="A460" s="4" t="s">
        <v>74</v>
      </c>
    </row>
    <row r="461" ht="15">
      <c r="A461" s="4" t="s">
        <v>74</v>
      </c>
    </row>
    <row r="462" ht="15">
      <c r="A462" s="4" t="s">
        <v>74</v>
      </c>
    </row>
    <row r="463" ht="15">
      <c r="A463" s="4" t="s">
        <v>74</v>
      </c>
    </row>
    <row r="464" ht="15">
      <c r="A464" s="4" t="s">
        <v>74</v>
      </c>
    </row>
    <row r="465" ht="15">
      <c r="A465" s="4" t="s">
        <v>74</v>
      </c>
    </row>
    <row r="466" ht="15">
      <c r="A466" s="4" t="s">
        <v>74</v>
      </c>
    </row>
    <row r="467" ht="15">
      <c r="A467" s="4" t="s">
        <v>74</v>
      </c>
    </row>
    <row r="468" ht="15">
      <c r="A468" s="4" t="s">
        <v>74</v>
      </c>
    </row>
    <row r="469" ht="15">
      <c r="A469" s="4" t="s">
        <v>74</v>
      </c>
    </row>
    <row r="470" ht="15">
      <c r="A470" s="4" t="s">
        <v>74</v>
      </c>
    </row>
    <row r="471" ht="15">
      <c r="A471" s="4" t="s">
        <v>74</v>
      </c>
    </row>
    <row r="472" ht="15">
      <c r="A472" s="4" t="s">
        <v>74</v>
      </c>
    </row>
    <row r="473" ht="15">
      <c r="A473" s="4" t="s">
        <v>74</v>
      </c>
    </row>
    <row r="474" ht="15">
      <c r="A474" s="4" t="s">
        <v>74</v>
      </c>
    </row>
    <row r="475" ht="15">
      <c r="A475" s="4" t="s">
        <v>74</v>
      </c>
    </row>
    <row r="476" ht="15">
      <c r="A476" s="4" t="s">
        <v>75</v>
      </c>
    </row>
    <row r="477" ht="15">
      <c r="A477" s="4" t="s">
        <v>75</v>
      </c>
    </row>
    <row r="478" ht="15">
      <c r="A478" s="4" t="s">
        <v>75</v>
      </c>
    </row>
    <row r="479" ht="15">
      <c r="A479" s="4" t="s">
        <v>75</v>
      </c>
    </row>
    <row r="480" ht="15">
      <c r="A480" s="4" t="s">
        <v>75</v>
      </c>
    </row>
    <row r="481" ht="15">
      <c r="A481" s="4" t="s">
        <v>75</v>
      </c>
    </row>
    <row r="482" ht="15">
      <c r="A482" s="4" t="s">
        <v>75</v>
      </c>
    </row>
    <row r="483" ht="15">
      <c r="A483" s="4" t="s">
        <v>75</v>
      </c>
    </row>
    <row r="484" ht="15">
      <c r="A484" s="4" t="s">
        <v>75</v>
      </c>
    </row>
    <row r="485" ht="15">
      <c r="A485" s="4" t="s">
        <v>75</v>
      </c>
    </row>
    <row r="486" ht="15">
      <c r="A486" s="4" t="s">
        <v>75</v>
      </c>
    </row>
    <row r="487" ht="15">
      <c r="A487" s="4" t="s">
        <v>75</v>
      </c>
    </row>
    <row r="488" ht="15">
      <c r="A488" s="4" t="s">
        <v>75</v>
      </c>
    </row>
    <row r="489" ht="15">
      <c r="A489" s="4" t="s">
        <v>75</v>
      </c>
    </row>
    <row r="490" ht="15">
      <c r="A490" s="4" t="s">
        <v>75</v>
      </c>
    </row>
    <row r="491" ht="15">
      <c r="A491" s="4" t="s">
        <v>75</v>
      </c>
    </row>
    <row r="492" ht="15">
      <c r="A492" s="4" t="s">
        <v>75</v>
      </c>
    </row>
    <row r="493" ht="15">
      <c r="A493" s="4" t="s">
        <v>75</v>
      </c>
    </row>
    <row r="494" ht="15">
      <c r="A494" s="4" t="s">
        <v>75</v>
      </c>
    </row>
    <row r="495" ht="15">
      <c r="A495" s="4" t="s">
        <v>75</v>
      </c>
    </row>
    <row r="496" ht="15">
      <c r="A496" s="4" t="s">
        <v>75</v>
      </c>
    </row>
    <row r="497" ht="15">
      <c r="A497" s="4" t="s">
        <v>75</v>
      </c>
    </row>
    <row r="498" ht="15">
      <c r="A498" s="4" t="s">
        <v>75</v>
      </c>
    </row>
    <row r="499" ht="15">
      <c r="A499" s="4" t="s">
        <v>75</v>
      </c>
    </row>
    <row r="500" ht="15">
      <c r="A500" s="4" t="s">
        <v>75</v>
      </c>
    </row>
    <row r="501" ht="15">
      <c r="A501" s="4" t="s">
        <v>75</v>
      </c>
    </row>
    <row r="502" ht="15">
      <c r="A502" s="4" t="s">
        <v>75</v>
      </c>
    </row>
    <row r="503" ht="15">
      <c r="A503" s="4" t="s">
        <v>75</v>
      </c>
    </row>
    <row r="504" ht="15">
      <c r="A504" s="4" t="s">
        <v>75</v>
      </c>
    </row>
    <row r="505" ht="15">
      <c r="A505" s="4" t="s">
        <v>75</v>
      </c>
    </row>
    <row r="506" ht="15">
      <c r="A506" s="4" t="s">
        <v>75</v>
      </c>
    </row>
    <row r="507" ht="15">
      <c r="A507" s="4" t="s">
        <v>75</v>
      </c>
    </row>
    <row r="508" ht="15">
      <c r="A508" s="4" t="s">
        <v>75</v>
      </c>
    </row>
    <row r="509" ht="15">
      <c r="A509" s="4" t="s">
        <v>75</v>
      </c>
    </row>
    <row r="510" ht="15">
      <c r="A510" s="4" t="s">
        <v>75</v>
      </c>
    </row>
    <row r="511" ht="15">
      <c r="A511" s="4" t="s">
        <v>75</v>
      </c>
    </row>
    <row r="512" ht="15">
      <c r="A512" s="4" t="s">
        <v>75</v>
      </c>
    </row>
    <row r="513" ht="15">
      <c r="A513" s="4" t="s">
        <v>75</v>
      </c>
    </row>
    <row r="514" ht="15">
      <c r="A514" s="4" t="s">
        <v>75</v>
      </c>
    </row>
    <row r="515" ht="15">
      <c r="A515" s="4" t="s">
        <v>75</v>
      </c>
    </row>
    <row r="516" ht="15">
      <c r="A516" s="4" t="s">
        <v>75</v>
      </c>
    </row>
    <row r="517" ht="15">
      <c r="A517" s="4" t="s">
        <v>75</v>
      </c>
    </row>
    <row r="518" ht="15">
      <c r="A518" s="4" t="s">
        <v>75</v>
      </c>
    </row>
    <row r="519" ht="15">
      <c r="A519" s="4" t="s">
        <v>75</v>
      </c>
    </row>
    <row r="520" ht="15">
      <c r="A520" s="4" t="s">
        <v>75</v>
      </c>
    </row>
    <row r="521" ht="15">
      <c r="A521" s="4" t="s">
        <v>75</v>
      </c>
    </row>
    <row r="522" ht="15">
      <c r="A522" s="4" t="s">
        <v>75</v>
      </c>
    </row>
    <row r="523" ht="15">
      <c r="A523" s="4" t="s">
        <v>75</v>
      </c>
    </row>
    <row r="524" ht="15">
      <c r="A524" s="4" t="s">
        <v>75</v>
      </c>
    </row>
    <row r="525" ht="15">
      <c r="A525" s="4" t="s">
        <v>75</v>
      </c>
    </row>
    <row r="526" ht="15">
      <c r="A526" s="4" t="s">
        <v>75</v>
      </c>
    </row>
    <row r="527" ht="15">
      <c r="A527" s="4" t="s">
        <v>75</v>
      </c>
    </row>
    <row r="528" ht="15">
      <c r="A528" s="4" t="s">
        <v>75</v>
      </c>
    </row>
    <row r="529" ht="15">
      <c r="A529" s="4" t="s">
        <v>75</v>
      </c>
    </row>
    <row r="530" ht="15">
      <c r="A530" s="4" t="s">
        <v>75</v>
      </c>
    </row>
    <row r="531" ht="15">
      <c r="A531" s="4" t="s">
        <v>75</v>
      </c>
    </row>
    <row r="532" ht="15">
      <c r="A532" s="4" t="s">
        <v>75</v>
      </c>
    </row>
    <row r="533" ht="15">
      <c r="A533" s="4" t="s">
        <v>75</v>
      </c>
    </row>
    <row r="534" ht="15">
      <c r="A534" s="4" t="s">
        <v>75</v>
      </c>
    </row>
    <row r="535" ht="15">
      <c r="A535" s="4" t="s">
        <v>75</v>
      </c>
    </row>
    <row r="536" ht="15">
      <c r="A536" s="4" t="s">
        <v>75</v>
      </c>
    </row>
    <row r="537" ht="15">
      <c r="A537" s="4" t="s">
        <v>75</v>
      </c>
    </row>
    <row r="538" ht="15">
      <c r="A538" s="4" t="s">
        <v>75</v>
      </c>
    </row>
    <row r="539" ht="15">
      <c r="A539" s="4" t="s">
        <v>75</v>
      </c>
    </row>
    <row r="540" ht="15">
      <c r="A540" s="4" t="s">
        <v>75</v>
      </c>
    </row>
    <row r="541" ht="15">
      <c r="A541" s="4" t="s">
        <v>75</v>
      </c>
    </row>
    <row r="542" ht="15">
      <c r="A542" s="4" t="s">
        <v>75</v>
      </c>
    </row>
    <row r="543" ht="15">
      <c r="A543" s="4" t="s">
        <v>75</v>
      </c>
    </row>
    <row r="544" ht="15">
      <c r="A544" s="4" t="s">
        <v>75</v>
      </c>
    </row>
    <row r="545" ht="15">
      <c r="A545" s="4" t="s">
        <v>75</v>
      </c>
    </row>
    <row r="546" ht="15">
      <c r="A546" s="4" t="s">
        <v>75</v>
      </c>
    </row>
    <row r="547" ht="15">
      <c r="A547" s="4" t="s">
        <v>75</v>
      </c>
    </row>
    <row r="548" ht="15">
      <c r="A548" s="4" t="s">
        <v>75</v>
      </c>
    </row>
    <row r="549" ht="15">
      <c r="A549" s="4" t="s">
        <v>75</v>
      </c>
    </row>
    <row r="550" ht="15">
      <c r="A550" s="4" t="s">
        <v>75</v>
      </c>
    </row>
    <row r="551" ht="15">
      <c r="A551" s="4" t="s">
        <v>75</v>
      </c>
    </row>
    <row r="552" ht="15">
      <c r="A552" s="4" t="s">
        <v>75</v>
      </c>
    </row>
    <row r="553" ht="15">
      <c r="A553" s="4" t="s">
        <v>75</v>
      </c>
    </row>
    <row r="554" ht="15">
      <c r="A554" s="4" t="s">
        <v>75</v>
      </c>
    </row>
    <row r="555" ht="15">
      <c r="A555" s="4" t="s">
        <v>75</v>
      </c>
    </row>
    <row r="556" ht="15">
      <c r="A556" s="4" t="s">
        <v>75</v>
      </c>
    </row>
    <row r="557" ht="15">
      <c r="A557" s="4" t="s">
        <v>75</v>
      </c>
    </row>
    <row r="558" ht="15">
      <c r="A558" s="4" t="s">
        <v>75</v>
      </c>
    </row>
    <row r="559" ht="15">
      <c r="A559" s="4" t="s">
        <v>75</v>
      </c>
    </row>
    <row r="560" ht="15">
      <c r="A560" s="4" t="s">
        <v>75</v>
      </c>
    </row>
    <row r="561" ht="15">
      <c r="A561" s="4" t="s">
        <v>75</v>
      </c>
    </row>
    <row r="562" ht="15">
      <c r="A562" s="4" t="s">
        <v>75</v>
      </c>
    </row>
    <row r="563" ht="15">
      <c r="A563" s="4" t="s">
        <v>75</v>
      </c>
    </row>
    <row r="564" ht="15">
      <c r="A564" s="4" t="s">
        <v>75</v>
      </c>
    </row>
    <row r="565" ht="15">
      <c r="A565" s="4" t="s">
        <v>75</v>
      </c>
    </row>
    <row r="566" ht="15">
      <c r="A566" s="4" t="s">
        <v>75</v>
      </c>
    </row>
    <row r="567" ht="15">
      <c r="A567" s="4" t="s">
        <v>75</v>
      </c>
    </row>
    <row r="568" ht="15">
      <c r="A568" s="4" t="s">
        <v>75</v>
      </c>
    </row>
    <row r="569" ht="15">
      <c r="A569" s="4" t="s">
        <v>75</v>
      </c>
    </row>
    <row r="570" ht="15">
      <c r="A570" s="4" t="s">
        <v>75</v>
      </c>
    </row>
    <row r="571" ht="15">
      <c r="A571" s="4" t="s">
        <v>75</v>
      </c>
    </row>
    <row r="572" ht="15">
      <c r="A572" s="4" t="s">
        <v>75</v>
      </c>
    </row>
    <row r="573" ht="15">
      <c r="A573" s="4" t="s">
        <v>75</v>
      </c>
    </row>
    <row r="574" ht="15">
      <c r="A574" s="4" t="s">
        <v>75</v>
      </c>
    </row>
    <row r="575" ht="15">
      <c r="A575" s="4" t="s">
        <v>75</v>
      </c>
    </row>
    <row r="576" ht="15">
      <c r="A576" s="4" t="s">
        <v>75</v>
      </c>
    </row>
    <row r="577" ht="15">
      <c r="A577" s="4" t="s">
        <v>75</v>
      </c>
    </row>
    <row r="578" ht="15">
      <c r="A578" s="4" t="s">
        <v>75</v>
      </c>
    </row>
    <row r="579" ht="15">
      <c r="A579" s="4" t="s">
        <v>75</v>
      </c>
    </row>
    <row r="580" ht="15">
      <c r="A580" s="4" t="s">
        <v>75</v>
      </c>
    </row>
    <row r="581" ht="15">
      <c r="A581" s="4" t="s">
        <v>75</v>
      </c>
    </row>
    <row r="582" ht="15">
      <c r="A582" s="4" t="s">
        <v>75</v>
      </c>
    </row>
    <row r="583" ht="15">
      <c r="A583" s="4" t="s">
        <v>75</v>
      </c>
    </row>
    <row r="584" ht="15">
      <c r="A584" s="4" t="s">
        <v>75</v>
      </c>
    </row>
    <row r="585" ht="15">
      <c r="A585" s="4" t="s">
        <v>75</v>
      </c>
    </row>
    <row r="586" ht="15">
      <c r="A586" s="4" t="s">
        <v>75</v>
      </c>
    </row>
    <row r="587" ht="15">
      <c r="A587" s="4" t="s">
        <v>75</v>
      </c>
    </row>
    <row r="588" ht="15">
      <c r="A588" s="4" t="s">
        <v>75</v>
      </c>
    </row>
    <row r="589" ht="15">
      <c r="A589" s="4" t="s">
        <v>75</v>
      </c>
    </row>
    <row r="590" ht="15">
      <c r="A590" s="4" t="s">
        <v>75</v>
      </c>
    </row>
    <row r="591" ht="15">
      <c r="A591" s="4" t="s">
        <v>75</v>
      </c>
    </row>
    <row r="592" ht="15">
      <c r="A592" s="4" t="s">
        <v>75</v>
      </c>
    </row>
    <row r="593" ht="15">
      <c r="A593" s="4" t="s">
        <v>75</v>
      </c>
    </row>
    <row r="594" ht="15">
      <c r="A594" s="4" t="s">
        <v>75</v>
      </c>
    </row>
    <row r="595" ht="15">
      <c r="A595" s="4" t="s">
        <v>75</v>
      </c>
    </row>
    <row r="596" ht="15">
      <c r="A596" s="4" t="s">
        <v>75</v>
      </c>
    </row>
    <row r="597" ht="15">
      <c r="A597" s="4" t="s">
        <v>75</v>
      </c>
    </row>
    <row r="598" ht="15">
      <c r="A598" s="4" t="s">
        <v>75</v>
      </c>
    </row>
    <row r="599" ht="15">
      <c r="A599" s="4" t="s">
        <v>75</v>
      </c>
    </row>
    <row r="600" ht="15">
      <c r="A600" s="4" t="s">
        <v>75</v>
      </c>
    </row>
    <row r="601" ht="15">
      <c r="A601" s="4" t="s">
        <v>75</v>
      </c>
    </row>
    <row r="602" ht="15">
      <c r="A602" s="4" t="s">
        <v>75</v>
      </c>
    </row>
    <row r="603" ht="15">
      <c r="A603" s="4" t="s">
        <v>75</v>
      </c>
    </row>
    <row r="604" ht="15">
      <c r="A604" s="4" t="s">
        <v>75</v>
      </c>
    </row>
    <row r="605" ht="15">
      <c r="A605" s="4" t="s">
        <v>75</v>
      </c>
    </row>
    <row r="606" ht="15">
      <c r="A606" s="4" t="s">
        <v>75</v>
      </c>
    </row>
    <row r="607" ht="15">
      <c r="A607" s="4" t="s">
        <v>75</v>
      </c>
    </row>
    <row r="608" ht="15">
      <c r="A608" s="4" t="s">
        <v>75</v>
      </c>
    </row>
    <row r="609" ht="15">
      <c r="A609" s="4" t="s">
        <v>75</v>
      </c>
    </row>
    <row r="610" ht="15">
      <c r="A610" s="4" t="s">
        <v>75</v>
      </c>
    </row>
    <row r="611" ht="15">
      <c r="A611" s="4" t="s">
        <v>75</v>
      </c>
    </row>
    <row r="612" ht="15">
      <c r="A612" s="4" t="s">
        <v>75</v>
      </c>
    </row>
    <row r="613" ht="15">
      <c r="A613" s="4" t="s">
        <v>75</v>
      </c>
    </row>
    <row r="614" ht="15">
      <c r="A614" s="4" t="s">
        <v>75</v>
      </c>
    </row>
    <row r="615" ht="15">
      <c r="A615" s="4" t="s">
        <v>75</v>
      </c>
    </row>
    <row r="616" ht="15">
      <c r="A616" s="4" t="s">
        <v>75</v>
      </c>
    </row>
    <row r="617" ht="15">
      <c r="A617" s="4" t="s">
        <v>75</v>
      </c>
    </row>
    <row r="618" ht="15">
      <c r="A618" s="4" t="s">
        <v>75</v>
      </c>
    </row>
    <row r="619" ht="15">
      <c r="A619" s="4" t="s">
        <v>75</v>
      </c>
    </row>
    <row r="620" ht="15">
      <c r="A620" s="4" t="s">
        <v>75</v>
      </c>
    </row>
    <row r="621" ht="15">
      <c r="A621" s="4" t="s">
        <v>75</v>
      </c>
    </row>
    <row r="622" ht="15">
      <c r="A622" s="4" t="s">
        <v>75</v>
      </c>
    </row>
    <row r="623" ht="15">
      <c r="A623" s="4" t="s">
        <v>75</v>
      </c>
    </row>
    <row r="624" ht="15">
      <c r="A624" s="4" t="s">
        <v>75</v>
      </c>
    </row>
    <row r="625" ht="15">
      <c r="A625" s="4" t="s">
        <v>75</v>
      </c>
    </row>
    <row r="626" ht="15">
      <c r="A626" s="4" t="s">
        <v>75</v>
      </c>
    </row>
    <row r="627" ht="15">
      <c r="A627" s="4" t="s">
        <v>75</v>
      </c>
    </row>
    <row r="628" ht="15">
      <c r="A628" s="4" t="s">
        <v>75</v>
      </c>
    </row>
    <row r="629" ht="15">
      <c r="A629" s="4" t="s">
        <v>75</v>
      </c>
    </row>
    <row r="630" ht="15">
      <c r="A630" s="4" t="s">
        <v>75</v>
      </c>
    </row>
    <row r="631" ht="15">
      <c r="A631" s="4" t="s">
        <v>75</v>
      </c>
    </row>
    <row r="632" ht="15">
      <c r="A632" s="4" t="s">
        <v>75</v>
      </c>
    </row>
    <row r="633" ht="15">
      <c r="A633" s="4" t="s">
        <v>75</v>
      </c>
    </row>
    <row r="634" ht="15">
      <c r="A634" s="4" t="s">
        <v>75</v>
      </c>
    </row>
    <row r="635" ht="15">
      <c r="A635" s="4" t="s">
        <v>75</v>
      </c>
    </row>
    <row r="636" ht="15">
      <c r="A636" s="4" t="s">
        <v>75</v>
      </c>
    </row>
    <row r="637" ht="15">
      <c r="A637" s="4" t="s">
        <v>75</v>
      </c>
    </row>
    <row r="638" ht="15">
      <c r="A638" s="4" t="s">
        <v>75</v>
      </c>
    </row>
    <row r="639" ht="15">
      <c r="A639" s="4" t="s">
        <v>75</v>
      </c>
    </row>
    <row r="640" ht="15">
      <c r="A640" s="4" t="s">
        <v>75</v>
      </c>
    </row>
    <row r="641" ht="15">
      <c r="A641" s="4" t="s">
        <v>75</v>
      </c>
    </row>
    <row r="642" ht="15">
      <c r="A642" s="4" t="s">
        <v>75</v>
      </c>
    </row>
    <row r="643" ht="15">
      <c r="A643" s="4" t="s">
        <v>75</v>
      </c>
    </row>
    <row r="644" ht="15">
      <c r="A644" s="4" t="s">
        <v>75</v>
      </c>
    </row>
    <row r="645" ht="15">
      <c r="A645" s="4" t="s">
        <v>75</v>
      </c>
    </row>
    <row r="646" ht="15">
      <c r="A646" s="4" t="s">
        <v>75</v>
      </c>
    </row>
    <row r="647" ht="15">
      <c r="A647" s="4" t="s">
        <v>75</v>
      </c>
    </row>
    <row r="648" ht="15">
      <c r="A648" s="4" t="s">
        <v>75</v>
      </c>
    </row>
    <row r="649" ht="15">
      <c r="A649" s="4" t="s">
        <v>75</v>
      </c>
    </row>
    <row r="650" ht="15">
      <c r="A650" s="4" t="s">
        <v>75</v>
      </c>
    </row>
    <row r="651" ht="15">
      <c r="A651" s="4" t="s">
        <v>75</v>
      </c>
    </row>
    <row r="652" ht="15">
      <c r="A652" s="4" t="s">
        <v>75</v>
      </c>
    </row>
    <row r="653" ht="15">
      <c r="A653" s="4" t="s">
        <v>75</v>
      </c>
    </row>
    <row r="654" ht="15">
      <c r="A654" s="4" t="s">
        <v>75</v>
      </c>
    </row>
    <row r="655" ht="15">
      <c r="A655" s="4" t="s">
        <v>75</v>
      </c>
    </row>
    <row r="656" ht="15">
      <c r="A656" s="4" t="s">
        <v>75</v>
      </c>
    </row>
    <row r="657" ht="15">
      <c r="A657" s="4" t="s">
        <v>75</v>
      </c>
    </row>
    <row r="658" ht="15">
      <c r="A658" s="4" t="s">
        <v>75</v>
      </c>
    </row>
    <row r="659" ht="15">
      <c r="A659" s="4" t="s">
        <v>75</v>
      </c>
    </row>
    <row r="660" ht="15">
      <c r="A660" s="4" t="s">
        <v>75</v>
      </c>
    </row>
    <row r="661" ht="15">
      <c r="A661" s="4" t="s">
        <v>75</v>
      </c>
    </row>
    <row r="662" ht="15">
      <c r="A662" s="4" t="s">
        <v>75</v>
      </c>
    </row>
    <row r="663" ht="15">
      <c r="A663" s="4" t="s">
        <v>75</v>
      </c>
    </row>
    <row r="664" ht="15">
      <c r="A664" s="4" t="s">
        <v>75</v>
      </c>
    </row>
    <row r="665" ht="15">
      <c r="A665" s="4" t="s">
        <v>75</v>
      </c>
    </row>
    <row r="666" ht="15">
      <c r="A666" s="4" t="s">
        <v>75</v>
      </c>
    </row>
    <row r="667" ht="15">
      <c r="A667" s="4" t="s">
        <v>75</v>
      </c>
    </row>
    <row r="668" ht="15">
      <c r="A668" s="4" t="s">
        <v>75</v>
      </c>
    </row>
    <row r="669" ht="15">
      <c r="A669" s="4" t="s">
        <v>75</v>
      </c>
    </row>
    <row r="670" ht="15">
      <c r="A670" s="4" t="s">
        <v>75</v>
      </c>
    </row>
    <row r="671" ht="15">
      <c r="A671" s="4" t="s">
        <v>75</v>
      </c>
    </row>
    <row r="672" ht="15">
      <c r="A672" s="4" t="s">
        <v>75</v>
      </c>
    </row>
    <row r="673" ht="15">
      <c r="A673" s="4" t="s">
        <v>75</v>
      </c>
    </row>
    <row r="674" ht="15">
      <c r="A674" s="4" t="s">
        <v>75</v>
      </c>
    </row>
    <row r="675" ht="15">
      <c r="A675" s="4" t="s">
        <v>75</v>
      </c>
    </row>
    <row r="676" ht="15">
      <c r="A676" s="4" t="s">
        <v>75</v>
      </c>
    </row>
    <row r="677" ht="15">
      <c r="A677" s="4" t="s">
        <v>75</v>
      </c>
    </row>
    <row r="678" ht="15">
      <c r="A678" s="4" t="s">
        <v>75</v>
      </c>
    </row>
    <row r="679" ht="15">
      <c r="A679" s="4" t="s">
        <v>75</v>
      </c>
    </row>
    <row r="680" ht="15">
      <c r="A680" s="4" t="s">
        <v>75</v>
      </c>
    </row>
    <row r="681" ht="15">
      <c r="A681" s="4" t="s">
        <v>75</v>
      </c>
    </row>
    <row r="682" ht="15">
      <c r="A682" s="4" t="s">
        <v>75</v>
      </c>
    </row>
    <row r="683" ht="15">
      <c r="A683" s="4" t="s">
        <v>75</v>
      </c>
    </row>
    <row r="684" ht="15">
      <c r="A684" s="4" t="s">
        <v>75</v>
      </c>
    </row>
    <row r="685" ht="15">
      <c r="A685" s="4" t="s">
        <v>75</v>
      </c>
    </row>
    <row r="686" ht="15">
      <c r="A686" s="4" t="s">
        <v>75</v>
      </c>
    </row>
    <row r="687" ht="15">
      <c r="A687" s="4" t="s">
        <v>75</v>
      </c>
    </row>
    <row r="688" ht="15">
      <c r="A688" s="4" t="s">
        <v>75</v>
      </c>
    </row>
    <row r="689" ht="15">
      <c r="A689" s="4" t="s">
        <v>75</v>
      </c>
    </row>
    <row r="690" ht="15">
      <c r="A690" s="4" t="s">
        <v>75</v>
      </c>
    </row>
    <row r="691" ht="15">
      <c r="A691" s="4" t="s">
        <v>75</v>
      </c>
    </row>
    <row r="692" ht="15">
      <c r="A692" s="4" t="s">
        <v>75</v>
      </c>
    </row>
    <row r="693" ht="15">
      <c r="A693" s="4" t="s">
        <v>75</v>
      </c>
    </row>
    <row r="694" ht="15">
      <c r="A694" s="4" t="s">
        <v>75</v>
      </c>
    </row>
    <row r="695" ht="15">
      <c r="A695" s="4" t="s">
        <v>75</v>
      </c>
    </row>
    <row r="696" ht="15">
      <c r="A696" s="4" t="s">
        <v>75</v>
      </c>
    </row>
    <row r="697" ht="15">
      <c r="A697" s="4" t="s">
        <v>75</v>
      </c>
    </row>
    <row r="698" ht="15">
      <c r="A698" s="4" t="s">
        <v>75</v>
      </c>
    </row>
    <row r="699" ht="15">
      <c r="A699" s="4" t="s">
        <v>75</v>
      </c>
    </row>
    <row r="700" ht="15">
      <c r="A700" s="4" t="s">
        <v>75</v>
      </c>
    </row>
    <row r="701" ht="15">
      <c r="A701" s="4" t="s">
        <v>75</v>
      </c>
    </row>
    <row r="702" ht="15">
      <c r="A702" s="4" t="s">
        <v>75</v>
      </c>
    </row>
    <row r="703" ht="15">
      <c r="A703" s="4" t="s">
        <v>75</v>
      </c>
    </row>
    <row r="704" ht="15">
      <c r="A704" s="4" t="s">
        <v>75</v>
      </c>
    </row>
    <row r="705" ht="15">
      <c r="A705" s="4" t="s">
        <v>75</v>
      </c>
    </row>
    <row r="706" ht="15">
      <c r="A706" s="4" t="s">
        <v>75</v>
      </c>
    </row>
    <row r="707" ht="15">
      <c r="A707" s="4" t="s">
        <v>75</v>
      </c>
    </row>
    <row r="708" ht="15">
      <c r="A708" s="4" t="s">
        <v>75</v>
      </c>
    </row>
    <row r="709" ht="15">
      <c r="A709" s="4" t="s">
        <v>75</v>
      </c>
    </row>
    <row r="710" ht="15">
      <c r="A710" s="4" t="s">
        <v>75</v>
      </c>
    </row>
    <row r="711" ht="15">
      <c r="A711" s="4" t="s">
        <v>75</v>
      </c>
    </row>
    <row r="712" ht="15">
      <c r="A712" s="4" t="s">
        <v>75</v>
      </c>
    </row>
    <row r="713" ht="15">
      <c r="A713" s="4" t="s">
        <v>75</v>
      </c>
    </row>
    <row r="714" ht="15">
      <c r="A714" s="4" t="s">
        <v>75</v>
      </c>
    </row>
    <row r="715" ht="15">
      <c r="A715" s="4" t="s">
        <v>75</v>
      </c>
    </row>
    <row r="716" ht="15">
      <c r="A716" s="4" t="s">
        <v>75</v>
      </c>
    </row>
    <row r="717" ht="15">
      <c r="A717" s="4" t="s">
        <v>75</v>
      </c>
    </row>
    <row r="718" ht="15">
      <c r="A718" s="4" t="s">
        <v>75</v>
      </c>
    </row>
    <row r="719" ht="15">
      <c r="A719" s="4" t="s">
        <v>75</v>
      </c>
    </row>
    <row r="720" ht="15">
      <c r="A720" s="4" t="s">
        <v>75</v>
      </c>
    </row>
    <row r="721" ht="15">
      <c r="A721" s="4" t="s">
        <v>75</v>
      </c>
    </row>
    <row r="722" ht="15">
      <c r="A722" s="4" t="s">
        <v>75</v>
      </c>
    </row>
    <row r="723" ht="15">
      <c r="A723" s="4" t="s">
        <v>75</v>
      </c>
    </row>
    <row r="724" ht="15">
      <c r="A724" s="4" t="s">
        <v>75</v>
      </c>
    </row>
    <row r="725" ht="15">
      <c r="A725" s="4" t="s">
        <v>75</v>
      </c>
    </row>
    <row r="726" ht="15">
      <c r="A726" s="4" t="s">
        <v>75</v>
      </c>
    </row>
    <row r="727" ht="15">
      <c r="A727" s="4" t="s">
        <v>75</v>
      </c>
    </row>
    <row r="728" ht="15">
      <c r="A728" s="4" t="s">
        <v>75</v>
      </c>
    </row>
    <row r="729" ht="15">
      <c r="A729" s="4" t="s">
        <v>75</v>
      </c>
    </row>
    <row r="730" ht="15">
      <c r="A730" s="4" t="s">
        <v>75</v>
      </c>
    </row>
    <row r="731" ht="15">
      <c r="A731" s="4" t="s">
        <v>75</v>
      </c>
    </row>
    <row r="732" ht="15">
      <c r="A732" s="4" t="s">
        <v>75</v>
      </c>
    </row>
    <row r="733" ht="15">
      <c r="A733" s="4" t="s">
        <v>75</v>
      </c>
    </row>
    <row r="734" ht="15">
      <c r="A734" s="4" t="s">
        <v>75</v>
      </c>
    </row>
    <row r="735" ht="15">
      <c r="A735" s="4" t="s">
        <v>75</v>
      </c>
    </row>
    <row r="736" ht="15">
      <c r="A736" s="4" t="s">
        <v>75</v>
      </c>
    </row>
    <row r="737" ht="15">
      <c r="A737" s="4" t="s">
        <v>75</v>
      </c>
    </row>
    <row r="738" ht="15">
      <c r="A738" s="4" t="s">
        <v>75</v>
      </c>
    </row>
    <row r="739" ht="15">
      <c r="A739" s="4" t="s">
        <v>75</v>
      </c>
    </row>
    <row r="740" ht="15">
      <c r="A740" s="4" t="s">
        <v>75</v>
      </c>
    </row>
    <row r="741" ht="15">
      <c r="A741" s="4" t="s">
        <v>75</v>
      </c>
    </row>
    <row r="742" ht="15">
      <c r="A742" s="4" t="s">
        <v>75</v>
      </c>
    </row>
    <row r="743" ht="15">
      <c r="A743" s="4" t="s">
        <v>75</v>
      </c>
    </row>
    <row r="744" ht="15">
      <c r="A744" s="4" t="s">
        <v>75</v>
      </c>
    </row>
    <row r="745" ht="15">
      <c r="A745" s="4" t="s">
        <v>75</v>
      </c>
    </row>
    <row r="746" ht="15">
      <c r="A746" s="4" t="s">
        <v>75</v>
      </c>
    </row>
    <row r="747" ht="15">
      <c r="A747" s="4" t="s">
        <v>75</v>
      </c>
    </row>
    <row r="748" ht="15">
      <c r="A748" s="4" t="s">
        <v>75</v>
      </c>
    </row>
    <row r="749" ht="15">
      <c r="A749" s="4" t="s">
        <v>75</v>
      </c>
    </row>
    <row r="750" ht="15">
      <c r="A750" s="4" t="s">
        <v>75</v>
      </c>
    </row>
    <row r="751" ht="15">
      <c r="A751" s="4" t="s">
        <v>75</v>
      </c>
    </row>
    <row r="752" ht="15">
      <c r="A752" s="4" t="s">
        <v>75</v>
      </c>
    </row>
    <row r="753" ht="15">
      <c r="A753" s="4" t="s">
        <v>75</v>
      </c>
    </row>
    <row r="754" ht="15">
      <c r="A754" s="4" t="s">
        <v>75</v>
      </c>
    </row>
    <row r="755" ht="15">
      <c r="A755" s="4" t="s">
        <v>75</v>
      </c>
    </row>
    <row r="756" ht="15">
      <c r="A756" s="4" t="s">
        <v>75</v>
      </c>
    </row>
    <row r="757" ht="15">
      <c r="A757" s="4" t="s">
        <v>75</v>
      </c>
    </row>
    <row r="758" ht="15">
      <c r="A758" s="4" t="s">
        <v>75</v>
      </c>
    </row>
    <row r="759" ht="15">
      <c r="A759" s="4" t="s">
        <v>75</v>
      </c>
    </row>
    <row r="760" ht="15">
      <c r="A760" s="4" t="s">
        <v>75</v>
      </c>
    </row>
    <row r="761" ht="15">
      <c r="A761" s="4" t="s">
        <v>75</v>
      </c>
    </row>
    <row r="762" ht="15">
      <c r="A762" s="4" t="s">
        <v>75</v>
      </c>
    </row>
    <row r="763" ht="15">
      <c r="A763" s="4" t="s">
        <v>75</v>
      </c>
    </row>
    <row r="764" ht="15">
      <c r="A764" s="4" t="s">
        <v>75</v>
      </c>
    </row>
    <row r="765" ht="15">
      <c r="A765" s="4" t="s">
        <v>75</v>
      </c>
    </row>
    <row r="766" ht="15">
      <c r="A766" s="4" t="s">
        <v>75</v>
      </c>
    </row>
    <row r="767" ht="15">
      <c r="A767" s="4" t="s">
        <v>75</v>
      </c>
    </row>
    <row r="768" ht="15">
      <c r="A768" s="4" t="s">
        <v>75</v>
      </c>
    </row>
    <row r="769" ht="15">
      <c r="A769" s="4" t="s">
        <v>75</v>
      </c>
    </row>
    <row r="770" ht="15">
      <c r="A770" s="4" t="s">
        <v>75</v>
      </c>
    </row>
    <row r="771" ht="15">
      <c r="A771" s="4" t="s">
        <v>75</v>
      </c>
    </row>
    <row r="772" ht="15">
      <c r="A772" s="4" t="s">
        <v>75</v>
      </c>
    </row>
    <row r="773" ht="15">
      <c r="A773" s="4" t="s">
        <v>75</v>
      </c>
    </row>
    <row r="774" ht="15">
      <c r="A774" s="4" t="s">
        <v>75</v>
      </c>
    </row>
    <row r="775" ht="15">
      <c r="A775" s="4" t="s">
        <v>75</v>
      </c>
    </row>
    <row r="776" ht="15">
      <c r="A776" s="4" t="s">
        <v>75</v>
      </c>
    </row>
    <row r="777" ht="15">
      <c r="A777" s="4" t="s">
        <v>75</v>
      </c>
    </row>
    <row r="778" ht="15">
      <c r="A778" s="4" t="s">
        <v>75</v>
      </c>
    </row>
    <row r="779" ht="15">
      <c r="A779" s="4" t="s">
        <v>75</v>
      </c>
    </row>
    <row r="780" ht="15">
      <c r="A780" s="4" t="s">
        <v>75</v>
      </c>
    </row>
    <row r="781" ht="15">
      <c r="A781" s="4" t="s">
        <v>75</v>
      </c>
    </row>
    <row r="782" ht="15">
      <c r="A782" s="4" t="s">
        <v>75</v>
      </c>
    </row>
    <row r="783" ht="15">
      <c r="A783" s="4" t="s">
        <v>75</v>
      </c>
    </row>
    <row r="784" ht="15">
      <c r="A784" s="4" t="s">
        <v>75</v>
      </c>
    </row>
    <row r="785" ht="15">
      <c r="A785" s="4" t="s">
        <v>75</v>
      </c>
    </row>
    <row r="786" ht="15">
      <c r="A786" s="4" t="s">
        <v>75</v>
      </c>
    </row>
    <row r="787" ht="15">
      <c r="A787" s="4" t="s">
        <v>75</v>
      </c>
    </row>
    <row r="788" ht="15">
      <c r="A788" s="4" t="s">
        <v>75</v>
      </c>
    </row>
    <row r="789" ht="15">
      <c r="A789" s="4" t="s">
        <v>75</v>
      </c>
    </row>
    <row r="790" ht="15">
      <c r="A790" s="4" t="s">
        <v>75</v>
      </c>
    </row>
    <row r="791" ht="15">
      <c r="A791" s="4" t="s">
        <v>75</v>
      </c>
    </row>
    <row r="792" ht="15">
      <c r="A792" s="4" t="s">
        <v>75</v>
      </c>
    </row>
    <row r="793" ht="15">
      <c r="A793" s="4" t="s">
        <v>75</v>
      </c>
    </row>
    <row r="794" ht="15">
      <c r="A794" s="4" t="s">
        <v>75</v>
      </c>
    </row>
    <row r="795" ht="15">
      <c r="A795" s="4" t="s">
        <v>75</v>
      </c>
    </row>
    <row r="796" ht="15">
      <c r="A796" s="4" t="s">
        <v>75</v>
      </c>
    </row>
    <row r="797" ht="15">
      <c r="A797" s="4" t="s">
        <v>75</v>
      </c>
    </row>
    <row r="798" ht="15">
      <c r="A798" s="4" t="s">
        <v>75</v>
      </c>
    </row>
    <row r="799" ht="15">
      <c r="A799" s="4" t="s">
        <v>75</v>
      </c>
    </row>
    <row r="800" ht="15">
      <c r="A800" s="4" t="s">
        <v>75</v>
      </c>
    </row>
    <row r="801" ht="15">
      <c r="A801" s="4" t="s">
        <v>75</v>
      </c>
    </row>
    <row r="802" ht="15">
      <c r="A802" s="4" t="s">
        <v>75</v>
      </c>
    </row>
    <row r="803" ht="15">
      <c r="A803" s="4" t="s">
        <v>75</v>
      </c>
    </row>
    <row r="804" ht="15">
      <c r="A804" s="4" t="s">
        <v>75</v>
      </c>
    </row>
    <row r="805" ht="15">
      <c r="A805" s="4" t="s">
        <v>75</v>
      </c>
    </row>
    <row r="806" ht="15">
      <c r="A806" s="4" t="s">
        <v>75</v>
      </c>
    </row>
    <row r="807" ht="15">
      <c r="A807" s="4" t="s">
        <v>75</v>
      </c>
    </row>
    <row r="808" ht="15">
      <c r="A808" s="4" t="s">
        <v>75</v>
      </c>
    </row>
    <row r="809" ht="15">
      <c r="A809" s="4" t="s">
        <v>75</v>
      </c>
    </row>
    <row r="810" ht="15">
      <c r="A810" s="4" t="s">
        <v>75</v>
      </c>
    </row>
    <row r="811" ht="15">
      <c r="A811" s="4" t="s">
        <v>75</v>
      </c>
    </row>
    <row r="812" ht="15">
      <c r="A812" s="4" t="s">
        <v>75</v>
      </c>
    </row>
    <row r="813" ht="15">
      <c r="A813" s="4" t="s">
        <v>75</v>
      </c>
    </row>
    <row r="814" ht="15">
      <c r="A814" s="4" t="s">
        <v>75</v>
      </c>
    </row>
    <row r="815" ht="15">
      <c r="A815" s="4" t="s">
        <v>75</v>
      </c>
    </row>
    <row r="816" ht="15">
      <c r="A816" s="4" t="s">
        <v>75</v>
      </c>
    </row>
    <row r="817" ht="15">
      <c r="A817" s="4" t="s">
        <v>75</v>
      </c>
    </row>
    <row r="818" ht="15">
      <c r="A818" s="4" t="s">
        <v>75</v>
      </c>
    </row>
    <row r="819" ht="15">
      <c r="A819" s="4" t="s">
        <v>75</v>
      </c>
    </row>
    <row r="820" ht="15">
      <c r="A820" s="4" t="s">
        <v>75</v>
      </c>
    </row>
    <row r="821" ht="15">
      <c r="A821" s="4" t="s">
        <v>75</v>
      </c>
    </row>
    <row r="822" ht="15">
      <c r="A822" s="4" t="s">
        <v>75</v>
      </c>
    </row>
    <row r="823" ht="15">
      <c r="A823" s="4" t="s">
        <v>75</v>
      </c>
    </row>
    <row r="824" ht="15">
      <c r="A824" s="4" t="s">
        <v>75</v>
      </c>
    </row>
    <row r="825" ht="15">
      <c r="A825" s="4" t="s">
        <v>75</v>
      </c>
    </row>
    <row r="826" ht="15">
      <c r="A826" s="4" t="s">
        <v>75</v>
      </c>
    </row>
    <row r="827" ht="15">
      <c r="A827" s="4" t="s">
        <v>75</v>
      </c>
    </row>
    <row r="828" ht="15">
      <c r="A828" s="4" t="s">
        <v>75</v>
      </c>
    </row>
    <row r="829" ht="15">
      <c r="A829" s="4" t="s">
        <v>75</v>
      </c>
    </row>
    <row r="830" ht="15">
      <c r="A830" s="4" t="s">
        <v>75</v>
      </c>
    </row>
    <row r="831" ht="15">
      <c r="A831" s="4" t="s">
        <v>75</v>
      </c>
    </row>
    <row r="832" ht="15">
      <c r="A832" s="4" t="s">
        <v>75</v>
      </c>
    </row>
    <row r="833" ht="15">
      <c r="A833" s="4" t="s">
        <v>75</v>
      </c>
    </row>
    <row r="834" ht="15">
      <c r="A834" s="4" t="s">
        <v>75</v>
      </c>
    </row>
    <row r="835" ht="15">
      <c r="A835" s="4" t="s">
        <v>75</v>
      </c>
    </row>
    <row r="836" ht="15">
      <c r="A836" s="4" t="s">
        <v>75</v>
      </c>
    </row>
    <row r="837" ht="15">
      <c r="A837" s="4" t="s">
        <v>75</v>
      </c>
    </row>
    <row r="838" ht="15">
      <c r="A838" s="4" t="s">
        <v>75</v>
      </c>
    </row>
    <row r="839" ht="15">
      <c r="A839" s="4" t="s">
        <v>75</v>
      </c>
    </row>
    <row r="840" ht="15">
      <c r="A840" s="4" t="s">
        <v>75</v>
      </c>
    </row>
    <row r="841" ht="15">
      <c r="A841" s="4" t="s">
        <v>75</v>
      </c>
    </row>
    <row r="842" ht="15">
      <c r="A842" s="4" t="s">
        <v>75</v>
      </c>
    </row>
    <row r="843" ht="15">
      <c r="A843" s="4" t="s">
        <v>75</v>
      </c>
    </row>
    <row r="844" ht="15">
      <c r="A844" s="4" t="s">
        <v>75</v>
      </c>
    </row>
    <row r="845" ht="15">
      <c r="A845" s="4" t="s">
        <v>75</v>
      </c>
    </row>
    <row r="846" ht="15">
      <c r="A846" s="4" t="s">
        <v>75</v>
      </c>
    </row>
    <row r="847" ht="15">
      <c r="A847" s="4" t="s">
        <v>75</v>
      </c>
    </row>
    <row r="848" ht="15">
      <c r="A848" s="4" t="s">
        <v>75</v>
      </c>
    </row>
    <row r="849" ht="15">
      <c r="A849" s="4" t="s">
        <v>75</v>
      </c>
    </row>
    <row r="850" ht="15">
      <c r="A850" s="4" t="s">
        <v>75</v>
      </c>
    </row>
    <row r="851" ht="15">
      <c r="A851" s="4" t="s">
        <v>75</v>
      </c>
    </row>
    <row r="852" ht="15">
      <c r="A852" s="4" t="s">
        <v>75</v>
      </c>
    </row>
    <row r="853" ht="15">
      <c r="A853" s="4" t="s">
        <v>75</v>
      </c>
    </row>
    <row r="854" ht="15">
      <c r="A854" s="4" t="s">
        <v>75</v>
      </c>
    </row>
    <row r="855" ht="15">
      <c r="A855" s="4" t="s">
        <v>75</v>
      </c>
    </row>
    <row r="856" ht="15">
      <c r="A856" s="4" t="s">
        <v>75</v>
      </c>
    </row>
    <row r="857" ht="15">
      <c r="A857" s="4" t="s">
        <v>75</v>
      </c>
    </row>
    <row r="858" ht="15">
      <c r="A858" s="4" t="s">
        <v>75</v>
      </c>
    </row>
    <row r="859" ht="15">
      <c r="A859" s="4" t="s">
        <v>75</v>
      </c>
    </row>
    <row r="860" ht="15">
      <c r="A860" s="4" t="s">
        <v>75</v>
      </c>
    </row>
    <row r="861" ht="15">
      <c r="A861" s="4" t="s">
        <v>75</v>
      </c>
    </row>
    <row r="862" ht="15">
      <c r="A862" s="4" t="s">
        <v>75</v>
      </c>
    </row>
    <row r="863" ht="15">
      <c r="A863" s="4" t="s">
        <v>75</v>
      </c>
    </row>
    <row r="864" ht="15">
      <c r="A864" s="4" t="s">
        <v>75</v>
      </c>
    </row>
    <row r="865" ht="15">
      <c r="A865" s="4" t="s">
        <v>75</v>
      </c>
    </row>
    <row r="866" ht="15">
      <c r="A866" s="4" t="s">
        <v>75</v>
      </c>
    </row>
    <row r="867" ht="15">
      <c r="A867" s="4" t="s">
        <v>75</v>
      </c>
    </row>
    <row r="868" ht="15">
      <c r="A868" s="4" t="s">
        <v>75</v>
      </c>
    </row>
    <row r="869" ht="15">
      <c r="A869" s="4" t="s">
        <v>75</v>
      </c>
    </row>
    <row r="870" ht="15">
      <c r="A870" s="4" t="s">
        <v>75</v>
      </c>
    </row>
    <row r="871" ht="15">
      <c r="A871" s="4" t="s">
        <v>75</v>
      </c>
    </row>
    <row r="872" ht="15">
      <c r="A872" s="4" t="s">
        <v>75</v>
      </c>
    </row>
    <row r="873" ht="15">
      <c r="A873" s="4" t="s">
        <v>75</v>
      </c>
    </row>
    <row r="874" ht="15">
      <c r="A874" s="4" t="s">
        <v>75</v>
      </c>
    </row>
    <row r="875" ht="15">
      <c r="A875" s="4" t="s">
        <v>75</v>
      </c>
    </row>
    <row r="876" ht="15">
      <c r="A876" s="4" t="s">
        <v>75</v>
      </c>
    </row>
    <row r="877" ht="15">
      <c r="A877" s="4" t="s">
        <v>75</v>
      </c>
    </row>
    <row r="878" ht="15">
      <c r="A878" s="4" t="s">
        <v>75</v>
      </c>
    </row>
    <row r="879" ht="15">
      <c r="A879" s="4" t="s">
        <v>75</v>
      </c>
    </row>
    <row r="880" ht="15">
      <c r="A880" s="4" t="s">
        <v>75</v>
      </c>
    </row>
    <row r="881" ht="15">
      <c r="A881" s="4" t="s">
        <v>75</v>
      </c>
    </row>
    <row r="882" ht="15">
      <c r="A882" s="4" t="s">
        <v>75</v>
      </c>
    </row>
    <row r="883" ht="15">
      <c r="A883" s="4" t="s">
        <v>75</v>
      </c>
    </row>
    <row r="884" ht="15">
      <c r="A884" s="4" t="s">
        <v>75</v>
      </c>
    </row>
    <row r="885" ht="15">
      <c r="A885" s="4" t="s">
        <v>75</v>
      </c>
    </row>
    <row r="886" ht="15">
      <c r="A886" s="4" t="s">
        <v>75</v>
      </c>
    </row>
    <row r="887" ht="15">
      <c r="A887" s="4" t="s">
        <v>75</v>
      </c>
    </row>
    <row r="888" ht="15">
      <c r="A888" s="4" t="s">
        <v>75</v>
      </c>
    </row>
    <row r="889" ht="15">
      <c r="A889" s="4" t="s">
        <v>75</v>
      </c>
    </row>
    <row r="890" ht="15">
      <c r="A890" s="4" t="s">
        <v>75</v>
      </c>
    </row>
    <row r="891" ht="15">
      <c r="A891" s="4" t="s">
        <v>75</v>
      </c>
    </row>
    <row r="892" ht="15">
      <c r="A892" s="4" t="s">
        <v>75</v>
      </c>
    </row>
    <row r="893" ht="15">
      <c r="A893" s="4" t="s">
        <v>75</v>
      </c>
    </row>
    <row r="894" ht="15">
      <c r="A894" s="4" t="s">
        <v>75</v>
      </c>
    </row>
    <row r="895" ht="15">
      <c r="A895" s="4" t="s">
        <v>75</v>
      </c>
    </row>
    <row r="896" ht="15">
      <c r="A896" s="4" t="s">
        <v>75</v>
      </c>
    </row>
    <row r="897" ht="15">
      <c r="A897" s="4" t="s">
        <v>75</v>
      </c>
    </row>
    <row r="898" ht="15">
      <c r="A898" s="4" t="s">
        <v>75</v>
      </c>
    </row>
    <row r="899" ht="15">
      <c r="A899" s="4" t="s">
        <v>75</v>
      </c>
    </row>
    <row r="900" ht="15">
      <c r="A900" s="4" t="s">
        <v>75</v>
      </c>
    </row>
    <row r="901" ht="15">
      <c r="A901" s="4" t="s">
        <v>75</v>
      </c>
    </row>
    <row r="902" ht="15">
      <c r="A902" s="4" t="s">
        <v>75</v>
      </c>
    </row>
    <row r="903" ht="15">
      <c r="A903" s="4" t="s">
        <v>75</v>
      </c>
    </row>
    <row r="904" ht="15">
      <c r="A904" s="4" t="s">
        <v>75</v>
      </c>
    </row>
    <row r="905" ht="15">
      <c r="A905" s="4" t="s">
        <v>75</v>
      </c>
    </row>
    <row r="906" ht="15">
      <c r="A906" s="4" t="s">
        <v>75</v>
      </c>
    </row>
    <row r="907" ht="15">
      <c r="A907" s="4" t="s">
        <v>75</v>
      </c>
    </row>
    <row r="908" ht="15">
      <c r="A908" s="4" t="s">
        <v>75</v>
      </c>
    </row>
    <row r="909" ht="15">
      <c r="A909" s="4" t="s">
        <v>75</v>
      </c>
    </row>
    <row r="910" ht="15">
      <c r="A910" s="4" t="s">
        <v>75</v>
      </c>
    </row>
    <row r="911" ht="15">
      <c r="A911" s="4" t="s">
        <v>75</v>
      </c>
    </row>
    <row r="912" ht="15">
      <c r="A912" s="4" t="s">
        <v>75</v>
      </c>
    </row>
    <row r="913" ht="15">
      <c r="A913" s="4" t="s">
        <v>75</v>
      </c>
    </row>
    <row r="914" ht="15">
      <c r="A914" s="4" t="s">
        <v>75</v>
      </c>
    </row>
    <row r="915" ht="15">
      <c r="A915" s="4" t="s">
        <v>75</v>
      </c>
    </row>
    <row r="916" ht="15">
      <c r="A916" s="4" t="s">
        <v>75</v>
      </c>
    </row>
    <row r="917" ht="15">
      <c r="A917" s="4" t="s">
        <v>75</v>
      </c>
    </row>
    <row r="918" ht="15">
      <c r="A918" s="4" t="s">
        <v>75</v>
      </c>
    </row>
    <row r="919" ht="15">
      <c r="A919" s="4" t="s">
        <v>75</v>
      </c>
    </row>
    <row r="920" ht="15">
      <c r="A920" s="4" t="s">
        <v>75</v>
      </c>
    </row>
    <row r="921" ht="15">
      <c r="A921" s="4" t="s">
        <v>75</v>
      </c>
    </row>
    <row r="922" ht="15">
      <c r="A922" s="4" t="s">
        <v>75</v>
      </c>
    </row>
    <row r="923" ht="15">
      <c r="A923" s="4" t="s">
        <v>75</v>
      </c>
    </row>
    <row r="924" ht="15">
      <c r="A924" s="4" t="s">
        <v>75</v>
      </c>
    </row>
    <row r="925" ht="15">
      <c r="A925" s="4" t="s">
        <v>75</v>
      </c>
    </row>
    <row r="926" ht="15">
      <c r="A926" s="4" t="s">
        <v>75</v>
      </c>
    </row>
    <row r="927" ht="15">
      <c r="A927" s="4" t="s">
        <v>75</v>
      </c>
    </row>
    <row r="928" ht="15">
      <c r="A928" s="4" t="s">
        <v>75</v>
      </c>
    </row>
    <row r="929" ht="15">
      <c r="A929" s="4" t="s">
        <v>75</v>
      </c>
    </row>
    <row r="930" ht="15">
      <c r="A930" s="4" t="s">
        <v>75</v>
      </c>
    </row>
    <row r="931" ht="15">
      <c r="A931" s="4" t="s">
        <v>75</v>
      </c>
    </row>
    <row r="932" ht="15">
      <c r="A932" s="4" t="s">
        <v>75</v>
      </c>
    </row>
    <row r="933" ht="15">
      <c r="A933" s="4" t="s">
        <v>75</v>
      </c>
    </row>
    <row r="934" ht="15">
      <c r="A934" s="4" t="s">
        <v>75</v>
      </c>
    </row>
    <row r="935" ht="15">
      <c r="A935" s="4" t="s">
        <v>75</v>
      </c>
    </row>
    <row r="936" ht="15">
      <c r="A936" s="4" t="s">
        <v>75</v>
      </c>
    </row>
    <row r="937" ht="15">
      <c r="A937" s="4" t="s">
        <v>75</v>
      </c>
    </row>
    <row r="938" ht="15">
      <c r="A938" s="4" t="s">
        <v>75</v>
      </c>
    </row>
    <row r="939" ht="15">
      <c r="A939" s="4" t="s">
        <v>75</v>
      </c>
    </row>
    <row r="940" ht="15">
      <c r="A940" s="4" t="s">
        <v>75</v>
      </c>
    </row>
    <row r="941" ht="15">
      <c r="A941" s="4" t="s">
        <v>75</v>
      </c>
    </row>
    <row r="942" ht="15">
      <c r="A942" s="4" t="s">
        <v>75</v>
      </c>
    </row>
    <row r="943" ht="15">
      <c r="A943" s="4" t="s">
        <v>75</v>
      </c>
    </row>
    <row r="944" ht="15">
      <c r="A944" s="4" t="s">
        <v>75</v>
      </c>
    </row>
    <row r="945" ht="15">
      <c r="A945" s="4" t="s">
        <v>75</v>
      </c>
    </row>
    <row r="946" ht="15">
      <c r="A946" s="4" t="s">
        <v>75</v>
      </c>
    </row>
    <row r="947" ht="15">
      <c r="A947" s="4" t="s">
        <v>75</v>
      </c>
    </row>
    <row r="948" ht="15">
      <c r="A948" s="4" t="s">
        <v>75</v>
      </c>
    </row>
    <row r="949" ht="15">
      <c r="A949" s="4" t="s">
        <v>75</v>
      </c>
    </row>
    <row r="950" ht="15">
      <c r="A950" s="4" t="s">
        <v>75</v>
      </c>
    </row>
    <row r="951" ht="15">
      <c r="A951" s="4" t="s">
        <v>75</v>
      </c>
    </row>
    <row r="952" ht="15">
      <c r="A952" s="4" t="s">
        <v>75</v>
      </c>
    </row>
    <row r="953" ht="15">
      <c r="A953" s="4" t="s">
        <v>75</v>
      </c>
    </row>
    <row r="954" ht="15">
      <c r="A954" s="4" t="s">
        <v>75</v>
      </c>
    </row>
    <row r="955" ht="15">
      <c r="A955" s="4" t="s">
        <v>75</v>
      </c>
    </row>
    <row r="956" ht="15">
      <c r="A956" s="4" t="s">
        <v>75</v>
      </c>
    </row>
    <row r="957" ht="15">
      <c r="A957" s="4" t="s">
        <v>75</v>
      </c>
    </row>
    <row r="958" ht="15">
      <c r="A958" s="4" t="s">
        <v>75</v>
      </c>
    </row>
    <row r="959" ht="15">
      <c r="A959" s="4" t="s">
        <v>75</v>
      </c>
    </row>
    <row r="960" ht="15">
      <c r="A960" s="4" t="s">
        <v>75</v>
      </c>
    </row>
    <row r="961" ht="15">
      <c r="A961" s="4" t="s">
        <v>75</v>
      </c>
    </row>
    <row r="962" ht="15">
      <c r="A962" s="4" t="s">
        <v>75</v>
      </c>
    </row>
    <row r="963" ht="15">
      <c r="A963" s="4" t="s">
        <v>75</v>
      </c>
    </row>
    <row r="964" ht="15">
      <c r="A964" s="4" t="s">
        <v>75</v>
      </c>
    </row>
    <row r="965" ht="15">
      <c r="A965" s="4" t="s">
        <v>75</v>
      </c>
    </row>
    <row r="966" ht="15">
      <c r="A966" s="4" t="s">
        <v>75</v>
      </c>
    </row>
    <row r="967" ht="15">
      <c r="A967" s="4" t="s">
        <v>75</v>
      </c>
    </row>
    <row r="968" ht="15">
      <c r="A968" s="4" t="s">
        <v>75</v>
      </c>
    </row>
    <row r="969" ht="15">
      <c r="A969" s="4" t="s">
        <v>75</v>
      </c>
    </row>
    <row r="970" ht="15">
      <c r="A970" s="4" t="s">
        <v>75</v>
      </c>
    </row>
    <row r="971" ht="15">
      <c r="A971" s="4" t="s">
        <v>75</v>
      </c>
    </row>
    <row r="972" ht="15">
      <c r="A972" s="4" t="s">
        <v>75</v>
      </c>
    </row>
    <row r="973" ht="15">
      <c r="A973" s="4" t="s">
        <v>75</v>
      </c>
    </row>
    <row r="974" ht="15">
      <c r="A974" s="4" t="s">
        <v>75</v>
      </c>
    </row>
    <row r="975" ht="15">
      <c r="A975" s="4" t="s">
        <v>75</v>
      </c>
    </row>
    <row r="976" ht="15">
      <c r="A976" s="4" t="s">
        <v>75</v>
      </c>
    </row>
    <row r="977" ht="15">
      <c r="A977" s="4" t="s">
        <v>75</v>
      </c>
    </row>
    <row r="978" ht="15">
      <c r="A978" s="4" t="s">
        <v>75</v>
      </c>
    </row>
    <row r="979" ht="15">
      <c r="A979" s="4" t="s">
        <v>75</v>
      </c>
    </row>
    <row r="980" ht="15">
      <c r="A980" s="4" t="s">
        <v>75</v>
      </c>
    </row>
    <row r="981" ht="15">
      <c r="A981" s="4" t="s">
        <v>75</v>
      </c>
    </row>
    <row r="982" ht="15">
      <c r="A982" s="4" t="s">
        <v>75</v>
      </c>
    </row>
    <row r="983" ht="15">
      <c r="A983" s="4" t="s">
        <v>75</v>
      </c>
    </row>
    <row r="984" ht="15">
      <c r="A984" s="4" t="s">
        <v>75</v>
      </c>
    </row>
    <row r="985" ht="15">
      <c r="A985" s="4" t="s">
        <v>75</v>
      </c>
    </row>
    <row r="986" ht="15">
      <c r="A986" s="4" t="s">
        <v>75</v>
      </c>
    </row>
    <row r="987" ht="15">
      <c r="A987" s="4" t="s">
        <v>75</v>
      </c>
    </row>
    <row r="988" ht="15">
      <c r="A988" s="4" t="s">
        <v>75</v>
      </c>
    </row>
    <row r="989" ht="15">
      <c r="A989" s="4" t="s">
        <v>75</v>
      </c>
    </row>
    <row r="990" ht="15">
      <c r="A990" s="4" t="s">
        <v>75</v>
      </c>
    </row>
    <row r="991" ht="15">
      <c r="A991" s="4" t="s">
        <v>75</v>
      </c>
    </row>
    <row r="992" ht="15">
      <c r="A992" s="4" t="s">
        <v>75</v>
      </c>
    </row>
    <row r="993" ht="15">
      <c r="A993" s="4" t="s">
        <v>75</v>
      </c>
    </row>
    <row r="994" ht="15">
      <c r="A994" s="4" t="s">
        <v>75</v>
      </c>
    </row>
    <row r="995" ht="15">
      <c r="A995" s="4" t="s">
        <v>75</v>
      </c>
    </row>
    <row r="996" ht="15">
      <c r="A996" s="4" t="s">
        <v>75</v>
      </c>
    </row>
    <row r="997" ht="15">
      <c r="A997" s="4" t="s">
        <v>75</v>
      </c>
    </row>
    <row r="998" ht="15">
      <c r="A998" s="4" t="s">
        <v>75</v>
      </c>
    </row>
    <row r="999" ht="15">
      <c r="A999" s="4" t="s">
        <v>75</v>
      </c>
    </row>
    <row r="1000" ht="15">
      <c r="A1000" s="4" t="s">
        <v>74</v>
      </c>
    </row>
    <row r="1001" ht="15">
      <c r="A1001" s="4" t="s">
        <v>74</v>
      </c>
    </row>
    <row r="1002" ht="15">
      <c r="A1002" s="4" t="s">
        <v>74</v>
      </c>
    </row>
    <row r="1003" ht="15">
      <c r="A1003" s="4" t="s">
        <v>74</v>
      </c>
    </row>
    <row r="1004" ht="15">
      <c r="A1004" s="4" t="s">
        <v>74</v>
      </c>
    </row>
    <row r="1005" ht="15">
      <c r="A1005" s="4" t="s">
        <v>74</v>
      </c>
    </row>
    <row r="1006" ht="15">
      <c r="A1006" s="4" t="s">
        <v>74</v>
      </c>
    </row>
    <row r="1007" ht="15">
      <c r="A1007" s="4" t="s">
        <v>74</v>
      </c>
    </row>
    <row r="1008" ht="15">
      <c r="A1008" s="4" t="s">
        <v>74</v>
      </c>
    </row>
    <row r="1009" ht="15">
      <c r="A1009" s="4" t="s">
        <v>74</v>
      </c>
    </row>
    <row r="1010" ht="15">
      <c r="A1010" s="4" t="s">
        <v>74</v>
      </c>
    </row>
    <row r="1011" ht="15">
      <c r="A1011" s="4" t="s">
        <v>74</v>
      </c>
    </row>
    <row r="1012" ht="15">
      <c r="A1012" s="4" t="s">
        <v>74</v>
      </c>
    </row>
    <row r="1013" ht="15">
      <c r="A1013" s="4" t="s">
        <v>74</v>
      </c>
    </row>
    <row r="1014" ht="15">
      <c r="A1014" s="4" t="s">
        <v>74</v>
      </c>
    </row>
    <row r="1015" ht="15">
      <c r="A1015" s="4" t="s">
        <v>74</v>
      </c>
    </row>
    <row r="1016" ht="15">
      <c r="A1016" s="4" t="s">
        <v>74</v>
      </c>
    </row>
    <row r="1017" ht="15">
      <c r="A1017" s="4" t="s">
        <v>74</v>
      </c>
    </row>
    <row r="1018" ht="15">
      <c r="A1018" s="4" t="s">
        <v>74</v>
      </c>
    </row>
    <row r="1019" ht="15">
      <c r="A1019" s="4" t="s">
        <v>74</v>
      </c>
    </row>
    <row r="1020" ht="15">
      <c r="A1020" s="4" t="s">
        <v>74</v>
      </c>
    </row>
    <row r="1021" ht="15">
      <c r="A1021" s="4" t="s">
        <v>74</v>
      </c>
    </row>
    <row r="1022" ht="15">
      <c r="A1022" s="4" t="s">
        <v>74</v>
      </c>
    </row>
    <row r="1023" ht="15">
      <c r="A1023" s="4" t="s">
        <v>74</v>
      </c>
    </row>
    <row r="1024" ht="15">
      <c r="A1024" s="4" t="s">
        <v>74</v>
      </c>
    </row>
    <row r="1025" ht="15">
      <c r="A1025" s="4" t="s">
        <v>74</v>
      </c>
    </row>
    <row r="1026" ht="15">
      <c r="A1026" s="4" t="s">
        <v>74</v>
      </c>
    </row>
    <row r="1027" ht="15">
      <c r="A1027" s="4" t="s">
        <v>74</v>
      </c>
    </row>
    <row r="1028" ht="15">
      <c r="A1028" s="4" t="s">
        <v>74</v>
      </c>
    </row>
    <row r="1029" ht="15">
      <c r="A1029" s="4" t="s">
        <v>74</v>
      </c>
    </row>
    <row r="1030" ht="15">
      <c r="A1030" s="4" t="s">
        <v>74</v>
      </c>
    </row>
    <row r="1031" ht="15">
      <c r="A1031" s="4" t="s">
        <v>74</v>
      </c>
    </row>
    <row r="1032" ht="15">
      <c r="A1032" s="4" t="s">
        <v>74</v>
      </c>
    </row>
    <row r="1033" ht="15">
      <c r="A1033" s="4" t="s">
        <v>74</v>
      </c>
    </row>
    <row r="1034" ht="15">
      <c r="A1034" s="4" t="s">
        <v>74</v>
      </c>
    </row>
    <row r="1035" ht="15">
      <c r="A1035" s="4" t="s">
        <v>74</v>
      </c>
    </row>
    <row r="1036" ht="15">
      <c r="A1036" s="4" t="s">
        <v>74</v>
      </c>
    </row>
    <row r="1037" ht="15">
      <c r="A1037" s="4" t="s">
        <v>74</v>
      </c>
    </row>
    <row r="1038" ht="15">
      <c r="A1038" s="4" t="s">
        <v>74</v>
      </c>
    </row>
    <row r="1039" ht="15">
      <c r="A1039" s="4" t="s">
        <v>74</v>
      </c>
    </row>
    <row r="1040" ht="15">
      <c r="A1040" s="4" t="s">
        <v>74</v>
      </c>
    </row>
    <row r="1041" ht="15">
      <c r="A1041" s="4" t="s">
        <v>74</v>
      </c>
    </row>
    <row r="1042" ht="15">
      <c r="A1042" s="4" t="s">
        <v>74</v>
      </c>
    </row>
    <row r="1043" ht="15">
      <c r="A1043" s="4" t="s">
        <v>74</v>
      </c>
    </row>
    <row r="1044" ht="15">
      <c r="A1044" s="4" t="s">
        <v>74</v>
      </c>
    </row>
    <row r="1045" ht="15">
      <c r="A1045" s="4" t="s">
        <v>74</v>
      </c>
    </row>
    <row r="1046" ht="15">
      <c r="A1046" s="4" t="s">
        <v>74</v>
      </c>
    </row>
    <row r="1047" ht="15">
      <c r="A1047" s="4" t="s">
        <v>74</v>
      </c>
    </row>
    <row r="1048" ht="15">
      <c r="A1048" s="4" t="s">
        <v>74</v>
      </c>
    </row>
    <row r="1049" ht="15">
      <c r="A1049" s="4" t="s">
        <v>74</v>
      </c>
    </row>
    <row r="1050" ht="15">
      <c r="A1050" s="4" t="s">
        <v>74</v>
      </c>
    </row>
    <row r="1051" ht="15">
      <c r="A1051" s="4" t="s">
        <v>74</v>
      </c>
    </row>
    <row r="1052" ht="15">
      <c r="A1052" s="4" t="s">
        <v>74</v>
      </c>
    </row>
    <row r="1053" ht="15">
      <c r="A1053" s="4" t="s">
        <v>74</v>
      </c>
    </row>
    <row r="1054" ht="15">
      <c r="A1054" s="4" t="s">
        <v>74</v>
      </c>
    </row>
    <row r="1055" ht="15">
      <c r="A1055" s="4" t="s">
        <v>74</v>
      </c>
    </row>
    <row r="1056" ht="15">
      <c r="A1056" s="4" t="s">
        <v>74</v>
      </c>
    </row>
    <row r="1057" ht="15">
      <c r="A1057" s="4" t="s">
        <v>74</v>
      </c>
    </row>
    <row r="1058" ht="15">
      <c r="A1058" s="4" t="s">
        <v>74</v>
      </c>
    </row>
    <row r="1059" ht="15">
      <c r="A1059" s="4" t="s">
        <v>74</v>
      </c>
    </row>
    <row r="1060" ht="15">
      <c r="A1060" s="4" t="s">
        <v>74</v>
      </c>
    </row>
    <row r="1061" ht="15">
      <c r="A1061" s="4" t="s">
        <v>74</v>
      </c>
    </row>
    <row r="1062" ht="15">
      <c r="A1062" s="4" t="s">
        <v>74</v>
      </c>
    </row>
    <row r="1063" ht="15">
      <c r="A1063" s="4" t="s">
        <v>74</v>
      </c>
    </row>
    <row r="1064" ht="15">
      <c r="A1064" s="4" t="s">
        <v>74</v>
      </c>
    </row>
    <row r="1065" ht="15">
      <c r="A1065" s="4" t="s">
        <v>74</v>
      </c>
    </row>
    <row r="1066" ht="15">
      <c r="A1066" s="4" t="s">
        <v>74</v>
      </c>
    </row>
    <row r="1067" ht="15">
      <c r="A1067" s="4" t="s">
        <v>74</v>
      </c>
    </row>
    <row r="1068" ht="15">
      <c r="A1068" s="4" t="s">
        <v>74</v>
      </c>
    </row>
    <row r="1069" ht="15">
      <c r="A1069" s="4" t="s">
        <v>74</v>
      </c>
    </row>
    <row r="1070" ht="15">
      <c r="A1070" s="4" t="s">
        <v>74</v>
      </c>
    </row>
    <row r="1071" ht="15">
      <c r="A1071" s="4" t="s">
        <v>74</v>
      </c>
    </row>
    <row r="1072" ht="15">
      <c r="A1072" s="4" t="s">
        <v>74</v>
      </c>
    </row>
    <row r="1073" ht="15">
      <c r="A1073" s="4" t="s">
        <v>74</v>
      </c>
    </row>
    <row r="1074" ht="15">
      <c r="A1074" s="4" t="s">
        <v>74</v>
      </c>
    </row>
    <row r="1075" ht="15">
      <c r="A1075" s="4" t="s">
        <v>74</v>
      </c>
    </row>
    <row r="1076" ht="15">
      <c r="A1076" s="4" t="s">
        <v>74</v>
      </c>
    </row>
    <row r="1077" ht="15">
      <c r="A1077" s="4" t="s">
        <v>74</v>
      </c>
    </row>
    <row r="1078" ht="15">
      <c r="A1078" s="4" t="s">
        <v>74</v>
      </c>
    </row>
    <row r="1079" ht="15">
      <c r="A1079" s="4" t="s">
        <v>74</v>
      </c>
    </row>
    <row r="1080" ht="15">
      <c r="A1080" s="4" t="s">
        <v>74</v>
      </c>
    </row>
    <row r="1081" ht="15">
      <c r="A1081" s="4" t="s">
        <v>74</v>
      </c>
    </row>
    <row r="1082" ht="15">
      <c r="A1082" s="4" t="s">
        <v>74</v>
      </c>
    </row>
    <row r="1083" ht="15">
      <c r="A1083" s="4" t="s">
        <v>74</v>
      </c>
    </row>
    <row r="1084" ht="15">
      <c r="A1084" s="4" t="s">
        <v>74</v>
      </c>
    </row>
    <row r="1085" ht="15">
      <c r="A1085" s="4" t="s">
        <v>74</v>
      </c>
    </row>
    <row r="1086" ht="15">
      <c r="A1086" s="4" t="s">
        <v>74</v>
      </c>
    </row>
    <row r="1087" ht="15">
      <c r="A1087" s="4" t="s">
        <v>74</v>
      </c>
    </row>
    <row r="1088" ht="15">
      <c r="A1088" s="4" t="s">
        <v>74</v>
      </c>
    </row>
    <row r="1089" ht="15">
      <c r="A1089" s="4" t="s">
        <v>74</v>
      </c>
    </row>
    <row r="1090" ht="15">
      <c r="A1090" s="4" t="s">
        <v>74</v>
      </c>
    </row>
    <row r="1091" ht="15">
      <c r="A1091" s="4" t="s">
        <v>74</v>
      </c>
    </row>
    <row r="1092" ht="15">
      <c r="A1092" s="4" t="s">
        <v>74</v>
      </c>
    </row>
    <row r="1093" ht="15">
      <c r="A1093" s="4" t="s">
        <v>74</v>
      </c>
    </row>
    <row r="1094" ht="15">
      <c r="A1094" s="4" t="s">
        <v>74</v>
      </c>
    </row>
    <row r="1095" ht="15">
      <c r="A1095" s="4" t="s">
        <v>74</v>
      </c>
    </row>
    <row r="1096" ht="15">
      <c r="A1096" s="4" t="s">
        <v>74</v>
      </c>
    </row>
    <row r="1097" ht="15">
      <c r="A1097" s="4" t="s">
        <v>74</v>
      </c>
    </row>
    <row r="1098" ht="15">
      <c r="A1098" s="4" t="s">
        <v>74</v>
      </c>
    </row>
    <row r="1099" ht="15">
      <c r="A1099" s="4" t="s">
        <v>74</v>
      </c>
    </row>
    <row r="1100" ht="15">
      <c r="A1100" s="4" t="s">
        <v>74</v>
      </c>
    </row>
    <row r="1101" ht="15">
      <c r="A1101" s="4" t="s">
        <v>74</v>
      </c>
    </row>
    <row r="1102" ht="15">
      <c r="A1102" s="4" t="s">
        <v>74</v>
      </c>
    </row>
  </sheetData>
  <sheetProtection/>
  <dataValidations count="1">
    <dataValidation type="list" allowBlank="1" showInputMessage="1" showErrorMessage="1" sqref="F3:F6">
      <formula1>"Yes,No"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G24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7.28125" style="0" bestFit="1" customWidth="1"/>
  </cols>
  <sheetData>
    <row r="1" spans="1:7" ht="38.25">
      <c r="A1" s="16" t="s">
        <v>19</v>
      </c>
      <c r="B1" s="16"/>
      <c r="C1" s="16"/>
      <c r="D1" s="16"/>
      <c r="E1" s="16"/>
      <c r="F1" s="16"/>
      <c r="G1" s="16"/>
    </row>
    <row r="3" spans="1:7" ht="15">
      <c r="A3" s="1">
        <v>1</v>
      </c>
      <c r="B3" s="2" t="s">
        <v>1</v>
      </c>
      <c r="C3" s="2"/>
      <c r="D3" s="2"/>
      <c r="E3" s="2"/>
      <c r="F3" s="2"/>
      <c r="G3" s="2"/>
    </row>
    <row r="4" spans="2:3" ht="15">
      <c r="B4" s="4" t="s">
        <v>20</v>
      </c>
      <c r="C4" s="4">
        <v>414</v>
      </c>
    </row>
    <row r="5" spans="2:3" ht="15">
      <c r="B5" s="4" t="s">
        <v>21</v>
      </c>
      <c r="C5" s="4">
        <v>600</v>
      </c>
    </row>
    <row r="6" spans="2:5" ht="15">
      <c r="B6" s="4" t="s">
        <v>22</v>
      </c>
      <c r="C6" s="27"/>
      <c r="E6" t="s">
        <v>196</v>
      </c>
    </row>
    <row r="8" spans="1:7" ht="15">
      <c r="A8" s="1">
        <v>2</v>
      </c>
      <c r="B8" s="14" t="s">
        <v>23</v>
      </c>
      <c r="C8" s="2"/>
      <c r="D8" s="2"/>
      <c r="E8" s="2"/>
      <c r="F8" s="2"/>
      <c r="G8" s="2"/>
    </row>
    <row r="9" spans="2:7" ht="30">
      <c r="B9" s="13" t="str">
        <f>"Our sample proportion is the best estimate for the population proportion ==&gt; p = "&amp;C6</f>
        <v>Our sample proportion is the best estimate for the population proportion ==&gt; p = </v>
      </c>
      <c r="C9" s="5"/>
      <c r="D9" s="5"/>
      <c r="E9" s="5"/>
      <c r="F9" s="5"/>
      <c r="G9" s="6"/>
    </row>
    <row r="11" spans="1:7" ht="30">
      <c r="A11" s="7">
        <v>3</v>
      </c>
      <c r="B11" s="14" t="s">
        <v>24</v>
      </c>
      <c r="C11" s="2"/>
      <c r="D11" s="2"/>
      <c r="E11" s="2"/>
      <c r="F11" s="2"/>
      <c r="G11" s="2"/>
    </row>
    <row r="12" spans="2:3" ht="15">
      <c r="B12" s="4" t="s">
        <v>25</v>
      </c>
      <c r="C12" s="4">
        <v>0.99</v>
      </c>
    </row>
    <row r="13" spans="2:5" ht="45">
      <c r="B13" s="3" t="s">
        <v>26</v>
      </c>
      <c r="C13" s="27"/>
      <c r="E13" t="s">
        <v>197</v>
      </c>
    </row>
    <row r="14" spans="2:5" ht="15">
      <c r="B14" s="3" t="s">
        <v>2</v>
      </c>
      <c r="C14" s="27"/>
      <c r="E14" t="s">
        <v>198</v>
      </c>
    </row>
    <row r="15" spans="2:5" ht="15">
      <c r="B15" s="4" t="s">
        <v>27</v>
      </c>
      <c r="C15" s="27"/>
      <c r="E15" t="s">
        <v>199</v>
      </c>
    </row>
    <row r="16" spans="2:5" ht="15">
      <c r="B16" s="4" t="s">
        <v>15</v>
      </c>
      <c r="C16" s="27"/>
      <c r="E16" t="s">
        <v>200</v>
      </c>
    </row>
    <row r="17" spans="2:5" ht="15">
      <c r="B17" s="4" t="s">
        <v>16</v>
      </c>
      <c r="C17" s="27"/>
      <c r="E17" t="s">
        <v>201</v>
      </c>
    </row>
    <row r="18" spans="2:5" ht="18">
      <c r="B18" s="3" t="s">
        <v>3</v>
      </c>
      <c r="C18" s="27"/>
      <c r="E18" t="s">
        <v>202</v>
      </c>
    </row>
    <row r="19" spans="2:5" ht="18">
      <c r="B19" s="3" t="s">
        <v>4</v>
      </c>
      <c r="C19" s="27"/>
      <c r="E19" t="s">
        <v>203</v>
      </c>
    </row>
    <row r="21" spans="1:7" ht="15">
      <c r="A21" s="1">
        <v>4</v>
      </c>
      <c r="B21" s="8" t="s">
        <v>5</v>
      </c>
      <c r="C21" s="2"/>
      <c r="D21" s="2"/>
      <c r="E21" s="2"/>
      <c r="F21" s="2"/>
      <c r="G21" s="2"/>
    </row>
    <row r="22" spans="2:7" ht="45">
      <c r="B22" s="13" t="str">
        <f>"The owner can be "&amp;TEXT(C12,"0.00%")&amp;" sure that the population proportion (% of customers excited about the new product) is between "&amp;TEXT(C18,"0.00%")&amp;" and "&amp;TEXT(C19,"0.00%")&amp;"."</f>
        <v>The owner can be 99.00% sure that the population proportion (% of customers excited about the new product) is between 0.00% and 0.00%.</v>
      </c>
      <c r="C22" s="5"/>
      <c r="D22" s="5"/>
      <c r="E22" s="5"/>
      <c r="F22" s="5"/>
      <c r="G22" s="6"/>
    </row>
    <row r="23" spans="2:7" ht="15">
      <c r="B23" s="13" t="str">
        <f>"The margin of error is "&amp;TEXT(C17,"0.00%")&amp;"."</f>
        <v>The margin of error is 0.00%.</v>
      </c>
      <c r="C23" s="5"/>
      <c r="D23" s="5"/>
      <c r="E23" s="5"/>
      <c r="F23" s="5"/>
      <c r="G23" s="6"/>
    </row>
    <row r="24" spans="2:7" ht="30">
      <c r="B24" s="13" t="str">
        <f>"If 100 similar intervals were constructed about "&amp;C12*100&amp;" intervals would contain the population proportion."</f>
        <v>If 100 similar intervals were constructed about 99 intervals would contain the population proportion.</v>
      </c>
      <c r="C24" s="5"/>
      <c r="D24" s="5"/>
      <c r="E24" s="5"/>
      <c r="F24" s="5"/>
      <c r="G24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7.28125" style="0" bestFit="1" customWidth="1"/>
  </cols>
  <sheetData>
    <row r="1" spans="1:7" ht="38.25">
      <c r="A1" s="16" t="s">
        <v>19</v>
      </c>
      <c r="B1" s="16"/>
      <c r="C1" s="16"/>
      <c r="D1" s="16"/>
      <c r="E1" s="16"/>
      <c r="F1" s="16"/>
      <c r="G1" s="16"/>
    </row>
    <row r="3" spans="1:7" ht="15">
      <c r="A3" s="1">
        <v>1</v>
      </c>
      <c r="B3" s="2" t="s">
        <v>1</v>
      </c>
      <c r="C3" s="2"/>
      <c r="D3" s="2"/>
      <c r="E3" s="2"/>
      <c r="F3" s="2"/>
      <c r="G3" s="2"/>
    </row>
    <row r="4" spans="2:3" ht="15">
      <c r="B4" s="4" t="s">
        <v>20</v>
      </c>
      <c r="C4" s="4">
        <v>414</v>
      </c>
    </row>
    <row r="5" spans="2:3" ht="15">
      <c r="B5" s="4" t="s">
        <v>21</v>
      </c>
      <c r="C5" s="4">
        <v>600</v>
      </c>
    </row>
    <row r="6" spans="2:5" ht="15">
      <c r="B6" s="4" t="s">
        <v>22</v>
      </c>
      <c r="C6" s="27">
        <f>C4/C5</f>
        <v>0.69</v>
      </c>
      <c r="E6" t="s">
        <v>196</v>
      </c>
    </row>
    <row r="8" spans="1:7" ht="15">
      <c r="A8" s="1">
        <v>2</v>
      </c>
      <c r="B8" s="14" t="s">
        <v>23</v>
      </c>
      <c r="C8" s="2"/>
      <c r="D8" s="2"/>
      <c r="E8" s="2"/>
      <c r="F8" s="2"/>
      <c r="G8" s="2"/>
    </row>
    <row r="9" spans="2:7" ht="30">
      <c r="B9" s="13" t="str">
        <f>"Our sample proportion is the best estimate for the population proportion ==&gt; p = "&amp;C6</f>
        <v>Our sample proportion is the best estimate for the population proportion ==&gt; p = 0.69</v>
      </c>
      <c r="C9" s="5"/>
      <c r="D9" s="5"/>
      <c r="E9" s="5"/>
      <c r="F9" s="5"/>
      <c r="G9" s="6"/>
    </row>
    <row r="11" spans="1:7" ht="30">
      <c r="A11" s="7">
        <v>3</v>
      </c>
      <c r="B11" s="14" t="s">
        <v>24</v>
      </c>
      <c r="C11" s="2"/>
      <c r="D11" s="2"/>
      <c r="E11" s="2"/>
      <c r="F11" s="2"/>
      <c r="G11" s="2"/>
    </row>
    <row r="12" spans="2:3" ht="15">
      <c r="B12" s="4" t="s">
        <v>25</v>
      </c>
      <c r="C12" s="4">
        <v>0.99</v>
      </c>
    </row>
    <row r="13" spans="2:5" ht="45">
      <c r="B13" s="3" t="s">
        <v>26</v>
      </c>
      <c r="C13" s="27">
        <f>1-C12</f>
        <v>0.010000000000000009</v>
      </c>
      <c r="E13" t="s">
        <v>197</v>
      </c>
    </row>
    <row r="14" spans="2:5" ht="15">
      <c r="B14" s="3" t="s">
        <v>2</v>
      </c>
      <c r="C14" s="27">
        <f>C13/2</f>
        <v>0.0050000000000000044</v>
      </c>
      <c r="E14" t="s">
        <v>198</v>
      </c>
    </row>
    <row r="15" spans="2:5" ht="15">
      <c r="B15" s="4" t="s">
        <v>27</v>
      </c>
      <c r="C15" s="27">
        <f>NORMSINV(1-C14)</f>
        <v>2.57582930354891</v>
      </c>
      <c r="E15" t="s">
        <v>199</v>
      </c>
    </row>
    <row r="16" spans="2:5" ht="15">
      <c r="B16" s="4" t="s">
        <v>15</v>
      </c>
      <c r="C16" s="27">
        <f>SQRT(C6*(1-C6)/C5)</f>
        <v>0.018881207588499205</v>
      </c>
      <c r="E16" t="s">
        <v>200</v>
      </c>
    </row>
    <row r="17" spans="2:5" ht="15">
      <c r="B17" s="4" t="s">
        <v>16</v>
      </c>
      <c r="C17" s="27">
        <f>C16*C15</f>
        <v>0.048634767792846305</v>
      </c>
      <c r="E17" t="s">
        <v>201</v>
      </c>
    </row>
    <row r="18" spans="2:5" ht="18">
      <c r="B18" s="3" t="s">
        <v>3</v>
      </c>
      <c r="C18" s="27">
        <f>C6-C17</f>
        <v>0.6413652322071537</v>
      </c>
      <c r="E18" t="s">
        <v>202</v>
      </c>
    </row>
    <row r="19" spans="2:5" ht="18">
      <c r="B19" s="3" t="s">
        <v>4</v>
      </c>
      <c r="C19" s="27">
        <f>C6+C17</f>
        <v>0.7386347677928462</v>
      </c>
      <c r="E19" t="s">
        <v>203</v>
      </c>
    </row>
    <row r="21" spans="1:7" ht="15">
      <c r="A21" s="1">
        <v>4</v>
      </c>
      <c r="B21" s="8" t="s">
        <v>5</v>
      </c>
      <c r="C21" s="2"/>
      <c r="D21" s="2"/>
      <c r="E21" s="2"/>
      <c r="F21" s="2"/>
      <c r="G21" s="2"/>
    </row>
    <row r="22" spans="2:7" ht="45">
      <c r="B22" s="13" t="str">
        <f>"The owner can be "&amp;TEXT(C12,"0.00%")&amp;" sure that the population proportion (% of customers excited about the new product) is between "&amp;TEXT(C18,"0.00%")&amp;" and "&amp;TEXT(C19,"0.00%")&amp;"."</f>
        <v>The owner can be 99.00% sure that the population proportion (% of customers excited about the new product) is between 64.14% and 73.86%.</v>
      </c>
      <c r="C22" s="5"/>
      <c r="D22" s="5"/>
      <c r="E22" s="5"/>
      <c r="F22" s="5"/>
      <c r="G22" s="6"/>
    </row>
    <row r="23" spans="2:7" ht="15">
      <c r="B23" s="13" t="str">
        <f>"The margin of error is "&amp;TEXT(C17,"0.00%")&amp;"."</f>
        <v>The margin of error is 4.86%.</v>
      </c>
      <c r="C23" s="5"/>
      <c r="D23" s="5"/>
      <c r="E23" s="5"/>
      <c r="F23" s="5"/>
      <c r="G23" s="6"/>
    </row>
    <row r="24" spans="2:7" ht="30">
      <c r="B24" s="13" t="str">
        <f>"If 100 similar intervals were constructed about "&amp;C12*100&amp;" intervals would contain the population proportion."</f>
        <v>If 100 similar intervals were constructed about 99 intervals would contain the population proportion.</v>
      </c>
      <c r="C24" s="5"/>
      <c r="D24" s="5"/>
      <c r="E24" s="5"/>
      <c r="F24" s="5"/>
      <c r="G24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C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3" max="3" width="3.421875" style="0" customWidth="1"/>
  </cols>
  <sheetData>
    <row r="1" spans="1:2" ht="15">
      <c r="A1" s="4" t="s">
        <v>39</v>
      </c>
      <c r="B1" s="21">
        <v>5</v>
      </c>
    </row>
    <row r="2" spans="1:2" ht="15">
      <c r="A2" s="4" t="s">
        <v>40</v>
      </c>
      <c r="B2" s="21">
        <v>20</v>
      </c>
    </row>
    <row r="3" spans="1:2" ht="15">
      <c r="A3" s="4" t="s">
        <v>41</v>
      </c>
      <c r="B3" s="4">
        <v>0.99</v>
      </c>
    </row>
    <row r="4" spans="1:2" ht="45">
      <c r="A4" s="3" t="s">
        <v>42</v>
      </c>
      <c r="B4" s="27"/>
    </row>
    <row r="5" spans="1:2" ht="15">
      <c r="A5" s="3" t="s">
        <v>2</v>
      </c>
      <c r="B5" s="27"/>
    </row>
    <row r="6" spans="1:3" ht="15">
      <c r="A6" s="4" t="s">
        <v>27</v>
      </c>
      <c r="B6" s="27"/>
      <c r="C6" t="s">
        <v>43</v>
      </c>
    </row>
    <row r="7" spans="1:3" ht="15">
      <c r="A7" s="4" t="s">
        <v>44</v>
      </c>
      <c r="B7" s="27"/>
      <c r="C7" t="s">
        <v>45</v>
      </c>
    </row>
    <row r="8" spans="1:3" ht="15">
      <c r="A8" s="4" t="s">
        <v>46</v>
      </c>
      <c r="B8" s="22"/>
      <c r="C8" t="s">
        <v>47</v>
      </c>
    </row>
    <row r="20" spans="1:2" ht="15">
      <c r="A20" s="4" t="s">
        <v>48</v>
      </c>
      <c r="B20" s="4">
        <v>0.03</v>
      </c>
    </row>
    <row r="21" spans="1:2" ht="18">
      <c r="A21" s="4" t="s">
        <v>195</v>
      </c>
      <c r="B21" s="4">
        <v>0.3</v>
      </c>
    </row>
    <row r="22" spans="1:2" ht="15">
      <c r="A22" s="4" t="s">
        <v>41</v>
      </c>
      <c r="B22" s="4">
        <v>0.95</v>
      </c>
    </row>
    <row r="23" spans="1:2" ht="45">
      <c r="A23" s="3" t="s">
        <v>26</v>
      </c>
      <c r="B23" s="27"/>
    </row>
    <row r="24" spans="1:2" ht="15">
      <c r="A24" s="3" t="s">
        <v>2</v>
      </c>
      <c r="B24" s="27"/>
    </row>
    <row r="25" spans="1:3" ht="15">
      <c r="A25" s="4" t="s">
        <v>27</v>
      </c>
      <c r="B25" s="27"/>
      <c r="C25" t="s">
        <v>49</v>
      </c>
    </row>
    <row r="26" spans="1:3" ht="15">
      <c r="A26" s="4" t="s">
        <v>44</v>
      </c>
      <c r="B26" s="27"/>
      <c r="C26" t="s">
        <v>50</v>
      </c>
    </row>
    <row r="27" spans="1:3" ht="15">
      <c r="A27" s="4" t="s">
        <v>46</v>
      </c>
      <c r="B27" s="22"/>
      <c r="C27" t="s">
        <v>51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" shapeId="64149355" r:id="rId1"/>
    <oleObject progId="" shapeId="64149356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3" max="3" width="3.421875" style="0" customWidth="1"/>
  </cols>
  <sheetData>
    <row r="1" spans="1:2" ht="15">
      <c r="A1" s="4" t="s">
        <v>39</v>
      </c>
      <c r="B1" s="21">
        <v>5</v>
      </c>
    </row>
    <row r="2" spans="1:2" ht="15">
      <c r="A2" s="4" t="s">
        <v>40</v>
      </c>
      <c r="B2" s="21">
        <v>20</v>
      </c>
    </row>
    <row r="3" spans="1:2" ht="15">
      <c r="A3" s="4" t="s">
        <v>41</v>
      </c>
      <c r="B3" s="4">
        <v>0.99</v>
      </c>
    </row>
    <row r="4" spans="1:2" ht="45">
      <c r="A4" s="3" t="s">
        <v>42</v>
      </c>
      <c r="B4" s="27">
        <f>1-B3</f>
        <v>0.010000000000000009</v>
      </c>
    </row>
    <row r="5" spans="1:2" ht="15">
      <c r="A5" s="3" t="s">
        <v>2</v>
      </c>
      <c r="B5" s="27">
        <f>B4/2</f>
        <v>0.0050000000000000044</v>
      </c>
    </row>
    <row r="6" spans="1:3" ht="15">
      <c r="A6" s="4" t="s">
        <v>27</v>
      </c>
      <c r="B6" s="27">
        <f>NORMSINV(1-B5)</f>
        <v>2.57582930354891</v>
      </c>
      <c r="C6" t="s">
        <v>43</v>
      </c>
    </row>
    <row r="7" spans="1:3" ht="15">
      <c r="A7" s="4" t="s">
        <v>44</v>
      </c>
      <c r="B7" s="27">
        <f>(B6*B2/B1)^2</f>
        <v>106.15834561634021</v>
      </c>
      <c r="C7" t="s">
        <v>45</v>
      </c>
    </row>
    <row r="8" spans="1:3" ht="15">
      <c r="A8" s="4" t="s">
        <v>46</v>
      </c>
      <c r="B8" s="22">
        <f>ROUNDUP(B7,0)</f>
        <v>107</v>
      </c>
      <c r="C8" t="s">
        <v>47</v>
      </c>
    </row>
    <row r="20" spans="1:2" ht="15">
      <c r="A20" s="4" t="s">
        <v>48</v>
      </c>
      <c r="B20" s="4">
        <v>0.03</v>
      </c>
    </row>
    <row r="21" spans="1:2" ht="18">
      <c r="A21" s="4" t="s">
        <v>195</v>
      </c>
      <c r="B21" s="4">
        <v>0.3</v>
      </c>
    </row>
    <row r="22" spans="1:2" ht="15">
      <c r="A22" s="4" t="s">
        <v>41</v>
      </c>
      <c r="B22" s="4">
        <v>0.95</v>
      </c>
    </row>
    <row r="23" spans="1:2" ht="45">
      <c r="A23" s="3" t="s">
        <v>26</v>
      </c>
      <c r="B23" s="27">
        <f>1-B22</f>
        <v>0.050000000000000044</v>
      </c>
    </row>
    <row r="24" spans="1:2" ht="15">
      <c r="A24" s="3" t="s">
        <v>2</v>
      </c>
      <c r="B24" s="27">
        <f>B23/2</f>
        <v>0.025000000000000022</v>
      </c>
    </row>
    <row r="25" spans="1:3" ht="15">
      <c r="A25" s="4" t="s">
        <v>27</v>
      </c>
      <c r="B25" s="27">
        <f>NORMSINV(1-B24)</f>
        <v>1.959963984540054</v>
      </c>
      <c r="C25" t="s">
        <v>49</v>
      </c>
    </row>
    <row r="26" spans="1:3" ht="15">
      <c r="A26" s="4" t="s">
        <v>44</v>
      </c>
      <c r="B26" s="27">
        <f>B21*(1-B21)*(B25/B20)^2</f>
        <v>896.340391495296</v>
      </c>
      <c r="C26" t="s">
        <v>50</v>
      </c>
    </row>
    <row r="27" spans="1:3" ht="15">
      <c r="A27" s="4" t="s">
        <v>46</v>
      </c>
      <c r="B27" s="22">
        <f>ROUNDUP(B26,0)</f>
        <v>897</v>
      </c>
      <c r="C27" t="s">
        <v>51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" shapeId="65247225" r:id="rId1"/>
    <oleObject progId="" shapeId="65247226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A1:A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A1"/>
  <sheetViews>
    <sheetView zoomScalePageLayoutView="0" workbookViewId="0" topLeftCell="A1">
      <selection activeCell="C10" sqref="C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F443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31.140625" style="0" customWidth="1"/>
    <col min="2" max="2" width="11.421875" style="0" customWidth="1"/>
    <col min="3" max="3" width="42.28125" style="0" customWidth="1"/>
    <col min="4" max="4" width="23.7109375" style="0" bestFit="1" customWidth="1"/>
  </cols>
  <sheetData>
    <row r="1" spans="1:3" ht="60">
      <c r="A1" s="36" t="s">
        <v>0</v>
      </c>
      <c r="B1" s="36"/>
      <c r="C1" s="36"/>
    </row>
    <row r="2" spans="1:6" ht="15">
      <c r="A2" s="23" t="s">
        <v>53</v>
      </c>
      <c r="B2" s="39">
        <v>8</v>
      </c>
      <c r="C2" s="9" t="s">
        <v>95</v>
      </c>
      <c r="D2" t="s">
        <v>132</v>
      </c>
      <c r="F2" t="str">
        <f>"Confidence Interval"&amp;CHAR(10)&amp;C2&amp;" = "&amp;B2&amp;CHAR(10)&amp;"Confidence Level = "&amp;TEXT(B6,"0.00%")&amp;CHAR(10)&amp;"Alpha = Significance Level (Risk) ="&amp;TEXT(B7,"0.00%")&amp;CHAR(10)&amp;"Sample Size = "&amp;B3&amp;CHAR(10)&amp;"Standard Error = "&amp;TEXT(B5,"0.000")&amp;CHAR(10)&amp;" Margin of Error = "&amp;TEXT(B16,"0.000")</f>
        <v>Confidence Interval
Hours to build a typical deck = 8
Confidence Level = 90.00%
Alpha = Significance Level (Risk) =0.00%
Sample Size = 40
Standard Error = 0.000
 Margin of Error = 0.000</v>
      </c>
    </row>
    <row r="3" spans="1:4" ht="15">
      <c r="A3" s="23" t="s">
        <v>10</v>
      </c>
      <c r="B3" s="40">
        <v>40</v>
      </c>
      <c r="C3" s="9" t="s">
        <v>33</v>
      </c>
      <c r="D3" t="s">
        <v>133</v>
      </c>
    </row>
    <row r="4" spans="1:4" ht="15">
      <c r="A4" s="23" t="s">
        <v>54</v>
      </c>
      <c r="B4" s="26">
        <v>3</v>
      </c>
      <c r="C4" s="9" t="s">
        <v>55</v>
      </c>
      <c r="D4" t="s">
        <v>134</v>
      </c>
    </row>
    <row r="5" spans="1:4" ht="30">
      <c r="A5" s="23" t="s">
        <v>98</v>
      </c>
      <c r="B5" s="27"/>
      <c r="C5" s="9" t="s">
        <v>56</v>
      </c>
      <c r="D5" t="s">
        <v>135</v>
      </c>
    </row>
    <row r="6" spans="1:4" ht="45">
      <c r="A6" s="28" t="s">
        <v>57</v>
      </c>
      <c r="B6" s="26">
        <v>0.9</v>
      </c>
      <c r="C6" s="9" t="s">
        <v>58</v>
      </c>
      <c r="D6" t="s">
        <v>136</v>
      </c>
    </row>
    <row r="7" spans="1:4" ht="60">
      <c r="A7" s="28" t="s">
        <v>59</v>
      </c>
      <c r="B7" s="27"/>
      <c r="C7" s="9" t="s">
        <v>60</v>
      </c>
      <c r="D7" t="s">
        <v>137</v>
      </c>
    </row>
    <row r="8" spans="1:4" ht="15">
      <c r="A8" s="28" t="s">
        <v>61</v>
      </c>
      <c r="B8" s="27"/>
      <c r="C8" s="9" t="s">
        <v>62</v>
      </c>
      <c r="D8" t="s">
        <v>138</v>
      </c>
    </row>
    <row r="9" spans="1:4" ht="15">
      <c r="A9" s="29" t="s">
        <v>63</v>
      </c>
      <c r="B9" s="29"/>
      <c r="C9" s="9"/>
      <c r="D9" t="s">
        <v>139</v>
      </c>
    </row>
    <row r="10" spans="1:4" ht="15">
      <c r="A10" s="23" t="s">
        <v>64</v>
      </c>
      <c r="B10" s="27"/>
      <c r="C10" s="9"/>
      <c r="D10" t="s">
        <v>140</v>
      </c>
    </row>
    <row r="11" spans="1:5" ht="15">
      <c r="A11" s="23" t="s">
        <v>65</v>
      </c>
      <c r="B11" s="27"/>
      <c r="C11" s="38"/>
      <c r="D11" t="s">
        <v>141</v>
      </c>
      <c r="E11" t="str">
        <f>" "&amp;_XLL.FORMULATEXT(C11)</f>
        <v> </v>
      </c>
    </row>
    <row r="12" spans="1:4" ht="15">
      <c r="A12" s="23" t="s">
        <v>66</v>
      </c>
      <c r="B12" s="27"/>
      <c r="C12" s="9"/>
      <c r="D12" t="s">
        <v>142</v>
      </c>
    </row>
    <row r="13" spans="1:4" ht="15">
      <c r="A13" s="23" t="s">
        <v>67</v>
      </c>
      <c r="B13" s="31"/>
      <c r="C13" s="38">
        <f>IF(B13="","",INT(B13)&amp;" hours and "&amp;ROUND((B13-INT(B13))*60,0)&amp;" minutes")</f>
      </c>
      <c r="D13" t="s">
        <v>143</v>
      </c>
    </row>
    <row r="14" spans="1:4" ht="15">
      <c r="A14" s="23" t="s">
        <v>68</v>
      </c>
      <c r="B14" s="31"/>
      <c r="C14" s="38">
        <f>IF(B14="","",INT(B14)&amp;" hours and "&amp;ROUND((B14-INT(B14))*60,0)&amp;" minutes")</f>
      </c>
      <c r="D14" t="s">
        <v>144</v>
      </c>
    </row>
    <row r="15" spans="1:4" ht="15">
      <c r="A15" s="29" t="s">
        <v>69</v>
      </c>
      <c r="B15" s="29"/>
      <c r="C15" s="9"/>
      <c r="D15" t="s">
        <v>139</v>
      </c>
    </row>
    <row r="16" spans="1:4" ht="60">
      <c r="A16" s="23" t="s">
        <v>66</v>
      </c>
      <c r="B16" s="27"/>
      <c r="C16" s="30" t="s">
        <v>70</v>
      </c>
      <c r="D16" t="s">
        <v>145</v>
      </c>
    </row>
    <row r="17" spans="1:4" ht="15">
      <c r="A17" s="23" t="s">
        <v>67</v>
      </c>
      <c r="B17" s="31"/>
      <c r="D17" t="s">
        <v>146</v>
      </c>
    </row>
    <row r="18" spans="1:4" ht="15">
      <c r="A18" s="23" t="s">
        <v>68</v>
      </c>
      <c r="B18" s="31"/>
      <c r="D18" t="s">
        <v>147</v>
      </c>
    </row>
    <row r="19" ht="15">
      <c r="A19" s="32" t="s">
        <v>71</v>
      </c>
    </row>
    <row r="20" spans="1:3" ht="15">
      <c r="A20" s="33">
        <f>IF(B18="","","The limits for the "&amp;TEXT(B6,"0.00%")&amp;" Confidence Interval are "&amp;TEXT(B17,"0.00")&amp;" and "&amp;TEXT(B18,"0.00")&amp;". It is reasonable to assume that the population mean for '"&amp;C2&amp;"' is within our interval (given a "&amp;TEXT(1-B6,"0.00%")&amp;" risk). We are "&amp;TEXT(B6,"0.00%")&amp;" sure that the population mean is between these limits. However, we do take a "&amp;TEXT(1-B6,"0.00%")&amp;" risk that the Population means is not within our interval. If our population distribution is normally distributed or our n is large enough, if we were to construct 100 similar intervals, we would expect to find our population mean in "&amp;TEXT(B6*100,0)&amp;" of them, and "&amp;TEXT(100-B6*100,0)&amp;" would not contain the population mean.")</f>
      </c>
      <c r="B20" s="33"/>
      <c r="C20" s="33"/>
    </row>
    <row r="22" spans="2:4" ht="15">
      <c r="B22" s="23" t="s">
        <v>31</v>
      </c>
      <c r="C22" s="23" t="s">
        <v>72</v>
      </c>
      <c r="D22" s="23" t="str">
        <f>"Confidence Interval = "&amp;TEXT(B6,"0.00%")&amp;" = P("&amp;TEXT(B17,"0.00")&amp;"&lt;=x&lt;="&amp;TEXT(B18,"0.00")&amp;")"</f>
        <v>Confidence Interval = 90.00% = P(0.00&lt;=x&lt;=0.00)</v>
      </c>
    </row>
    <row r="23" spans="2:4" ht="15">
      <c r="B23" s="4">
        <f>B2-B5*4</f>
        <v>8</v>
      </c>
      <c r="C23" s="4" t="e">
        <f>NORMDIST(B23,$B$2,$B$5,0)</f>
        <v>#NUM!</v>
      </c>
      <c r="D23" s="4">
        <f>IF(AND(B23&gt;=$B$17,B23&lt;=$B$18),C23,"")</f>
      </c>
    </row>
    <row r="24" spans="2:4" ht="15">
      <c r="B24" s="4">
        <f>B23+0.01</f>
        <v>8.01</v>
      </c>
      <c r="C24" s="4" t="e">
        <f aca="true" t="shared" si="0" ref="C24:C87">NORMDIST(B24,$B$2,$B$5,0)</f>
        <v>#NUM!</v>
      </c>
      <c r="D24" s="4">
        <f aca="true" t="shared" si="1" ref="D24:D87">IF(AND(B24&gt;=$B$17,B24&lt;=$B$18),C24,"")</f>
      </c>
    </row>
    <row r="25" spans="2:4" ht="15">
      <c r="B25" s="4">
        <f aca="true" t="shared" si="2" ref="B25:B88">B24+0.01</f>
        <v>8.02</v>
      </c>
      <c r="C25" s="4" t="e">
        <f t="shared" si="0"/>
        <v>#NUM!</v>
      </c>
      <c r="D25" s="4">
        <f t="shared" si="1"/>
      </c>
    </row>
    <row r="26" spans="2:4" ht="15">
      <c r="B26" s="4">
        <f t="shared" si="2"/>
        <v>8.03</v>
      </c>
      <c r="C26" s="4" t="e">
        <f t="shared" si="0"/>
        <v>#NUM!</v>
      </c>
      <c r="D26" s="4">
        <f t="shared" si="1"/>
      </c>
    </row>
    <row r="27" spans="2:4" ht="15">
      <c r="B27" s="4">
        <f t="shared" si="2"/>
        <v>8.04</v>
      </c>
      <c r="C27" s="4" t="e">
        <f t="shared" si="0"/>
        <v>#NUM!</v>
      </c>
      <c r="D27" s="4">
        <f t="shared" si="1"/>
      </c>
    </row>
    <row r="28" spans="2:4" ht="15">
      <c r="B28" s="4">
        <f t="shared" si="2"/>
        <v>8.049999999999999</v>
      </c>
      <c r="C28" s="4" t="e">
        <f t="shared" si="0"/>
        <v>#NUM!</v>
      </c>
      <c r="D28" s="4">
        <f t="shared" si="1"/>
      </c>
    </row>
    <row r="29" spans="2:4" ht="15">
      <c r="B29" s="4">
        <f t="shared" si="2"/>
        <v>8.059999999999999</v>
      </c>
      <c r="C29" s="4" t="e">
        <f t="shared" si="0"/>
        <v>#NUM!</v>
      </c>
      <c r="D29" s="4">
        <f t="shared" si="1"/>
      </c>
    </row>
    <row r="30" spans="2:4" ht="15">
      <c r="B30" s="4">
        <f t="shared" si="2"/>
        <v>8.069999999999999</v>
      </c>
      <c r="C30" s="4" t="e">
        <f t="shared" si="0"/>
        <v>#NUM!</v>
      </c>
      <c r="D30" s="4">
        <f t="shared" si="1"/>
      </c>
    </row>
    <row r="31" spans="2:4" ht="15">
      <c r="B31" s="4">
        <f t="shared" si="2"/>
        <v>8.079999999999998</v>
      </c>
      <c r="C31" s="4" t="e">
        <f t="shared" si="0"/>
        <v>#NUM!</v>
      </c>
      <c r="D31" s="4">
        <f t="shared" si="1"/>
      </c>
    </row>
    <row r="32" spans="2:4" ht="15">
      <c r="B32" s="4">
        <f t="shared" si="2"/>
        <v>8.089999999999998</v>
      </c>
      <c r="C32" s="4" t="e">
        <f t="shared" si="0"/>
        <v>#NUM!</v>
      </c>
      <c r="D32" s="4">
        <f t="shared" si="1"/>
      </c>
    </row>
    <row r="33" spans="2:4" ht="15">
      <c r="B33" s="4">
        <f t="shared" si="2"/>
        <v>8.099999999999998</v>
      </c>
      <c r="C33" s="4" t="e">
        <f t="shared" si="0"/>
        <v>#NUM!</v>
      </c>
      <c r="D33" s="4">
        <f t="shared" si="1"/>
      </c>
    </row>
    <row r="34" spans="2:4" ht="15">
      <c r="B34" s="4">
        <f t="shared" si="2"/>
        <v>8.109999999999998</v>
      </c>
      <c r="C34" s="4" t="e">
        <f t="shared" si="0"/>
        <v>#NUM!</v>
      </c>
      <c r="D34" s="4">
        <f t="shared" si="1"/>
      </c>
    </row>
    <row r="35" spans="2:4" ht="15">
      <c r="B35" s="4">
        <f t="shared" si="2"/>
        <v>8.119999999999997</v>
      </c>
      <c r="C35" s="4" t="e">
        <f t="shared" si="0"/>
        <v>#NUM!</v>
      </c>
      <c r="D35" s="4">
        <f t="shared" si="1"/>
      </c>
    </row>
    <row r="36" spans="2:4" ht="15">
      <c r="B36" s="4">
        <f t="shared" si="2"/>
        <v>8.129999999999997</v>
      </c>
      <c r="C36" s="4" t="e">
        <f t="shared" si="0"/>
        <v>#NUM!</v>
      </c>
      <c r="D36" s="4">
        <f t="shared" si="1"/>
      </c>
    </row>
    <row r="37" spans="2:4" ht="15">
      <c r="B37" s="4">
        <f t="shared" si="2"/>
        <v>8.139999999999997</v>
      </c>
      <c r="C37" s="4" t="e">
        <f t="shared" si="0"/>
        <v>#NUM!</v>
      </c>
      <c r="D37" s="4">
        <f t="shared" si="1"/>
      </c>
    </row>
    <row r="38" spans="2:4" ht="15">
      <c r="B38" s="4">
        <f t="shared" si="2"/>
        <v>8.149999999999997</v>
      </c>
      <c r="C38" s="4" t="e">
        <f t="shared" si="0"/>
        <v>#NUM!</v>
      </c>
      <c r="D38" s="4">
        <f t="shared" si="1"/>
      </c>
    </row>
    <row r="39" spans="2:4" ht="15">
      <c r="B39" s="4">
        <f t="shared" si="2"/>
        <v>8.159999999999997</v>
      </c>
      <c r="C39" s="4" t="e">
        <f t="shared" si="0"/>
        <v>#NUM!</v>
      </c>
      <c r="D39" s="4">
        <f t="shared" si="1"/>
      </c>
    </row>
    <row r="40" spans="2:4" ht="15">
      <c r="B40" s="4">
        <f t="shared" si="2"/>
        <v>8.169999999999996</v>
      </c>
      <c r="C40" s="4" t="e">
        <f t="shared" si="0"/>
        <v>#NUM!</v>
      </c>
      <c r="D40" s="4">
        <f t="shared" si="1"/>
      </c>
    </row>
    <row r="41" spans="2:4" ht="15">
      <c r="B41" s="4">
        <f t="shared" si="2"/>
        <v>8.179999999999996</v>
      </c>
      <c r="C41" s="4" t="e">
        <f t="shared" si="0"/>
        <v>#NUM!</v>
      </c>
      <c r="D41" s="4">
        <f t="shared" si="1"/>
      </c>
    </row>
    <row r="42" spans="2:4" ht="15">
      <c r="B42" s="4">
        <f t="shared" si="2"/>
        <v>8.189999999999996</v>
      </c>
      <c r="C42" s="4" t="e">
        <f t="shared" si="0"/>
        <v>#NUM!</v>
      </c>
      <c r="D42" s="4">
        <f t="shared" si="1"/>
      </c>
    </row>
    <row r="43" spans="2:4" ht="15">
      <c r="B43" s="4">
        <f t="shared" si="2"/>
        <v>8.199999999999996</v>
      </c>
      <c r="C43" s="4" t="e">
        <f t="shared" si="0"/>
        <v>#NUM!</v>
      </c>
      <c r="D43" s="4">
        <f t="shared" si="1"/>
      </c>
    </row>
    <row r="44" spans="2:4" ht="15">
      <c r="B44" s="4">
        <f t="shared" si="2"/>
        <v>8.209999999999996</v>
      </c>
      <c r="C44" s="4" t="e">
        <f t="shared" si="0"/>
        <v>#NUM!</v>
      </c>
      <c r="D44" s="4">
        <f t="shared" si="1"/>
      </c>
    </row>
    <row r="45" spans="2:4" ht="15">
      <c r="B45" s="4">
        <f t="shared" si="2"/>
        <v>8.219999999999995</v>
      </c>
      <c r="C45" s="4" t="e">
        <f t="shared" si="0"/>
        <v>#NUM!</v>
      </c>
      <c r="D45" s="4">
        <f t="shared" si="1"/>
      </c>
    </row>
    <row r="46" spans="2:4" ht="15">
      <c r="B46" s="4">
        <f t="shared" si="2"/>
        <v>8.229999999999995</v>
      </c>
      <c r="C46" s="4" t="e">
        <f t="shared" si="0"/>
        <v>#NUM!</v>
      </c>
      <c r="D46" s="4">
        <f t="shared" si="1"/>
      </c>
    </row>
    <row r="47" spans="2:4" ht="15">
      <c r="B47" s="4">
        <f t="shared" si="2"/>
        <v>8.239999999999995</v>
      </c>
      <c r="C47" s="4" t="e">
        <f t="shared" si="0"/>
        <v>#NUM!</v>
      </c>
      <c r="D47" s="4">
        <f t="shared" si="1"/>
      </c>
    </row>
    <row r="48" spans="2:4" ht="15">
      <c r="B48" s="4">
        <f t="shared" si="2"/>
        <v>8.249999999999995</v>
      </c>
      <c r="C48" s="4" t="e">
        <f t="shared" si="0"/>
        <v>#NUM!</v>
      </c>
      <c r="D48" s="4">
        <f t="shared" si="1"/>
      </c>
    </row>
    <row r="49" spans="2:4" ht="15">
      <c r="B49" s="4">
        <f t="shared" si="2"/>
        <v>8.259999999999994</v>
      </c>
      <c r="C49" s="4" t="e">
        <f t="shared" si="0"/>
        <v>#NUM!</v>
      </c>
      <c r="D49" s="4">
        <f t="shared" si="1"/>
      </c>
    </row>
    <row r="50" spans="2:4" ht="15">
      <c r="B50" s="4">
        <f t="shared" si="2"/>
        <v>8.269999999999994</v>
      </c>
      <c r="C50" s="4" t="e">
        <f t="shared" si="0"/>
        <v>#NUM!</v>
      </c>
      <c r="D50" s="4">
        <f t="shared" si="1"/>
      </c>
    </row>
    <row r="51" spans="2:4" ht="15">
      <c r="B51" s="4">
        <f t="shared" si="2"/>
        <v>8.279999999999994</v>
      </c>
      <c r="C51" s="4" t="e">
        <f t="shared" si="0"/>
        <v>#NUM!</v>
      </c>
      <c r="D51" s="4">
        <f t="shared" si="1"/>
      </c>
    </row>
    <row r="52" spans="2:4" ht="15">
      <c r="B52" s="4">
        <f t="shared" si="2"/>
        <v>8.289999999999994</v>
      </c>
      <c r="C52" s="4" t="e">
        <f t="shared" si="0"/>
        <v>#NUM!</v>
      </c>
      <c r="D52" s="4">
        <f t="shared" si="1"/>
      </c>
    </row>
    <row r="53" spans="2:4" ht="15">
      <c r="B53" s="4">
        <f t="shared" si="2"/>
        <v>8.299999999999994</v>
      </c>
      <c r="C53" s="4" t="e">
        <f t="shared" si="0"/>
        <v>#NUM!</v>
      </c>
      <c r="D53" s="4">
        <f t="shared" si="1"/>
      </c>
    </row>
    <row r="54" spans="2:4" ht="15">
      <c r="B54" s="4">
        <f t="shared" si="2"/>
        <v>8.309999999999993</v>
      </c>
      <c r="C54" s="4" t="e">
        <f t="shared" si="0"/>
        <v>#NUM!</v>
      </c>
      <c r="D54" s="4">
        <f t="shared" si="1"/>
      </c>
    </row>
    <row r="55" spans="2:4" ht="15">
      <c r="B55" s="4">
        <f t="shared" si="2"/>
        <v>8.319999999999993</v>
      </c>
      <c r="C55" s="4" t="e">
        <f t="shared" si="0"/>
        <v>#NUM!</v>
      </c>
      <c r="D55" s="4">
        <f t="shared" si="1"/>
      </c>
    </row>
    <row r="56" spans="2:4" ht="15">
      <c r="B56" s="4">
        <f t="shared" si="2"/>
        <v>8.329999999999993</v>
      </c>
      <c r="C56" s="4" t="e">
        <f t="shared" si="0"/>
        <v>#NUM!</v>
      </c>
      <c r="D56" s="4">
        <f t="shared" si="1"/>
      </c>
    </row>
    <row r="57" spans="2:4" ht="15">
      <c r="B57" s="4">
        <f t="shared" si="2"/>
        <v>8.339999999999993</v>
      </c>
      <c r="C57" s="4" t="e">
        <f t="shared" si="0"/>
        <v>#NUM!</v>
      </c>
      <c r="D57" s="4">
        <f t="shared" si="1"/>
      </c>
    </row>
    <row r="58" spans="2:4" ht="15">
      <c r="B58" s="4">
        <f t="shared" si="2"/>
        <v>8.349999999999993</v>
      </c>
      <c r="C58" s="4" t="e">
        <f t="shared" si="0"/>
        <v>#NUM!</v>
      </c>
      <c r="D58" s="4">
        <f t="shared" si="1"/>
      </c>
    </row>
    <row r="59" spans="2:4" ht="15">
      <c r="B59" s="4">
        <f t="shared" si="2"/>
        <v>8.359999999999992</v>
      </c>
      <c r="C59" s="4" t="e">
        <f t="shared" si="0"/>
        <v>#NUM!</v>
      </c>
      <c r="D59" s="4">
        <f t="shared" si="1"/>
      </c>
    </row>
    <row r="60" spans="2:4" ht="15">
      <c r="B60" s="4">
        <f t="shared" si="2"/>
        <v>8.369999999999992</v>
      </c>
      <c r="C60" s="4" t="e">
        <f t="shared" si="0"/>
        <v>#NUM!</v>
      </c>
      <c r="D60" s="4">
        <f t="shared" si="1"/>
      </c>
    </row>
    <row r="61" spans="2:4" ht="15">
      <c r="B61" s="4">
        <f t="shared" si="2"/>
        <v>8.379999999999992</v>
      </c>
      <c r="C61" s="4" t="e">
        <f t="shared" si="0"/>
        <v>#NUM!</v>
      </c>
      <c r="D61" s="4">
        <f t="shared" si="1"/>
      </c>
    </row>
    <row r="62" spans="2:4" ht="15">
      <c r="B62" s="4">
        <f t="shared" si="2"/>
        <v>8.389999999999992</v>
      </c>
      <c r="C62" s="4" t="e">
        <f t="shared" si="0"/>
        <v>#NUM!</v>
      </c>
      <c r="D62" s="4">
        <f t="shared" si="1"/>
      </c>
    </row>
    <row r="63" spans="2:4" ht="15">
      <c r="B63" s="4">
        <f t="shared" si="2"/>
        <v>8.399999999999991</v>
      </c>
      <c r="C63" s="4" t="e">
        <f t="shared" si="0"/>
        <v>#NUM!</v>
      </c>
      <c r="D63" s="4">
        <f t="shared" si="1"/>
      </c>
    </row>
    <row r="64" spans="2:4" ht="15">
      <c r="B64" s="4">
        <f t="shared" si="2"/>
        <v>8.409999999999991</v>
      </c>
      <c r="C64" s="4" t="e">
        <f t="shared" si="0"/>
        <v>#NUM!</v>
      </c>
      <c r="D64" s="4">
        <f t="shared" si="1"/>
      </c>
    </row>
    <row r="65" spans="2:4" ht="15">
      <c r="B65" s="4">
        <f t="shared" si="2"/>
        <v>8.419999999999991</v>
      </c>
      <c r="C65" s="4" t="e">
        <f t="shared" si="0"/>
        <v>#NUM!</v>
      </c>
      <c r="D65" s="4">
        <f t="shared" si="1"/>
      </c>
    </row>
    <row r="66" spans="2:4" ht="15">
      <c r="B66" s="4">
        <f t="shared" si="2"/>
        <v>8.42999999999999</v>
      </c>
      <c r="C66" s="4" t="e">
        <f t="shared" si="0"/>
        <v>#NUM!</v>
      </c>
      <c r="D66" s="4">
        <f t="shared" si="1"/>
      </c>
    </row>
    <row r="67" spans="2:4" ht="15">
      <c r="B67" s="4">
        <f t="shared" si="2"/>
        <v>8.43999999999999</v>
      </c>
      <c r="C67" s="4" t="e">
        <f t="shared" si="0"/>
        <v>#NUM!</v>
      </c>
      <c r="D67" s="4">
        <f t="shared" si="1"/>
      </c>
    </row>
    <row r="68" spans="2:4" ht="15">
      <c r="B68" s="4">
        <f t="shared" si="2"/>
        <v>8.44999999999999</v>
      </c>
      <c r="C68" s="4" t="e">
        <f t="shared" si="0"/>
        <v>#NUM!</v>
      </c>
      <c r="D68" s="4">
        <f t="shared" si="1"/>
      </c>
    </row>
    <row r="69" spans="2:4" ht="15">
      <c r="B69" s="4">
        <f t="shared" si="2"/>
        <v>8.45999999999999</v>
      </c>
      <c r="C69" s="4" t="e">
        <f t="shared" si="0"/>
        <v>#NUM!</v>
      </c>
      <c r="D69" s="4">
        <f t="shared" si="1"/>
      </c>
    </row>
    <row r="70" spans="2:4" ht="15">
      <c r="B70" s="4">
        <f t="shared" si="2"/>
        <v>8.46999999999999</v>
      </c>
      <c r="C70" s="4" t="e">
        <f t="shared" si="0"/>
        <v>#NUM!</v>
      </c>
      <c r="D70" s="4">
        <f t="shared" si="1"/>
      </c>
    </row>
    <row r="71" spans="2:4" ht="15">
      <c r="B71" s="4">
        <f t="shared" si="2"/>
        <v>8.47999999999999</v>
      </c>
      <c r="C71" s="4" t="e">
        <f t="shared" si="0"/>
        <v>#NUM!</v>
      </c>
      <c r="D71" s="4">
        <f t="shared" si="1"/>
      </c>
    </row>
    <row r="72" spans="2:4" ht="15">
      <c r="B72" s="4">
        <f t="shared" si="2"/>
        <v>8.48999999999999</v>
      </c>
      <c r="C72" s="4" t="e">
        <f t="shared" si="0"/>
        <v>#NUM!</v>
      </c>
      <c r="D72" s="4">
        <f t="shared" si="1"/>
      </c>
    </row>
    <row r="73" spans="2:4" ht="15">
      <c r="B73" s="4">
        <f t="shared" si="2"/>
        <v>8.49999999999999</v>
      </c>
      <c r="C73" s="4" t="e">
        <f t="shared" si="0"/>
        <v>#NUM!</v>
      </c>
      <c r="D73" s="4">
        <f t="shared" si="1"/>
      </c>
    </row>
    <row r="74" spans="2:4" ht="15">
      <c r="B74" s="4">
        <f t="shared" si="2"/>
        <v>8.50999999999999</v>
      </c>
      <c r="C74" s="4" t="e">
        <f t="shared" si="0"/>
        <v>#NUM!</v>
      </c>
      <c r="D74" s="4">
        <f t="shared" si="1"/>
      </c>
    </row>
    <row r="75" spans="2:4" ht="15">
      <c r="B75" s="4">
        <f t="shared" si="2"/>
        <v>8.519999999999989</v>
      </c>
      <c r="C75" s="4" t="e">
        <f t="shared" si="0"/>
        <v>#NUM!</v>
      </c>
      <c r="D75" s="4">
        <f t="shared" si="1"/>
      </c>
    </row>
    <row r="76" spans="2:4" ht="15">
      <c r="B76" s="4">
        <f t="shared" si="2"/>
        <v>8.529999999999989</v>
      </c>
      <c r="C76" s="4" t="e">
        <f t="shared" si="0"/>
        <v>#NUM!</v>
      </c>
      <c r="D76" s="4">
        <f t="shared" si="1"/>
      </c>
    </row>
    <row r="77" spans="2:4" ht="15">
      <c r="B77" s="4">
        <f t="shared" si="2"/>
        <v>8.539999999999988</v>
      </c>
      <c r="C77" s="4" t="e">
        <f t="shared" si="0"/>
        <v>#NUM!</v>
      </c>
      <c r="D77" s="4">
        <f t="shared" si="1"/>
      </c>
    </row>
    <row r="78" spans="2:4" ht="15">
      <c r="B78" s="4">
        <f t="shared" si="2"/>
        <v>8.549999999999988</v>
      </c>
      <c r="C78" s="4" t="e">
        <f t="shared" si="0"/>
        <v>#NUM!</v>
      </c>
      <c r="D78" s="4">
        <f t="shared" si="1"/>
      </c>
    </row>
    <row r="79" spans="2:4" ht="15">
      <c r="B79" s="4">
        <f t="shared" si="2"/>
        <v>8.559999999999988</v>
      </c>
      <c r="C79" s="4" t="e">
        <f t="shared" si="0"/>
        <v>#NUM!</v>
      </c>
      <c r="D79" s="4">
        <f t="shared" si="1"/>
      </c>
    </row>
    <row r="80" spans="2:4" ht="15">
      <c r="B80" s="4">
        <f t="shared" si="2"/>
        <v>8.569999999999988</v>
      </c>
      <c r="C80" s="4" t="e">
        <f t="shared" si="0"/>
        <v>#NUM!</v>
      </c>
      <c r="D80" s="4">
        <f t="shared" si="1"/>
      </c>
    </row>
    <row r="81" spans="2:4" ht="15">
      <c r="B81" s="4">
        <f t="shared" si="2"/>
        <v>8.579999999999988</v>
      </c>
      <c r="C81" s="4" t="e">
        <f t="shared" si="0"/>
        <v>#NUM!</v>
      </c>
      <c r="D81" s="4">
        <f t="shared" si="1"/>
      </c>
    </row>
    <row r="82" spans="2:4" ht="15">
      <c r="B82" s="4">
        <f t="shared" si="2"/>
        <v>8.589999999999987</v>
      </c>
      <c r="C82" s="4" t="e">
        <f t="shared" si="0"/>
        <v>#NUM!</v>
      </c>
      <c r="D82" s="4">
        <f t="shared" si="1"/>
      </c>
    </row>
    <row r="83" spans="2:4" ht="15">
      <c r="B83" s="4">
        <f t="shared" si="2"/>
        <v>8.599999999999987</v>
      </c>
      <c r="C83" s="4" t="e">
        <f t="shared" si="0"/>
        <v>#NUM!</v>
      </c>
      <c r="D83" s="4">
        <f t="shared" si="1"/>
      </c>
    </row>
    <row r="84" spans="2:4" ht="15">
      <c r="B84" s="4">
        <f t="shared" si="2"/>
        <v>8.609999999999987</v>
      </c>
      <c r="C84" s="4" t="e">
        <f t="shared" si="0"/>
        <v>#NUM!</v>
      </c>
      <c r="D84" s="4">
        <f t="shared" si="1"/>
      </c>
    </row>
    <row r="85" spans="2:4" ht="15">
      <c r="B85" s="4">
        <f t="shared" si="2"/>
        <v>8.619999999999987</v>
      </c>
      <c r="C85" s="4" t="e">
        <f t="shared" si="0"/>
        <v>#NUM!</v>
      </c>
      <c r="D85" s="4">
        <f t="shared" si="1"/>
      </c>
    </row>
    <row r="86" spans="2:4" ht="15">
      <c r="B86" s="4">
        <f t="shared" si="2"/>
        <v>8.629999999999987</v>
      </c>
      <c r="C86" s="4" t="e">
        <f t="shared" si="0"/>
        <v>#NUM!</v>
      </c>
      <c r="D86" s="4">
        <f t="shared" si="1"/>
      </c>
    </row>
    <row r="87" spans="2:4" ht="15">
      <c r="B87" s="4">
        <f t="shared" si="2"/>
        <v>8.639999999999986</v>
      </c>
      <c r="C87" s="4" t="e">
        <f t="shared" si="0"/>
        <v>#NUM!</v>
      </c>
      <c r="D87" s="4">
        <f t="shared" si="1"/>
      </c>
    </row>
    <row r="88" spans="2:4" ht="15">
      <c r="B88" s="4">
        <f t="shared" si="2"/>
        <v>8.649999999999986</v>
      </c>
      <c r="C88" s="4" t="e">
        <f aca="true" t="shared" si="3" ref="C88:C151">NORMDIST(B88,$B$2,$B$5,0)</f>
        <v>#NUM!</v>
      </c>
      <c r="D88" s="4">
        <f aca="true" t="shared" si="4" ref="D88:D151">IF(AND(B88&gt;=$B$17,B88&lt;=$B$18),C88,"")</f>
      </c>
    </row>
    <row r="89" spans="2:4" ht="15">
      <c r="B89" s="4">
        <f aca="true" t="shared" si="5" ref="B89:B152">B88+0.01</f>
        <v>8.659999999999986</v>
      </c>
      <c r="C89" s="4" t="e">
        <f t="shared" si="3"/>
        <v>#NUM!</v>
      </c>
      <c r="D89" s="4">
        <f t="shared" si="4"/>
      </c>
    </row>
    <row r="90" spans="2:4" ht="15">
      <c r="B90" s="4">
        <f t="shared" si="5"/>
        <v>8.669999999999986</v>
      </c>
      <c r="C90" s="4" t="e">
        <f t="shared" si="3"/>
        <v>#NUM!</v>
      </c>
      <c r="D90" s="4">
        <f t="shared" si="4"/>
      </c>
    </row>
    <row r="91" spans="2:4" ht="15">
      <c r="B91" s="4">
        <f t="shared" si="5"/>
        <v>8.679999999999986</v>
      </c>
      <c r="C91" s="4" t="e">
        <f t="shared" si="3"/>
        <v>#NUM!</v>
      </c>
      <c r="D91" s="4">
        <f t="shared" si="4"/>
      </c>
    </row>
    <row r="92" spans="2:4" ht="15">
      <c r="B92" s="4">
        <f t="shared" si="5"/>
        <v>8.689999999999985</v>
      </c>
      <c r="C92" s="4" t="e">
        <f t="shared" si="3"/>
        <v>#NUM!</v>
      </c>
      <c r="D92" s="4">
        <f t="shared" si="4"/>
      </c>
    </row>
    <row r="93" spans="2:4" ht="15">
      <c r="B93" s="4">
        <f t="shared" si="5"/>
        <v>8.699999999999985</v>
      </c>
      <c r="C93" s="4" t="e">
        <f t="shared" si="3"/>
        <v>#NUM!</v>
      </c>
      <c r="D93" s="4">
        <f t="shared" si="4"/>
      </c>
    </row>
    <row r="94" spans="2:4" ht="15">
      <c r="B94" s="4">
        <f t="shared" si="5"/>
        <v>8.709999999999985</v>
      </c>
      <c r="C94" s="4" t="e">
        <f t="shared" si="3"/>
        <v>#NUM!</v>
      </c>
      <c r="D94" s="4">
        <f t="shared" si="4"/>
      </c>
    </row>
    <row r="95" spans="2:4" ht="15">
      <c r="B95" s="4">
        <f t="shared" si="5"/>
        <v>8.719999999999985</v>
      </c>
      <c r="C95" s="4" t="e">
        <f t="shared" si="3"/>
        <v>#NUM!</v>
      </c>
      <c r="D95" s="4">
        <f t="shared" si="4"/>
      </c>
    </row>
    <row r="96" spans="2:4" ht="15">
      <c r="B96" s="4">
        <f t="shared" si="5"/>
        <v>8.729999999999984</v>
      </c>
      <c r="C96" s="4" t="e">
        <f t="shared" si="3"/>
        <v>#NUM!</v>
      </c>
      <c r="D96" s="4">
        <f t="shared" si="4"/>
      </c>
    </row>
    <row r="97" spans="2:4" ht="15">
      <c r="B97" s="4">
        <f t="shared" si="5"/>
        <v>8.739999999999984</v>
      </c>
      <c r="C97" s="4" t="e">
        <f t="shared" si="3"/>
        <v>#NUM!</v>
      </c>
      <c r="D97" s="4">
        <f t="shared" si="4"/>
      </c>
    </row>
    <row r="98" spans="2:4" ht="15">
      <c r="B98" s="4">
        <f t="shared" si="5"/>
        <v>8.749999999999984</v>
      </c>
      <c r="C98" s="4" t="e">
        <f t="shared" si="3"/>
        <v>#NUM!</v>
      </c>
      <c r="D98" s="4">
        <f t="shared" si="4"/>
      </c>
    </row>
    <row r="99" spans="2:4" ht="15">
      <c r="B99" s="4">
        <f t="shared" si="5"/>
        <v>8.759999999999984</v>
      </c>
      <c r="C99" s="4" t="e">
        <f t="shared" si="3"/>
        <v>#NUM!</v>
      </c>
      <c r="D99" s="4">
        <f t="shared" si="4"/>
      </c>
    </row>
    <row r="100" spans="2:4" ht="15">
      <c r="B100" s="4">
        <f t="shared" si="5"/>
        <v>8.769999999999984</v>
      </c>
      <c r="C100" s="4" t="e">
        <f t="shared" si="3"/>
        <v>#NUM!</v>
      </c>
      <c r="D100" s="4">
        <f t="shared" si="4"/>
      </c>
    </row>
    <row r="101" spans="2:4" ht="15">
      <c r="B101" s="4">
        <f t="shared" si="5"/>
        <v>8.779999999999983</v>
      </c>
      <c r="C101" s="4" t="e">
        <f t="shared" si="3"/>
        <v>#NUM!</v>
      </c>
      <c r="D101" s="4">
        <f t="shared" si="4"/>
      </c>
    </row>
    <row r="102" spans="2:4" ht="15">
      <c r="B102" s="4">
        <f t="shared" si="5"/>
        <v>8.789999999999983</v>
      </c>
      <c r="C102" s="4" t="e">
        <f t="shared" si="3"/>
        <v>#NUM!</v>
      </c>
      <c r="D102" s="4">
        <f t="shared" si="4"/>
      </c>
    </row>
    <row r="103" spans="2:4" ht="15">
      <c r="B103" s="4">
        <f t="shared" si="5"/>
        <v>8.799999999999983</v>
      </c>
      <c r="C103" s="4" t="e">
        <f t="shared" si="3"/>
        <v>#NUM!</v>
      </c>
      <c r="D103" s="4">
        <f t="shared" si="4"/>
      </c>
    </row>
    <row r="104" spans="2:4" ht="15">
      <c r="B104" s="4">
        <f t="shared" si="5"/>
        <v>8.809999999999983</v>
      </c>
      <c r="C104" s="4" t="e">
        <f t="shared" si="3"/>
        <v>#NUM!</v>
      </c>
      <c r="D104" s="4">
        <f t="shared" si="4"/>
      </c>
    </row>
    <row r="105" spans="2:4" ht="15">
      <c r="B105" s="4">
        <f t="shared" si="5"/>
        <v>8.819999999999983</v>
      </c>
      <c r="C105" s="4" t="e">
        <f t="shared" si="3"/>
        <v>#NUM!</v>
      </c>
      <c r="D105" s="4">
        <f t="shared" si="4"/>
      </c>
    </row>
    <row r="106" spans="2:4" ht="15">
      <c r="B106" s="4">
        <f t="shared" si="5"/>
        <v>8.829999999999982</v>
      </c>
      <c r="C106" s="4" t="e">
        <f t="shared" si="3"/>
        <v>#NUM!</v>
      </c>
      <c r="D106" s="4">
        <f t="shared" si="4"/>
      </c>
    </row>
    <row r="107" spans="2:4" ht="15">
      <c r="B107" s="4">
        <f t="shared" si="5"/>
        <v>8.839999999999982</v>
      </c>
      <c r="C107" s="4" t="e">
        <f t="shared" si="3"/>
        <v>#NUM!</v>
      </c>
      <c r="D107" s="4">
        <f t="shared" si="4"/>
      </c>
    </row>
    <row r="108" spans="2:4" ht="15">
      <c r="B108" s="4">
        <f t="shared" si="5"/>
        <v>8.849999999999982</v>
      </c>
      <c r="C108" s="4" t="e">
        <f t="shared" si="3"/>
        <v>#NUM!</v>
      </c>
      <c r="D108" s="4">
        <f t="shared" si="4"/>
      </c>
    </row>
    <row r="109" spans="2:4" ht="15">
      <c r="B109" s="4">
        <f t="shared" si="5"/>
        <v>8.859999999999982</v>
      </c>
      <c r="C109" s="4" t="e">
        <f t="shared" si="3"/>
        <v>#NUM!</v>
      </c>
      <c r="D109" s="4">
        <f t="shared" si="4"/>
      </c>
    </row>
    <row r="110" spans="2:4" ht="15">
      <c r="B110" s="4">
        <f t="shared" si="5"/>
        <v>8.869999999999981</v>
      </c>
      <c r="C110" s="4" t="e">
        <f t="shared" si="3"/>
        <v>#NUM!</v>
      </c>
      <c r="D110" s="4">
        <f t="shared" si="4"/>
      </c>
    </row>
    <row r="111" spans="2:4" ht="15">
      <c r="B111" s="4">
        <f t="shared" si="5"/>
        <v>8.879999999999981</v>
      </c>
      <c r="C111" s="4" t="e">
        <f t="shared" si="3"/>
        <v>#NUM!</v>
      </c>
      <c r="D111" s="4">
        <f t="shared" si="4"/>
      </c>
    </row>
    <row r="112" spans="2:4" ht="15">
      <c r="B112" s="4">
        <f t="shared" si="5"/>
        <v>8.889999999999981</v>
      </c>
      <c r="C112" s="4" t="e">
        <f t="shared" si="3"/>
        <v>#NUM!</v>
      </c>
      <c r="D112" s="4">
        <f t="shared" si="4"/>
      </c>
    </row>
    <row r="113" spans="2:4" ht="15">
      <c r="B113" s="4">
        <f t="shared" si="5"/>
        <v>8.89999999999998</v>
      </c>
      <c r="C113" s="4" t="e">
        <f t="shared" si="3"/>
        <v>#NUM!</v>
      </c>
      <c r="D113" s="4">
        <f t="shared" si="4"/>
      </c>
    </row>
    <row r="114" spans="2:4" ht="15">
      <c r="B114" s="4">
        <f t="shared" si="5"/>
        <v>8.90999999999998</v>
      </c>
      <c r="C114" s="4" t="e">
        <f t="shared" si="3"/>
        <v>#NUM!</v>
      </c>
      <c r="D114" s="4">
        <f t="shared" si="4"/>
      </c>
    </row>
    <row r="115" spans="2:4" ht="15">
      <c r="B115" s="4">
        <f t="shared" si="5"/>
        <v>8.91999999999998</v>
      </c>
      <c r="C115" s="4" t="e">
        <f t="shared" si="3"/>
        <v>#NUM!</v>
      </c>
      <c r="D115" s="4">
        <f t="shared" si="4"/>
      </c>
    </row>
    <row r="116" spans="2:4" ht="15">
      <c r="B116" s="4">
        <f t="shared" si="5"/>
        <v>8.92999999999998</v>
      </c>
      <c r="C116" s="4" t="e">
        <f t="shared" si="3"/>
        <v>#NUM!</v>
      </c>
      <c r="D116" s="4">
        <f t="shared" si="4"/>
      </c>
    </row>
    <row r="117" spans="2:4" ht="15">
      <c r="B117" s="4">
        <f t="shared" si="5"/>
        <v>8.93999999999998</v>
      </c>
      <c r="C117" s="4" t="e">
        <f t="shared" si="3"/>
        <v>#NUM!</v>
      </c>
      <c r="D117" s="4">
        <f t="shared" si="4"/>
      </c>
    </row>
    <row r="118" spans="2:4" ht="15">
      <c r="B118" s="4">
        <f t="shared" si="5"/>
        <v>8.94999999999998</v>
      </c>
      <c r="C118" s="4" t="e">
        <f t="shared" si="3"/>
        <v>#NUM!</v>
      </c>
      <c r="D118" s="4">
        <f t="shared" si="4"/>
      </c>
    </row>
    <row r="119" spans="2:4" ht="15">
      <c r="B119" s="4">
        <f t="shared" si="5"/>
        <v>8.95999999999998</v>
      </c>
      <c r="C119" s="4" t="e">
        <f t="shared" si="3"/>
        <v>#NUM!</v>
      </c>
      <c r="D119" s="4">
        <f t="shared" si="4"/>
      </c>
    </row>
    <row r="120" spans="2:4" ht="15">
      <c r="B120" s="4">
        <f t="shared" si="5"/>
        <v>8.96999999999998</v>
      </c>
      <c r="C120" s="4" t="e">
        <f t="shared" si="3"/>
        <v>#NUM!</v>
      </c>
      <c r="D120" s="4">
        <f t="shared" si="4"/>
      </c>
    </row>
    <row r="121" spans="2:4" ht="15">
      <c r="B121" s="4">
        <f t="shared" si="5"/>
        <v>8.979999999999979</v>
      </c>
      <c r="C121" s="4" t="e">
        <f t="shared" si="3"/>
        <v>#NUM!</v>
      </c>
      <c r="D121" s="4">
        <f t="shared" si="4"/>
      </c>
    </row>
    <row r="122" spans="2:4" ht="15">
      <c r="B122" s="4">
        <f t="shared" si="5"/>
        <v>8.989999999999979</v>
      </c>
      <c r="C122" s="4" t="e">
        <f t="shared" si="3"/>
        <v>#NUM!</v>
      </c>
      <c r="D122" s="4">
        <f t="shared" si="4"/>
      </c>
    </row>
    <row r="123" spans="2:4" ht="15">
      <c r="B123" s="4">
        <f t="shared" si="5"/>
        <v>8.999999999999979</v>
      </c>
      <c r="C123" s="4" t="e">
        <f t="shared" si="3"/>
        <v>#NUM!</v>
      </c>
      <c r="D123" s="4">
        <f t="shared" si="4"/>
      </c>
    </row>
    <row r="124" spans="2:4" ht="15">
      <c r="B124" s="4">
        <f t="shared" si="5"/>
        <v>9.009999999999978</v>
      </c>
      <c r="C124" s="4" t="e">
        <f t="shared" si="3"/>
        <v>#NUM!</v>
      </c>
      <c r="D124" s="4">
        <f t="shared" si="4"/>
      </c>
    </row>
    <row r="125" spans="2:4" ht="15">
      <c r="B125" s="4">
        <f t="shared" si="5"/>
        <v>9.019999999999978</v>
      </c>
      <c r="C125" s="4" t="e">
        <f t="shared" si="3"/>
        <v>#NUM!</v>
      </c>
      <c r="D125" s="4">
        <f t="shared" si="4"/>
      </c>
    </row>
    <row r="126" spans="2:4" ht="15">
      <c r="B126" s="4">
        <f t="shared" si="5"/>
        <v>9.029999999999978</v>
      </c>
      <c r="C126" s="4" t="e">
        <f t="shared" si="3"/>
        <v>#NUM!</v>
      </c>
      <c r="D126" s="4">
        <f t="shared" si="4"/>
      </c>
    </row>
    <row r="127" spans="2:4" ht="15">
      <c r="B127" s="4">
        <f t="shared" si="5"/>
        <v>9.039999999999978</v>
      </c>
      <c r="C127" s="4" t="e">
        <f t="shared" si="3"/>
        <v>#NUM!</v>
      </c>
      <c r="D127" s="4">
        <f t="shared" si="4"/>
      </c>
    </row>
    <row r="128" spans="2:4" ht="15">
      <c r="B128" s="4">
        <f t="shared" si="5"/>
        <v>9.049999999999978</v>
      </c>
      <c r="C128" s="4" t="e">
        <f t="shared" si="3"/>
        <v>#NUM!</v>
      </c>
      <c r="D128" s="4">
        <f t="shared" si="4"/>
      </c>
    </row>
    <row r="129" spans="2:4" ht="15">
      <c r="B129" s="4">
        <f t="shared" si="5"/>
        <v>9.059999999999977</v>
      </c>
      <c r="C129" s="4" t="e">
        <f t="shared" si="3"/>
        <v>#NUM!</v>
      </c>
      <c r="D129" s="4">
        <f t="shared" si="4"/>
      </c>
    </row>
    <row r="130" spans="2:4" ht="15">
      <c r="B130" s="4">
        <f t="shared" si="5"/>
        <v>9.069999999999977</v>
      </c>
      <c r="C130" s="4" t="e">
        <f t="shared" si="3"/>
        <v>#NUM!</v>
      </c>
      <c r="D130" s="4">
        <f t="shared" si="4"/>
      </c>
    </row>
    <row r="131" spans="2:4" ht="15">
      <c r="B131" s="4">
        <f t="shared" si="5"/>
        <v>9.079999999999977</v>
      </c>
      <c r="C131" s="4" t="e">
        <f t="shared" si="3"/>
        <v>#NUM!</v>
      </c>
      <c r="D131" s="4">
        <f t="shared" si="4"/>
      </c>
    </row>
    <row r="132" spans="2:4" ht="15">
      <c r="B132" s="4">
        <f t="shared" si="5"/>
        <v>9.089999999999977</v>
      </c>
      <c r="C132" s="4" t="e">
        <f t="shared" si="3"/>
        <v>#NUM!</v>
      </c>
      <c r="D132" s="4">
        <f t="shared" si="4"/>
      </c>
    </row>
    <row r="133" spans="2:4" ht="15">
      <c r="B133" s="4">
        <f t="shared" si="5"/>
        <v>9.099999999999977</v>
      </c>
      <c r="C133" s="4" t="e">
        <f t="shared" si="3"/>
        <v>#NUM!</v>
      </c>
      <c r="D133" s="4">
        <f t="shared" si="4"/>
      </c>
    </row>
    <row r="134" spans="2:4" ht="15">
      <c r="B134" s="4">
        <f t="shared" si="5"/>
        <v>9.109999999999976</v>
      </c>
      <c r="C134" s="4" t="e">
        <f t="shared" si="3"/>
        <v>#NUM!</v>
      </c>
      <c r="D134" s="4">
        <f t="shared" si="4"/>
      </c>
    </row>
    <row r="135" spans="2:4" ht="15">
      <c r="B135" s="4">
        <f t="shared" si="5"/>
        <v>9.119999999999976</v>
      </c>
      <c r="C135" s="4" t="e">
        <f t="shared" si="3"/>
        <v>#NUM!</v>
      </c>
      <c r="D135" s="4">
        <f t="shared" si="4"/>
      </c>
    </row>
    <row r="136" spans="2:4" ht="15">
      <c r="B136" s="4">
        <f t="shared" si="5"/>
        <v>9.129999999999976</v>
      </c>
      <c r="C136" s="4" t="e">
        <f t="shared" si="3"/>
        <v>#NUM!</v>
      </c>
      <c r="D136" s="4">
        <f t="shared" si="4"/>
      </c>
    </row>
    <row r="137" spans="2:4" ht="15">
      <c r="B137" s="4">
        <f t="shared" si="5"/>
        <v>9.139999999999976</v>
      </c>
      <c r="C137" s="4" t="e">
        <f t="shared" si="3"/>
        <v>#NUM!</v>
      </c>
      <c r="D137" s="4">
        <f t="shared" si="4"/>
      </c>
    </row>
    <row r="138" spans="2:4" ht="15">
      <c r="B138" s="4">
        <f t="shared" si="5"/>
        <v>9.149999999999975</v>
      </c>
      <c r="C138" s="4" t="e">
        <f t="shared" si="3"/>
        <v>#NUM!</v>
      </c>
      <c r="D138" s="4">
        <f t="shared" si="4"/>
      </c>
    </row>
    <row r="139" spans="2:4" ht="15">
      <c r="B139" s="4">
        <f t="shared" si="5"/>
        <v>9.159999999999975</v>
      </c>
      <c r="C139" s="4" t="e">
        <f t="shared" si="3"/>
        <v>#NUM!</v>
      </c>
      <c r="D139" s="4">
        <f t="shared" si="4"/>
      </c>
    </row>
    <row r="140" spans="2:4" ht="15">
      <c r="B140" s="4">
        <f t="shared" si="5"/>
        <v>9.169999999999975</v>
      </c>
      <c r="C140" s="4" t="e">
        <f t="shared" si="3"/>
        <v>#NUM!</v>
      </c>
      <c r="D140" s="4">
        <f t="shared" si="4"/>
      </c>
    </row>
    <row r="141" spans="2:4" ht="15">
      <c r="B141" s="4">
        <f t="shared" si="5"/>
        <v>9.179999999999975</v>
      </c>
      <c r="C141" s="4" t="e">
        <f t="shared" si="3"/>
        <v>#NUM!</v>
      </c>
      <c r="D141" s="4">
        <f t="shared" si="4"/>
      </c>
    </row>
    <row r="142" spans="2:4" ht="15">
      <c r="B142" s="4">
        <f t="shared" si="5"/>
        <v>9.189999999999975</v>
      </c>
      <c r="C142" s="4" t="e">
        <f t="shared" si="3"/>
        <v>#NUM!</v>
      </c>
      <c r="D142" s="4">
        <f t="shared" si="4"/>
      </c>
    </row>
    <row r="143" spans="2:4" ht="15">
      <c r="B143" s="4">
        <f t="shared" si="5"/>
        <v>9.199999999999974</v>
      </c>
      <c r="C143" s="4" t="e">
        <f t="shared" si="3"/>
        <v>#NUM!</v>
      </c>
      <c r="D143" s="4">
        <f t="shared" si="4"/>
      </c>
    </row>
    <row r="144" spans="2:4" ht="15">
      <c r="B144" s="4">
        <f t="shared" si="5"/>
        <v>9.209999999999974</v>
      </c>
      <c r="C144" s="4" t="e">
        <f t="shared" si="3"/>
        <v>#NUM!</v>
      </c>
      <c r="D144" s="4">
        <f t="shared" si="4"/>
      </c>
    </row>
    <row r="145" spans="2:4" ht="15">
      <c r="B145" s="4">
        <f t="shared" si="5"/>
        <v>9.219999999999974</v>
      </c>
      <c r="C145" s="4" t="e">
        <f t="shared" si="3"/>
        <v>#NUM!</v>
      </c>
      <c r="D145" s="4">
        <f t="shared" si="4"/>
      </c>
    </row>
    <row r="146" spans="2:4" ht="15">
      <c r="B146" s="4">
        <f t="shared" si="5"/>
        <v>9.229999999999974</v>
      </c>
      <c r="C146" s="4" t="e">
        <f t="shared" si="3"/>
        <v>#NUM!</v>
      </c>
      <c r="D146" s="4">
        <f t="shared" si="4"/>
      </c>
    </row>
    <row r="147" spans="2:4" ht="15">
      <c r="B147" s="4">
        <f t="shared" si="5"/>
        <v>9.239999999999974</v>
      </c>
      <c r="C147" s="4" t="e">
        <f t="shared" si="3"/>
        <v>#NUM!</v>
      </c>
      <c r="D147" s="4">
        <f t="shared" si="4"/>
      </c>
    </row>
    <row r="148" spans="2:4" ht="15">
      <c r="B148" s="4">
        <f t="shared" si="5"/>
        <v>9.249999999999973</v>
      </c>
      <c r="C148" s="4" t="e">
        <f t="shared" si="3"/>
        <v>#NUM!</v>
      </c>
      <c r="D148" s="4">
        <f t="shared" si="4"/>
      </c>
    </row>
    <row r="149" spans="2:4" ht="15">
      <c r="B149" s="4">
        <f t="shared" si="5"/>
        <v>9.259999999999973</v>
      </c>
      <c r="C149" s="4" t="e">
        <f t="shared" si="3"/>
        <v>#NUM!</v>
      </c>
      <c r="D149" s="4">
        <f t="shared" si="4"/>
      </c>
    </row>
    <row r="150" spans="2:4" ht="15">
      <c r="B150" s="4">
        <f t="shared" si="5"/>
        <v>9.269999999999973</v>
      </c>
      <c r="C150" s="4" t="e">
        <f t="shared" si="3"/>
        <v>#NUM!</v>
      </c>
      <c r="D150" s="4">
        <f t="shared" si="4"/>
      </c>
    </row>
    <row r="151" spans="2:4" ht="15">
      <c r="B151" s="4">
        <f t="shared" si="5"/>
        <v>9.279999999999973</v>
      </c>
      <c r="C151" s="4" t="e">
        <f t="shared" si="3"/>
        <v>#NUM!</v>
      </c>
      <c r="D151" s="4">
        <f t="shared" si="4"/>
      </c>
    </row>
    <row r="152" spans="2:4" ht="15">
      <c r="B152" s="4">
        <f t="shared" si="5"/>
        <v>9.289999999999973</v>
      </c>
      <c r="C152" s="4" t="e">
        <f aca="true" t="shared" si="6" ref="C152:C215">NORMDIST(B152,$B$2,$B$5,0)</f>
        <v>#NUM!</v>
      </c>
      <c r="D152" s="4">
        <f aca="true" t="shared" si="7" ref="D152:D215">IF(AND(B152&gt;=$B$17,B152&lt;=$B$18),C152,"")</f>
      </c>
    </row>
    <row r="153" spans="2:4" ht="15">
      <c r="B153" s="4">
        <f aca="true" t="shared" si="8" ref="B153:B216">B152+0.01</f>
        <v>9.299999999999972</v>
      </c>
      <c r="C153" s="4" t="e">
        <f t="shared" si="6"/>
        <v>#NUM!</v>
      </c>
      <c r="D153" s="4">
        <f t="shared" si="7"/>
      </c>
    </row>
    <row r="154" spans="2:4" ht="15">
      <c r="B154" s="4">
        <f t="shared" si="8"/>
        <v>9.309999999999972</v>
      </c>
      <c r="C154" s="4" t="e">
        <f t="shared" si="6"/>
        <v>#NUM!</v>
      </c>
      <c r="D154" s="4">
        <f t="shared" si="7"/>
      </c>
    </row>
    <row r="155" spans="2:4" ht="15">
      <c r="B155" s="4">
        <f t="shared" si="8"/>
        <v>9.319999999999972</v>
      </c>
      <c r="C155" s="4" t="e">
        <f t="shared" si="6"/>
        <v>#NUM!</v>
      </c>
      <c r="D155" s="4">
        <f t="shared" si="7"/>
      </c>
    </row>
    <row r="156" spans="2:4" ht="15">
      <c r="B156" s="4">
        <f t="shared" si="8"/>
        <v>9.329999999999972</v>
      </c>
      <c r="C156" s="4" t="e">
        <f t="shared" si="6"/>
        <v>#NUM!</v>
      </c>
      <c r="D156" s="4">
        <f t="shared" si="7"/>
      </c>
    </row>
    <row r="157" spans="2:4" ht="15">
      <c r="B157" s="4">
        <f t="shared" si="8"/>
        <v>9.339999999999971</v>
      </c>
      <c r="C157" s="4" t="e">
        <f t="shared" si="6"/>
        <v>#NUM!</v>
      </c>
      <c r="D157" s="4">
        <f t="shared" si="7"/>
      </c>
    </row>
    <row r="158" spans="2:4" ht="15">
      <c r="B158" s="4">
        <f t="shared" si="8"/>
        <v>9.349999999999971</v>
      </c>
      <c r="C158" s="4" t="e">
        <f t="shared" si="6"/>
        <v>#NUM!</v>
      </c>
      <c r="D158" s="4">
        <f t="shared" si="7"/>
      </c>
    </row>
    <row r="159" spans="2:4" ht="15">
      <c r="B159" s="4">
        <f t="shared" si="8"/>
        <v>9.359999999999971</v>
      </c>
      <c r="C159" s="4" t="e">
        <f t="shared" si="6"/>
        <v>#NUM!</v>
      </c>
      <c r="D159" s="4">
        <f t="shared" si="7"/>
      </c>
    </row>
    <row r="160" spans="2:4" ht="15">
      <c r="B160" s="4">
        <f t="shared" si="8"/>
        <v>9.36999999999997</v>
      </c>
      <c r="C160" s="4" t="e">
        <f t="shared" si="6"/>
        <v>#NUM!</v>
      </c>
      <c r="D160" s="4">
        <f t="shared" si="7"/>
      </c>
    </row>
    <row r="161" spans="2:4" ht="15">
      <c r="B161" s="4">
        <f t="shared" si="8"/>
        <v>9.37999999999997</v>
      </c>
      <c r="C161" s="4" t="e">
        <f t="shared" si="6"/>
        <v>#NUM!</v>
      </c>
      <c r="D161" s="4">
        <f t="shared" si="7"/>
      </c>
    </row>
    <row r="162" spans="2:4" ht="15">
      <c r="B162" s="4">
        <f t="shared" si="8"/>
        <v>9.38999999999997</v>
      </c>
      <c r="C162" s="4" t="e">
        <f t="shared" si="6"/>
        <v>#NUM!</v>
      </c>
      <c r="D162" s="4">
        <f t="shared" si="7"/>
      </c>
    </row>
    <row r="163" spans="2:4" ht="15">
      <c r="B163" s="4">
        <f t="shared" si="8"/>
        <v>9.39999999999997</v>
      </c>
      <c r="C163" s="4" t="e">
        <f t="shared" si="6"/>
        <v>#NUM!</v>
      </c>
      <c r="D163" s="4">
        <f t="shared" si="7"/>
      </c>
    </row>
    <row r="164" spans="2:4" ht="15">
      <c r="B164" s="4">
        <f t="shared" si="8"/>
        <v>9.40999999999997</v>
      </c>
      <c r="C164" s="4" t="e">
        <f t="shared" si="6"/>
        <v>#NUM!</v>
      </c>
      <c r="D164" s="4">
        <f t="shared" si="7"/>
      </c>
    </row>
    <row r="165" spans="2:4" ht="15">
      <c r="B165" s="4">
        <f t="shared" si="8"/>
        <v>9.41999999999997</v>
      </c>
      <c r="C165" s="4" t="e">
        <f t="shared" si="6"/>
        <v>#NUM!</v>
      </c>
      <c r="D165" s="4">
        <f t="shared" si="7"/>
      </c>
    </row>
    <row r="166" spans="2:4" ht="15">
      <c r="B166" s="4">
        <f t="shared" si="8"/>
        <v>9.42999999999997</v>
      </c>
      <c r="C166" s="4" t="e">
        <f t="shared" si="6"/>
        <v>#NUM!</v>
      </c>
      <c r="D166" s="4">
        <f t="shared" si="7"/>
      </c>
    </row>
    <row r="167" spans="2:4" ht="15">
      <c r="B167" s="4">
        <f t="shared" si="8"/>
        <v>9.43999999999997</v>
      </c>
      <c r="C167" s="4" t="e">
        <f t="shared" si="6"/>
        <v>#NUM!</v>
      </c>
      <c r="D167" s="4">
        <f t="shared" si="7"/>
      </c>
    </row>
    <row r="168" spans="2:4" ht="15">
      <c r="B168" s="4">
        <f t="shared" si="8"/>
        <v>9.449999999999969</v>
      </c>
      <c r="C168" s="4" t="e">
        <f t="shared" si="6"/>
        <v>#NUM!</v>
      </c>
      <c r="D168" s="4">
        <f t="shared" si="7"/>
      </c>
    </row>
    <row r="169" spans="2:4" ht="15">
      <c r="B169" s="4">
        <f t="shared" si="8"/>
        <v>9.459999999999969</v>
      </c>
      <c r="C169" s="4" t="e">
        <f t="shared" si="6"/>
        <v>#NUM!</v>
      </c>
      <c r="D169" s="4">
        <f t="shared" si="7"/>
      </c>
    </row>
    <row r="170" spans="2:4" ht="15">
      <c r="B170" s="4">
        <f t="shared" si="8"/>
        <v>9.469999999999969</v>
      </c>
      <c r="C170" s="4" t="e">
        <f t="shared" si="6"/>
        <v>#NUM!</v>
      </c>
      <c r="D170" s="4">
        <f t="shared" si="7"/>
      </c>
    </row>
    <row r="171" spans="2:4" ht="15">
      <c r="B171" s="4">
        <f t="shared" si="8"/>
        <v>9.479999999999968</v>
      </c>
      <c r="C171" s="4" t="e">
        <f t="shared" si="6"/>
        <v>#NUM!</v>
      </c>
      <c r="D171" s="4">
        <f t="shared" si="7"/>
      </c>
    </row>
    <row r="172" spans="2:4" ht="15">
      <c r="B172" s="4">
        <f t="shared" si="8"/>
        <v>9.489999999999968</v>
      </c>
      <c r="C172" s="4" t="e">
        <f t="shared" si="6"/>
        <v>#NUM!</v>
      </c>
      <c r="D172" s="4">
        <f t="shared" si="7"/>
      </c>
    </row>
    <row r="173" spans="2:4" ht="15">
      <c r="B173" s="4">
        <f t="shared" si="8"/>
        <v>9.499999999999968</v>
      </c>
      <c r="C173" s="4" t="e">
        <f t="shared" si="6"/>
        <v>#NUM!</v>
      </c>
      <c r="D173" s="4">
        <f t="shared" si="7"/>
      </c>
    </row>
    <row r="174" spans="2:4" ht="15">
      <c r="B174" s="4">
        <f t="shared" si="8"/>
        <v>9.509999999999968</v>
      </c>
      <c r="C174" s="4" t="e">
        <f t="shared" si="6"/>
        <v>#NUM!</v>
      </c>
      <c r="D174" s="4">
        <f t="shared" si="7"/>
      </c>
    </row>
    <row r="175" spans="2:4" ht="15">
      <c r="B175" s="4">
        <f t="shared" si="8"/>
        <v>9.519999999999968</v>
      </c>
      <c r="C175" s="4" t="e">
        <f t="shared" si="6"/>
        <v>#NUM!</v>
      </c>
      <c r="D175" s="4">
        <f t="shared" si="7"/>
      </c>
    </row>
    <row r="176" spans="2:4" ht="15">
      <c r="B176" s="4">
        <f t="shared" si="8"/>
        <v>9.529999999999967</v>
      </c>
      <c r="C176" s="4" t="e">
        <f t="shared" si="6"/>
        <v>#NUM!</v>
      </c>
      <c r="D176" s="4">
        <f t="shared" si="7"/>
      </c>
    </row>
    <row r="177" spans="2:4" ht="15">
      <c r="B177" s="4">
        <f t="shared" si="8"/>
        <v>9.539999999999967</v>
      </c>
      <c r="C177" s="4" t="e">
        <f t="shared" si="6"/>
        <v>#NUM!</v>
      </c>
      <c r="D177" s="4">
        <f t="shared" si="7"/>
      </c>
    </row>
    <row r="178" spans="2:4" ht="15">
      <c r="B178" s="4">
        <f t="shared" si="8"/>
        <v>9.549999999999967</v>
      </c>
      <c r="C178" s="4" t="e">
        <f t="shared" si="6"/>
        <v>#NUM!</v>
      </c>
      <c r="D178" s="4">
        <f t="shared" si="7"/>
      </c>
    </row>
    <row r="179" spans="2:4" ht="15">
      <c r="B179" s="4">
        <f t="shared" si="8"/>
        <v>9.559999999999967</v>
      </c>
      <c r="C179" s="4" t="e">
        <f t="shared" si="6"/>
        <v>#NUM!</v>
      </c>
      <c r="D179" s="4">
        <f t="shared" si="7"/>
      </c>
    </row>
    <row r="180" spans="2:4" ht="15">
      <c r="B180" s="4">
        <f t="shared" si="8"/>
        <v>9.569999999999967</v>
      </c>
      <c r="C180" s="4" t="e">
        <f t="shared" si="6"/>
        <v>#NUM!</v>
      </c>
      <c r="D180" s="4">
        <f t="shared" si="7"/>
      </c>
    </row>
    <row r="181" spans="2:4" ht="15">
      <c r="B181" s="4">
        <f t="shared" si="8"/>
        <v>9.579999999999966</v>
      </c>
      <c r="C181" s="4" t="e">
        <f t="shared" si="6"/>
        <v>#NUM!</v>
      </c>
      <c r="D181" s="4">
        <f t="shared" si="7"/>
      </c>
    </row>
    <row r="182" spans="2:4" ht="15">
      <c r="B182" s="4">
        <f t="shared" si="8"/>
        <v>9.589999999999966</v>
      </c>
      <c r="C182" s="4" t="e">
        <f t="shared" si="6"/>
        <v>#NUM!</v>
      </c>
      <c r="D182" s="4">
        <f t="shared" si="7"/>
      </c>
    </row>
    <row r="183" spans="2:4" ht="15">
      <c r="B183" s="4">
        <f t="shared" si="8"/>
        <v>9.599999999999966</v>
      </c>
      <c r="C183" s="4" t="e">
        <f t="shared" si="6"/>
        <v>#NUM!</v>
      </c>
      <c r="D183" s="4">
        <f t="shared" si="7"/>
      </c>
    </row>
    <row r="184" spans="2:4" ht="15">
      <c r="B184" s="4">
        <f t="shared" si="8"/>
        <v>9.609999999999966</v>
      </c>
      <c r="C184" s="4" t="e">
        <f t="shared" si="6"/>
        <v>#NUM!</v>
      </c>
      <c r="D184" s="4">
        <f t="shared" si="7"/>
      </c>
    </row>
    <row r="185" spans="2:4" ht="15">
      <c r="B185" s="4">
        <f t="shared" si="8"/>
        <v>9.619999999999965</v>
      </c>
      <c r="C185" s="4" t="e">
        <f t="shared" si="6"/>
        <v>#NUM!</v>
      </c>
      <c r="D185" s="4">
        <f t="shared" si="7"/>
      </c>
    </row>
    <row r="186" spans="2:4" ht="15">
      <c r="B186" s="4">
        <f t="shared" si="8"/>
        <v>9.629999999999965</v>
      </c>
      <c r="C186" s="4" t="e">
        <f t="shared" si="6"/>
        <v>#NUM!</v>
      </c>
      <c r="D186" s="4">
        <f t="shared" si="7"/>
      </c>
    </row>
    <row r="187" spans="2:4" ht="15">
      <c r="B187" s="4">
        <f t="shared" si="8"/>
        <v>9.639999999999965</v>
      </c>
      <c r="C187" s="4" t="e">
        <f t="shared" si="6"/>
        <v>#NUM!</v>
      </c>
      <c r="D187" s="4">
        <f t="shared" si="7"/>
      </c>
    </row>
    <row r="188" spans="2:4" ht="15">
      <c r="B188" s="4">
        <f t="shared" si="8"/>
        <v>9.649999999999965</v>
      </c>
      <c r="C188" s="4" t="e">
        <f t="shared" si="6"/>
        <v>#NUM!</v>
      </c>
      <c r="D188" s="4">
        <f t="shared" si="7"/>
      </c>
    </row>
    <row r="189" spans="2:4" ht="15">
      <c r="B189" s="4">
        <f t="shared" si="8"/>
        <v>9.659999999999965</v>
      </c>
      <c r="C189" s="4" t="e">
        <f t="shared" si="6"/>
        <v>#NUM!</v>
      </c>
      <c r="D189" s="4">
        <f t="shared" si="7"/>
      </c>
    </row>
    <row r="190" spans="2:4" ht="15">
      <c r="B190" s="4">
        <f t="shared" si="8"/>
        <v>9.669999999999964</v>
      </c>
      <c r="C190" s="4" t="e">
        <f t="shared" si="6"/>
        <v>#NUM!</v>
      </c>
      <c r="D190" s="4">
        <f t="shared" si="7"/>
      </c>
    </row>
    <row r="191" spans="2:4" ht="15">
      <c r="B191" s="4">
        <f t="shared" si="8"/>
        <v>9.679999999999964</v>
      </c>
      <c r="C191" s="4" t="e">
        <f t="shared" si="6"/>
        <v>#NUM!</v>
      </c>
      <c r="D191" s="4">
        <f t="shared" si="7"/>
      </c>
    </row>
    <row r="192" spans="2:4" ht="15">
      <c r="B192" s="4">
        <f t="shared" si="8"/>
        <v>9.689999999999964</v>
      </c>
      <c r="C192" s="4" t="e">
        <f t="shared" si="6"/>
        <v>#NUM!</v>
      </c>
      <c r="D192" s="4">
        <f t="shared" si="7"/>
      </c>
    </row>
    <row r="193" spans="2:4" ht="15">
      <c r="B193" s="4">
        <f t="shared" si="8"/>
        <v>9.699999999999964</v>
      </c>
      <c r="C193" s="4" t="e">
        <f t="shared" si="6"/>
        <v>#NUM!</v>
      </c>
      <c r="D193" s="4">
        <f t="shared" si="7"/>
      </c>
    </row>
    <row r="194" spans="2:4" ht="15">
      <c r="B194" s="4">
        <f t="shared" si="8"/>
        <v>9.709999999999964</v>
      </c>
      <c r="C194" s="4" t="e">
        <f t="shared" si="6"/>
        <v>#NUM!</v>
      </c>
      <c r="D194" s="4">
        <f t="shared" si="7"/>
      </c>
    </row>
    <row r="195" spans="2:4" ht="15">
      <c r="B195" s="4">
        <f t="shared" si="8"/>
        <v>9.719999999999963</v>
      </c>
      <c r="C195" s="4" t="e">
        <f t="shared" si="6"/>
        <v>#NUM!</v>
      </c>
      <c r="D195" s="4">
        <f t="shared" si="7"/>
      </c>
    </row>
    <row r="196" spans="2:4" ht="15">
      <c r="B196" s="4">
        <f t="shared" si="8"/>
        <v>9.729999999999963</v>
      </c>
      <c r="C196" s="4" t="e">
        <f t="shared" si="6"/>
        <v>#NUM!</v>
      </c>
      <c r="D196" s="4">
        <f t="shared" si="7"/>
      </c>
    </row>
    <row r="197" spans="2:4" ht="15">
      <c r="B197" s="4">
        <f t="shared" si="8"/>
        <v>9.739999999999963</v>
      </c>
      <c r="C197" s="4" t="e">
        <f t="shared" si="6"/>
        <v>#NUM!</v>
      </c>
      <c r="D197" s="4">
        <f t="shared" si="7"/>
      </c>
    </row>
    <row r="198" spans="2:4" ht="15">
      <c r="B198" s="4">
        <f t="shared" si="8"/>
        <v>9.749999999999963</v>
      </c>
      <c r="C198" s="4" t="e">
        <f t="shared" si="6"/>
        <v>#NUM!</v>
      </c>
      <c r="D198" s="4">
        <f t="shared" si="7"/>
      </c>
    </row>
    <row r="199" spans="2:4" ht="15">
      <c r="B199" s="4">
        <f t="shared" si="8"/>
        <v>9.759999999999962</v>
      </c>
      <c r="C199" s="4" t="e">
        <f t="shared" si="6"/>
        <v>#NUM!</v>
      </c>
      <c r="D199" s="4">
        <f t="shared" si="7"/>
      </c>
    </row>
    <row r="200" spans="2:4" ht="15">
      <c r="B200" s="4">
        <f t="shared" si="8"/>
        <v>9.769999999999962</v>
      </c>
      <c r="C200" s="4" t="e">
        <f t="shared" si="6"/>
        <v>#NUM!</v>
      </c>
      <c r="D200" s="4">
        <f t="shared" si="7"/>
      </c>
    </row>
    <row r="201" spans="2:4" ht="15">
      <c r="B201" s="4">
        <f t="shared" si="8"/>
        <v>9.779999999999962</v>
      </c>
      <c r="C201" s="4" t="e">
        <f t="shared" si="6"/>
        <v>#NUM!</v>
      </c>
      <c r="D201" s="4">
        <f t="shared" si="7"/>
      </c>
    </row>
    <row r="202" spans="2:4" ht="15">
      <c r="B202" s="4">
        <f t="shared" si="8"/>
        <v>9.789999999999962</v>
      </c>
      <c r="C202" s="4" t="e">
        <f t="shared" si="6"/>
        <v>#NUM!</v>
      </c>
      <c r="D202" s="4">
        <f t="shared" si="7"/>
      </c>
    </row>
    <row r="203" spans="2:4" ht="15">
      <c r="B203" s="4">
        <f t="shared" si="8"/>
        <v>9.799999999999962</v>
      </c>
      <c r="C203" s="4" t="e">
        <f t="shared" si="6"/>
        <v>#NUM!</v>
      </c>
      <c r="D203" s="4">
        <f t="shared" si="7"/>
      </c>
    </row>
    <row r="204" spans="2:4" ht="15">
      <c r="B204" s="4">
        <f t="shared" si="8"/>
        <v>9.809999999999961</v>
      </c>
      <c r="C204" s="4" t="e">
        <f t="shared" si="6"/>
        <v>#NUM!</v>
      </c>
      <c r="D204" s="4">
        <f t="shared" si="7"/>
      </c>
    </row>
    <row r="205" spans="2:4" ht="15">
      <c r="B205" s="4">
        <f t="shared" si="8"/>
        <v>9.819999999999961</v>
      </c>
      <c r="C205" s="4" t="e">
        <f t="shared" si="6"/>
        <v>#NUM!</v>
      </c>
      <c r="D205" s="4">
        <f t="shared" si="7"/>
      </c>
    </row>
    <row r="206" spans="2:4" ht="15">
      <c r="B206" s="4">
        <f t="shared" si="8"/>
        <v>9.829999999999961</v>
      </c>
      <c r="C206" s="4" t="e">
        <f t="shared" si="6"/>
        <v>#NUM!</v>
      </c>
      <c r="D206" s="4">
        <f t="shared" si="7"/>
      </c>
    </row>
    <row r="207" spans="2:4" ht="15">
      <c r="B207" s="4">
        <f t="shared" si="8"/>
        <v>9.83999999999996</v>
      </c>
      <c r="C207" s="4" t="e">
        <f t="shared" si="6"/>
        <v>#NUM!</v>
      </c>
      <c r="D207" s="4">
        <f t="shared" si="7"/>
      </c>
    </row>
    <row r="208" spans="2:4" ht="15">
      <c r="B208" s="4">
        <f t="shared" si="8"/>
        <v>9.84999999999996</v>
      </c>
      <c r="C208" s="4" t="e">
        <f t="shared" si="6"/>
        <v>#NUM!</v>
      </c>
      <c r="D208" s="4">
        <f t="shared" si="7"/>
      </c>
    </row>
    <row r="209" spans="2:4" ht="15">
      <c r="B209" s="4">
        <f t="shared" si="8"/>
        <v>9.85999999999996</v>
      </c>
      <c r="C209" s="4" t="e">
        <f t="shared" si="6"/>
        <v>#NUM!</v>
      </c>
      <c r="D209" s="4">
        <f t="shared" si="7"/>
      </c>
    </row>
    <row r="210" spans="2:4" ht="15">
      <c r="B210" s="4">
        <f t="shared" si="8"/>
        <v>9.86999999999996</v>
      </c>
      <c r="C210" s="4" t="e">
        <f t="shared" si="6"/>
        <v>#NUM!</v>
      </c>
      <c r="D210" s="4">
        <f t="shared" si="7"/>
      </c>
    </row>
    <row r="211" spans="2:4" ht="15">
      <c r="B211" s="4">
        <f t="shared" si="8"/>
        <v>9.87999999999996</v>
      </c>
      <c r="C211" s="4" t="e">
        <f t="shared" si="6"/>
        <v>#NUM!</v>
      </c>
      <c r="D211" s="4">
        <f t="shared" si="7"/>
      </c>
    </row>
    <row r="212" spans="2:4" ht="15">
      <c r="B212" s="4">
        <f t="shared" si="8"/>
        <v>9.88999999999996</v>
      </c>
      <c r="C212" s="4" t="e">
        <f t="shared" si="6"/>
        <v>#NUM!</v>
      </c>
      <c r="D212" s="4">
        <f t="shared" si="7"/>
      </c>
    </row>
    <row r="213" spans="2:4" ht="15">
      <c r="B213" s="4">
        <f t="shared" si="8"/>
        <v>9.89999999999996</v>
      </c>
      <c r="C213" s="4" t="e">
        <f t="shared" si="6"/>
        <v>#NUM!</v>
      </c>
      <c r="D213" s="4">
        <f t="shared" si="7"/>
      </c>
    </row>
    <row r="214" spans="2:4" ht="15">
      <c r="B214" s="4">
        <f t="shared" si="8"/>
        <v>9.90999999999996</v>
      </c>
      <c r="C214" s="4" t="e">
        <f t="shared" si="6"/>
        <v>#NUM!</v>
      </c>
      <c r="D214" s="4">
        <f t="shared" si="7"/>
      </c>
    </row>
    <row r="215" spans="2:4" ht="15">
      <c r="B215" s="4">
        <f t="shared" si="8"/>
        <v>9.919999999999959</v>
      </c>
      <c r="C215" s="4" t="e">
        <f t="shared" si="6"/>
        <v>#NUM!</v>
      </c>
      <c r="D215" s="4">
        <f t="shared" si="7"/>
      </c>
    </row>
    <row r="216" spans="2:4" ht="15">
      <c r="B216" s="4">
        <f t="shared" si="8"/>
        <v>9.929999999999959</v>
      </c>
      <c r="C216" s="4" t="e">
        <f aca="true" t="shared" si="9" ref="C216:C279">NORMDIST(B216,$B$2,$B$5,0)</f>
        <v>#NUM!</v>
      </c>
      <c r="D216" s="4">
        <f aca="true" t="shared" si="10" ref="D216:D279">IF(AND(B216&gt;=$B$17,B216&lt;=$B$18),C216,"")</f>
      </c>
    </row>
    <row r="217" spans="2:4" ht="15">
      <c r="B217" s="4">
        <f aca="true" t="shared" si="11" ref="B217:B280">B216+0.01</f>
        <v>9.939999999999959</v>
      </c>
      <c r="C217" s="4" t="e">
        <f t="shared" si="9"/>
        <v>#NUM!</v>
      </c>
      <c r="D217" s="4">
        <f t="shared" si="10"/>
      </c>
    </row>
    <row r="218" spans="2:4" ht="15">
      <c r="B218" s="4">
        <f t="shared" si="11"/>
        <v>9.949999999999958</v>
      </c>
      <c r="C218" s="4" t="e">
        <f t="shared" si="9"/>
        <v>#NUM!</v>
      </c>
      <c r="D218" s="4">
        <f t="shared" si="10"/>
      </c>
    </row>
    <row r="219" spans="2:4" ht="15">
      <c r="B219" s="4">
        <f t="shared" si="11"/>
        <v>9.959999999999958</v>
      </c>
      <c r="C219" s="4" t="e">
        <f t="shared" si="9"/>
        <v>#NUM!</v>
      </c>
      <c r="D219" s="4">
        <f t="shared" si="10"/>
      </c>
    </row>
    <row r="220" spans="2:4" ht="15">
      <c r="B220" s="4">
        <f t="shared" si="11"/>
        <v>9.969999999999958</v>
      </c>
      <c r="C220" s="4" t="e">
        <f t="shared" si="9"/>
        <v>#NUM!</v>
      </c>
      <c r="D220" s="4">
        <f t="shared" si="10"/>
      </c>
    </row>
    <row r="221" spans="2:4" ht="15">
      <c r="B221" s="4">
        <f t="shared" si="11"/>
        <v>9.979999999999958</v>
      </c>
      <c r="C221" s="4" t="e">
        <f t="shared" si="9"/>
        <v>#NUM!</v>
      </c>
      <c r="D221" s="4">
        <f t="shared" si="10"/>
      </c>
    </row>
    <row r="222" spans="2:4" ht="15">
      <c r="B222" s="4">
        <f t="shared" si="11"/>
        <v>9.989999999999958</v>
      </c>
      <c r="C222" s="4" t="e">
        <f t="shared" si="9"/>
        <v>#NUM!</v>
      </c>
      <c r="D222" s="4">
        <f t="shared" si="10"/>
      </c>
    </row>
    <row r="223" spans="2:4" ht="15">
      <c r="B223" s="4">
        <f t="shared" si="11"/>
        <v>9.999999999999957</v>
      </c>
      <c r="C223" s="4" t="e">
        <f t="shared" si="9"/>
        <v>#NUM!</v>
      </c>
      <c r="D223" s="4">
        <f t="shared" si="10"/>
      </c>
    </row>
    <row r="224" spans="2:4" ht="15">
      <c r="B224" s="4">
        <f t="shared" si="11"/>
        <v>10.009999999999957</v>
      </c>
      <c r="C224" s="4" t="e">
        <f t="shared" si="9"/>
        <v>#NUM!</v>
      </c>
      <c r="D224" s="4">
        <f t="shared" si="10"/>
      </c>
    </row>
    <row r="225" spans="2:4" ht="15">
      <c r="B225" s="4">
        <f t="shared" si="11"/>
        <v>10.019999999999957</v>
      </c>
      <c r="C225" s="4" t="e">
        <f t="shared" si="9"/>
        <v>#NUM!</v>
      </c>
      <c r="D225" s="4">
        <f t="shared" si="10"/>
      </c>
    </row>
    <row r="226" spans="2:4" ht="15">
      <c r="B226" s="4">
        <f t="shared" si="11"/>
        <v>10.029999999999957</v>
      </c>
      <c r="C226" s="4" t="e">
        <f t="shared" si="9"/>
        <v>#NUM!</v>
      </c>
      <c r="D226" s="4">
        <f t="shared" si="10"/>
      </c>
    </row>
    <row r="227" spans="2:4" ht="15">
      <c r="B227" s="4">
        <f t="shared" si="11"/>
        <v>10.039999999999957</v>
      </c>
      <c r="C227" s="4" t="e">
        <f t="shared" si="9"/>
        <v>#NUM!</v>
      </c>
      <c r="D227" s="4">
        <f t="shared" si="10"/>
      </c>
    </row>
    <row r="228" spans="2:4" ht="15">
      <c r="B228" s="4">
        <f t="shared" si="11"/>
        <v>10.049999999999956</v>
      </c>
      <c r="C228" s="4" t="e">
        <f t="shared" si="9"/>
        <v>#NUM!</v>
      </c>
      <c r="D228" s="4">
        <f t="shared" si="10"/>
      </c>
    </row>
    <row r="229" spans="2:4" ht="15">
      <c r="B229" s="4">
        <f t="shared" si="11"/>
        <v>10.059999999999956</v>
      </c>
      <c r="C229" s="4" t="e">
        <f t="shared" si="9"/>
        <v>#NUM!</v>
      </c>
      <c r="D229" s="4">
        <f t="shared" si="10"/>
      </c>
    </row>
    <row r="230" spans="2:4" ht="15">
      <c r="B230" s="4">
        <f t="shared" si="11"/>
        <v>10.069999999999956</v>
      </c>
      <c r="C230" s="4" t="e">
        <f t="shared" si="9"/>
        <v>#NUM!</v>
      </c>
      <c r="D230" s="4">
        <f t="shared" si="10"/>
      </c>
    </row>
    <row r="231" spans="2:4" ht="15">
      <c r="B231" s="4">
        <f t="shared" si="11"/>
        <v>10.079999999999956</v>
      </c>
      <c r="C231" s="4" t="e">
        <f t="shared" si="9"/>
        <v>#NUM!</v>
      </c>
      <c r="D231" s="4">
        <f t="shared" si="10"/>
      </c>
    </row>
    <row r="232" spans="2:4" ht="15">
      <c r="B232" s="4">
        <f t="shared" si="11"/>
        <v>10.089999999999955</v>
      </c>
      <c r="C232" s="4" t="e">
        <f t="shared" si="9"/>
        <v>#NUM!</v>
      </c>
      <c r="D232" s="4">
        <f t="shared" si="10"/>
      </c>
    </row>
    <row r="233" spans="2:4" ht="15">
      <c r="B233" s="4">
        <f t="shared" si="11"/>
        <v>10.099999999999955</v>
      </c>
      <c r="C233" s="4" t="e">
        <f t="shared" si="9"/>
        <v>#NUM!</v>
      </c>
      <c r="D233" s="4">
        <f t="shared" si="10"/>
      </c>
    </row>
    <row r="234" spans="2:4" ht="15">
      <c r="B234" s="4">
        <f t="shared" si="11"/>
        <v>10.109999999999955</v>
      </c>
      <c r="C234" s="4" t="e">
        <f t="shared" si="9"/>
        <v>#NUM!</v>
      </c>
      <c r="D234" s="4">
        <f t="shared" si="10"/>
      </c>
    </row>
    <row r="235" spans="2:4" ht="15">
      <c r="B235" s="4">
        <f t="shared" si="11"/>
        <v>10.119999999999955</v>
      </c>
      <c r="C235" s="4" t="e">
        <f t="shared" si="9"/>
        <v>#NUM!</v>
      </c>
      <c r="D235" s="4">
        <f t="shared" si="10"/>
      </c>
    </row>
    <row r="236" spans="2:4" ht="15">
      <c r="B236" s="4">
        <f t="shared" si="11"/>
        <v>10.129999999999955</v>
      </c>
      <c r="C236" s="4" t="e">
        <f t="shared" si="9"/>
        <v>#NUM!</v>
      </c>
      <c r="D236" s="4">
        <f t="shared" si="10"/>
      </c>
    </row>
    <row r="237" spans="2:4" ht="15">
      <c r="B237" s="4">
        <f t="shared" si="11"/>
        <v>10.139999999999954</v>
      </c>
      <c r="C237" s="4" t="e">
        <f t="shared" si="9"/>
        <v>#NUM!</v>
      </c>
      <c r="D237" s="4">
        <f t="shared" si="10"/>
      </c>
    </row>
    <row r="238" spans="2:4" ht="15">
      <c r="B238" s="4">
        <f t="shared" si="11"/>
        <v>10.149999999999954</v>
      </c>
      <c r="C238" s="4" t="e">
        <f t="shared" si="9"/>
        <v>#NUM!</v>
      </c>
      <c r="D238" s="4">
        <f t="shared" si="10"/>
      </c>
    </row>
    <row r="239" spans="2:4" ht="15">
      <c r="B239" s="4">
        <f t="shared" si="11"/>
        <v>10.159999999999954</v>
      </c>
      <c r="C239" s="4" t="e">
        <f t="shared" si="9"/>
        <v>#NUM!</v>
      </c>
      <c r="D239" s="4">
        <f t="shared" si="10"/>
      </c>
    </row>
    <row r="240" spans="2:4" ht="15">
      <c r="B240" s="4">
        <f t="shared" si="11"/>
        <v>10.169999999999954</v>
      </c>
      <c r="C240" s="4" t="e">
        <f t="shared" si="9"/>
        <v>#NUM!</v>
      </c>
      <c r="D240" s="4">
        <f t="shared" si="10"/>
      </c>
    </row>
    <row r="241" spans="2:4" ht="15">
      <c r="B241" s="4">
        <f t="shared" si="11"/>
        <v>10.179999999999954</v>
      </c>
      <c r="C241" s="4" t="e">
        <f t="shared" si="9"/>
        <v>#NUM!</v>
      </c>
      <c r="D241" s="4">
        <f t="shared" si="10"/>
      </c>
    </row>
    <row r="242" spans="2:4" ht="15">
      <c r="B242" s="4">
        <f t="shared" si="11"/>
        <v>10.189999999999953</v>
      </c>
      <c r="C242" s="4" t="e">
        <f t="shared" si="9"/>
        <v>#NUM!</v>
      </c>
      <c r="D242" s="4">
        <f t="shared" si="10"/>
      </c>
    </row>
    <row r="243" spans="2:4" ht="15">
      <c r="B243" s="4">
        <f t="shared" si="11"/>
        <v>10.199999999999953</v>
      </c>
      <c r="C243" s="4" t="e">
        <f t="shared" si="9"/>
        <v>#NUM!</v>
      </c>
      <c r="D243" s="4">
        <f t="shared" si="10"/>
      </c>
    </row>
    <row r="244" spans="2:4" ht="15">
      <c r="B244" s="4">
        <f t="shared" si="11"/>
        <v>10.209999999999953</v>
      </c>
      <c r="C244" s="4" t="e">
        <f t="shared" si="9"/>
        <v>#NUM!</v>
      </c>
      <c r="D244" s="4">
        <f t="shared" si="10"/>
      </c>
    </row>
    <row r="245" spans="2:4" ht="15">
      <c r="B245" s="4">
        <f t="shared" si="11"/>
        <v>10.219999999999953</v>
      </c>
      <c r="C245" s="4" t="e">
        <f t="shared" si="9"/>
        <v>#NUM!</v>
      </c>
      <c r="D245" s="4">
        <f t="shared" si="10"/>
      </c>
    </row>
    <row r="246" spans="2:4" ht="15">
      <c r="B246" s="4">
        <f t="shared" si="11"/>
        <v>10.229999999999952</v>
      </c>
      <c r="C246" s="4" t="e">
        <f t="shared" si="9"/>
        <v>#NUM!</v>
      </c>
      <c r="D246" s="4">
        <f t="shared" si="10"/>
      </c>
    </row>
    <row r="247" spans="2:4" ht="15">
      <c r="B247" s="4">
        <f t="shared" si="11"/>
        <v>10.239999999999952</v>
      </c>
      <c r="C247" s="4" t="e">
        <f t="shared" si="9"/>
        <v>#NUM!</v>
      </c>
      <c r="D247" s="4">
        <f t="shared" si="10"/>
      </c>
    </row>
    <row r="248" spans="2:4" ht="15">
      <c r="B248" s="4">
        <f t="shared" si="11"/>
        <v>10.249999999999952</v>
      </c>
      <c r="C248" s="4" t="e">
        <f t="shared" si="9"/>
        <v>#NUM!</v>
      </c>
      <c r="D248" s="4">
        <f t="shared" si="10"/>
      </c>
    </row>
    <row r="249" spans="2:4" ht="15">
      <c r="B249" s="4">
        <f t="shared" si="11"/>
        <v>10.259999999999952</v>
      </c>
      <c r="C249" s="4" t="e">
        <f t="shared" si="9"/>
        <v>#NUM!</v>
      </c>
      <c r="D249" s="4">
        <f t="shared" si="10"/>
      </c>
    </row>
    <row r="250" spans="2:4" ht="15">
      <c r="B250" s="4">
        <f t="shared" si="11"/>
        <v>10.269999999999952</v>
      </c>
      <c r="C250" s="4" t="e">
        <f t="shared" si="9"/>
        <v>#NUM!</v>
      </c>
      <c r="D250" s="4">
        <f t="shared" si="10"/>
      </c>
    </row>
    <row r="251" spans="2:4" ht="15">
      <c r="B251" s="4">
        <f t="shared" si="11"/>
        <v>10.279999999999951</v>
      </c>
      <c r="C251" s="4" t="e">
        <f t="shared" si="9"/>
        <v>#NUM!</v>
      </c>
      <c r="D251" s="4">
        <f t="shared" si="10"/>
      </c>
    </row>
    <row r="252" spans="2:4" ht="15">
      <c r="B252" s="4">
        <f t="shared" si="11"/>
        <v>10.289999999999951</v>
      </c>
      <c r="C252" s="4" t="e">
        <f t="shared" si="9"/>
        <v>#NUM!</v>
      </c>
      <c r="D252" s="4">
        <f t="shared" si="10"/>
      </c>
    </row>
    <row r="253" spans="2:4" ht="15">
      <c r="B253" s="4">
        <f t="shared" si="11"/>
        <v>10.299999999999951</v>
      </c>
      <c r="C253" s="4" t="e">
        <f t="shared" si="9"/>
        <v>#NUM!</v>
      </c>
      <c r="D253" s="4">
        <f t="shared" si="10"/>
      </c>
    </row>
    <row r="254" spans="2:4" ht="15">
      <c r="B254" s="4">
        <f t="shared" si="11"/>
        <v>10.30999999999995</v>
      </c>
      <c r="C254" s="4" t="e">
        <f t="shared" si="9"/>
        <v>#NUM!</v>
      </c>
      <c r="D254" s="4">
        <f t="shared" si="10"/>
      </c>
    </row>
    <row r="255" spans="2:4" ht="15">
      <c r="B255" s="4">
        <f t="shared" si="11"/>
        <v>10.31999999999995</v>
      </c>
      <c r="C255" s="4" t="e">
        <f t="shared" si="9"/>
        <v>#NUM!</v>
      </c>
      <c r="D255" s="4">
        <f t="shared" si="10"/>
      </c>
    </row>
    <row r="256" spans="2:4" ht="15">
      <c r="B256" s="4">
        <f t="shared" si="11"/>
        <v>10.32999999999995</v>
      </c>
      <c r="C256" s="4" t="e">
        <f t="shared" si="9"/>
        <v>#NUM!</v>
      </c>
      <c r="D256" s="4">
        <f t="shared" si="10"/>
      </c>
    </row>
    <row r="257" spans="2:4" ht="15">
      <c r="B257" s="4">
        <f t="shared" si="11"/>
        <v>10.33999999999995</v>
      </c>
      <c r="C257" s="4" t="e">
        <f t="shared" si="9"/>
        <v>#NUM!</v>
      </c>
      <c r="D257" s="4">
        <f t="shared" si="10"/>
      </c>
    </row>
    <row r="258" spans="2:4" ht="15">
      <c r="B258" s="4">
        <f t="shared" si="11"/>
        <v>10.34999999999995</v>
      </c>
      <c r="C258" s="4" t="e">
        <f t="shared" si="9"/>
        <v>#NUM!</v>
      </c>
      <c r="D258" s="4">
        <f t="shared" si="10"/>
      </c>
    </row>
    <row r="259" spans="2:4" ht="15">
      <c r="B259" s="4">
        <f t="shared" si="11"/>
        <v>10.35999999999995</v>
      </c>
      <c r="C259" s="4" t="e">
        <f t="shared" si="9"/>
        <v>#NUM!</v>
      </c>
      <c r="D259" s="4">
        <f t="shared" si="10"/>
      </c>
    </row>
    <row r="260" spans="2:4" ht="15">
      <c r="B260" s="4">
        <f t="shared" si="11"/>
        <v>10.36999999999995</v>
      </c>
      <c r="C260" s="4" t="e">
        <f t="shared" si="9"/>
        <v>#NUM!</v>
      </c>
      <c r="D260" s="4">
        <f t="shared" si="10"/>
      </c>
    </row>
    <row r="261" spans="2:4" ht="15">
      <c r="B261" s="4">
        <f t="shared" si="11"/>
        <v>10.37999999999995</v>
      </c>
      <c r="C261" s="4" t="e">
        <f t="shared" si="9"/>
        <v>#NUM!</v>
      </c>
      <c r="D261" s="4">
        <f t="shared" si="10"/>
      </c>
    </row>
    <row r="262" spans="2:4" ht="15">
      <c r="B262" s="4">
        <f t="shared" si="11"/>
        <v>10.389999999999949</v>
      </c>
      <c r="C262" s="4" t="e">
        <f t="shared" si="9"/>
        <v>#NUM!</v>
      </c>
      <c r="D262" s="4">
        <f t="shared" si="10"/>
      </c>
    </row>
    <row r="263" spans="2:4" ht="15">
      <c r="B263" s="4">
        <f t="shared" si="11"/>
        <v>10.399999999999949</v>
      </c>
      <c r="C263" s="4" t="e">
        <f t="shared" si="9"/>
        <v>#NUM!</v>
      </c>
      <c r="D263" s="4">
        <f t="shared" si="10"/>
      </c>
    </row>
    <row r="264" spans="2:4" ht="15">
      <c r="B264" s="4">
        <f t="shared" si="11"/>
        <v>10.409999999999949</v>
      </c>
      <c r="C264" s="4" t="e">
        <f t="shared" si="9"/>
        <v>#NUM!</v>
      </c>
      <c r="D264" s="4">
        <f t="shared" si="10"/>
      </c>
    </row>
    <row r="265" spans="2:4" ht="15">
      <c r="B265" s="4">
        <f t="shared" si="11"/>
        <v>10.419999999999948</v>
      </c>
      <c r="C265" s="4" t="e">
        <f t="shared" si="9"/>
        <v>#NUM!</v>
      </c>
      <c r="D265" s="4">
        <f t="shared" si="10"/>
      </c>
    </row>
    <row r="266" spans="2:4" ht="15">
      <c r="B266" s="4">
        <f t="shared" si="11"/>
        <v>10.429999999999948</v>
      </c>
      <c r="C266" s="4" t="e">
        <f t="shared" si="9"/>
        <v>#NUM!</v>
      </c>
      <c r="D266" s="4">
        <f t="shared" si="10"/>
      </c>
    </row>
    <row r="267" spans="2:4" ht="15">
      <c r="B267" s="4">
        <f t="shared" si="11"/>
        <v>10.439999999999948</v>
      </c>
      <c r="C267" s="4" t="e">
        <f t="shared" si="9"/>
        <v>#NUM!</v>
      </c>
      <c r="D267" s="4">
        <f t="shared" si="10"/>
      </c>
    </row>
    <row r="268" spans="2:4" ht="15">
      <c r="B268" s="4">
        <f t="shared" si="11"/>
        <v>10.449999999999948</v>
      </c>
      <c r="C268" s="4" t="e">
        <f t="shared" si="9"/>
        <v>#NUM!</v>
      </c>
      <c r="D268" s="4">
        <f t="shared" si="10"/>
      </c>
    </row>
    <row r="269" spans="2:4" ht="15">
      <c r="B269" s="4">
        <f t="shared" si="11"/>
        <v>10.459999999999948</v>
      </c>
      <c r="C269" s="4" t="e">
        <f t="shared" si="9"/>
        <v>#NUM!</v>
      </c>
      <c r="D269" s="4">
        <f t="shared" si="10"/>
      </c>
    </row>
    <row r="270" spans="2:4" ht="15">
      <c r="B270" s="4">
        <f t="shared" si="11"/>
        <v>10.469999999999947</v>
      </c>
      <c r="C270" s="4" t="e">
        <f t="shared" si="9"/>
        <v>#NUM!</v>
      </c>
      <c r="D270" s="4">
        <f t="shared" si="10"/>
      </c>
    </row>
    <row r="271" spans="2:4" ht="15">
      <c r="B271" s="4">
        <f t="shared" si="11"/>
        <v>10.479999999999947</v>
      </c>
      <c r="C271" s="4" t="e">
        <f t="shared" si="9"/>
        <v>#NUM!</v>
      </c>
      <c r="D271" s="4">
        <f t="shared" si="10"/>
      </c>
    </row>
    <row r="272" spans="2:4" ht="15">
      <c r="B272" s="4">
        <f t="shared" si="11"/>
        <v>10.489999999999947</v>
      </c>
      <c r="C272" s="4" t="e">
        <f t="shared" si="9"/>
        <v>#NUM!</v>
      </c>
      <c r="D272" s="4">
        <f t="shared" si="10"/>
      </c>
    </row>
    <row r="273" spans="2:4" ht="15">
      <c r="B273" s="4">
        <f t="shared" si="11"/>
        <v>10.499999999999947</v>
      </c>
      <c r="C273" s="4" t="e">
        <f t="shared" si="9"/>
        <v>#NUM!</v>
      </c>
      <c r="D273" s="4">
        <f t="shared" si="10"/>
      </c>
    </row>
    <row r="274" spans="2:4" ht="15">
      <c r="B274" s="4">
        <f t="shared" si="11"/>
        <v>10.509999999999946</v>
      </c>
      <c r="C274" s="4" t="e">
        <f t="shared" si="9"/>
        <v>#NUM!</v>
      </c>
      <c r="D274" s="4">
        <f t="shared" si="10"/>
      </c>
    </row>
    <row r="275" spans="2:4" ht="15">
      <c r="B275" s="4">
        <f t="shared" si="11"/>
        <v>10.519999999999946</v>
      </c>
      <c r="C275" s="4" t="e">
        <f t="shared" si="9"/>
        <v>#NUM!</v>
      </c>
      <c r="D275" s="4">
        <f t="shared" si="10"/>
      </c>
    </row>
    <row r="276" spans="2:4" ht="15">
      <c r="B276" s="4">
        <f t="shared" si="11"/>
        <v>10.529999999999946</v>
      </c>
      <c r="C276" s="4" t="e">
        <f t="shared" si="9"/>
        <v>#NUM!</v>
      </c>
      <c r="D276" s="4">
        <f t="shared" si="10"/>
      </c>
    </row>
    <row r="277" spans="2:4" ht="15">
      <c r="B277" s="4">
        <f t="shared" si="11"/>
        <v>10.539999999999946</v>
      </c>
      <c r="C277" s="4" t="e">
        <f t="shared" si="9"/>
        <v>#NUM!</v>
      </c>
      <c r="D277" s="4">
        <f t="shared" si="10"/>
      </c>
    </row>
    <row r="278" spans="2:4" ht="15">
      <c r="B278" s="4">
        <f t="shared" si="11"/>
        <v>10.549999999999946</v>
      </c>
      <c r="C278" s="4" t="e">
        <f t="shared" si="9"/>
        <v>#NUM!</v>
      </c>
      <c r="D278" s="4">
        <f t="shared" si="10"/>
      </c>
    </row>
    <row r="279" spans="2:4" ht="15">
      <c r="B279" s="4">
        <f t="shared" si="11"/>
        <v>10.559999999999945</v>
      </c>
      <c r="C279" s="4" t="e">
        <f t="shared" si="9"/>
        <v>#NUM!</v>
      </c>
      <c r="D279" s="4">
        <f t="shared" si="10"/>
      </c>
    </row>
    <row r="280" spans="2:4" ht="15">
      <c r="B280" s="4">
        <f t="shared" si="11"/>
        <v>10.569999999999945</v>
      </c>
      <c r="C280" s="4" t="e">
        <f aca="true" t="shared" si="12" ref="C280:C343">NORMDIST(B280,$B$2,$B$5,0)</f>
        <v>#NUM!</v>
      </c>
      <c r="D280" s="4">
        <f aca="true" t="shared" si="13" ref="D280:D343">IF(AND(B280&gt;=$B$17,B280&lt;=$B$18),C280,"")</f>
      </c>
    </row>
    <row r="281" spans="2:4" ht="15">
      <c r="B281" s="4">
        <f aca="true" t="shared" si="14" ref="B281:B344">B280+0.01</f>
        <v>10.579999999999945</v>
      </c>
      <c r="C281" s="4" t="e">
        <f t="shared" si="12"/>
        <v>#NUM!</v>
      </c>
      <c r="D281" s="4">
        <f t="shared" si="13"/>
      </c>
    </row>
    <row r="282" spans="2:4" ht="15">
      <c r="B282" s="4">
        <f t="shared" si="14"/>
        <v>10.589999999999945</v>
      </c>
      <c r="C282" s="4" t="e">
        <f t="shared" si="12"/>
        <v>#NUM!</v>
      </c>
      <c r="D282" s="4">
        <f t="shared" si="13"/>
      </c>
    </row>
    <row r="283" spans="2:4" ht="15">
      <c r="B283" s="4">
        <f t="shared" si="14"/>
        <v>10.599999999999945</v>
      </c>
      <c r="C283" s="4" t="e">
        <f t="shared" si="12"/>
        <v>#NUM!</v>
      </c>
      <c r="D283" s="4">
        <f t="shared" si="13"/>
      </c>
    </row>
    <row r="284" spans="2:4" ht="15">
      <c r="B284" s="4">
        <f t="shared" si="14"/>
        <v>10.609999999999944</v>
      </c>
      <c r="C284" s="4" t="e">
        <f t="shared" si="12"/>
        <v>#NUM!</v>
      </c>
      <c r="D284" s="4">
        <f t="shared" si="13"/>
      </c>
    </row>
    <row r="285" spans="2:4" ht="15">
      <c r="B285" s="4">
        <f t="shared" si="14"/>
        <v>10.619999999999944</v>
      </c>
      <c r="C285" s="4" t="e">
        <f t="shared" si="12"/>
        <v>#NUM!</v>
      </c>
      <c r="D285" s="4">
        <f t="shared" si="13"/>
      </c>
    </row>
    <row r="286" spans="2:4" ht="15">
      <c r="B286" s="4">
        <f t="shared" si="14"/>
        <v>10.629999999999944</v>
      </c>
      <c r="C286" s="4" t="e">
        <f t="shared" si="12"/>
        <v>#NUM!</v>
      </c>
      <c r="D286" s="4">
        <f t="shared" si="13"/>
      </c>
    </row>
    <row r="287" spans="2:4" ht="15">
      <c r="B287" s="4">
        <f t="shared" si="14"/>
        <v>10.639999999999944</v>
      </c>
      <c r="C287" s="4" t="e">
        <f t="shared" si="12"/>
        <v>#NUM!</v>
      </c>
      <c r="D287" s="4">
        <f t="shared" si="13"/>
      </c>
    </row>
    <row r="288" spans="2:4" ht="15">
      <c r="B288" s="4">
        <f t="shared" si="14"/>
        <v>10.649999999999944</v>
      </c>
      <c r="C288" s="4" t="e">
        <f t="shared" si="12"/>
        <v>#NUM!</v>
      </c>
      <c r="D288" s="4">
        <f t="shared" si="13"/>
      </c>
    </row>
    <row r="289" spans="2:4" ht="15">
      <c r="B289" s="4">
        <f t="shared" si="14"/>
        <v>10.659999999999943</v>
      </c>
      <c r="C289" s="4" t="e">
        <f t="shared" si="12"/>
        <v>#NUM!</v>
      </c>
      <c r="D289" s="4">
        <f t="shared" si="13"/>
      </c>
    </row>
    <row r="290" spans="2:4" ht="15">
      <c r="B290" s="4">
        <f t="shared" si="14"/>
        <v>10.669999999999943</v>
      </c>
      <c r="C290" s="4" t="e">
        <f t="shared" si="12"/>
        <v>#NUM!</v>
      </c>
      <c r="D290" s="4">
        <f t="shared" si="13"/>
      </c>
    </row>
    <row r="291" spans="2:4" ht="15">
      <c r="B291" s="4">
        <f t="shared" si="14"/>
        <v>10.679999999999943</v>
      </c>
      <c r="C291" s="4" t="e">
        <f t="shared" si="12"/>
        <v>#NUM!</v>
      </c>
      <c r="D291" s="4">
        <f t="shared" si="13"/>
      </c>
    </row>
    <row r="292" spans="2:4" ht="15">
      <c r="B292" s="4">
        <f t="shared" si="14"/>
        <v>10.689999999999943</v>
      </c>
      <c r="C292" s="4" t="e">
        <f t="shared" si="12"/>
        <v>#NUM!</v>
      </c>
      <c r="D292" s="4">
        <f t="shared" si="13"/>
      </c>
    </row>
    <row r="293" spans="2:4" ht="15">
      <c r="B293" s="4">
        <f t="shared" si="14"/>
        <v>10.699999999999942</v>
      </c>
      <c r="C293" s="4" t="e">
        <f t="shared" si="12"/>
        <v>#NUM!</v>
      </c>
      <c r="D293" s="4">
        <f t="shared" si="13"/>
      </c>
    </row>
    <row r="294" spans="2:4" ht="15">
      <c r="B294" s="4">
        <f t="shared" si="14"/>
        <v>10.709999999999942</v>
      </c>
      <c r="C294" s="4" t="e">
        <f t="shared" si="12"/>
        <v>#NUM!</v>
      </c>
      <c r="D294" s="4">
        <f t="shared" si="13"/>
      </c>
    </row>
    <row r="295" spans="2:4" ht="15">
      <c r="B295" s="4">
        <f t="shared" si="14"/>
        <v>10.719999999999942</v>
      </c>
      <c r="C295" s="4" t="e">
        <f t="shared" si="12"/>
        <v>#NUM!</v>
      </c>
      <c r="D295" s="4">
        <f t="shared" si="13"/>
      </c>
    </row>
    <row r="296" spans="2:4" ht="15">
      <c r="B296" s="4">
        <f t="shared" si="14"/>
        <v>10.729999999999942</v>
      </c>
      <c r="C296" s="4" t="e">
        <f t="shared" si="12"/>
        <v>#NUM!</v>
      </c>
      <c r="D296" s="4">
        <f t="shared" si="13"/>
      </c>
    </row>
    <row r="297" spans="2:4" ht="15">
      <c r="B297" s="4">
        <f t="shared" si="14"/>
        <v>10.739999999999942</v>
      </c>
      <c r="C297" s="4" t="e">
        <f t="shared" si="12"/>
        <v>#NUM!</v>
      </c>
      <c r="D297" s="4">
        <f t="shared" si="13"/>
      </c>
    </row>
    <row r="298" spans="2:4" ht="15">
      <c r="B298" s="4">
        <f t="shared" si="14"/>
        <v>10.749999999999941</v>
      </c>
      <c r="C298" s="4" t="e">
        <f t="shared" si="12"/>
        <v>#NUM!</v>
      </c>
      <c r="D298" s="4">
        <f t="shared" si="13"/>
      </c>
    </row>
    <row r="299" spans="2:4" ht="15">
      <c r="B299" s="4">
        <f t="shared" si="14"/>
        <v>10.759999999999941</v>
      </c>
      <c r="C299" s="4" t="e">
        <f t="shared" si="12"/>
        <v>#NUM!</v>
      </c>
      <c r="D299" s="4">
        <f t="shared" si="13"/>
      </c>
    </row>
    <row r="300" spans="2:4" ht="15">
      <c r="B300" s="4">
        <f t="shared" si="14"/>
        <v>10.769999999999941</v>
      </c>
      <c r="C300" s="4" t="e">
        <f t="shared" si="12"/>
        <v>#NUM!</v>
      </c>
      <c r="D300" s="4">
        <f t="shared" si="13"/>
      </c>
    </row>
    <row r="301" spans="2:4" ht="15">
      <c r="B301" s="4">
        <f t="shared" si="14"/>
        <v>10.77999999999994</v>
      </c>
      <c r="C301" s="4" t="e">
        <f t="shared" si="12"/>
        <v>#NUM!</v>
      </c>
      <c r="D301" s="4">
        <f t="shared" si="13"/>
      </c>
    </row>
    <row r="302" spans="2:4" ht="15">
      <c r="B302" s="4">
        <f t="shared" si="14"/>
        <v>10.78999999999994</v>
      </c>
      <c r="C302" s="4" t="e">
        <f t="shared" si="12"/>
        <v>#NUM!</v>
      </c>
      <c r="D302" s="4">
        <f t="shared" si="13"/>
      </c>
    </row>
    <row r="303" spans="2:4" ht="15">
      <c r="B303" s="4">
        <f t="shared" si="14"/>
        <v>10.79999999999994</v>
      </c>
      <c r="C303" s="4" t="e">
        <f t="shared" si="12"/>
        <v>#NUM!</v>
      </c>
      <c r="D303" s="4">
        <f t="shared" si="13"/>
      </c>
    </row>
    <row r="304" spans="2:4" ht="15">
      <c r="B304" s="4">
        <f t="shared" si="14"/>
        <v>10.80999999999994</v>
      </c>
      <c r="C304" s="4" t="e">
        <f t="shared" si="12"/>
        <v>#NUM!</v>
      </c>
      <c r="D304" s="4">
        <f t="shared" si="13"/>
      </c>
    </row>
    <row r="305" spans="2:4" ht="15">
      <c r="B305" s="4">
        <f t="shared" si="14"/>
        <v>10.81999999999994</v>
      </c>
      <c r="C305" s="4" t="e">
        <f t="shared" si="12"/>
        <v>#NUM!</v>
      </c>
      <c r="D305" s="4">
        <f t="shared" si="13"/>
      </c>
    </row>
    <row r="306" spans="2:4" ht="15">
      <c r="B306" s="4">
        <f t="shared" si="14"/>
        <v>10.82999999999994</v>
      </c>
      <c r="C306" s="4" t="e">
        <f t="shared" si="12"/>
        <v>#NUM!</v>
      </c>
      <c r="D306" s="4">
        <f t="shared" si="13"/>
      </c>
    </row>
    <row r="307" spans="2:4" ht="15">
      <c r="B307" s="4">
        <f t="shared" si="14"/>
        <v>10.83999999999994</v>
      </c>
      <c r="C307" s="4" t="e">
        <f t="shared" si="12"/>
        <v>#NUM!</v>
      </c>
      <c r="D307" s="4">
        <f t="shared" si="13"/>
      </c>
    </row>
    <row r="308" spans="2:4" ht="15">
      <c r="B308" s="4">
        <f t="shared" si="14"/>
        <v>10.84999999999994</v>
      </c>
      <c r="C308" s="4" t="e">
        <f t="shared" si="12"/>
        <v>#NUM!</v>
      </c>
      <c r="D308" s="4">
        <f t="shared" si="13"/>
      </c>
    </row>
    <row r="309" spans="2:4" ht="15">
      <c r="B309" s="4">
        <f t="shared" si="14"/>
        <v>10.859999999999939</v>
      </c>
      <c r="C309" s="4" t="e">
        <f t="shared" si="12"/>
        <v>#NUM!</v>
      </c>
      <c r="D309" s="4">
        <f t="shared" si="13"/>
      </c>
    </row>
    <row r="310" spans="2:4" ht="15">
      <c r="B310" s="4">
        <f t="shared" si="14"/>
        <v>10.869999999999939</v>
      </c>
      <c r="C310" s="4" t="e">
        <f t="shared" si="12"/>
        <v>#NUM!</v>
      </c>
      <c r="D310" s="4">
        <f t="shared" si="13"/>
      </c>
    </row>
    <row r="311" spans="2:4" ht="15">
      <c r="B311" s="4">
        <f t="shared" si="14"/>
        <v>10.879999999999939</v>
      </c>
      <c r="C311" s="4" t="e">
        <f t="shared" si="12"/>
        <v>#NUM!</v>
      </c>
      <c r="D311" s="4">
        <f t="shared" si="13"/>
      </c>
    </row>
    <row r="312" spans="2:4" ht="15">
      <c r="B312" s="4">
        <f t="shared" si="14"/>
        <v>10.889999999999938</v>
      </c>
      <c r="C312" s="4" t="e">
        <f t="shared" si="12"/>
        <v>#NUM!</v>
      </c>
      <c r="D312" s="4">
        <f t="shared" si="13"/>
      </c>
    </row>
    <row r="313" spans="2:4" ht="15">
      <c r="B313" s="4">
        <f t="shared" si="14"/>
        <v>10.899999999999938</v>
      </c>
      <c r="C313" s="4" t="e">
        <f t="shared" si="12"/>
        <v>#NUM!</v>
      </c>
      <c r="D313" s="4">
        <f t="shared" si="13"/>
      </c>
    </row>
    <row r="314" spans="2:4" ht="15">
      <c r="B314" s="4">
        <f t="shared" si="14"/>
        <v>10.909999999999938</v>
      </c>
      <c r="C314" s="4" t="e">
        <f t="shared" si="12"/>
        <v>#NUM!</v>
      </c>
      <c r="D314" s="4">
        <f t="shared" si="13"/>
      </c>
    </row>
    <row r="315" spans="2:4" ht="15">
      <c r="B315" s="4">
        <f t="shared" si="14"/>
        <v>10.919999999999938</v>
      </c>
      <c r="C315" s="4" t="e">
        <f t="shared" si="12"/>
        <v>#NUM!</v>
      </c>
      <c r="D315" s="4">
        <f t="shared" si="13"/>
      </c>
    </row>
    <row r="316" spans="2:4" ht="15">
      <c r="B316" s="4">
        <f t="shared" si="14"/>
        <v>10.929999999999938</v>
      </c>
      <c r="C316" s="4" t="e">
        <f t="shared" si="12"/>
        <v>#NUM!</v>
      </c>
      <c r="D316" s="4">
        <f t="shared" si="13"/>
      </c>
    </row>
    <row r="317" spans="2:4" ht="15">
      <c r="B317" s="4">
        <f t="shared" si="14"/>
        <v>10.939999999999937</v>
      </c>
      <c r="C317" s="4" t="e">
        <f t="shared" si="12"/>
        <v>#NUM!</v>
      </c>
      <c r="D317" s="4">
        <f t="shared" si="13"/>
      </c>
    </row>
    <row r="318" spans="2:4" ht="15">
      <c r="B318" s="4">
        <f t="shared" si="14"/>
        <v>10.949999999999937</v>
      </c>
      <c r="C318" s="4" t="e">
        <f t="shared" si="12"/>
        <v>#NUM!</v>
      </c>
      <c r="D318" s="4">
        <f t="shared" si="13"/>
      </c>
    </row>
    <row r="319" spans="2:4" ht="15">
      <c r="B319" s="4">
        <f t="shared" si="14"/>
        <v>10.959999999999937</v>
      </c>
      <c r="C319" s="4" t="e">
        <f t="shared" si="12"/>
        <v>#NUM!</v>
      </c>
      <c r="D319" s="4">
        <f t="shared" si="13"/>
      </c>
    </row>
    <row r="320" spans="2:4" ht="15">
      <c r="B320" s="4">
        <f t="shared" si="14"/>
        <v>10.969999999999937</v>
      </c>
      <c r="C320" s="4" t="e">
        <f t="shared" si="12"/>
        <v>#NUM!</v>
      </c>
      <c r="D320" s="4">
        <f t="shared" si="13"/>
      </c>
    </row>
    <row r="321" spans="2:4" ht="15">
      <c r="B321" s="4">
        <f t="shared" si="14"/>
        <v>10.979999999999936</v>
      </c>
      <c r="C321" s="4" t="e">
        <f t="shared" si="12"/>
        <v>#NUM!</v>
      </c>
      <c r="D321" s="4">
        <f t="shared" si="13"/>
      </c>
    </row>
    <row r="322" spans="2:4" ht="15">
      <c r="B322" s="4">
        <f t="shared" si="14"/>
        <v>10.989999999999936</v>
      </c>
      <c r="C322" s="4" t="e">
        <f t="shared" si="12"/>
        <v>#NUM!</v>
      </c>
      <c r="D322" s="4">
        <f t="shared" si="13"/>
      </c>
    </row>
    <row r="323" spans="2:4" ht="15">
      <c r="B323" s="4">
        <f t="shared" si="14"/>
        <v>10.999999999999936</v>
      </c>
      <c r="C323" s="4" t="e">
        <f t="shared" si="12"/>
        <v>#NUM!</v>
      </c>
      <c r="D323" s="4">
        <f t="shared" si="13"/>
      </c>
    </row>
    <row r="324" spans="2:4" ht="15">
      <c r="B324" s="4">
        <f t="shared" si="14"/>
        <v>11.009999999999936</v>
      </c>
      <c r="C324" s="4" t="e">
        <f t="shared" si="12"/>
        <v>#NUM!</v>
      </c>
      <c r="D324" s="4">
        <f t="shared" si="13"/>
      </c>
    </row>
    <row r="325" spans="2:4" ht="15">
      <c r="B325" s="4">
        <f t="shared" si="14"/>
        <v>11.019999999999936</v>
      </c>
      <c r="C325" s="4" t="e">
        <f t="shared" si="12"/>
        <v>#NUM!</v>
      </c>
      <c r="D325" s="4">
        <f t="shared" si="13"/>
      </c>
    </row>
    <row r="326" spans="2:4" ht="15">
      <c r="B326" s="4">
        <f t="shared" si="14"/>
        <v>11.029999999999935</v>
      </c>
      <c r="C326" s="4" t="e">
        <f t="shared" si="12"/>
        <v>#NUM!</v>
      </c>
      <c r="D326" s="4">
        <f t="shared" si="13"/>
      </c>
    </row>
    <row r="327" spans="2:4" ht="15">
      <c r="B327" s="4">
        <f t="shared" si="14"/>
        <v>11.039999999999935</v>
      </c>
      <c r="C327" s="4" t="e">
        <f t="shared" si="12"/>
        <v>#NUM!</v>
      </c>
      <c r="D327" s="4">
        <f t="shared" si="13"/>
      </c>
    </row>
    <row r="328" spans="2:4" ht="15">
      <c r="B328" s="4">
        <f t="shared" si="14"/>
        <v>11.049999999999935</v>
      </c>
      <c r="C328" s="4" t="e">
        <f t="shared" si="12"/>
        <v>#NUM!</v>
      </c>
      <c r="D328" s="4">
        <f t="shared" si="13"/>
      </c>
    </row>
    <row r="329" spans="2:4" ht="15">
      <c r="B329" s="4">
        <f t="shared" si="14"/>
        <v>11.059999999999935</v>
      </c>
      <c r="C329" s="4" t="e">
        <f t="shared" si="12"/>
        <v>#NUM!</v>
      </c>
      <c r="D329" s="4">
        <f t="shared" si="13"/>
      </c>
    </row>
    <row r="330" spans="2:4" ht="15">
      <c r="B330" s="4">
        <f t="shared" si="14"/>
        <v>11.069999999999935</v>
      </c>
      <c r="C330" s="4" t="e">
        <f t="shared" si="12"/>
        <v>#NUM!</v>
      </c>
      <c r="D330" s="4">
        <f t="shared" si="13"/>
      </c>
    </row>
    <row r="331" spans="2:4" ht="15">
      <c r="B331" s="4">
        <f t="shared" si="14"/>
        <v>11.079999999999934</v>
      </c>
      <c r="C331" s="4" t="e">
        <f t="shared" si="12"/>
        <v>#NUM!</v>
      </c>
      <c r="D331" s="4">
        <f t="shared" si="13"/>
      </c>
    </row>
    <row r="332" spans="2:4" ht="15">
      <c r="B332" s="4">
        <f t="shared" si="14"/>
        <v>11.089999999999934</v>
      </c>
      <c r="C332" s="4" t="e">
        <f t="shared" si="12"/>
        <v>#NUM!</v>
      </c>
      <c r="D332" s="4">
        <f t="shared" si="13"/>
      </c>
    </row>
    <row r="333" spans="2:4" ht="15">
      <c r="B333" s="4">
        <f t="shared" si="14"/>
        <v>11.099999999999934</v>
      </c>
      <c r="C333" s="4" t="e">
        <f t="shared" si="12"/>
        <v>#NUM!</v>
      </c>
      <c r="D333" s="4">
        <f t="shared" si="13"/>
      </c>
    </row>
    <row r="334" spans="2:4" ht="15">
      <c r="B334" s="4">
        <f t="shared" si="14"/>
        <v>11.109999999999934</v>
      </c>
      <c r="C334" s="4" t="e">
        <f t="shared" si="12"/>
        <v>#NUM!</v>
      </c>
      <c r="D334" s="4">
        <f t="shared" si="13"/>
      </c>
    </row>
    <row r="335" spans="2:4" ht="15">
      <c r="B335" s="4">
        <f t="shared" si="14"/>
        <v>11.119999999999933</v>
      </c>
      <c r="C335" s="4" t="e">
        <f t="shared" si="12"/>
        <v>#NUM!</v>
      </c>
      <c r="D335" s="4">
        <f t="shared" si="13"/>
      </c>
    </row>
    <row r="336" spans="2:4" ht="15">
      <c r="B336" s="4">
        <f t="shared" si="14"/>
        <v>11.129999999999933</v>
      </c>
      <c r="C336" s="4" t="e">
        <f t="shared" si="12"/>
        <v>#NUM!</v>
      </c>
      <c r="D336" s="4">
        <f t="shared" si="13"/>
      </c>
    </row>
    <row r="337" spans="2:4" ht="15">
      <c r="B337" s="4">
        <f t="shared" si="14"/>
        <v>11.139999999999933</v>
      </c>
      <c r="C337" s="4" t="e">
        <f t="shared" si="12"/>
        <v>#NUM!</v>
      </c>
      <c r="D337" s="4">
        <f t="shared" si="13"/>
      </c>
    </row>
    <row r="338" spans="2:4" ht="15">
      <c r="B338" s="4">
        <f t="shared" si="14"/>
        <v>11.149999999999933</v>
      </c>
      <c r="C338" s="4" t="e">
        <f t="shared" si="12"/>
        <v>#NUM!</v>
      </c>
      <c r="D338" s="4">
        <f t="shared" si="13"/>
      </c>
    </row>
    <row r="339" spans="2:4" ht="15">
      <c r="B339" s="4">
        <f t="shared" si="14"/>
        <v>11.159999999999933</v>
      </c>
      <c r="C339" s="4" t="e">
        <f t="shared" si="12"/>
        <v>#NUM!</v>
      </c>
      <c r="D339" s="4">
        <f t="shared" si="13"/>
      </c>
    </row>
    <row r="340" spans="2:4" ht="15">
      <c r="B340" s="4">
        <f t="shared" si="14"/>
        <v>11.169999999999932</v>
      </c>
      <c r="C340" s="4" t="e">
        <f t="shared" si="12"/>
        <v>#NUM!</v>
      </c>
      <c r="D340" s="4">
        <f t="shared" si="13"/>
      </c>
    </row>
    <row r="341" spans="2:4" ht="15">
      <c r="B341" s="4">
        <f t="shared" si="14"/>
        <v>11.179999999999932</v>
      </c>
      <c r="C341" s="4" t="e">
        <f t="shared" si="12"/>
        <v>#NUM!</v>
      </c>
      <c r="D341" s="4">
        <f t="shared" si="13"/>
      </c>
    </row>
    <row r="342" spans="2:4" ht="15">
      <c r="B342" s="4">
        <f t="shared" si="14"/>
        <v>11.189999999999932</v>
      </c>
      <c r="C342" s="4" t="e">
        <f t="shared" si="12"/>
        <v>#NUM!</v>
      </c>
      <c r="D342" s="4">
        <f t="shared" si="13"/>
      </c>
    </row>
    <row r="343" spans="2:4" ht="15">
      <c r="B343" s="4">
        <f t="shared" si="14"/>
        <v>11.199999999999932</v>
      </c>
      <c r="C343" s="4" t="e">
        <f t="shared" si="12"/>
        <v>#NUM!</v>
      </c>
      <c r="D343" s="4">
        <f t="shared" si="13"/>
      </c>
    </row>
    <row r="344" spans="2:4" ht="15">
      <c r="B344" s="4">
        <f t="shared" si="14"/>
        <v>11.209999999999932</v>
      </c>
      <c r="C344" s="4" t="e">
        <f aca="true" t="shared" si="15" ref="C344:C407">NORMDIST(B344,$B$2,$B$5,0)</f>
        <v>#NUM!</v>
      </c>
      <c r="D344" s="4">
        <f aca="true" t="shared" si="16" ref="D344:D407">IF(AND(B344&gt;=$B$17,B344&lt;=$B$18),C344,"")</f>
      </c>
    </row>
    <row r="345" spans="2:4" ht="15">
      <c r="B345" s="4">
        <f aca="true" t="shared" si="17" ref="B345:B408">B344+0.01</f>
        <v>11.219999999999931</v>
      </c>
      <c r="C345" s="4" t="e">
        <f t="shared" si="15"/>
        <v>#NUM!</v>
      </c>
      <c r="D345" s="4">
        <f t="shared" si="16"/>
      </c>
    </row>
    <row r="346" spans="2:4" ht="15">
      <c r="B346" s="4">
        <f t="shared" si="17"/>
        <v>11.229999999999931</v>
      </c>
      <c r="C346" s="4" t="e">
        <f t="shared" si="15"/>
        <v>#NUM!</v>
      </c>
      <c r="D346" s="4">
        <f t="shared" si="16"/>
      </c>
    </row>
    <row r="347" spans="2:4" ht="15">
      <c r="B347" s="4">
        <f t="shared" si="17"/>
        <v>11.239999999999931</v>
      </c>
      <c r="C347" s="4" t="e">
        <f t="shared" si="15"/>
        <v>#NUM!</v>
      </c>
      <c r="D347" s="4">
        <f t="shared" si="16"/>
      </c>
    </row>
    <row r="348" spans="2:4" ht="15">
      <c r="B348" s="4">
        <f t="shared" si="17"/>
        <v>11.24999999999993</v>
      </c>
      <c r="C348" s="4" t="e">
        <f t="shared" si="15"/>
        <v>#NUM!</v>
      </c>
      <c r="D348" s="4">
        <f t="shared" si="16"/>
      </c>
    </row>
    <row r="349" spans="2:4" ht="15">
      <c r="B349" s="4">
        <f t="shared" si="17"/>
        <v>11.25999999999993</v>
      </c>
      <c r="C349" s="4" t="e">
        <f t="shared" si="15"/>
        <v>#NUM!</v>
      </c>
      <c r="D349" s="4">
        <f t="shared" si="16"/>
      </c>
    </row>
    <row r="350" spans="2:4" ht="15">
      <c r="B350" s="4">
        <f t="shared" si="17"/>
        <v>11.26999999999993</v>
      </c>
      <c r="C350" s="4" t="e">
        <f t="shared" si="15"/>
        <v>#NUM!</v>
      </c>
      <c r="D350" s="4">
        <f t="shared" si="16"/>
      </c>
    </row>
    <row r="351" spans="2:4" ht="15">
      <c r="B351" s="4">
        <f t="shared" si="17"/>
        <v>11.27999999999993</v>
      </c>
      <c r="C351" s="4" t="e">
        <f t="shared" si="15"/>
        <v>#NUM!</v>
      </c>
      <c r="D351" s="4">
        <f t="shared" si="16"/>
      </c>
    </row>
    <row r="352" spans="2:4" ht="15">
      <c r="B352" s="4">
        <f t="shared" si="17"/>
        <v>11.28999999999993</v>
      </c>
      <c r="C352" s="4" t="e">
        <f t="shared" si="15"/>
        <v>#NUM!</v>
      </c>
      <c r="D352" s="4">
        <f t="shared" si="16"/>
      </c>
    </row>
    <row r="353" spans="2:4" ht="15">
      <c r="B353" s="4">
        <f t="shared" si="17"/>
        <v>11.29999999999993</v>
      </c>
      <c r="C353" s="4" t="e">
        <f t="shared" si="15"/>
        <v>#NUM!</v>
      </c>
      <c r="D353" s="4">
        <f t="shared" si="16"/>
      </c>
    </row>
    <row r="354" spans="2:4" ht="15">
      <c r="B354" s="4">
        <f t="shared" si="17"/>
        <v>11.30999999999993</v>
      </c>
      <c r="C354" s="4" t="e">
        <f t="shared" si="15"/>
        <v>#NUM!</v>
      </c>
      <c r="D354" s="4">
        <f t="shared" si="16"/>
      </c>
    </row>
    <row r="355" spans="2:4" ht="15">
      <c r="B355" s="4">
        <f t="shared" si="17"/>
        <v>11.31999999999993</v>
      </c>
      <c r="C355" s="4" t="e">
        <f t="shared" si="15"/>
        <v>#NUM!</v>
      </c>
      <c r="D355" s="4">
        <f t="shared" si="16"/>
      </c>
    </row>
    <row r="356" spans="2:4" ht="15">
      <c r="B356" s="4">
        <f t="shared" si="17"/>
        <v>11.329999999999929</v>
      </c>
      <c r="C356" s="4" t="e">
        <f t="shared" si="15"/>
        <v>#NUM!</v>
      </c>
      <c r="D356" s="4">
        <f t="shared" si="16"/>
      </c>
    </row>
    <row r="357" spans="2:4" ht="15">
      <c r="B357" s="4">
        <f t="shared" si="17"/>
        <v>11.339999999999929</v>
      </c>
      <c r="C357" s="4" t="e">
        <f t="shared" si="15"/>
        <v>#NUM!</v>
      </c>
      <c r="D357" s="4">
        <f t="shared" si="16"/>
      </c>
    </row>
    <row r="358" spans="2:4" ht="15">
      <c r="B358" s="4">
        <f t="shared" si="17"/>
        <v>11.349999999999929</v>
      </c>
      <c r="C358" s="4" t="e">
        <f t="shared" si="15"/>
        <v>#NUM!</v>
      </c>
      <c r="D358" s="4">
        <f t="shared" si="16"/>
      </c>
    </row>
    <row r="359" spans="2:4" ht="15">
      <c r="B359" s="4">
        <f t="shared" si="17"/>
        <v>11.359999999999928</v>
      </c>
      <c r="C359" s="4" t="e">
        <f t="shared" si="15"/>
        <v>#NUM!</v>
      </c>
      <c r="D359" s="4">
        <f t="shared" si="16"/>
      </c>
    </row>
    <row r="360" spans="2:4" ht="15">
      <c r="B360" s="4">
        <f t="shared" si="17"/>
        <v>11.369999999999928</v>
      </c>
      <c r="C360" s="4" t="e">
        <f t="shared" si="15"/>
        <v>#NUM!</v>
      </c>
      <c r="D360" s="4">
        <f t="shared" si="16"/>
      </c>
    </row>
    <row r="361" spans="2:4" ht="15">
      <c r="B361" s="4">
        <f t="shared" si="17"/>
        <v>11.379999999999928</v>
      </c>
      <c r="C361" s="4" t="e">
        <f t="shared" si="15"/>
        <v>#NUM!</v>
      </c>
      <c r="D361" s="4">
        <f t="shared" si="16"/>
      </c>
    </row>
    <row r="362" spans="2:4" ht="15">
      <c r="B362" s="4">
        <f t="shared" si="17"/>
        <v>11.389999999999928</v>
      </c>
      <c r="C362" s="4" t="e">
        <f t="shared" si="15"/>
        <v>#NUM!</v>
      </c>
      <c r="D362" s="4">
        <f t="shared" si="16"/>
      </c>
    </row>
    <row r="363" spans="2:4" ht="15">
      <c r="B363" s="4">
        <f t="shared" si="17"/>
        <v>11.399999999999928</v>
      </c>
      <c r="C363" s="4" t="e">
        <f t="shared" si="15"/>
        <v>#NUM!</v>
      </c>
      <c r="D363" s="4">
        <f t="shared" si="16"/>
      </c>
    </row>
    <row r="364" spans="2:4" ht="15">
      <c r="B364" s="4">
        <f t="shared" si="17"/>
        <v>11.409999999999927</v>
      </c>
      <c r="C364" s="4" t="e">
        <f t="shared" si="15"/>
        <v>#NUM!</v>
      </c>
      <c r="D364" s="4">
        <f t="shared" si="16"/>
      </c>
    </row>
    <row r="365" spans="2:4" ht="15">
      <c r="B365" s="4">
        <f t="shared" si="17"/>
        <v>11.419999999999927</v>
      </c>
      <c r="C365" s="4" t="e">
        <f t="shared" si="15"/>
        <v>#NUM!</v>
      </c>
      <c r="D365" s="4">
        <f t="shared" si="16"/>
      </c>
    </row>
    <row r="366" spans="2:4" ht="15">
      <c r="B366" s="4">
        <f t="shared" si="17"/>
        <v>11.429999999999927</v>
      </c>
      <c r="C366" s="4" t="e">
        <f t="shared" si="15"/>
        <v>#NUM!</v>
      </c>
      <c r="D366" s="4">
        <f t="shared" si="16"/>
      </c>
    </row>
    <row r="367" spans="2:4" ht="15">
      <c r="B367" s="4">
        <f t="shared" si="17"/>
        <v>11.439999999999927</v>
      </c>
      <c r="C367" s="4" t="e">
        <f t="shared" si="15"/>
        <v>#NUM!</v>
      </c>
      <c r="D367" s="4">
        <f t="shared" si="16"/>
      </c>
    </row>
    <row r="368" spans="2:4" ht="15">
      <c r="B368" s="4">
        <f t="shared" si="17"/>
        <v>11.449999999999926</v>
      </c>
      <c r="C368" s="4" t="e">
        <f t="shared" si="15"/>
        <v>#NUM!</v>
      </c>
      <c r="D368" s="4">
        <f t="shared" si="16"/>
      </c>
    </row>
    <row r="369" spans="2:4" ht="15">
      <c r="B369" s="4">
        <f t="shared" si="17"/>
        <v>11.459999999999926</v>
      </c>
      <c r="C369" s="4" t="e">
        <f t="shared" si="15"/>
        <v>#NUM!</v>
      </c>
      <c r="D369" s="4">
        <f t="shared" si="16"/>
      </c>
    </row>
    <row r="370" spans="2:4" ht="15">
      <c r="B370" s="4">
        <f t="shared" si="17"/>
        <v>11.469999999999926</v>
      </c>
      <c r="C370" s="4" t="e">
        <f t="shared" si="15"/>
        <v>#NUM!</v>
      </c>
      <c r="D370" s="4">
        <f t="shared" si="16"/>
      </c>
    </row>
    <row r="371" spans="2:4" ht="15">
      <c r="B371" s="4">
        <f t="shared" si="17"/>
        <v>11.479999999999926</v>
      </c>
      <c r="C371" s="4" t="e">
        <f t="shared" si="15"/>
        <v>#NUM!</v>
      </c>
      <c r="D371" s="4">
        <f t="shared" si="16"/>
      </c>
    </row>
    <row r="372" spans="2:4" ht="15">
      <c r="B372" s="4">
        <f t="shared" si="17"/>
        <v>11.489999999999926</v>
      </c>
      <c r="C372" s="4" t="e">
        <f t="shared" si="15"/>
        <v>#NUM!</v>
      </c>
      <c r="D372" s="4">
        <f t="shared" si="16"/>
      </c>
    </row>
    <row r="373" spans="2:4" ht="15">
      <c r="B373" s="4">
        <f t="shared" si="17"/>
        <v>11.499999999999925</v>
      </c>
      <c r="C373" s="4" t="e">
        <f t="shared" si="15"/>
        <v>#NUM!</v>
      </c>
      <c r="D373" s="4">
        <f t="shared" si="16"/>
      </c>
    </row>
    <row r="374" spans="2:4" ht="15">
      <c r="B374" s="4">
        <f t="shared" si="17"/>
        <v>11.509999999999925</v>
      </c>
      <c r="C374" s="4" t="e">
        <f t="shared" si="15"/>
        <v>#NUM!</v>
      </c>
      <c r="D374" s="4">
        <f t="shared" si="16"/>
      </c>
    </row>
    <row r="375" spans="2:4" ht="15">
      <c r="B375" s="4">
        <f t="shared" si="17"/>
        <v>11.519999999999925</v>
      </c>
      <c r="C375" s="4" t="e">
        <f t="shared" si="15"/>
        <v>#NUM!</v>
      </c>
      <c r="D375" s="4">
        <f t="shared" si="16"/>
      </c>
    </row>
    <row r="376" spans="2:4" ht="15">
      <c r="B376" s="4">
        <f t="shared" si="17"/>
        <v>11.529999999999925</v>
      </c>
      <c r="C376" s="4" t="e">
        <f t="shared" si="15"/>
        <v>#NUM!</v>
      </c>
      <c r="D376" s="4">
        <f t="shared" si="16"/>
      </c>
    </row>
    <row r="377" spans="2:4" ht="15">
      <c r="B377" s="4">
        <f t="shared" si="17"/>
        <v>11.539999999999925</v>
      </c>
      <c r="C377" s="4" t="e">
        <f t="shared" si="15"/>
        <v>#NUM!</v>
      </c>
      <c r="D377" s="4">
        <f t="shared" si="16"/>
      </c>
    </row>
    <row r="378" spans="2:4" ht="15">
      <c r="B378" s="4">
        <f t="shared" si="17"/>
        <v>11.549999999999924</v>
      </c>
      <c r="C378" s="4" t="e">
        <f t="shared" si="15"/>
        <v>#NUM!</v>
      </c>
      <c r="D378" s="4">
        <f t="shared" si="16"/>
      </c>
    </row>
    <row r="379" spans="2:4" ht="15">
      <c r="B379" s="4">
        <f t="shared" si="17"/>
        <v>11.559999999999924</v>
      </c>
      <c r="C379" s="4" t="e">
        <f t="shared" si="15"/>
        <v>#NUM!</v>
      </c>
      <c r="D379" s="4">
        <f t="shared" si="16"/>
      </c>
    </row>
    <row r="380" spans="2:4" ht="15">
      <c r="B380" s="4">
        <f t="shared" si="17"/>
        <v>11.569999999999924</v>
      </c>
      <c r="C380" s="4" t="e">
        <f t="shared" si="15"/>
        <v>#NUM!</v>
      </c>
      <c r="D380" s="4">
        <f t="shared" si="16"/>
      </c>
    </row>
    <row r="381" spans="2:4" ht="15">
      <c r="B381" s="4">
        <f t="shared" si="17"/>
        <v>11.579999999999924</v>
      </c>
      <c r="C381" s="4" t="e">
        <f t="shared" si="15"/>
        <v>#NUM!</v>
      </c>
      <c r="D381" s="4">
        <f t="shared" si="16"/>
      </c>
    </row>
    <row r="382" spans="2:4" ht="15">
      <c r="B382" s="4">
        <f t="shared" si="17"/>
        <v>11.589999999999923</v>
      </c>
      <c r="C382" s="4" t="e">
        <f t="shared" si="15"/>
        <v>#NUM!</v>
      </c>
      <c r="D382" s="4">
        <f t="shared" si="16"/>
      </c>
    </row>
    <row r="383" spans="2:4" ht="15">
      <c r="B383" s="4">
        <f t="shared" si="17"/>
        <v>11.599999999999923</v>
      </c>
      <c r="C383" s="4" t="e">
        <f t="shared" si="15"/>
        <v>#NUM!</v>
      </c>
      <c r="D383" s="4">
        <f t="shared" si="16"/>
      </c>
    </row>
    <row r="384" spans="2:4" ht="15">
      <c r="B384" s="4">
        <f t="shared" si="17"/>
        <v>11.609999999999923</v>
      </c>
      <c r="C384" s="4" t="e">
        <f t="shared" si="15"/>
        <v>#NUM!</v>
      </c>
      <c r="D384" s="4">
        <f t="shared" si="16"/>
      </c>
    </row>
    <row r="385" spans="2:4" ht="15">
      <c r="B385" s="4">
        <f t="shared" si="17"/>
        <v>11.619999999999923</v>
      </c>
      <c r="C385" s="4" t="e">
        <f t="shared" si="15"/>
        <v>#NUM!</v>
      </c>
      <c r="D385" s="4">
        <f t="shared" si="16"/>
      </c>
    </row>
    <row r="386" spans="2:4" ht="15">
      <c r="B386" s="4">
        <f t="shared" si="17"/>
        <v>11.629999999999923</v>
      </c>
      <c r="C386" s="4" t="e">
        <f t="shared" si="15"/>
        <v>#NUM!</v>
      </c>
      <c r="D386" s="4">
        <f t="shared" si="16"/>
      </c>
    </row>
    <row r="387" spans="2:4" ht="15">
      <c r="B387" s="4">
        <f t="shared" si="17"/>
        <v>11.639999999999922</v>
      </c>
      <c r="C387" s="4" t="e">
        <f t="shared" si="15"/>
        <v>#NUM!</v>
      </c>
      <c r="D387" s="4">
        <f t="shared" si="16"/>
      </c>
    </row>
    <row r="388" spans="2:4" ht="15">
      <c r="B388" s="4">
        <f t="shared" si="17"/>
        <v>11.649999999999922</v>
      </c>
      <c r="C388" s="4" t="e">
        <f t="shared" si="15"/>
        <v>#NUM!</v>
      </c>
      <c r="D388" s="4">
        <f t="shared" si="16"/>
      </c>
    </row>
    <row r="389" spans="2:4" ht="15">
      <c r="B389" s="4">
        <f t="shared" si="17"/>
        <v>11.659999999999922</v>
      </c>
      <c r="C389" s="4" t="e">
        <f t="shared" si="15"/>
        <v>#NUM!</v>
      </c>
      <c r="D389" s="4">
        <f t="shared" si="16"/>
      </c>
    </row>
    <row r="390" spans="2:4" ht="15">
      <c r="B390" s="4">
        <f t="shared" si="17"/>
        <v>11.669999999999922</v>
      </c>
      <c r="C390" s="4" t="e">
        <f t="shared" si="15"/>
        <v>#NUM!</v>
      </c>
      <c r="D390" s="4">
        <f t="shared" si="16"/>
      </c>
    </row>
    <row r="391" spans="2:4" ht="15">
      <c r="B391" s="4">
        <f t="shared" si="17"/>
        <v>11.679999999999922</v>
      </c>
      <c r="C391" s="4" t="e">
        <f t="shared" si="15"/>
        <v>#NUM!</v>
      </c>
      <c r="D391" s="4">
        <f t="shared" si="16"/>
      </c>
    </row>
    <row r="392" spans="2:4" ht="15">
      <c r="B392" s="4">
        <f t="shared" si="17"/>
        <v>11.689999999999921</v>
      </c>
      <c r="C392" s="4" t="e">
        <f t="shared" si="15"/>
        <v>#NUM!</v>
      </c>
      <c r="D392" s="4">
        <f t="shared" si="16"/>
      </c>
    </row>
    <row r="393" spans="2:4" ht="15">
      <c r="B393" s="4">
        <f t="shared" si="17"/>
        <v>11.699999999999921</v>
      </c>
      <c r="C393" s="4" t="e">
        <f t="shared" si="15"/>
        <v>#NUM!</v>
      </c>
      <c r="D393" s="4">
        <f t="shared" si="16"/>
      </c>
    </row>
    <row r="394" spans="2:4" ht="15">
      <c r="B394" s="4">
        <f t="shared" si="17"/>
        <v>11.709999999999921</v>
      </c>
      <c r="C394" s="4" t="e">
        <f t="shared" si="15"/>
        <v>#NUM!</v>
      </c>
      <c r="D394" s="4">
        <f t="shared" si="16"/>
      </c>
    </row>
    <row r="395" spans="2:4" ht="15">
      <c r="B395" s="4">
        <f t="shared" si="17"/>
        <v>11.71999999999992</v>
      </c>
      <c r="C395" s="4" t="e">
        <f t="shared" si="15"/>
        <v>#NUM!</v>
      </c>
      <c r="D395" s="4">
        <f t="shared" si="16"/>
      </c>
    </row>
    <row r="396" spans="2:4" ht="15">
      <c r="B396" s="4">
        <f t="shared" si="17"/>
        <v>11.72999999999992</v>
      </c>
      <c r="C396" s="4" t="e">
        <f t="shared" si="15"/>
        <v>#NUM!</v>
      </c>
      <c r="D396" s="4">
        <f t="shared" si="16"/>
      </c>
    </row>
    <row r="397" spans="2:4" ht="15">
      <c r="B397" s="4">
        <f t="shared" si="17"/>
        <v>11.73999999999992</v>
      </c>
      <c r="C397" s="4" t="e">
        <f t="shared" si="15"/>
        <v>#NUM!</v>
      </c>
      <c r="D397" s="4">
        <f t="shared" si="16"/>
      </c>
    </row>
    <row r="398" spans="2:4" ht="15">
      <c r="B398" s="4">
        <f t="shared" si="17"/>
        <v>11.74999999999992</v>
      </c>
      <c r="C398" s="4" t="e">
        <f t="shared" si="15"/>
        <v>#NUM!</v>
      </c>
      <c r="D398" s="4">
        <f t="shared" si="16"/>
      </c>
    </row>
    <row r="399" spans="2:4" ht="15">
      <c r="B399" s="4">
        <f t="shared" si="17"/>
        <v>11.75999999999992</v>
      </c>
      <c r="C399" s="4" t="e">
        <f t="shared" si="15"/>
        <v>#NUM!</v>
      </c>
      <c r="D399" s="4">
        <f t="shared" si="16"/>
      </c>
    </row>
    <row r="400" spans="2:4" ht="15">
      <c r="B400" s="4">
        <f t="shared" si="17"/>
        <v>11.76999999999992</v>
      </c>
      <c r="C400" s="4" t="e">
        <f t="shared" si="15"/>
        <v>#NUM!</v>
      </c>
      <c r="D400" s="4">
        <f t="shared" si="16"/>
      </c>
    </row>
    <row r="401" spans="2:4" ht="15">
      <c r="B401" s="4">
        <f t="shared" si="17"/>
        <v>11.77999999999992</v>
      </c>
      <c r="C401" s="4" t="e">
        <f t="shared" si="15"/>
        <v>#NUM!</v>
      </c>
      <c r="D401" s="4">
        <f t="shared" si="16"/>
      </c>
    </row>
    <row r="402" spans="2:4" ht="15">
      <c r="B402" s="4">
        <f t="shared" si="17"/>
        <v>11.78999999999992</v>
      </c>
      <c r="C402" s="4" t="e">
        <f t="shared" si="15"/>
        <v>#NUM!</v>
      </c>
      <c r="D402" s="4">
        <f t="shared" si="16"/>
      </c>
    </row>
    <row r="403" spans="2:4" ht="15">
      <c r="B403" s="4">
        <f t="shared" si="17"/>
        <v>11.799999999999919</v>
      </c>
      <c r="C403" s="4" t="e">
        <f t="shared" si="15"/>
        <v>#NUM!</v>
      </c>
      <c r="D403" s="4">
        <f t="shared" si="16"/>
      </c>
    </row>
    <row r="404" spans="2:4" ht="15">
      <c r="B404" s="4">
        <f t="shared" si="17"/>
        <v>11.809999999999919</v>
      </c>
      <c r="C404" s="4" t="e">
        <f t="shared" si="15"/>
        <v>#NUM!</v>
      </c>
      <c r="D404" s="4">
        <f t="shared" si="16"/>
      </c>
    </row>
    <row r="405" spans="2:4" ht="15">
      <c r="B405" s="4">
        <f t="shared" si="17"/>
        <v>11.819999999999919</v>
      </c>
      <c r="C405" s="4" t="e">
        <f t="shared" si="15"/>
        <v>#NUM!</v>
      </c>
      <c r="D405" s="4">
        <f t="shared" si="16"/>
      </c>
    </row>
    <row r="406" spans="2:4" ht="15">
      <c r="B406" s="4">
        <f t="shared" si="17"/>
        <v>11.829999999999918</v>
      </c>
      <c r="C406" s="4" t="e">
        <f t="shared" si="15"/>
        <v>#NUM!</v>
      </c>
      <c r="D406" s="4">
        <f t="shared" si="16"/>
      </c>
    </row>
    <row r="407" spans="2:4" ht="15">
      <c r="B407" s="4">
        <f t="shared" si="17"/>
        <v>11.839999999999918</v>
      </c>
      <c r="C407" s="4" t="e">
        <f t="shared" si="15"/>
        <v>#NUM!</v>
      </c>
      <c r="D407" s="4">
        <f t="shared" si="16"/>
      </c>
    </row>
    <row r="408" spans="2:4" ht="15">
      <c r="B408" s="4">
        <f t="shared" si="17"/>
        <v>11.849999999999918</v>
      </c>
      <c r="C408" s="4" t="e">
        <f aca="true" t="shared" si="18" ref="C408:C443">NORMDIST(B408,$B$2,$B$5,0)</f>
        <v>#NUM!</v>
      </c>
      <c r="D408" s="4">
        <f aca="true" t="shared" si="19" ref="D408:D443">IF(AND(B408&gt;=$B$17,B408&lt;=$B$18),C408,"")</f>
      </c>
    </row>
    <row r="409" spans="2:4" ht="15">
      <c r="B409" s="4">
        <f aca="true" t="shared" si="20" ref="B409:B443">B408+0.01</f>
        <v>11.859999999999918</v>
      </c>
      <c r="C409" s="4" t="e">
        <f t="shared" si="18"/>
        <v>#NUM!</v>
      </c>
      <c r="D409" s="4">
        <f t="shared" si="19"/>
      </c>
    </row>
    <row r="410" spans="2:4" ht="15">
      <c r="B410" s="4">
        <f t="shared" si="20"/>
        <v>11.869999999999918</v>
      </c>
      <c r="C410" s="4" t="e">
        <f t="shared" si="18"/>
        <v>#NUM!</v>
      </c>
      <c r="D410" s="4">
        <f t="shared" si="19"/>
      </c>
    </row>
    <row r="411" spans="2:4" ht="15">
      <c r="B411" s="4">
        <f t="shared" si="20"/>
        <v>11.879999999999917</v>
      </c>
      <c r="C411" s="4" t="e">
        <f t="shared" si="18"/>
        <v>#NUM!</v>
      </c>
      <c r="D411" s="4">
        <f t="shared" si="19"/>
      </c>
    </row>
    <row r="412" spans="2:4" ht="15">
      <c r="B412" s="4">
        <f t="shared" si="20"/>
        <v>11.889999999999917</v>
      </c>
      <c r="C412" s="4" t="e">
        <f t="shared" si="18"/>
        <v>#NUM!</v>
      </c>
      <c r="D412" s="4">
        <f t="shared" si="19"/>
      </c>
    </row>
    <row r="413" spans="2:4" ht="15">
      <c r="B413" s="4">
        <f t="shared" si="20"/>
        <v>11.899999999999917</v>
      </c>
      <c r="C413" s="4" t="e">
        <f t="shared" si="18"/>
        <v>#NUM!</v>
      </c>
      <c r="D413" s="4">
        <f t="shared" si="19"/>
      </c>
    </row>
    <row r="414" spans="2:4" ht="15">
      <c r="B414" s="4">
        <f t="shared" si="20"/>
        <v>11.909999999999917</v>
      </c>
      <c r="C414" s="4" t="e">
        <f t="shared" si="18"/>
        <v>#NUM!</v>
      </c>
      <c r="D414" s="4">
        <f t="shared" si="19"/>
      </c>
    </row>
    <row r="415" spans="2:4" ht="15">
      <c r="B415" s="4">
        <f t="shared" si="20"/>
        <v>11.919999999999916</v>
      </c>
      <c r="C415" s="4" t="e">
        <f t="shared" si="18"/>
        <v>#NUM!</v>
      </c>
      <c r="D415" s="4">
        <f t="shared" si="19"/>
      </c>
    </row>
    <row r="416" spans="2:4" ht="15">
      <c r="B416" s="4">
        <f t="shared" si="20"/>
        <v>11.929999999999916</v>
      </c>
      <c r="C416" s="4" t="e">
        <f t="shared" si="18"/>
        <v>#NUM!</v>
      </c>
      <c r="D416" s="4">
        <f t="shared" si="19"/>
      </c>
    </row>
    <row r="417" spans="2:4" ht="15">
      <c r="B417" s="4">
        <f t="shared" si="20"/>
        <v>11.939999999999916</v>
      </c>
      <c r="C417" s="4" t="e">
        <f t="shared" si="18"/>
        <v>#NUM!</v>
      </c>
      <c r="D417" s="4">
        <f t="shared" si="19"/>
      </c>
    </row>
    <row r="418" spans="2:4" ht="15">
      <c r="B418" s="4">
        <f t="shared" si="20"/>
        <v>11.949999999999916</v>
      </c>
      <c r="C418" s="4" t="e">
        <f t="shared" si="18"/>
        <v>#NUM!</v>
      </c>
      <c r="D418" s="4">
        <f t="shared" si="19"/>
      </c>
    </row>
    <row r="419" spans="2:4" ht="15">
      <c r="B419" s="4">
        <f t="shared" si="20"/>
        <v>11.959999999999916</v>
      </c>
      <c r="C419" s="4" t="e">
        <f t="shared" si="18"/>
        <v>#NUM!</v>
      </c>
      <c r="D419" s="4">
        <f t="shared" si="19"/>
      </c>
    </row>
    <row r="420" spans="2:4" ht="15">
      <c r="B420" s="4">
        <f t="shared" si="20"/>
        <v>11.969999999999915</v>
      </c>
      <c r="C420" s="4" t="e">
        <f t="shared" si="18"/>
        <v>#NUM!</v>
      </c>
      <c r="D420" s="4">
        <f t="shared" si="19"/>
      </c>
    </row>
    <row r="421" spans="2:4" ht="15">
      <c r="B421" s="4">
        <f t="shared" si="20"/>
        <v>11.979999999999915</v>
      </c>
      <c r="C421" s="4" t="e">
        <f t="shared" si="18"/>
        <v>#NUM!</v>
      </c>
      <c r="D421" s="4">
        <f t="shared" si="19"/>
      </c>
    </row>
    <row r="422" spans="2:4" ht="15">
      <c r="B422" s="4">
        <f t="shared" si="20"/>
        <v>11.989999999999915</v>
      </c>
      <c r="C422" s="4" t="e">
        <f t="shared" si="18"/>
        <v>#NUM!</v>
      </c>
      <c r="D422" s="4">
        <f t="shared" si="19"/>
      </c>
    </row>
    <row r="423" spans="2:4" ht="15">
      <c r="B423" s="4">
        <f t="shared" si="20"/>
        <v>11.999999999999915</v>
      </c>
      <c r="C423" s="4" t="e">
        <f t="shared" si="18"/>
        <v>#NUM!</v>
      </c>
      <c r="D423" s="4">
        <f t="shared" si="19"/>
      </c>
    </row>
    <row r="424" spans="2:4" ht="15">
      <c r="B424" s="4">
        <f t="shared" si="20"/>
        <v>12.009999999999915</v>
      </c>
      <c r="C424" s="4" t="e">
        <f t="shared" si="18"/>
        <v>#NUM!</v>
      </c>
      <c r="D424" s="4">
        <f t="shared" si="19"/>
      </c>
    </row>
    <row r="425" spans="2:4" ht="15">
      <c r="B425" s="4">
        <f t="shared" si="20"/>
        <v>12.019999999999914</v>
      </c>
      <c r="C425" s="4" t="e">
        <f t="shared" si="18"/>
        <v>#NUM!</v>
      </c>
      <c r="D425" s="4">
        <f t="shared" si="19"/>
      </c>
    </row>
    <row r="426" spans="2:4" ht="15">
      <c r="B426" s="4">
        <f t="shared" si="20"/>
        <v>12.029999999999914</v>
      </c>
      <c r="C426" s="4" t="e">
        <f t="shared" si="18"/>
        <v>#NUM!</v>
      </c>
      <c r="D426" s="4">
        <f t="shared" si="19"/>
      </c>
    </row>
    <row r="427" spans="2:4" ht="15">
      <c r="B427" s="4">
        <f t="shared" si="20"/>
        <v>12.039999999999914</v>
      </c>
      <c r="C427" s="4" t="e">
        <f t="shared" si="18"/>
        <v>#NUM!</v>
      </c>
      <c r="D427" s="4">
        <f t="shared" si="19"/>
      </c>
    </row>
    <row r="428" spans="2:4" ht="15">
      <c r="B428" s="4">
        <f t="shared" si="20"/>
        <v>12.049999999999914</v>
      </c>
      <c r="C428" s="4" t="e">
        <f t="shared" si="18"/>
        <v>#NUM!</v>
      </c>
      <c r="D428" s="4">
        <f t="shared" si="19"/>
      </c>
    </row>
    <row r="429" spans="2:4" ht="15">
      <c r="B429" s="4">
        <f t="shared" si="20"/>
        <v>12.059999999999913</v>
      </c>
      <c r="C429" s="4" t="e">
        <f t="shared" si="18"/>
        <v>#NUM!</v>
      </c>
      <c r="D429" s="4">
        <f t="shared" si="19"/>
      </c>
    </row>
    <row r="430" spans="2:4" ht="15">
      <c r="B430" s="4">
        <f t="shared" si="20"/>
        <v>12.069999999999913</v>
      </c>
      <c r="C430" s="4" t="e">
        <f t="shared" si="18"/>
        <v>#NUM!</v>
      </c>
      <c r="D430" s="4">
        <f t="shared" si="19"/>
      </c>
    </row>
    <row r="431" spans="2:4" ht="15">
      <c r="B431" s="4">
        <f t="shared" si="20"/>
        <v>12.079999999999913</v>
      </c>
      <c r="C431" s="4" t="e">
        <f t="shared" si="18"/>
        <v>#NUM!</v>
      </c>
      <c r="D431" s="4">
        <f t="shared" si="19"/>
      </c>
    </row>
    <row r="432" spans="2:4" ht="15">
      <c r="B432" s="4">
        <f t="shared" si="20"/>
        <v>12.089999999999913</v>
      </c>
      <c r="C432" s="4" t="e">
        <f t="shared" si="18"/>
        <v>#NUM!</v>
      </c>
      <c r="D432" s="4">
        <f t="shared" si="19"/>
      </c>
    </row>
    <row r="433" spans="2:4" ht="15">
      <c r="B433" s="4">
        <f t="shared" si="20"/>
        <v>12.099999999999913</v>
      </c>
      <c r="C433" s="4" t="e">
        <f t="shared" si="18"/>
        <v>#NUM!</v>
      </c>
      <c r="D433" s="4">
        <f t="shared" si="19"/>
      </c>
    </row>
    <row r="434" spans="2:4" ht="15">
      <c r="B434" s="4">
        <f t="shared" si="20"/>
        <v>12.109999999999912</v>
      </c>
      <c r="C434" s="4" t="e">
        <f t="shared" si="18"/>
        <v>#NUM!</v>
      </c>
      <c r="D434" s="4">
        <f t="shared" si="19"/>
      </c>
    </row>
    <row r="435" spans="2:4" ht="15">
      <c r="B435" s="4">
        <f t="shared" si="20"/>
        <v>12.119999999999912</v>
      </c>
      <c r="C435" s="4" t="e">
        <f t="shared" si="18"/>
        <v>#NUM!</v>
      </c>
      <c r="D435" s="4">
        <f t="shared" si="19"/>
      </c>
    </row>
    <row r="436" spans="2:4" ht="15">
      <c r="B436" s="4">
        <f t="shared" si="20"/>
        <v>12.129999999999912</v>
      </c>
      <c r="C436" s="4" t="e">
        <f t="shared" si="18"/>
        <v>#NUM!</v>
      </c>
      <c r="D436" s="4">
        <f t="shared" si="19"/>
      </c>
    </row>
    <row r="437" spans="2:4" ht="15">
      <c r="B437" s="4">
        <f t="shared" si="20"/>
        <v>12.139999999999912</v>
      </c>
      <c r="C437" s="4" t="e">
        <f t="shared" si="18"/>
        <v>#NUM!</v>
      </c>
      <c r="D437" s="4">
        <f t="shared" si="19"/>
      </c>
    </row>
    <row r="438" spans="2:4" ht="15">
      <c r="B438" s="4">
        <f t="shared" si="20"/>
        <v>12.149999999999912</v>
      </c>
      <c r="C438" s="4" t="e">
        <f t="shared" si="18"/>
        <v>#NUM!</v>
      </c>
      <c r="D438" s="4">
        <f t="shared" si="19"/>
      </c>
    </row>
    <row r="439" spans="2:4" ht="15">
      <c r="B439" s="4">
        <f t="shared" si="20"/>
        <v>12.159999999999911</v>
      </c>
      <c r="C439" s="4" t="e">
        <f t="shared" si="18"/>
        <v>#NUM!</v>
      </c>
      <c r="D439" s="4">
        <f t="shared" si="19"/>
      </c>
    </row>
    <row r="440" spans="2:4" ht="15">
      <c r="B440" s="4">
        <f t="shared" si="20"/>
        <v>12.169999999999911</v>
      </c>
      <c r="C440" s="4" t="e">
        <f t="shared" si="18"/>
        <v>#NUM!</v>
      </c>
      <c r="D440" s="4">
        <f t="shared" si="19"/>
      </c>
    </row>
    <row r="441" spans="2:4" ht="15">
      <c r="B441" s="4">
        <f t="shared" si="20"/>
        <v>12.179999999999911</v>
      </c>
      <c r="C441" s="4" t="e">
        <f t="shared" si="18"/>
        <v>#NUM!</v>
      </c>
      <c r="D441" s="4">
        <f t="shared" si="19"/>
      </c>
    </row>
    <row r="442" spans="2:4" ht="15">
      <c r="B442" s="4">
        <f t="shared" si="20"/>
        <v>12.18999999999991</v>
      </c>
      <c r="C442" s="4" t="e">
        <f t="shared" si="18"/>
        <v>#NUM!</v>
      </c>
      <c r="D442" s="4">
        <f t="shared" si="19"/>
      </c>
    </row>
    <row r="443" spans="2:4" ht="15">
      <c r="B443" s="4">
        <f t="shared" si="20"/>
        <v>12.19999999999991</v>
      </c>
      <c r="C443" s="4" t="e">
        <f t="shared" si="18"/>
        <v>#NUM!</v>
      </c>
      <c r="D443" s="4">
        <f t="shared" si="19"/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A1"/>
  <sheetViews>
    <sheetView zoomScalePageLayoutView="0" workbookViewId="0" topLeftCell="A1">
      <selection activeCell="C10" sqref="C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3"/>
  <sheetViews>
    <sheetView zoomScale="70" zoomScaleNormal="70" zoomScalePageLayoutView="0" workbookViewId="0" topLeftCell="A1">
      <selection activeCell="F3" sqref="F3"/>
    </sheetView>
  </sheetViews>
  <sheetFormatPr defaultColWidth="9.140625" defaultRowHeight="15"/>
  <cols>
    <col min="1" max="1" width="31.140625" style="0" customWidth="1"/>
    <col min="2" max="2" width="11.421875" style="0" customWidth="1"/>
    <col min="3" max="3" width="42.28125" style="0" customWidth="1"/>
    <col min="4" max="4" width="23.7109375" style="0" bestFit="1" customWidth="1"/>
  </cols>
  <sheetData>
    <row r="1" spans="1:3" ht="60">
      <c r="A1" s="36" t="s">
        <v>0</v>
      </c>
      <c r="B1" s="36"/>
      <c r="C1" s="36"/>
    </row>
    <row r="2" spans="1:6" ht="15">
      <c r="A2" s="23" t="s">
        <v>53</v>
      </c>
      <c r="B2" s="39">
        <v>8</v>
      </c>
      <c r="C2" s="9" t="s">
        <v>95</v>
      </c>
      <c r="D2" t="s">
        <v>132</v>
      </c>
      <c r="F2" t="str">
        <f>"Confidence Interval"&amp;CHAR(10)&amp;C2&amp;" = "&amp;B2&amp;CHAR(10)&amp;"Confidence Level = "&amp;TEXT(B6,"0.00%")&amp;CHAR(10)&amp;"Alpha = Significance Level (Risk) ="&amp;TEXT(B7,"0.00%")&amp;CHAR(10)&amp;"Sample Size = "&amp;B3&amp;CHAR(10)&amp;"Standard Error = "&amp;TEXT(B5,"0.000")&amp;CHAR(10)&amp;" Margin of Error = "&amp;TEXT(B16,"0.000")</f>
        <v>Confidence Interval
Hours to build a typical deck = 8
Confidence Level = 90.00%
Alpha = Significance Level (Risk) =10.00%
Sample Size = 40
Standard Error = 0.474
 Margin of Error = 0.780</v>
      </c>
    </row>
    <row r="3" spans="1:4" ht="15">
      <c r="A3" s="23" t="s">
        <v>10</v>
      </c>
      <c r="B3" s="40">
        <v>40</v>
      </c>
      <c r="C3" s="9" t="s">
        <v>33</v>
      </c>
      <c r="D3" t="s">
        <v>133</v>
      </c>
    </row>
    <row r="4" spans="1:4" ht="15">
      <c r="A4" s="23" t="s">
        <v>54</v>
      </c>
      <c r="B4" s="26">
        <v>3</v>
      </c>
      <c r="C4" s="9" t="s">
        <v>55</v>
      </c>
      <c r="D4" t="s">
        <v>134</v>
      </c>
    </row>
    <row r="5" spans="1:4" ht="30">
      <c r="A5" s="23" t="s">
        <v>98</v>
      </c>
      <c r="B5" s="27">
        <f>B4/SQRT(B3)</f>
        <v>0.4743416490252569</v>
      </c>
      <c r="C5" s="9" t="s">
        <v>56</v>
      </c>
      <c r="D5" t="s">
        <v>135</v>
      </c>
    </row>
    <row r="6" spans="1:4" ht="45">
      <c r="A6" s="28" t="s">
        <v>57</v>
      </c>
      <c r="B6" s="26">
        <v>0.9</v>
      </c>
      <c r="C6" s="9" t="s">
        <v>58</v>
      </c>
      <c r="D6" t="s">
        <v>136</v>
      </c>
    </row>
    <row r="7" spans="1:4" ht="60">
      <c r="A7" s="28" t="s">
        <v>59</v>
      </c>
      <c r="B7" s="27">
        <f>1-B6</f>
        <v>0.09999999999999998</v>
      </c>
      <c r="C7" s="9" t="s">
        <v>60</v>
      </c>
      <c r="D7" t="s">
        <v>137</v>
      </c>
    </row>
    <row r="8" spans="1:4" ht="15">
      <c r="A8" s="28" t="s">
        <v>61</v>
      </c>
      <c r="B8" s="27">
        <f>B7/2</f>
        <v>0.04999999999999999</v>
      </c>
      <c r="C8" s="9" t="s">
        <v>62</v>
      </c>
      <c r="D8" t="s">
        <v>138</v>
      </c>
    </row>
    <row r="9" spans="1:4" ht="15">
      <c r="A9" s="29" t="s">
        <v>63</v>
      </c>
      <c r="B9" s="29"/>
      <c r="C9" s="9"/>
      <c r="D9" t="s">
        <v>139</v>
      </c>
    </row>
    <row r="10" spans="1:4" ht="15">
      <c r="A10" s="23" t="s">
        <v>64</v>
      </c>
      <c r="B10" s="27">
        <f>NORMSINV(B8)</f>
        <v>-1.6448536269514742</v>
      </c>
      <c r="C10" s="9"/>
      <c r="D10" t="s">
        <v>140</v>
      </c>
    </row>
    <row r="11" spans="1:5" ht="15">
      <c r="A11" s="23" t="s">
        <v>65</v>
      </c>
      <c r="B11" s="27">
        <f>NORMSINV(1-B8)</f>
        <v>1.6448536269514724</v>
      </c>
      <c r="C11" s="38"/>
      <c r="D11" t="s">
        <v>141</v>
      </c>
      <c r="E11" t="str">
        <f>" "&amp;_XLL.FORMULATEXT(C11)</f>
        <v> </v>
      </c>
    </row>
    <row r="12" spans="1:4" ht="15">
      <c r="A12" s="23" t="s">
        <v>66</v>
      </c>
      <c r="B12" s="27">
        <f>B11*B5</f>
        <v>0.7802225818133361</v>
      </c>
      <c r="C12" s="9"/>
      <c r="D12" t="s">
        <v>142</v>
      </c>
    </row>
    <row r="13" spans="1:4" ht="15">
      <c r="A13" s="23" t="s">
        <v>67</v>
      </c>
      <c r="B13" s="31">
        <f>B2-B12</f>
        <v>7.219777418186664</v>
      </c>
      <c r="C13" s="9" t="str">
        <f>IF(B13="","",INT(B13)&amp;" hours and "&amp;ROUND((B13-INT(B13))*60,0)&amp;" minutes")</f>
        <v>7 hours and 13 minutes</v>
      </c>
      <c r="D13" t="s">
        <v>143</v>
      </c>
    </row>
    <row r="14" spans="1:4" ht="15">
      <c r="A14" s="23" t="s">
        <v>68</v>
      </c>
      <c r="B14" s="31">
        <f>B2+B12</f>
        <v>8.780222581813335</v>
      </c>
      <c r="C14" s="9" t="str">
        <f>IF(B14="","",INT(B14)&amp;" hours and "&amp;ROUND((B14-INT(B14))*60,0)&amp;" minutes")</f>
        <v>8 hours and 47 minutes</v>
      </c>
      <c r="D14" t="s">
        <v>144</v>
      </c>
    </row>
    <row r="15" spans="1:4" ht="15">
      <c r="A15" s="29" t="s">
        <v>69</v>
      </c>
      <c r="B15" s="29"/>
      <c r="C15" s="9"/>
      <c r="D15" t="s">
        <v>139</v>
      </c>
    </row>
    <row r="16" spans="1:4" ht="60">
      <c r="A16" s="23" t="s">
        <v>66</v>
      </c>
      <c r="B16" s="27">
        <f>CONFIDENCE(B7,B4,B3)</f>
        <v>0.7802225818133361</v>
      </c>
      <c r="C16" s="30" t="s">
        <v>70</v>
      </c>
      <c r="D16" t="s">
        <v>145</v>
      </c>
    </row>
    <row r="17" spans="1:4" ht="15">
      <c r="A17" s="23" t="s">
        <v>67</v>
      </c>
      <c r="B17" s="31">
        <f>B2-B16</f>
        <v>7.219777418186664</v>
      </c>
      <c r="D17" t="s">
        <v>146</v>
      </c>
    </row>
    <row r="18" spans="1:4" ht="15">
      <c r="A18" s="23" t="s">
        <v>68</v>
      </c>
      <c r="B18" s="31">
        <f>B2+B16</f>
        <v>8.780222581813335</v>
      </c>
      <c r="D18" t="s">
        <v>147</v>
      </c>
    </row>
    <row r="19" ht="15">
      <c r="A19" s="32" t="s">
        <v>71</v>
      </c>
    </row>
    <row r="20" spans="1:3" ht="105">
      <c r="A20" s="33" t="str">
        <f>IF(B18="","","The limits for the "&amp;TEXT(B6,"0.00%")&amp;" Confidence Interval are "&amp;TEXT(B17,"0.00")&amp;" and "&amp;TEXT(B18,"0.00")&amp;". It is reasonable to assume that the population mean for '"&amp;C2&amp;"' is within our interval (given a "&amp;TEXT(1-B6,"0.00%")&amp;" risk). We are "&amp;TEXT(B6,"0.00%")&amp;" sure that the population mean is between these limits. However, we do take a "&amp;TEXT(1-B6,"0.00%")&amp;" risk that the Population means is not within our interval. If our population distribution is normally distributed or our n is large enough, if we were to construct 100 similar intervals, we would expect to find our population mean in "&amp;TEXT(B6*100,0)&amp;" of them, and "&amp;TEXT(100-B6*100,0)&amp;" would not contain the population mean.")</f>
        <v>The limits for the 90.00% Confidence Interval are 7.22 and 8.78. It is reasonable to assume that the population mean for 'Hours to build a typical deck' is within our interval (given a 10.00% risk). We are 90.00% sure that the population mean is between these limits. However, we do take a 10.00% risk that the Population means is not within our interval. If our population distribution is normally distributed or our n is large enough, if we were to construct 100 similar intervals, we would expect to find our population mean in 90 of them, and 10 would not contain the population mean.</v>
      </c>
      <c r="B20" s="33"/>
      <c r="C20" s="33"/>
    </row>
    <row r="22" spans="2:4" ht="15">
      <c r="B22" s="23" t="s">
        <v>31</v>
      </c>
      <c r="C22" s="23" t="s">
        <v>72</v>
      </c>
      <c r="D22" s="23" t="str">
        <f>"Confidence Interval = "&amp;TEXT(B6,"0.00%")&amp;" = P("&amp;TEXT(B17,"0.00")&amp;"&lt;=x&lt;="&amp;TEXT(B18,"0.00")&amp;")"</f>
        <v>Confidence Interval = 90.00% = P(7.22&lt;=x&lt;=8.78)</v>
      </c>
    </row>
    <row r="23" spans="2:4" ht="15">
      <c r="B23" s="4">
        <f>B2-B5*4</f>
        <v>6.102633403898972</v>
      </c>
      <c r="C23" s="4">
        <f>NORMDIST(B23,$B$2,$B$5,0)</f>
        <v>0.00028213888879439076</v>
      </c>
      <c r="D23" s="4">
        <f>IF(AND(B23&gt;=$B$17,B23&lt;=$B$18),C23,"")</f>
      </c>
    </row>
    <row r="24" spans="2:4" ht="15">
      <c r="B24" s="4">
        <f>B23+0.01</f>
        <v>6.112633403898972</v>
      </c>
      <c r="C24" s="4">
        <f aca="true" t="shared" si="0" ref="C24:C87">NORMDIST(B24,$B$2,$B$5,0)</f>
        <v>0.0003068946856341672</v>
      </c>
      <c r="D24" s="4">
        <f aca="true" t="shared" si="1" ref="D24:D87">IF(AND(B24&gt;=$B$17,B24&lt;=$B$18),C24,"")</f>
      </c>
    </row>
    <row r="25" spans="2:4" ht="15">
      <c r="B25" s="4">
        <f aca="true" t="shared" si="2" ref="B25:B88">B24+0.01</f>
        <v>6.122633403898972</v>
      </c>
      <c r="C25" s="4">
        <f t="shared" si="0"/>
        <v>0.0003336743051030702</v>
      </c>
      <c r="D25" s="4">
        <f t="shared" si="1"/>
      </c>
    </row>
    <row r="26" spans="2:4" ht="15">
      <c r="B26" s="4">
        <f t="shared" si="2"/>
        <v>6.132633403898971</v>
      </c>
      <c r="C26" s="4">
        <f t="shared" si="0"/>
        <v>0.00036262950873334744</v>
      </c>
      <c r="D26" s="4">
        <f t="shared" si="1"/>
      </c>
    </row>
    <row r="27" spans="2:4" ht="15">
      <c r="B27" s="4">
        <f t="shared" si="2"/>
        <v>6.142633403898971</v>
      </c>
      <c r="C27" s="4">
        <f t="shared" si="0"/>
        <v>0.0003939222381343079</v>
      </c>
      <c r="D27" s="4">
        <f t="shared" si="1"/>
      </c>
    </row>
    <row r="28" spans="2:4" ht="15">
      <c r="B28" s="4">
        <f t="shared" si="2"/>
        <v>6.152633403898971</v>
      </c>
      <c r="C28" s="4">
        <f t="shared" si="0"/>
        <v>0.0004277251981385039</v>
      </c>
      <c r="D28" s="4">
        <f t="shared" si="1"/>
      </c>
    </row>
    <row r="29" spans="2:4" ht="15">
      <c r="B29" s="4">
        <f t="shared" si="2"/>
        <v>6.162633403898971</v>
      </c>
      <c r="C29" s="4">
        <f t="shared" si="0"/>
        <v>0.00046422246547245304</v>
      </c>
      <c r="D29" s="4">
        <f t="shared" si="1"/>
      </c>
    </row>
    <row r="30" spans="2:4" ht="15">
      <c r="B30" s="4">
        <f t="shared" si="2"/>
        <v>6.1726334038989705</v>
      </c>
      <c r="C30" s="4">
        <f t="shared" si="0"/>
        <v>0.0005036101234626354</v>
      </c>
      <c r="D30" s="4">
        <f t="shared" si="1"/>
      </c>
    </row>
    <row r="31" spans="2:4" ht="15">
      <c r="B31" s="4">
        <f t="shared" si="2"/>
        <v>6.18263340389897</v>
      </c>
      <c r="C31" s="4">
        <f t="shared" si="0"/>
        <v>0.0005460969232470631</v>
      </c>
      <c r="D31" s="4">
        <f t="shared" si="1"/>
      </c>
    </row>
    <row r="32" spans="2:4" ht="15">
      <c r="B32" s="4">
        <f t="shared" si="2"/>
        <v>6.19263340389897</v>
      </c>
      <c r="C32" s="4">
        <f t="shared" si="0"/>
        <v>0.0005919049719170582</v>
      </c>
      <c r="D32" s="4">
        <f t="shared" si="1"/>
      </c>
    </row>
    <row r="33" spans="2:4" ht="15">
      <c r="B33" s="4">
        <f t="shared" si="2"/>
        <v>6.20263340389897</v>
      </c>
      <c r="C33" s="4">
        <f t="shared" si="0"/>
        <v>0.0006412704479627485</v>
      </c>
      <c r="D33" s="4">
        <f t="shared" si="1"/>
      </c>
    </row>
    <row r="34" spans="2:4" ht="15">
      <c r="B34" s="4">
        <f t="shared" si="2"/>
        <v>6.21263340389897</v>
      </c>
      <c r="C34" s="4">
        <f t="shared" si="0"/>
        <v>0.0006944443443389276</v>
      </c>
      <c r="D34" s="4">
        <f t="shared" si="1"/>
      </c>
    </row>
    <row r="35" spans="2:4" ht="15">
      <c r="B35" s="4">
        <f t="shared" si="2"/>
        <v>6.2226334038989695</v>
      </c>
      <c r="C35" s="4">
        <f t="shared" si="0"/>
        <v>0.0007516932394051446</v>
      </c>
      <c r="D35" s="4">
        <f t="shared" si="1"/>
      </c>
    </row>
    <row r="36" spans="2:4" ht="15">
      <c r="B36" s="4">
        <f t="shared" si="2"/>
        <v>6.232633403898969</v>
      </c>
      <c r="C36" s="4">
        <f t="shared" si="0"/>
        <v>0.0008133000959248262</v>
      </c>
      <c r="D36" s="4">
        <f t="shared" si="1"/>
      </c>
    </row>
    <row r="37" spans="2:4" ht="15">
      <c r="B37" s="4">
        <f t="shared" si="2"/>
        <v>6.242633403898969</v>
      </c>
      <c r="C37" s="4">
        <f t="shared" si="0"/>
        <v>0.000879565088232818</v>
      </c>
      <c r="D37" s="4">
        <f t="shared" si="1"/>
      </c>
    </row>
    <row r="38" spans="2:4" ht="15">
      <c r="B38" s="4">
        <f t="shared" si="2"/>
        <v>6.252633403898969</v>
      </c>
      <c r="C38" s="4">
        <f t="shared" si="0"/>
        <v>0.0009508064575985694</v>
      </c>
      <c r="D38" s="4">
        <f t="shared" si="1"/>
      </c>
    </row>
    <row r="39" spans="2:4" ht="15">
      <c r="B39" s="4">
        <f t="shared" si="2"/>
        <v>6.262633403898969</v>
      </c>
      <c r="C39" s="4">
        <f t="shared" si="0"/>
        <v>0.0010273613957232502</v>
      </c>
      <c r="D39" s="4">
        <f t="shared" si="1"/>
      </c>
    </row>
    <row r="40" spans="2:4" ht="15">
      <c r="B40" s="4">
        <f t="shared" si="2"/>
        <v>6.272633403898968</v>
      </c>
      <c r="C40" s="4">
        <f t="shared" si="0"/>
        <v>0.0011095869562129815</v>
      </c>
      <c r="D40" s="4">
        <f t="shared" si="1"/>
      </c>
    </row>
    <row r="41" spans="2:4" ht="15">
      <c r="B41" s="4">
        <f t="shared" si="2"/>
        <v>6.282633403898968</v>
      </c>
      <c r="C41" s="4">
        <f t="shared" si="0"/>
        <v>0.0011978609937671211</v>
      </c>
      <c r="D41" s="4">
        <f t="shared" si="1"/>
      </c>
    </row>
    <row r="42" spans="2:4" ht="15">
      <c r="B42" s="4">
        <f t="shared" si="2"/>
        <v>6.292633403898968</v>
      </c>
      <c r="C42" s="4">
        <f t="shared" si="0"/>
        <v>0.0012925831307098357</v>
      </c>
      <c r="D42" s="4">
        <f t="shared" si="1"/>
      </c>
    </row>
    <row r="43" spans="2:4" ht="15">
      <c r="B43" s="4">
        <f t="shared" si="2"/>
        <v>6.302633403898968</v>
      </c>
      <c r="C43" s="4">
        <f t="shared" si="0"/>
        <v>0.0013941757503749578</v>
      </c>
      <c r="D43" s="4">
        <f t="shared" si="1"/>
      </c>
    </row>
    <row r="44" spans="2:4" ht="15">
      <c r="B44" s="4">
        <f t="shared" si="2"/>
        <v>6.3126334038989675</v>
      </c>
      <c r="C44" s="4">
        <f t="shared" si="0"/>
        <v>0.0015030850167282617</v>
      </c>
      <c r="D44" s="4">
        <f t="shared" si="1"/>
      </c>
    </row>
    <row r="45" spans="2:4" ht="15">
      <c r="B45" s="4">
        <f t="shared" si="2"/>
        <v>6.322633403898967</v>
      </c>
      <c r="C45" s="4">
        <f t="shared" si="0"/>
        <v>0.0016197819194777108</v>
      </c>
      <c r="D45" s="4">
        <f t="shared" si="1"/>
      </c>
    </row>
    <row r="46" spans="2:4" ht="15">
      <c r="B46" s="4">
        <f t="shared" si="2"/>
        <v>6.332633403898967</v>
      </c>
      <c r="C46" s="4">
        <f t="shared" si="0"/>
        <v>0.0017447633437807487</v>
      </c>
      <c r="D46" s="4">
        <f t="shared" si="1"/>
      </c>
    </row>
    <row r="47" spans="2:4" ht="15">
      <c r="B47" s="4">
        <f t="shared" si="2"/>
        <v>6.342633403898967</v>
      </c>
      <c r="C47" s="4">
        <f t="shared" si="0"/>
        <v>0.001878553163508571</v>
      </c>
      <c r="D47" s="4">
        <f t="shared" si="1"/>
      </c>
    </row>
    <row r="48" spans="2:4" ht="15">
      <c r="B48" s="4">
        <f t="shared" si="2"/>
        <v>6.352633403898967</v>
      </c>
      <c r="C48" s="4">
        <f t="shared" si="0"/>
        <v>0.002021703356870194</v>
      </c>
      <c r="D48" s="4">
        <f t="shared" si="1"/>
      </c>
    </row>
    <row r="49" spans="2:4" ht="15">
      <c r="B49" s="4">
        <f t="shared" si="2"/>
        <v>6.3626334038989665</v>
      </c>
      <c r="C49" s="4">
        <f t="shared" si="0"/>
        <v>0.0021747951430343792</v>
      </c>
      <c r="D49" s="4">
        <f t="shared" si="1"/>
      </c>
    </row>
    <row r="50" spans="2:4" ht="15">
      <c r="B50" s="4">
        <f t="shared" si="2"/>
        <v>6.372633403898966</v>
      </c>
      <c r="C50" s="4">
        <f t="shared" si="0"/>
        <v>0.002338440138214915</v>
      </c>
      <c r="D50" s="4">
        <f t="shared" si="1"/>
      </c>
    </row>
    <row r="51" spans="2:4" ht="15">
      <c r="B51" s="4">
        <f t="shared" si="2"/>
        <v>6.382633403898966</v>
      </c>
      <c r="C51" s="4">
        <f t="shared" si="0"/>
        <v>0.0025132815295047417</v>
      </c>
      <c r="D51" s="4">
        <f t="shared" si="1"/>
      </c>
    </row>
    <row r="52" spans="2:4" ht="15">
      <c r="B52" s="4">
        <f t="shared" si="2"/>
        <v>6.392633403898966</v>
      </c>
      <c r="C52" s="4">
        <f t="shared" si="0"/>
        <v>0.0026999952645569048</v>
      </c>
      <c r="D52" s="4">
        <f t="shared" si="1"/>
      </c>
    </row>
    <row r="53" spans="2:4" ht="15">
      <c r="B53" s="4">
        <f t="shared" si="2"/>
        <v>6.402633403898966</v>
      </c>
      <c r="C53" s="4">
        <f t="shared" si="0"/>
        <v>0.002899291255015706</v>
      </c>
      <c r="D53" s="4">
        <f t="shared" si="1"/>
      </c>
    </row>
    <row r="54" spans="2:4" ht="15">
      <c r="B54" s="4">
        <f t="shared" si="2"/>
        <v>6.412633403898965</v>
      </c>
      <c r="C54" s="4">
        <f t="shared" si="0"/>
        <v>0.0031119145913997832</v>
      </c>
      <c r="D54" s="4">
        <f t="shared" si="1"/>
      </c>
    </row>
    <row r="55" spans="2:4" ht="15">
      <c r="B55" s="4">
        <f t="shared" si="2"/>
        <v>6.422633403898965</v>
      </c>
      <c r="C55" s="4">
        <f t="shared" si="0"/>
        <v>0.00333864676693083</v>
      </c>
      <c r="D55" s="4">
        <f t="shared" si="1"/>
      </c>
    </row>
    <row r="56" spans="2:4" ht="15">
      <c r="B56" s="4">
        <f t="shared" si="2"/>
        <v>6.432633403898965</v>
      </c>
      <c r="C56" s="4">
        <f t="shared" si="0"/>
        <v>0.003580306907587164</v>
      </c>
      <c r="D56" s="4">
        <f t="shared" si="1"/>
      </c>
    </row>
    <row r="57" spans="2:4" ht="15">
      <c r="B57" s="4">
        <f t="shared" si="2"/>
        <v>6.442633403898965</v>
      </c>
      <c r="C57" s="4">
        <f t="shared" si="0"/>
        <v>0.003837753005441207</v>
      </c>
      <c r="D57" s="4">
        <f t="shared" si="1"/>
      </c>
    </row>
    <row r="58" spans="2:4" ht="15">
      <c r="B58" s="4">
        <f t="shared" si="2"/>
        <v>6.452633403898965</v>
      </c>
      <c r="C58" s="4">
        <f t="shared" si="0"/>
        <v>0.0041118831521144514</v>
      </c>
      <c r="D58" s="4">
        <f t="shared" si="1"/>
      </c>
    </row>
    <row r="59" spans="2:4" ht="15">
      <c r="B59" s="4">
        <f t="shared" si="2"/>
        <v>6.462633403898964</v>
      </c>
      <c r="C59" s="4">
        <f t="shared" si="0"/>
        <v>0.0044036367689531935</v>
      </c>
      <c r="D59" s="4">
        <f t="shared" si="1"/>
      </c>
    </row>
    <row r="60" spans="2:4" ht="15">
      <c r="B60" s="4">
        <f t="shared" si="2"/>
        <v>6.472633403898964</v>
      </c>
      <c r="C60" s="4">
        <f t="shared" si="0"/>
        <v>0.004713995830293978</v>
      </c>
      <c r="D60" s="4">
        <f t="shared" si="1"/>
      </c>
    </row>
    <row r="61" spans="2:4" ht="15">
      <c r="B61" s="4">
        <f t="shared" si="2"/>
        <v>6.482633403898964</v>
      </c>
      <c r="C61" s="4">
        <f t="shared" si="0"/>
        <v>0.005043986075949584</v>
      </c>
      <c r="D61" s="4">
        <f t="shared" si="1"/>
      </c>
    </row>
    <row r="62" spans="2:4" ht="15">
      <c r="B62" s="4">
        <f t="shared" si="2"/>
        <v>6.492633403898964</v>
      </c>
      <c r="C62" s="4">
        <f t="shared" si="0"/>
        <v>0.005394678208805951</v>
      </c>
      <c r="D62" s="4">
        <f t="shared" si="1"/>
      </c>
    </row>
    <row r="63" spans="2:4" ht="15">
      <c r="B63" s="4">
        <f t="shared" si="2"/>
        <v>6.5026334038989635</v>
      </c>
      <c r="C63" s="4">
        <f t="shared" si="0"/>
        <v>0.005767189073177645</v>
      </c>
      <c r="D63" s="4">
        <f t="shared" si="1"/>
      </c>
    </row>
    <row r="64" spans="2:4" ht="15">
      <c r="B64" s="4">
        <f t="shared" si="2"/>
        <v>6.512633403898963</v>
      </c>
      <c r="C64" s="4">
        <f t="shared" si="0"/>
        <v>0.006162682809325792</v>
      </c>
      <c r="D64" s="4">
        <f t="shared" si="1"/>
      </c>
    </row>
    <row r="65" spans="2:4" ht="15">
      <c r="B65" s="4">
        <f t="shared" si="2"/>
        <v>6.522633403898963</v>
      </c>
      <c r="C65" s="4">
        <f t="shared" si="0"/>
        <v>0.006582371979298532</v>
      </c>
      <c r="D65" s="4">
        <f t="shared" si="1"/>
      </c>
    </row>
    <row r="66" spans="2:4" ht="15">
      <c r="B66" s="4">
        <f t="shared" si="2"/>
        <v>6.532633403898963</v>
      </c>
      <c r="C66" s="4">
        <f t="shared" si="0"/>
        <v>0.007027518659011023</v>
      </c>
      <c r="D66" s="4">
        <f t="shared" si="1"/>
      </c>
    </row>
    <row r="67" spans="2:4" ht="15">
      <c r="B67" s="4">
        <f t="shared" si="2"/>
        <v>6.542633403898963</v>
      </c>
      <c r="C67" s="4">
        <f t="shared" si="0"/>
        <v>0.00749943549124077</v>
      </c>
      <c r="D67" s="4">
        <f t="shared" si="1"/>
      </c>
    </row>
    <row r="68" spans="2:4" ht="15">
      <c r="B68" s="4">
        <f t="shared" si="2"/>
        <v>6.552633403898962</v>
      </c>
      <c r="C68" s="4">
        <f t="shared" si="0"/>
        <v>0.007999486693976219</v>
      </c>
      <c r="D68" s="4">
        <f t="shared" si="1"/>
      </c>
    </row>
    <row r="69" spans="2:4" ht="15">
      <c r="B69" s="4">
        <f t="shared" si="2"/>
        <v>6.562633403898962</v>
      </c>
      <c r="C69" s="4">
        <f t="shared" si="0"/>
        <v>0.008529089018322203</v>
      </c>
      <c r="D69" s="4">
        <f t="shared" si="1"/>
      </c>
    </row>
    <row r="70" spans="2:4" ht="15">
      <c r="B70" s="4">
        <f t="shared" si="2"/>
        <v>6.572633403898962</v>
      </c>
      <c r="C70" s="4">
        <f t="shared" si="0"/>
        <v>0.009089712649937956</v>
      </c>
      <c r="D70" s="4">
        <f t="shared" si="1"/>
      </c>
    </row>
    <row r="71" spans="2:4" ht="15">
      <c r="B71" s="4">
        <f t="shared" si="2"/>
        <v>6.582633403898962</v>
      </c>
      <c r="C71" s="4">
        <f t="shared" si="0"/>
        <v>0.009682882047761179</v>
      </c>
      <c r="D71" s="4">
        <f t="shared" si="1"/>
      </c>
    </row>
    <row r="72" spans="2:4" ht="15">
      <c r="B72" s="4">
        <f t="shared" si="2"/>
        <v>6.592633403898962</v>
      </c>
      <c r="C72" s="4">
        <f t="shared" si="0"/>
        <v>0.01031017671355879</v>
      </c>
      <c r="D72" s="4">
        <f t="shared" si="1"/>
      </c>
    </row>
    <row r="73" spans="2:4" ht="15">
      <c r="B73" s="4">
        <f t="shared" si="2"/>
        <v>6.602633403898961</v>
      </c>
      <c r="C73" s="4">
        <f t="shared" si="0"/>
        <v>0.010973231885640427</v>
      </c>
      <c r="D73" s="4">
        <f t="shared" si="1"/>
      </c>
    </row>
    <row r="74" spans="2:4" ht="15">
      <c r="B74" s="4">
        <f t="shared" si="2"/>
        <v>6.612633403898961</v>
      </c>
      <c r="C74" s="4">
        <f t="shared" si="0"/>
        <v>0.011673739149878473</v>
      </c>
      <c r="D74" s="4">
        <f t="shared" si="1"/>
      </c>
    </row>
    <row r="75" spans="2:4" ht="15">
      <c r="B75" s="4">
        <f t="shared" si="2"/>
        <v>6.622633403898961</v>
      </c>
      <c r="C75" s="4">
        <f t="shared" si="0"/>
        <v>0.012413446960997693</v>
      </c>
      <c r="D75" s="4">
        <f t="shared" si="1"/>
      </c>
    </row>
    <row r="76" spans="2:4" ht="15">
      <c r="B76" s="4">
        <f t="shared" si="2"/>
        <v>6.632633403898961</v>
      </c>
      <c r="C76" s="4">
        <f t="shared" si="0"/>
        <v>0.013194161066931531</v>
      </c>
      <c r="D76" s="4">
        <f t="shared" si="1"/>
      </c>
    </row>
    <row r="77" spans="2:4" ht="15">
      <c r="B77" s="4">
        <f t="shared" si="2"/>
        <v>6.6426334038989605</v>
      </c>
      <c r="C77" s="4">
        <f t="shared" si="0"/>
        <v>0.014017744828891806</v>
      </c>
      <c r="D77" s="4">
        <f t="shared" si="1"/>
      </c>
    </row>
    <row r="78" spans="2:4" ht="15">
      <c r="B78" s="4">
        <f t="shared" si="2"/>
        <v>6.65263340389896</v>
      </c>
      <c r="C78" s="4">
        <f t="shared" si="0"/>
        <v>0.01488611942966518</v>
      </c>
      <c r="D78" s="4">
        <f t="shared" si="1"/>
      </c>
    </row>
    <row r="79" spans="2:4" ht="15">
      <c r="B79" s="4">
        <f t="shared" si="2"/>
        <v>6.66263340389896</v>
      </c>
      <c r="C79" s="4">
        <f t="shared" si="0"/>
        <v>0.015801263962535964</v>
      </c>
      <c r="D79" s="4">
        <f t="shared" si="1"/>
      </c>
    </row>
    <row r="80" spans="2:4" ht="15">
      <c r="B80" s="4">
        <f t="shared" si="2"/>
        <v>6.67263340389896</v>
      </c>
      <c r="C80" s="4">
        <f t="shared" si="0"/>
        <v>0.016765215393141096</v>
      </c>
      <c r="D80" s="4">
        <f t="shared" si="1"/>
      </c>
    </row>
    <row r="81" spans="2:4" ht="15">
      <c r="B81" s="4">
        <f t="shared" si="2"/>
        <v>6.68263340389896</v>
      </c>
      <c r="C81" s="4">
        <f t="shared" si="0"/>
        <v>0.017780068386492556</v>
      </c>
      <c r="D81" s="4">
        <f t="shared" si="1"/>
      </c>
    </row>
    <row r="82" spans="2:4" ht="15">
      <c r="B82" s="4">
        <f t="shared" si="2"/>
        <v>6.692633403898959</v>
      </c>
      <c r="C82" s="4">
        <f t="shared" si="0"/>
        <v>0.01884797499135489</v>
      </c>
      <c r="D82" s="4">
        <f t="shared" si="1"/>
      </c>
    </row>
    <row r="83" spans="2:4" ht="15">
      <c r="B83" s="4">
        <f t="shared" si="2"/>
        <v>6.702633403898959</v>
      </c>
      <c r="C83" s="4">
        <f t="shared" si="0"/>
        <v>0.019971144174144626</v>
      </c>
      <c r="D83" s="4">
        <f t="shared" si="1"/>
      </c>
    </row>
    <row r="84" spans="2:4" ht="15">
      <c r="B84" s="4">
        <f t="shared" si="2"/>
        <v>6.712633403898959</v>
      </c>
      <c r="C84" s="4">
        <f t="shared" si="0"/>
        <v>0.021151841194524276</v>
      </c>
      <c r="D84" s="4">
        <f t="shared" si="1"/>
      </c>
    </row>
    <row r="85" spans="2:4" ht="15">
      <c r="B85" s="4">
        <f t="shared" si="2"/>
        <v>6.722633403898959</v>
      </c>
      <c r="C85" s="4">
        <f t="shared" si="0"/>
        <v>0.02239238681489871</v>
      </c>
      <c r="D85" s="4">
        <f t="shared" si="1"/>
      </c>
    </row>
    <row r="86" spans="2:4" ht="15">
      <c r="B86" s="4">
        <f t="shared" si="2"/>
        <v>6.732633403898959</v>
      </c>
      <c r="C86" s="4">
        <f t="shared" si="0"/>
        <v>0.023695156336087403</v>
      </c>
      <c r="D86" s="4">
        <f t="shared" si="1"/>
      </c>
    </row>
    <row r="87" spans="2:4" ht="15">
      <c r="B87" s="4">
        <f t="shared" si="2"/>
        <v>6.742633403898958</v>
      </c>
      <c r="C87" s="4">
        <f t="shared" si="0"/>
        <v>0.025062578451543936</v>
      </c>
      <c r="D87" s="4">
        <f t="shared" si="1"/>
      </c>
    </row>
    <row r="88" spans="2:4" ht="15">
      <c r="B88" s="4">
        <f t="shared" si="2"/>
        <v>6.752633403898958</v>
      </c>
      <c r="C88" s="4">
        <f aca="true" t="shared" si="3" ref="C88:C151">NORMDIST(B88,$B$2,$B$5,0)</f>
        <v>0.02649713391262569</v>
      </c>
      <c r="D88" s="4">
        <f aca="true" t="shared" si="4" ref="D88:D151">IF(AND(B88&gt;=$B$17,B88&lt;=$B$18),C88,"")</f>
      </c>
    </row>
    <row r="89" spans="2:4" ht="15">
      <c r="B89" s="4">
        <f aca="true" t="shared" si="5" ref="B89:B152">B88+0.01</f>
        <v>6.762633403898958</v>
      </c>
      <c r="C89" s="4">
        <f t="shared" si="3"/>
        <v>0.028001353997583436</v>
      </c>
      <c r="D89" s="4">
        <f t="shared" si="4"/>
      </c>
    </row>
    <row r="90" spans="2:4" ht="15">
      <c r="B90" s="4">
        <f t="shared" si="5"/>
        <v>6.772633403898958</v>
      </c>
      <c r="C90" s="4">
        <f t="shared" si="3"/>
        <v>0.02957781877714341</v>
      </c>
      <c r="D90" s="4">
        <f t="shared" si="4"/>
      </c>
    </row>
    <row r="91" spans="2:4" ht="15">
      <c r="B91" s="4">
        <f t="shared" si="5"/>
        <v>6.7826334038989575</v>
      </c>
      <c r="C91" s="4">
        <f t="shared" si="3"/>
        <v>0.031229155169795988</v>
      </c>
      <c r="D91" s="4">
        <f t="shared" si="4"/>
      </c>
    </row>
    <row r="92" spans="2:4" ht="15">
      <c r="B92" s="4">
        <f t="shared" si="5"/>
        <v>6.792633403898957</v>
      </c>
      <c r="C92" s="4">
        <f t="shared" si="3"/>
        <v>0.03295803478018447</v>
      </c>
      <c r="D92" s="4">
        <f t="shared" si="4"/>
      </c>
    </row>
    <row r="93" spans="2:4" ht="15">
      <c r="B93" s="4">
        <f t="shared" si="5"/>
        <v>6.802633403898957</v>
      </c>
      <c r="C93" s="4">
        <f t="shared" si="3"/>
        <v>0.03476717151430732</v>
      </c>
      <c r="D93" s="4">
        <f t="shared" si="4"/>
      </c>
    </row>
    <row r="94" spans="2:4" ht="15">
      <c r="B94" s="4">
        <f t="shared" si="5"/>
        <v>6.812633403898957</v>
      </c>
      <c r="C94" s="4">
        <f t="shared" si="3"/>
        <v>0.036659318965608985</v>
      </c>
      <c r="D94" s="4">
        <f t="shared" si="4"/>
      </c>
    </row>
    <row r="95" spans="2:4" ht="15">
      <c r="B95" s="4">
        <f t="shared" si="5"/>
        <v>6.822633403898957</v>
      </c>
      <c r="C95" s="4">
        <f t="shared" si="3"/>
        <v>0.03863726756643575</v>
      </c>
      <c r="D95" s="4">
        <f t="shared" si="4"/>
      </c>
    </row>
    <row r="96" spans="2:4" ht="15">
      <c r="B96" s="4">
        <f t="shared" si="5"/>
        <v>6.8326334038989565</v>
      </c>
      <c r="C96" s="4">
        <f t="shared" si="3"/>
        <v>0.04070384149977947</v>
      </c>
      <c r="D96" s="4">
        <f t="shared" si="4"/>
      </c>
    </row>
    <row r="97" spans="2:4" ht="15">
      <c r="B97" s="4">
        <f t="shared" si="5"/>
        <v>6.842633403898956</v>
      </c>
      <c r="C97" s="4">
        <f t="shared" si="3"/>
        <v>0.042861895366719256</v>
      </c>
      <c r="D97" s="4">
        <f t="shared" si="4"/>
      </c>
    </row>
    <row r="98" spans="2:4" ht="15">
      <c r="B98" s="4">
        <f t="shared" si="5"/>
        <v>6.852633403898956</v>
      </c>
      <c r="C98" s="4">
        <f t="shared" si="3"/>
        <v>0.04511431060550284</v>
      </c>
      <c r="D98" s="4">
        <f t="shared" si="4"/>
      </c>
    </row>
    <row r="99" spans="2:4" ht="15">
      <c r="B99" s="4">
        <f t="shared" si="5"/>
        <v>6.862633403898956</v>
      </c>
      <c r="C99" s="4">
        <f t="shared" si="3"/>
        <v>0.04746399165878447</v>
      </c>
      <c r="D99" s="4">
        <f t="shared" si="4"/>
      </c>
    </row>
    <row r="100" spans="2:4" ht="15">
      <c r="B100" s="4">
        <f t="shared" si="5"/>
        <v>6.872633403898956</v>
      </c>
      <c r="C100" s="4">
        <f t="shared" si="3"/>
        <v>0.04991386188615401</v>
      </c>
      <c r="D100" s="4">
        <f t="shared" si="4"/>
      </c>
    </row>
    <row r="101" spans="2:4" ht="15">
      <c r="B101" s="4">
        <f t="shared" si="5"/>
        <v>6.882633403898955</v>
      </c>
      <c r="C101" s="4">
        <f t="shared" si="3"/>
        <v>0.052466859219753526</v>
      </c>
      <c r="D101" s="4">
        <f t="shared" si="4"/>
      </c>
    </row>
    <row r="102" spans="2:4" ht="15">
      <c r="B102" s="4">
        <f t="shared" si="5"/>
        <v>6.892633403898955</v>
      </c>
      <c r="C102" s="4">
        <f t="shared" si="3"/>
        <v>0.05512593156148249</v>
      </c>
      <c r="D102" s="4">
        <f t="shared" si="4"/>
      </c>
    </row>
    <row r="103" spans="2:4" ht="15">
      <c r="B103" s="4">
        <f t="shared" si="5"/>
        <v>6.902633403898955</v>
      </c>
      <c r="C103" s="4">
        <f t="shared" si="3"/>
        <v>0.057894031921038376</v>
      </c>
      <c r="D103" s="4">
        <f t="shared" si="4"/>
      </c>
    </row>
    <row r="104" spans="2:4" ht="15">
      <c r="B104" s="4">
        <f t="shared" si="5"/>
        <v>6.912633403898955</v>
      </c>
      <c r="C104" s="4">
        <f t="shared" si="3"/>
        <v>0.060774113294827514</v>
      </c>
      <c r="D104" s="4">
        <f t="shared" si="4"/>
      </c>
    </row>
    <row r="105" spans="2:4" ht="15">
      <c r="B105" s="4">
        <f t="shared" si="5"/>
        <v>6.9226334038989545</v>
      </c>
      <c r="C105" s="4">
        <f t="shared" si="3"/>
        <v>0.06376912328660891</v>
      </c>
      <c r="D105" s="4">
        <f t="shared" si="4"/>
      </c>
    </row>
    <row r="106" spans="2:4" ht="15">
      <c r="B106" s="4">
        <f t="shared" si="5"/>
        <v>6.932633403898954</v>
      </c>
      <c r="C106" s="4">
        <f t="shared" si="3"/>
        <v>0.06688199847160048</v>
      </c>
      <c r="D106" s="4">
        <f t="shared" si="4"/>
      </c>
    </row>
    <row r="107" spans="2:4" ht="15">
      <c r="B107" s="4">
        <f t="shared" si="5"/>
        <v>6.942633403898954</v>
      </c>
      <c r="C107" s="4">
        <f t="shared" si="3"/>
        <v>0.07011565850668067</v>
      </c>
      <c r="D107" s="4">
        <f t="shared" si="4"/>
      </c>
    </row>
    <row r="108" spans="2:4" ht="15">
      <c r="B108" s="4">
        <f t="shared" si="5"/>
        <v>6.952633403898954</v>
      </c>
      <c r="C108" s="4">
        <f t="shared" si="3"/>
        <v>0.07347299999025798</v>
      </c>
      <c r="D108" s="4">
        <f t="shared" si="4"/>
      </c>
    </row>
    <row r="109" spans="2:4" ht="15">
      <c r="B109" s="4">
        <f t="shared" si="5"/>
        <v>6.962633403898954</v>
      </c>
      <c r="C109" s="4">
        <f t="shared" si="3"/>
        <v>0.07695689007635305</v>
      </c>
      <c r="D109" s="4">
        <f t="shared" si="4"/>
      </c>
    </row>
    <row r="110" spans="2:4" ht="15">
      <c r="B110" s="4">
        <f t="shared" si="5"/>
        <v>6.9726334038989535</v>
      </c>
      <c r="C110" s="4">
        <f t="shared" si="3"/>
        <v>0.08057015984844192</v>
      </c>
      <c r="D110" s="4">
        <f t="shared" si="4"/>
      </c>
    </row>
    <row r="111" spans="2:4" ht="15">
      <c r="B111" s="4">
        <f t="shared" si="5"/>
        <v>6.982633403898953</v>
      </c>
      <c r="C111" s="4">
        <f t="shared" si="3"/>
        <v>0.0843155974596398</v>
      </c>
      <c r="D111" s="4">
        <f t="shared" si="4"/>
      </c>
    </row>
    <row r="112" spans="2:4" ht="15">
      <c r="B112" s="4">
        <f t="shared" si="5"/>
        <v>6.992633403898953</v>
      </c>
      <c r="C112" s="4">
        <f t="shared" si="3"/>
        <v>0.08819594104686346</v>
      </c>
      <c r="D112" s="4">
        <f t="shared" si="4"/>
      </c>
    </row>
    <row r="113" spans="2:4" ht="15">
      <c r="B113" s="4">
        <f t="shared" si="5"/>
        <v>7.002633403898953</v>
      </c>
      <c r="C113" s="4">
        <f t="shared" si="3"/>
        <v>0.09221387142768778</v>
      </c>
      <c r="D113" s="4">
        <f t="shared" si="4"/>
      </c>
    </row>
    <row r="114" spans="2:4" ht="15">
      <c r="B114" s="4">
        <f t="shared" si="5"/>
        <v>7.012633403898953</v>
      </c>
      <c r="C114" s="4">
        <f t="shared" si="3"/>
        <v>0.09637200458971229</v>
      </c>
      <c r="D114" s="4">
        <f t="shared" si="4"/>
      </c>
    </row>
    <row r="115" spans="2:4" ht="15">
      <c r="B115" s="4">
        <f t="shared" si="5"/>
        <v>7.022633403898952</v>
      </c>
      <c r="C115" s="4">
        <f t="shared" si="3"/>
        <v>0.10067288398336632</v>
      </c>
      <c r="D115" s="4">
        <f t="shared" si="4"/>
      </c>
    </row>
    <row r="116" spans="2:4" ht="15">
      <c r="B116" s="4">
        <f t="shared" si="5"/>
        <v>7.032633403898952</v>
      </c>
      <c r="C116" s="4">
        <f t="shared" si="3"/>
        <v>0.1051189726302073</v>
      </c>
      <c r="D116" s="4">
        <f t="shared" si="4"/>
      </c>
    </row>
    <row r="117" spans="2:4" ht="15">
      <c r="B117" s="4">
        <f t="shared" si="5"/>
        <v>7.042633403898952</v>
      </c>
      <c r="C117" s="4">
        <f t="shared" si="3"/>
        <v>0.1097126450598988</v>
      </c>
      <c r="D117" s="4">
        <f t="shared" si="4"/>
      </c>
    </row>
    <row r="118" spans="2:4" ht="15">
      <c r="B118" s="4">
        <f t="shared" si="5"/>
        <v>7.052633403898952</v>
      </c>
      <c r="C118" s="4">
        <f t="shared" si="3"/>
        <v>0.11445617909019204</v>
      </c>
      <c r="D118" s="4">
        <f t="shared" si="4"/>
      </c>
    </row>
    <row r="119" spans="2:4" ht="15">
      <c r="B119" s="4">
        <f t="shared" si="5"/>
        <v>7.062633403898952</v>
      </c>
      <c r="C119" s="4">
        <f t="shared" si="3"/>
        <v>0.11935174746536825</v>
      </c>
      <c r="D119" s="4">
        <f t="shared" si="4"/>
      </c>
    </row>
    <row r="120" spans="2:4" ht="15">
      <c r="B120" s="4">
        <f t="shared" si="5"/>
        <v>7.072633403898951</v>
      </c>
      <c r="C120" s="4">
        <f t="shared" si="3"/>
        <v>0.12440140936972834</v>
      </c>
      <c r="D120" s="4">
        <f t="shared" si="4"/>
      </c>
    </row>
    <row r="121" spans="2:4" ht="15">
      <c r="B121" s="4">
        <f t="shared" si="5"/>
        <v>7.082633403898951</v>
      </c>
      <c r="C121" s="4">
        <f t="shared" si="3"/>
        <v>0.12960710183383325</v>
      </c>
      <c r="D121" s="4">
        <f t="shared" si="4"/>
      </c>
    </row>
    <row r="122" spans="2:4" ht="15">
      <c r="B122" s="4">
        <f t="shared" si="5"/>
        <v>7.092633403898951</v>
      </c>
      <c r="C122" s="4">
        <f t="shared" si="3"/>
        <v>0.13497063105230206</v>
      </c>
      <c r="D122" s="4">
        <f t="shared" si="4"/>
      </c>
    </row>
    <row r="123" spans="2:4" ht="15">
      <c r="B123" s="4">
        <f t="shared" si="5"/>
        <v>7.102633403898951</v>
      </c>
      <c r="C123" s="4">
        <f t="shared" si="3"/>
        <v>0.140493663633053</v>
      </c>
      <c r="D123" s="4">
        <f t="shared" si="4"/>
      </c>
    </row>
    <row r="124" spans="2:4" ht="15">
      <c r="B124" s="4">
        <f t="shared" si="5"/>
        <v>7.1126334038989505</v>
      </c>
      <c r="C124" s="4">
        <f t="shared" si="3"/>
        <v>0.14617771779892824</v>
      </c>
      <c r="D124" s="4">
        <f t="shared" si="4"/>
      </c>
    </row>
    <row r="125" spans="2:4" ht="15">
      <c r="B125" s="4">
        <f t="shared" si="5"/>
        <v>7.12263340389895</v>
      </c>
      <c r="C125" s="4">
        <f t="shared" si="3"/>
        <v>0.15202415456366558</v>
      </c>
      <c r="D125" s="4">
        <f t="shared" si="4"/>
      </c>
    </row>
    <row r="126" spans="2:4" ht="15">
      <c r="B126" s="4">
        <f t="shared" si="5"/>
        <v>7.13263340389895</v>
      </c>
      <c r="C126" s="4">
        <f t="shared" si="3"/>
        <v>0.15803416890516453</v>
      </c>
      <c r="D126" s="4">
        <f t="shared" si="4"/>
      </c>
    </row>
    <row r="127" spans="2:4" ht="15">
      <c r="B127" s="4">
        <f t="shared" si="5"/>
        <v>7.14263340389895</v>
      </c>
      <c r="C127" s="4">
        <f t="shared" si="3"/>
        <v>0.16420878095993685</v>
      </c>
      <c r="D127" s="4">
        <f t="shared" si="4"/>
      </c>
    </row>
    <row r="128" spans="2:4" ht="15">
      <c r="B128" s="4">
        <f t="shared" si="5"/>
        <v>7.15263340389895</v>
      </c>
      <c r="C128" s="4">
        <f t="shared" si="3"/>
        <v>0.1705488272635247</v>
      </c>
      <c r="D128" s="4">
        <f t="shared" si="4"/>
      </c>
    </row>
    <row r="129" spans="2:4" ht="15">
      <c r="B129" s="4">
        <f t="shared" si="5"/>
        <v>7.162633403898949</v>
      </c>
      <c r="C129" s="4">
        <f t="shared" si="3"/>
        <v>0.17705495206250965</v>
      </c>
      <c r="D129" s="4">
        <f t="shared" si="4"/>
      </c>
    </row>
    <row r="130" spans="2:4" ht="15">
      <c r="B130" s="4">
        <f t="shared" si="5"/>
        <v>7.172633403898949</v>
      </c>
      <c r="C130" s="4">
        <f t="shared" si="3"/>
        <v>0.18372759872451505</v>
      </c>
      <c r="D130" s="4">
        <f t="shared" si="4"/>
      </c>
    </row>
    <row r="131" spans="2:4" ht="15">
      <c r="B131" s="4">
        <f t="shared" si="5"/>
        <v>7.182633403898949</v>
      </c>
      <c r="C131" s="4">
        <f t="shared" si="3"/>
        <v>0.19056700127331902</v>
      </c>
      <c r="D131" s="4">
        <f t="shared" si="4"/>
      </c>
    </row>
    <row r="132" spans="2:4" ht="15">
      <c r="B132" s="4">
        <f t="shared" si="5"/>
        <v>7.192633403898949</v>
      </c>
      <c r="C132" s="4">
        <f t="shared" si="3"/>
        <v>0.19757317607684005</v>
      </c>
      <c r="D132" s="4">
        <f t="shared" si="4"/>
      </c>
    </row>
    <row r="133" spans="2:4" ht="15">
      <c r="B133" s="4">
        <f t="shared" si="5"/>
        <v>7.202633403898949</v>
      </c>
      <c r="C133" s="4">
        <f t="shared" si="3"/>
        <v>0.20474591371632392</v>
      </c>
      <c r="D133" s="4">
        <f t="shared" si="4"/>
      </c>
    </row>
    <row r="134" spans="2:4" ht="15">
      <c r="B134" s="4">
        <f t="shared" si="5"/>
        <v>7.212633403898948</v>
      </c>
      <c r="C134" s="4">
        <f t="shared" si="3"/>
        <v>0.21208477106554882</v>
      </c>
      <c r="D134" s="4">
        <f t="shared" si="4"/>
      </c>
    </row>
    <row r="135" spans="2:4" ht="15">
      <c r="B135" s="4">
        <f t="shared" si="5"/>
        <v>7.222633403898948</v>
      </c>
      <c r="C135" s="4">
        <f t="shared" si="3"/>
        <v>0.21958906360926575</v>
      </c>
      <c r="D135" s="4">
        <f t="shared" si="4"/>
        <v>0.21958906360926575</v>
      </c>
    </row>
    <row r="136" spans="2:4" ht="15">
      <c r="B136" s="4">
        <f t="shared" si="5"/>
        <v>7.232633403898948</v>
      </c>
      <c r="C136" s="4">
        <f t="shared" si="3"/>
        <v>0.2272578580304012</v>
      </c>
      <c r="D136" s="4">
        <f t="shared" si="4"/>
        <v>0.2272578580304012</v>
      </c>
    </row>
    <row r="137" spans="2:4" ht="15">
      <c r="B137" s="4">
        <f t="shared" si="5"/>
        <v>7.242633403898948</v>
      </c>
      <c r="C137" s="4">
        <f t="shared" si="3"/>
        <v>0.23508996509576288</v>
      </c>
      <c r="D137" s="4">
        <f t="shared" si="4"/>
        <v>0.23508996509576288</v>
      </c>
    </row>
    <row r="138" spans="2:4" ht="15">
      <c r="B138" s="4">
        <f t="shared" si="5"/>
        <v>7.2526334038989475</v>
      </c>
      <c r="C138" s="4">
        <f t="shared" si="3"/>
        <v>0.2430839328701047</v>
      </c>
      <c r="D138" s="4">
        <f t="shared" si="4"/>
        <v>0.2430839328701047</v>
      </c>
    </row>
    <row r="139" spans="2:4" ht="15">
      <c r="B139" s="4">
        <f t="shared" si="5"/>
        <v>7.262633403898947</v>
      </c>
      <c r="C139" s="4">
        <f t="shared" si="3"/>
        <v>0.2512380402884162</v>
      </c>
      <c r="D139" s="4">
        <f t="shared" si="4"/>
        <v>0.2512380402884162</v>
      </c>
    </row>
    <row r="140" spans="2:4" ht="15">
      <c r="B140" s="4">
        <f t="shared" si="5"/>
        <v>7.272633403898947</v>
      </c>
      <c r="C140" s="4">
        <f t="shared" si="3"/>
        <v>0.259550291116205</v>
      </c>
      <c r="D140" s="4">
        <f t="shared" si="4"/>
        <v>0.259550291116205</v>
      </c>
    </row>
    <row r="141" spans="2:4" ht="15">
      <c r="B141" s="4">
        <f t="shared" si="5"/>
        <v>7.282633403898947</v>
      </c>
      <c r="C141" s="4">
        <f t="shared" si="3"/>
        <v>0.2680184083273343</v>
      </c>
      <c r="D141" s="4">
        <f t="shared" si="4"/>
        <v>0.2680184083273343</v>
      </c>
    </row>
    <row r="142" spans="2:4" ht="15">
      <c r="B142" s="4">
        <f t="shared" si="5"/>
        <v>7.292633403898947</v>
      </c>
      <c r="C142" s="4">
        <f t="shared" si="3"/>
        <v>0.27663982892865147</v>
      </c>
      <c r="D142" s="4">
        <f t="shared" si="4"/>
        <v>0.27663982892865147</v>
      </c>
    </row>
    <row r="143" spans="2:4" ht="15">
      <c r="B143" s="4">
        <f t="shared" si="5"/>
        <v>7.302633403898946</v>
      </c>
      <c r="C143" s="4">
        <f t="shared" si="3"/>
        <v>0.28541169926021054</v>
      </c>
      <c r="D143" s="4">
        <f t="shared" si="4"/>
        <v>0.28541169926021054</v>
      </c>
    </row>
    <row r="144" spans="2:4" ht="15">
      <c r="B144" s="4">
        <f t="shared" si="5"/>
        <v>7.312633403898946</v>
      </c>
      <c r="C144" s="4">
        <f t="shared" si="3"/>
        <v>0.29433087079932974</v>
      </c>
      <c r="D144" s="4">
        <f t="shared" si="4"/>
        <v>0.29433087079932974</v>
      </c>
    </row>
    <row r="145" spans="2:4" ht="15">
      <c r="B145" s="4">
        <f t="shared" si="5"/>
        <v>7.322633403898946</v>
      </c>
      <c r="C145" s="4">
        <f t="shared" si="3"/>
        <v>0.30339389649605103</v>
      </c>
      <c r="D145" s="4">
        <f t="shared" si="4"/>
        <v>0.30339389649605103</v>
      </c>
    </row>
    <row r="146" spans="2:4" ht="15">
      <c r="B146" s="4">
        <f t="shared" si="5"/>
        <v>7.332633403898946</v>
      </c>
      <c r="C146" s="4">
        <f t="shared" si="3"/>
        <v>0.3125970276667692</v>
      </c>
      <c r="D146" s="4">
        <f t="shared" si="4"/>
        <v>0.3125970276667692</v>
      </c>
    </row>
    <row r="147" spans="2:4" ht="15">
      <c r="B147" s="4">
        <f t="shared" si="5"/>
        <v>7.342633403898946</v>
      </c>
      <c r="C147" s="4">
        <f t="shared" si="3"/>
        <v>0.32193621147187773</v>
      </c>
      <c r="D147" s="4">
        <f t="shared" si="4"/>
        <v>0.32193621147187773</v>
      </c>
    </row>
    <row r="148" spans="2:4" ht="15">
      <c r="B148" s="4">
        <f t="shared" si="5"/>
        <v>7.352633403898945</v>
      </c>
      <c r="C148" s="4">
        <f t="shared" si="3"/>
        <v>0.3314070890022363</v>
      </c>
      <c r="D148" s="4">
        <f t="shared" si="4"/>
        <v>0.3314070890022363</v>
      </c>
    </row>
    <row r="149" spans="2:4" ht="15">
      <c r="B149" s="4">
        <f t="shared" si="5"/>
        <v>7.362633403898945</v>
      </c>
      <c r="C149" s="4">
        <f t="shared" si="3"/>
        <v>0.34100499399810136</v>
      </c>
      <c r="D149" s="4">
        <f t="shared" si="4"/>
        <v>0.34100499399810136</v>
      </c>
    </row>
    <row r="150" spans="2:4" ht="15">
      <c r="B150" s="4">
        <f t="shared" si="5"/>
        <v>7.372633403898945</v>
      </c>
      <c r="C150" s="4">
        <f t="shared" si="3"/>
        <v>0.35072495222287564</v>
      </c>
      <c r="D150" s="4">
        <f t="shared" si="4"/>
        <v>0.35072495222287564</v>
      </c>
    </row>
    <row r="151" spans="2:4" ht="15">
      <c r="B151" s="4">
        <f t="shared" si="5"/>
        <v>7.382633403898945</v>
      </c>
      <c r="C151" s="4">
        <f t="shared" si="3"/>
        <v>0.3605616815126306</v>
      </c>
      <c r="D151" s="4">
        <f t="shared" si="4"/>
        <v>0.3605616815126306</v>
      </c>
    </row>
    <row r="152" spans="2:4" ht="15">
      <c r="B152" s="4">
        <f t="shared" si="5"/>
        <v>7.3926334038989445</v>
      </c>
      <c r="C152" s="4">
        <f aca="true" t="shared" si="6" ref="C152:C215">NORMDIST(B152,$B$2,$B$5,0)</f>
        <v>0.37050959252083365</v>
      </c>
      <c r="D152" s="4">
        <f aca="true" t="shared" si="7" ref="D152:D215">IF(AND(B152&gt;=$B$17,B152&lt;=$B$18),C152,"")</f>
        <v>0.37050959252083365</v>
      </c>
    </row>
    <row r="153" spans="2:4" ht="15">
      <c r="B153" s="4">
        <f aca="true" t="shared" si="8" ref="B153:B216">B152+0.01</f>
        <v>7.402633403898944</v>
      </c>
      <c r="C153" s="4">
        <f t="shared" si="6"/>
        <v>0.3805627901760795</v>
      </c>
      <c r="D153" s="4">
        <f t="shared" si="7"/>
        <v>0.3805627901760795</v>
      </c>
    </row>
    <row r="154" spans="2:4" ht="15">
      <c r="B154" s="4">
        <f t="shared" si="8"/>
        <v>7.412633403898944</v>
      </c>
      <c r="C154" s="4">
        <f t="shared" si="6"/>
        <v>0.3907150758688779</v>
      </c>
      <c r="D154" s="4">
        <f t="shared" si="7"/>
        <v>0.3907150758688779</v>
      </c>
    </row>
    <row r="155" spans="2:4" ht="15">
      <c r="B155" s="4">
        <f t="shared" si="8"/>
        <v>7.422633403898944</v>
      </c>
      <c r="C155" s="4">
        <f t="shared" si="6"/>
        <v>0.40095995038170074</v>
      </c>
      <c r="D155" s="4">
        <f t="shared" si="7"/>
        <v>0.40095995038170074</v>
      </c>
    </row>
    <row r="156" spans="2:4" ht="15">
      <c r="B156" s="4">
        <f t="shared" si="8"/>
        <v>7.432633403898944</v>
      </c>
      <c r="C156" s="4">
        <f t="shared" si="6"/>
        <v>0.41129061757453445</v>
      </c>
      <c r="D156" s="4">
        <f t="shared" si="7"/>
        <v>0.41129061757453445</v>
      </c>
    </row>
    <row r="157" spans="2:4" ht="15">
      <c r="B157" s="4">
        <f t="shared" si="8"/>
        <v>7.4426334038989435</v>
      </c>
      <c r="C157" s="4">
        <f t="shared" si="6"/>
        <v>0.421699988836135</v>
      </c>
      <c r="D157" s="4">
        <f t="shared" si="7"/>
        <v>0.421699988836135</v>
      </c>
    </row>
    <row r="158" spans="2:4" ht="15">
      <c r="B158" s="4">
        <f t="shared" si="8"/>
        <v>7.452633403898943</v>
      </c>
      <c r="C158" s="4">
        <f t="shared" si="6"/>
        <v>0.4321806883090391</v>
      </c>
      <c r="D158" s="4">
        <f t="shared" si="7"/>
        <v>0.4321806883090391</v>
      </c>
    </row>
    <row r="159" spans="2:4" ht="15">
      <c r="B159" s="4">
        <f t="shared" si="8"/>
        <v>7.462633403898943</v>
      </c>
      <c r="C159" s="4">
        <f t="shared" si="6"/>
        <v>0.4427250588941567</v>
      </c>
      <c r="D159" s="4">
        <f t="shared" si="7"/>
        <v>0.4427250588941567</v>
      </c>
    </row>
    <row r="160" spans="2:4" ht="15">
      <c r="B160" s="4">
        <f t="shared" si="8"/>
        <v>7.472633403898943</v>
      </c>
      <c r="C160" s="4">
        <f t="shared" si="6"/>
        <v>0.4533251690384661</v>
      </c>
      <c r="D160" s="4">
        <f t="shared" si="7"/>
        <v>0.4533251690384661</v>
      </c>
    </row>
    <row r="161" spans="2:4" ht="15">
      <c r="B161" s="4">
        <f t="shared" si="8"/>
        <v>7.482633403898943</v>
      </c>
      <c r="C161" s="4">
        <f t="shared" si="6"/>
        <v>0.4639728203069531</v>
      </c>
      <c r="D161" s="4">
        <f t="shared" si="7"/>
        <v>0.4639728203069531</v>
      </c>
    </row>
    <row r="162" spans="2:4" ht="15">
      <c r="B162" s="4">
        <f t="shared" si="8"/>
        <v>7.492633403898942</v>
      </c>
      <c r="C162" s="4">
        <f t="shared" si="6"/>
        <v>0.474659555737497</v>
      </c>
      <c r="D162" s="4">
        <f t="shared" si="7"/>
        <v>0.474659555737497</v>
      </c>
    </row>
    <row r="163" spans="2:4" ht="15">
      <c r="B163" s="4">
        <f t="shared" si="8"/>
        <v>7.502633403898942</v>
      </c>
      <c r="C163" s="4">
        <f t="shared" si="6"/>
        <v>0.48537666897491166</v>
      </c>
      <c r="D163" s="4">
        <f t="shared" si="7"/>
        <v>0.48537666897491166</v>
      </c>
    </row>
    <row r="164" spans="2:4" ht="15">
      <c r="B164" s="4">
        <f t="shared" si="8"/>
        <v>7.512633403898942</v>
      </c>
      <c r="C164" s="4">
        <f t="shared" si="6"/>
        <v>0.4961152141778058</v>
      </c>
      <c r="D164" s="4">
        <f t="shared" si="7"/>
        <v>0.4961152141778058</v>
      </c>
    </row>
    <row r="165" spans="2:4" ht="15">
      <c r="B165" s="4">
        <f t="shared" si="8"/>
        <v>7.522633403898942</v>
      </c>
      <c r="C165" s="4">
        <f t="shared" si="6"/>
        <v>0.5068660166893532</v>
      </c>
      <c r="D165" s="4">
        <f t="shared" si="7"/>
        <v>0.5068660166893532</v>
      </c>
    </row>
    <row r="166" spans="2:4" ht="15">
      <c r="B166" s="4">
        <f t="shared" si="8"/>
        <v>7.5326334038989415</v>
      </c>
      <c r="C166" s="4">
        <f t="shared" si="6"/>
        <v>0.5176196844604524</v>
      </c>
      <c r="D166" s="4">
        <f t="shared" si="7"/>
        <v>0.5176196844604524</v>
      </c>
    </row>
    <row r="167" spans="2:4" ht="15">
      <c r="B167" s="4">
        <f t="shared" si="8"/>
        <v>7.542633403898941</v>
      </c>
      <c r="C167" s="4">
        <f t="shared" si="6"/>
        <v>0.5283666202111386</v>
      </c>
      <c r="D167" s="4">
        <f t="shared" si="7"/>
        <v>0.5283666202111386</v>
      </c>
    </row>
    <row r="168" spans="2:4" ht="15">
      <c r="B168" s="4">
        <f t="shared" si="8"/>
        <v>7.552633403898941</v>
      </c>
      <c r="C168" s="4">
        <f t="shared" si="6"/>
        <v>0.5390970343134739</v>
      </c>
      <c r="D168" s="4">
        <f t="shared" si="7"/>
        <v>0.5390970343134739</v>
      </c>
    </row>
    <row r="169" spans="2:4" ht="15">
      <c r="B169" s="4">
        <f t="shared" si="8"/>
        <v>7.562633403898941</v>
      </c>
      <c r="C169" s="4">
        <f t="shared" si="6"/>
        <v>0.5498009583765229</v>
      </c>
      <c r="D169" s="4">
        <f t="shared" si="7"/>
        <v>0.5498009583765229</v>
      </c>
    </row>
    <row r="170" spans="2:4" ht="15">
      <c r="B170" s="4">
        <f t="shared" si="8"/>
        <v>7.572633403898941</v>
      </c>
      <c r="C170" s="4">
        <f t="shared" si="6"/>
        <v>0.5604682595113983</v>
      </c>
      <c r="D170" s="4">
        <f t="shared" si="7"/>
        <v>0.5604682595113983</v>
      </c>
    </row>
    <row r="171" spans="2:4" ht="15">
      <c r="B171" s="4">
        <f t="shared" si="8"/>
        <v>7.5826334038989405</v>
      </c>
      <c r="C171" s="4">
        <f t="shared" si="6"/>
        <v>0.5710886552517838</v>
      </c>
      <c r="D171" s="4">
        <f t="shared" si="7"/>
        <v>0.5710886552517838</v>
      </c>
    </row>
    <row r="172" spans="2:4" ht="15">
      <c r="B172" s="4">
        <f t="shared" si="8"/>
        <v>7.59263340389894</v>
      </c>
      <c r="C172" s="4">
        <f t="shared" si="6"/>
        <v>0.5816517291027785</v>
      </c>
      <c r="D172" s="4">
        <f t="shared" si="7"/>
        <v>0.5816517291027785</v>
      </c>
    </row>
    <row r="173" spans="2:4" ht="15">
      <c r="B173" s="4">
        <f t="shared" si="8"/>
        <v>7.60263340389894</v>
      </c>
      <c r="C173" s="4">
        <f t="shared" si="6"/>
        <v>0.592146946688412</v>
      </c>
      <c r="D173" s="4">
        <f t="shared" si="7"/>
        <v>0.592146946688412</v>
      </c>
    </row>
    <row r="174" spans="2:4" ht="15">
      <c r="B174" s="4">
        <f t="shared" si="8"/>
        <v>7.61263340389894</v>
      </c>
      <c r="C174" s="4">
        <f t="shared" si="6"/>
        <v>0.6025636724657183</v>
      </c>
      <c r="D174" s="4">
        <f t="shared" si="7"/>
        <v>0.6025636724657183</v>
      </c>
    </row>
    <row r="175" spans="2:4" ht="15">
      <c r="B175" s="4">
        <f t="shared" si="8"/>
        <v>7.62263340389894</v>
      </c>
      <c r="C175" s="4">
        <f t="shared" si="6"/>
        <v>0.6128911869708967</v>
      </c>
      <c r="D175" s="4">
        <f t="shared" si="7"/>
        <v>0.6128911869708967</v>
      </c>
    </row>
    <row r="176" spans="2:4" ht="15">
      <c r="B176" s="4">
        <f t="shared" si="8"/>
        <v>7.632633403898939</v>
      </c>
      <c r="C176" s="4">
        <f t="shared" si="6"/>
        <v>0.6231187045607656</v>
      </c>
      <c r="D176" s="4">
        <f t="shared" si="7"/>
        <v>0.6231187045607656</v>
      </c>
    </row>
    <row r="177" spans="2:4" ht="15">
      <c r="B177" s="4">
        <f t="shared" si="8"/>
        <v>7.642633403898939</v>
      </c>
      <c r="C177" s="4">
        <f t="shared" si="6"/>
        <v>0.6332353916105256</v>
      </c>
      <c r="D177" s="4">
        <f t="shared" si="7"/>
        <v>0.6332353916105256</v>
      </c>
    </row>
    <row r="178" spans="2:4" ht="15">
      <c r="B178" s="4">
        <f t="shared" si="8"/>
        <v>7.652633403898939</v>
      </c>
      <c r="C178" s="4">
        <f t="shared" si="6"/>
        <v>0.6432303851267299</v>
      </c>
      <c r="D178" s="4">
        <f t="shared" si="7"/>
        <v>0.6432303851267299</v>
      </c>
    </row>
    <row r="179" spans="2:4" ht="15">
      <c r="B179" s="4">
        <f t="shared" si="8"/>
        <v>7.662633403898939</v>
      </c>
      <c r="C179" s="4">
        <f t="shared" si="6"/>
        <v>0.6530928117323661</v>
      </c>
      <c r="D179" s="4">
        <f t="shared" si="7"/>
        <v>0.6530928117323661</v>
      </c>
    </row>
    <row r="180" spans="2:4" ht="15">
      <c r="B180" s="4">
        <f t="shared" si="8"/>
        <v>7.6726334038989386</v>
      </c>
      <c r="C180" s="4">
        <f t="shared" si="6"/>
        <v>0.6628118069790765</v>
      </c>
      <c r="D180" s="4">
        <f t="shared" si="7"/>
        <v>0.6628118069790765</v>
      </c>
    </row>
    <row r="181" spans="2:4" ht="15">
      <c r="B181" s="4">
        <f t="shared" si="8"/>
        <v>7.682633403898938</v>
      </c>
      <c r="C181" s="4">
        <f t="shared" si="6"/>
        <v>0.6723765349398011</v>
      </c>
      <c r="D181" s="4">
        <f t="shared" si="7"/>
        <v>0.6723765349398011</v>
      </c>
    </row>
    <row r="182" spans="2:4" ht="15">
      <c r="B182" s="4">
        <f t="shared" si="8"/>
        <v>7.692633403898938</v>
      </c>
      <c r="C182" s="4">
        <f t="shared" si="6"/>
        <v>0.6817762080335202</v>
      </c>
      <c r="D182" s="4">
        <f t="shared" si="7"/>
        <v>0.6817762080335202</v>
      </c>
    </row>
    <row r="183" spans="2:4" ht="15">
      <c r="B183" s="4">
        <f t="shared" si="8"/>
        <v>7.702633403898938</v>
      </c>
      <c r="C183" s="4">
        <f t="shared" si="6"/>
        <v>0.6910001070323175</v>
      </c>
      <c r="D183" s="4">
        <f t="shared" si="7"/>
        <v>0.6910001070323175</v>
      </c>
    </row>
    <row r="184" spans="2:4" ht="15">
      <c r="B184" s="4">
        <f t="shared" si="8"/>
        <v>7.712633403898938</v>
      </c>
      <c r="C184" s="4">
        <f t="shared" si="6"/>
        <v>0.7000376011996823</v>
      </c>
      <c r="D184" s="4">
        <f t="shared" si="7"/>
        <v>0.7000376011996823</v>
      </c>
    </row>
    <row r="185" spans="2:4" ht="15">
      <c r="B185" s="4">
        <f t="shared" si="8"/>
        <v>7.7226334038989375</v>
      </c>
      <c r="C185" s="4">
        <f t="shared" si="6"/>
        <v>0.708878168507837</v>
      </c>
      <c r="D185" s="4">
        <f t="shared" si="7"/>
        <v>0.708878168507837</v>
      </c>
    </row>
    <row r="186" spans="2:4" ht="15">
      <c r="B186" s="4">
        <f t="shared" si="8"/>
        <v>7.732633403898937</v>
      </c>
      <c r="C186" s="4">
        <f t="shared" si="6"/>
        <v>0.7175114158809073</v>
      </c>
      <c r="D186" s="4">
        <f t="shared" si="7"/>
        <v>0.7175114158809073</v>
      </c>
    </row>
    <row r="187" spans="2:4" ht="15">
      <c r="B187" s="4">
        <f t="shared" si="8"/>
        <v>7.742633403898937</v>
      </c>
      <c r="C187" s="4">
        <f t="shared" si="6"/>
        <v>0.725927099409963</v>
      </c>
      <c r="D187" s="4">
        <f t="shared" si="7"/>
        <v>0.725927099409963</v>
      </c>
    </row>
    <row r="188" spans="2:4" ht="15">
      <c r="B188" s="4">
        <f t="shared" si="8"/>
        <v>7.752633403898937</v>
      </c>
      <c r="C188" s="4">
        <f t="shared" si="6"/>
        <v>0.7341151444853583</v>
      </c>
      <c r="D188" s="4">
        <f t="shared" si="7"/>
        <v>0.7341151444853583</v>
      </c>
    </row>
    <row r="189" spans="2:4" ht="15">
      <c r="B189" s="4">
        <f t="shared" si="8"/>
        <v>7.762633403898937</v>
      </c>
      <c r="C189" s="4">
        <f t="shared" si="6"/>
        <v>0.7420656657913745</v>
      </c>
      <c r="D189" s="4">
        <f t="shared" si="7"/>
        <v>0.7420656657913745</v>
      </c>
    </row>
    <row r="190" spans="2:4" ht="15">
      <c r="B190" s="4">
        <f t="shared" si="8"/>
        <v>7.772633403898936</v>
      </c>
      <c r="C190" s="4">
        <f t="shared" si="6"/>
        <v>0.7497689871079463</v>
      </c>
      <c r="D190" s="4">
        <f t="shared" si="7"/>
        <v>0.7497689871079463</v>
      </c>
    </row>
    <row r="191" spans="2:4" ht="15">
      <c r="B191" s="4">
        <f t="shared" si="8"/>
        <v>7.782633403898936</v>
      </c>
      <c r="C191" s="4">
        <f t="shared" si="6"/>
        <v>0.7572156608642213</v>
      </c>
      <c r="D191" s="4">
        <f t="shared" si="7"/>
        <v>0.7572156608642213</v>
      </c>
    </row>
    <row r="192" spans="2:4" ht="15">
      <c r="B192" s="4">
        <f t="shared" si="8"/>
        <v>7.792633403898936</v>
      </c>
      <c r="C192" s="4">
        <f t="shared" si="6"/>
        <v>0.7643964873888642</v>
      </c>
      <c r="D192" s="4">
        <f t="shared" si="7"/>
        <v>0.7643964873888642</v>
      </c>
    </row>
    <row r="193" spans="2:4" ht="15">
      <c r="B193" s="4">
        <f t="shared" si="8"/>
        <v>7.802633403898936</v>
      </c>
      <c r="C193" s="4">
        <f t="shared" si="6"/>
        <v>0.7713025338023842</v>
      </c>
      <c r="D193" s="4">
        <f t="shared" si="7"/>
        <v>0.7713025338023842</v>
      </c>
    </row>
    <row r="194" spans="2:4" ht="15">
      <c r="B194" s="4">
        <f t="shared" si="8"/>
        <v>7.812633403898936</v>
      </c>
      <c r="C194" s="4">
        <f t="shared" si="6"/>
        <v>0.7779251524973262</v>
      </c>
      <c r="D194" s="4">
        <f t="shared" si="7"/>
        <v>0.7779251524973262</v>
      </c>
    </row>
    <row r="195" spans="2:4" ht="15">
      <c r="B195" s="4">
        <f t="shared" si="8"/>
        <v>7.822633403898935</v>
      </c>
      <c r="C195" s="4">
        <f t="shared" si="6"/>
        <v>0.7842559991529275</v>
      </c>
      <c r="D195" s="4">
        <f t="shared" si="7"/>
        <v>0.7842559991529275</v>
      </c>
    </row>
    <row r="196" spans="2:4" ht="15">
      <c r="B196" s="4">
        <f t="shared" si="8"/>
        <v>7.832633403898935</v>
      </c>
      <c r="C196" s="4">
        <f t="shared" si="6"/>
        <v>0.7902870502318047</v>
      </c>
      <c r="D196" s="4">
        <f t="shared" si="7"/>
        <v>0.7902870502318047</v>
      </c>
    </row>
    <row r="197" spans="2:4" ht="15">
      <c r="B197" s="4">
        <f t="shared" si="8"/>
        <v>7.842633403898935</v>
      </c>
      <c r="C197" s="4">
        <f t="shared" si="6"/>
        <v>0.7960106199073846</v>
      </c>
      <c r="D197" s="4">
        <f t="shared" si="7"/>
        <v>0.7960106199073846</v>
      </c>
    </row>
    <row r="198" spans="2:4" ht="15">
      <c r="B198" s="4">
        <f t="shared" si="8"/>
        <v>7.852633403898935</v>
      </c>
      <c r="C198" s="4">
        <f t="shared" si="6"/>
        <v>0.8014193763721524</v>
      </c>
      <c r="D198" s="4">
        <f t="shared" si="7"/>
        <v>0.8014193763721524</v>
      </c>
    </row>
    <row r="199" spans="2:4" ht="15">
      <c r="B199" s="4">
        <f t="shared" si="8"/>
        <v>7.8626334038989345</v>
      </c>
      <c r="C199" s="4">
        <f t="shared" si="6"/>
        <v>0.8065063574783154</v>
      </c>
      <c r="D199" s="4">
        <f t="shared" si="7"/>
        <v>0.8065063574783154</v>
      </c>
    </row>
    <row r="200" spans="2:4" ht="15">
      <c r="B200" s="4">
        <f t="shared" si="8"/>
        <v>7.872633403898934</v>
      </c>
      <c r="C200" s="4">
        <f t="shared" si="6"/>
        <v>0.8112649856642157</v>
      </c>
      <c r="D200" s="4">
        <f t="shared" si="7"/>
        <v>0.8112649856642157</v>
      </c>
    </row>
    <row r="201" spans="2:4" ht="15">
      <c r="B201" s="4">
        <f t="shared" si="8"/>
        <v>7.882633403898934</v>
      </c>
      <c r="C201" s="4">
        <f t="shared" si="6"/>
        <v>0.8156890821217133</v>
      </c>
      <c r="D201" s="4">
        <f t="shared" si="7"/>
        <v>0.8156890821217133</v>
      </c>
    </row>
    <row r="202" spans="2:4" ht="15">
      <c r="B202" s="4">
        <f t="shared" si="8"/>
        <v>7.892633403898934</v>
      </c>
      <c r="C202" s="4">
        <f t="shared" si="6"/>
        <v>0.8197728801618492</v>
      </c>
      <c r="D202" s="4">
        <f t="shared" si="7"/>
        <v>0.8197728801618492</v>
      </c>
    </row>
    <row r="203" spans="2:4" ht="15">
      <c r="B203" s="4">
        <f t="shared" si="8"/>
        <v>7.902633403898934</v>
      </c>
      <c r="C203" s="4">
        <f t="shared" si="6"/>
        <v>0.823511037738322</v>
      </c>
      <c r="D203" s="4">
        <f t="shared" si="7"/>
        <v>0.823511037738322</v>
      </c>
    </row>
    <row r="204" spans="2:4" ht="15">
      <c r="B204" s="4">
        <f t="shared" si="8"/>
        <v>7.912633403898933</v>
      </c>
      <c r="C204" s="4">
        <f t="shared" si="6"/>
        <v>0.8268986490907217</v>
      </c>
      <c r="D204" s="4">
        <f t="shared" si="7"/>
        <v>0.8268986490907217</v>
      </c>
    </row>
    <row r="205" spans="2:4" ht="15">
      <c r="B205" s="4">
        <f t="shared" si="8"/>
        <v>7.922633403898933</v>
      </c>
      <c r="C205" s="4">
        <f t="shared" si="6"/>
        <v>0.8299312554719991</v>
      </c>
      <c r="D205" s="4">
        <f t="shared" si="7"/>
        <v>0.8299312554719991</v>
      </c>
    </row>
    <row r="206" spans="2:4" ht="15">
      <c r="B206" s="4">
        <f t="shared" si="8"/>
        <v>7.932633403898933</v>
      </c>
      <c r="C206" s="4">
        <f t="shared" si="6"/>
        <v>0.8326048549273406</v>
      </c>
      <c r="D206" s="4">
        <f t="shared" si="7"/>
        <v>0.8326048549273406</v>
      </c>
    </row>
    <row r="207" spans="2:4" ht="15">
      <c r="B207" s="4">
        <f t="shared" si="8"/>
        <v>7.942633403898933</v>
      </c>
      <c r="C207" s="4">
        <f t="shared" si="6"/>
        <v>0.8349159110944284</v>
      </c>
      <c r="D207" s="4">
        <f t="shared" si="7"/>
        <v>0.8349159110944284</v>
      </c>
    </row>
    <row r="208" spans="2:4" ht="15">
      <c r="B208" s="4">
        <f t="shared" si="8"/>
        <v>7.952633403898933</v>
      </c>
      <c r="C208" s="4">
        <f t="shared" si="6"/>
        <v>0.8368613609979973</v>
      </c>
      <c r="D208" s="4">
        <f t="shared" si="7"/>
        <v>0.8368613609979973</v>
      </c>
    </row>
    <row r="209" spans="2:4" ht="15">
      <c r="B209" s="4">
        <f t="shared" si="8"/>
        <v>7.962633403898932</v>
      </c>
      <c r="C209" s="4">
        <f t="shared" si="6"/>
        <v>0.8384386218146432</v>
      </c>
      <c r="D209" s="4">
        <f t="shared" si="7"/>
        <v>0.8384386218146432</v>
      </c>
    </row>
    <row r="210" spans="2:4" ht="15">
      <c r="B210" s="4">
        <f t="shared" si="8"/>
        <v>7.972633403898932</v>
      </c>
      <c r="C210" s="4">
        <f t="shared" si="6"/>
        <v>0.839645596586965</v>
      </c>
      <c r="D210" s="4">
        <f t="shared" si="7"/>
        <v>0.839645596586965</v>
      </c>
    </row>
    <row r="211" spans="2:4" ht="15">
      <c r="B211" s="4">
        <f t="shared" si="8"/>
        <v>7.982633403898932</v>
      </c>
      <c r="C211" s="4">
        <f t="shared" si="6"/>
        <v>0.8404806788693514</v>
      </c>
      <c r="D211" s="4">
        <f t="shared" si="7"/>
        <v>0.8404806788693514</v>
      </c>
    </row>
    <row r="212" spans="2:4" ht="15">
      <c r="B212" s="4">
        <f t="shared" si="8"/>
        <v>7.992633403898932</v>
      </c>
      <c r="C212" s="4">
        <f t="shared" si="6"/>
        <v>0.8409427562909968</v>
      </c>
      <c r="D212" s="4">
        <f t="shared" si="7"/>
        <v>0.8409427562909968</v>
      </c>
    </row>
    <row r="213" spans="2:4" ht="15">
      <c r="B213" s="4">
        <f t="shared" si="8"/>
        <v>8.002633403898932</v>
      </c>
      <c r="C213" s="4">
        <f t="shared" si="6"/>
        <v>0.8410312130250905</v>
      </c>
      <c r="D213" s="4">
        <f t="shared" si="7"/>
        <v>0.8410312130250905</v>
      </c>
    </row>
    <row r="214" spans="2:4" ht="15">
      <c r="B214" s="4">
        <f t="shared" si="8"/>
        <v>8.012633403898931</v>
      </c>
      <c r="C214" s="4">
        <f t="shared" si="6"/>
        <v>0.8407459311565039</v>
      </c>
      <c r="D214" s="4">
        <f t="shared" si="7"/>
        <v>0.8407459311565039</v>
      </c>
    </row>
    <row r="215" spans="2:4" ht="15">
      <c r="B215" s="4">
        <f t="shared" si="8"/>
        <v>8.022633403898931</v>
      </c>
      <c r="C215" s="4">
        <f t="shared" si="6"/>
        <v>0.8400872909437254</v>
      </c>
      <c r="D215" s="4">
        <f t="shared" si="7"/>
        <v>0.8400872909437254</v>
      </c>
    </row>
    <row r="216" spans="2:4" ht="15">
      <c r="B216" s="4">
        <f t="shared" si="8"/>
        <v>8.03263340389893</v>
      </c>
      <c r="C216" s="4">
        <f aca="true" t="shared" si="9" ref="C216:C279">NORMDIST(B216,$B$2,$B$5,0)</f>
        <v>0.8390561699742269</v>
      </c>
      <c r="D216" s="4">
        <f aca="true" t="shared" si="10" ref="D216:D279">IF(AND(B216&gt;=$B$17,B216&lt;=$B$18),C216,"")</f>
        <v>0.8390561699742269</v>
      </c>
    </row>
    <row r="217" spans="2:4" ht="15">
      <c r="B217" s="4">
        <f aca="true" t="shared" si="11" ref="B217:B280">B216+0.01</f>
        <v>8.04263340389893</v>
      </c>
      <c r="C217" s="4">
        <f t="shared" si="9"/>
        <v>0.8376539412158895</v>
      </c>
      <c r="D217" s="4">
        <f t="shared" si="10"/>
        <v>0.8376539412158895</v>
      </c>
    </row>
    <row r="218" spans="2:4" ht="15">
      <c r="B218" s="4">
        <f t="shared" si="11"/>
        <v>8.05263340389893</v>
      </c>
      <c r="C218" s="4">
        <f t="shared" si="9"/>
        <v>0.8358824699705442</v>
      </c>
      <c r="D218" s="4">
        <f t="shared" si="10"/>
        <v>0.8358824699705442</v>
      </c>
    </row>
    <row r="219" spans="2:4" ht="15">
      <c r="B219" s="4">
        <f t="shared" si="11"/>
        <v>8.06263340389893</v>
      </c>
      <c r="C219" s="4">
        <f t="shared" si="9"/>
        <v>0.833744109739089</v>
      </c>
      <c r="D219" s="4">
        <f t="shared" si="10"/>
        <v>0.833744109739089</v>
      </c>
    </row>
    <row r="220" spans="2:4" ht="15">
      <c r="B220" s="4">
        <f t="shared" si="11"/>
        <v>8.07263340389893</v>
      </c>
      <c r="C220" s="4">
        <f t="shared" si="9"/>
        <v>0.8312416970110148</v>
      </c>
      <c r="D220" s="4">
        <f t="shared" si="10"/>
        <v>0.8312416970110148</v>
      </c>
    </row>
    <row r="221" spans="2:4" ht="15">
      <c r="B221" s="4">
        <f t="shared" si="11"/>
        <v>8.08263340389893</v>
      </c>
      <c r="C221" s="4">
        <f t="shared" si="9"/>
        <v>0.8283785449944859</v>
      </c>
      <c r="D221" s="4">
        <f t="shared" si="10"/>
        <v>0.8283785449944859</v>
      </c>
    </row>
    <row r="222" spans="2:4" ht="15">
      <c r="B222" s="4">
        <f t="shared" si="11"/>
        <v>8.09263340389893</v>
      </c>
      <c r="C222" s="4">
        <f t="shared" si="9"/>
        <v>0.8251584363063745</v>
      </c>
      <c r="D222" s="4">
        <f t="shared" si="10"/>
        <v>0.8251584363063745</v>
      </c>
    </row>
    <row r="223" spans="2:4" ht="15">
      <c r="B223" s="4">
        <f t="shared" si="11"/>
        <v>8.10263340389893</v>
      </c>
      <c r="C223" s="4">
        <f t="shared" si="9"/>
        <v>0.8215856146448273</v>
      </c>
      <c r="D223" s="4">
        <f t="shared" si="10"/>
        <v>0.8215856146448273</v>
      </c>
    </row>
    <row r="224" spans="2:4" ht="15">
      <c r="B224" s="4">
        <f t="shared" si="11"/>
        <v>8.11263340389893</v>
      </c>
      <c r="C224" s="4">
        <f t="shared" si="9"/>
        <v>0.8176647754700226</v>
      </c>
      <c r="D224" s="4">
        <f t="shared" si="10"/>
        <v>0.8176647754700226</v>
      </c>
    </row>
    <row r="225" spans="2:4" ht="15">
      <c r="B225" s="4">
        <f t="shared" si="11"/>
        <v>8.122633403898929</v>
      </c>
      <c r="C225" s="4">
        <f t="shared" si="9"/>
        <v>0.8134010557217664</v>
      </c>
      <c r="D225" s="4">
        <f t="shared" si="10"/>
        <v>0.8134010557217664</v>
      </c>
    </row>
    <row r="226" spans="2:4" ht="15">
      <c r="B226" s="4">
        <f t="shared" si="11"/>
        <v>8.132633403898929</v>
      </c>
      <c r="C226" s="4">
        <f t="shared" si="9"/>
        <v>0.808800022605441</v>
      </c>
      <c r="D226" s="4">
        <f t="shared" si="10"/>
        <v>0.808800022605441</v>
      </c>
    </row>
    <row r="227" spans="2:4" ht="15">
      <c r="B227" s="4">
        <f t="shared" si="11"/>
        <v>8.142633403898929</v>
      </c>
      <c r="C227" s="4">
        <f t="shared" si="9"/>
        <v>0.8038676614805729</v>
      </c>
      <c r="D227" s="4">
        <f t="shared" si="10"/>
        <v>0.8038676614805729</v>
      </c>
    </row>
    <row r="228" spans="2:4" ht="15">
      <c r="B228" s="4">
        <f t="shared" si="11"/>
        <v>8.152633403898928</v>
      </c>
      <c r="C228" s="4">
        <f t="shared" si="9"/>
        <v>0.7986103628888923</v>
      </c>
      <c r="D228" s="4">
        <f t="shared" si="10"/>
        <v>0.7986103628888923</v>
      </c>
    </row>
    <row r="229" spans="2:4" ht="15">
      <c r="B229" s="4">
        <f t="shared" si="11"/>
        <v>8.162633403898928</v>
      </c>
      <c r="C229" s="4">
        <f t="shared" si="9"/>
        <v>0.7930349087612314</v>
      </c>
      <c r="D229" s="4">
        <f t="shared" si="10"/>
        <v>0.7930349087612314</v>
      </c>
    </row>
    <row r="230" spans="2:4" ht="15">
      <c r="B230" s="4">
        <f t="shared" si="11"/>
        <v>8.172633403898928</v>
      </c>
      <c r="C230" s="4">
        <f t="shared" si="9"/>
        <v>0.7871484578449169</v>
      </c>
      <c r="D230" s="4">
        <f t="shared" si="10"/>
        <v>0.7871484578449169</v>
      </c>
    </row>
    <row r="231" spans="2:4" ht="15">
      <c r="B231" s="4">
        <f t="shared" si="11"/>
        <v>8.182633403898928</v>
      </c>
      <c r="C231" s="4">
        <f t="shared" si="9"/>
        <v>0.7809585303954704</v>
      </c>
      <c r="D231" s="4">
        <f t="shared" si="10"/>
        <v>0.7809585303954704</v>
      </c>
    </row>
    <row r="232" spans="2:4" ht="15">
      <c r="B232" s="4">
        <f t="shared" si="11"/>
        <v>8.192633403898927</v>
      </c>
      <c r="C232" s="4">
        <f t="shared" si="9"/>
        <v>0.7744729921784089</v>
      </c>
      <c r="D232" s="4">
        <f t="shared" si="10"/>
        <v>0.7744729921784089</v>
      </c>
    </row>
    <row r="233" spans="2:4" ht="15">
      <c r="B233" s="4">
        <f t="shared" si="11"/>
        <v>8.202633403898927</v>
      </c>
      <c r="C233" s="4">
        <f t="shared" si="9"/>
        <v>0.7677000378287523</v>
      </c>
      <c r="D233" s="4">
        <f t="shared" si="10"/>
        <v>0.7677000378287523</v>
      </c>
    </row>
    <row r="234" spans="2:4" ht="15">
      <c r="B234" s="4">
        <f t="shared" si="11"/>
        <v>8.212633403898927</v>
      </c>
      <c r="C234" s="4">
        <f t="shared" si="9"/>
        <v>0.7606481736174604</v>
      </c>
      <c r="D234" s="4">
        <f t="shared" si="10"/>
        <v>0.7606481736174604</v>
      </c>
    </row>
    <row r="235" spans="2:4" ht="15">
      <c r="B235" s="4">
        <f t="shared" si="11"/>
        <v>8.222633403898927</v>
      </c>
      <c r="C235" s="4">
        <f t="shared" si="9"/>
        <v>0.7533261996754734</v>
      </c>
      <c r="D235" s="4">
        <f t="shared" si="10"/>
        <v>0.7533261996754734</v>
      </c>
    </row>
    <row r="236" spans="2:4" ht="15">
      <c r="B236" s="4">
        <f t="shared" si="11"/>
        <v>8.232633403898927</v>
      </c>
      <c r="C236" s="4">
        <f t="shared" si="9"/>
        <v>0.7457431917272646</v>
      </c>
      <c r="D236" s="4">
        <f t="shared" si="10"/>
        <v>0.7457431917272646</v>
      </c>
    </row>
    <row r="237" spans="2:4" ht="15">
      <c r="B237" s="4">
        <f t="shared" si="11"/>
        <v>8.242633403898926</v>
      </c>
      <c r="C237" s="4">
        <f t="shared" si="9"/>
        <v>0.7379084823868762</v>
      </c>
      <c r="D237" s="4">
        <f t="shared" si="10"/>
        <v>0.7379084823868762</v>
      </c>
    </row>
    <row r="238" spans="2:4" ht="15">
      <c r="B238" s="4">
        <f t="shared" si="11"/>
        <v>8.252633403898926</v>
      </c>
      <c r="C238" s="4">
        <f t="shared" si="9"/>
        <v>0.7298316420702622</v>
      </c>
      <c r="D238" s="4">
        <f t="shared" si="10"/>
        <v>0.7298316420702622</v>
      </c>
    </row>
    <row r="239" spans="2:4" ht="15">
      <c r="B239" s="4">
        <f t="shared" si="11"/>
        <v>8.262633403898926</v>
      </c>
      <c r="C239" s="4">
        <f t="shared" si="9"/>
        <v>0.7215224595784162</v>
      </c>
      <c r="D239" s="4">
        <f t="shared" si="10"/>
        <v>0.7215224595784162</v>
      </c>
    </row>
    <row r="240" spans="2:4" ht="15">
      <c r="B240" s="4">
        <f t="shared" si="11"/>
        <v>8.272633403898926</v>
      </c>
      <c r="C240" s="4">
        <f t="shared" si="9"/>
        <v>0.7129909224062259</v>
      </c>
      <c r="D240" s="4">
        <f t="shared" si="10"/>
        <v>0.7129909224062259</v>
      </c>
    </row>
    <row r="241" spans="2:4" ht="15">
      <c r="B241" s="4">
        <f t="shared" si="11"/>
        <v>8.282633403898926</v>
      </c>
      <c r="C241" s="4">
        <f t="shared" si="9"/>
        <v>0.7042471968322523</v>
      </c>
      <c r="D241" s="4">
        <f t="shared" si="10"/>
        <v>0.7042471968322523</v>
      </c>
    </row>
    <row r="242" spans="2:4" ht="15">
      <c r="B242" s="4">
        <f t="shared" si="11"/>
        <v>8.292633403898925</v>
      </c>
      <c r="C242" s="4">
        <f t="shared" si="9"/>
        <v>0.6953016078446916</v>
      </c>
      <c r="D242" s="4">
        <f t="shared" si="10"/>
        <v>0.6953016078446916</v>
      </c>
    </row>
    <row r="243" spans="2:4" ht="15">
      <c r="B243" s="4">
        <f t="shared" si="11"/>
        <v>8.302633403898925</v>
      </c>
      <c r="C243" s="4">
        <f t="shared" si="9"/>
        <v>0.6861646189586452</v>
      </c>
      <c r="D243" s="4">
        <f t="shared" si="10"/>
        <v>0.6861646189586452</v>
      </c>
    </row>
    <row r="244" spans="2:4" ht="15">
      <c r="B244" s="4">
        <f t="shared" si="11"/>
        <v>8.312633403898925</v>
      </c>
      <c r="C244" s="4">
        <f t="shared" si="9"/>
        <v>0.6768468119794953</v>
      </c>
      <c r="D244" s="4">
        <f t="shared" si="10"/>
        <v>0.6768468119794953</v>
      </c>
    </row>
    <row r="245" spans="2:4" ht="15">
      <c r="B245" s="4">
        <f t="shared" si="11"/>
        <v>8.322633403898925</v>
      </c>
      <c r="C245" s="4">
        <f t="shared" si="9"/>
        <v>0.667358866766664</v>
      </c>
      <c r="D245" s="4">
        <f t="shared" si="10"/>
        <v>0.667358866766664</v>
      </c>
    </row>
    <row r="246" spans="2:4" ht="15">
      <c r="B246" s="4">
        <f t="shared" si="11"/>
        <v>8.332633403898924</v>
      </c>
      <c r="C246" s="4">
        <f t="shared" si="9"/>
        <v>0.6577115410513367</v>
      </c>
      <c r="D246" s="4">
        <f t="shared" si="10"/>
        <v>0.6577115410513367</v>
      </c>
    </row>
    <row r="247" spans="2:4" ht="15">
      <c r="B247" s="4">
        <f t="shared" si="11"/>
        <v>8.342633403898924</v>
      </c>
      <c r="C247" s="4">
        <f t="shared" si="9"/>
        <v>0.6479156503608386</v>
      </c>
      <c r="D247" s="4">
        <f t="shared" si="10"/>
        <v>0.6479156503608386</v>
      </c>
    </row>
    <row r="248" spans="2:4" ht="15">
      <c r="B248" s="4">
        <f t="shared" si="11"/>
        <v>8.352633403898924</v>
      </c>
      <c r="C248" s="4">
        <f t="shared" si="9"/>
        <v>0.6379820481013102</v>
      </c>
      <c r="D248" s="4">
        <f t="shared" si="10"/>
        <v>0.6379820481013102</v>
      </c>
    </row>
    <row r="249" spans="2:4" ht="15">
      <c r="B249" s="4">
        <f t="shared" si="11"/>
        <v>8.362633403898924</v>
      </c>
      <c r="C249" s="4">
        <f t="shared" si="9"/>
        <v>0.6279216058490903</v>
      </c>
      <c r="D249" s="4">
        <f t="shared" si="10"/>
        <v>0.6279216058490903</v>
      </c>
    </row>
    <row r="250" spans="2:4" ht="15">
      <c r="B250" s="4">
        <f t="shared" si="11"/>
        <v>8.372633403898924</v>
      </c>
      <c r="C250" s="4">
        <f t="shared" si="9"/>
        <v>0.6177451938998413</v>
      </c>
      <c r="D250" s="4">
        <f t="shared" si="10"/>
        <v>0.6177451938998413</v>
      </c>
    </row>
    <row r="251" spans="2:4" ht="15">
      <c r="B251" s="4">
        <f t="shared" si="11"/>
        <v>8.382633403898923</v>
      </c>
      <c r="C251" s="4">
        <f t="shared" si="9"/>
        <v>0.6074636621229115</v>
      </c>
      <c r="D251" s="4">
        <f t="shared" si="10"/>
        <v>0.6074636621229115</v>
      </c>
    </row>
    <row r="252" spans="2:4" ht="15">
      <c r="B252" s="4">
        <f t="shared" si="11"/>
        <v>8.392633403898923</v>
      </c>
      <c r="C252" s="4">
        <f t="shared" si="9"/>
        <v>0.5970878211667479</v>
      </c>
      <c r="D252" s="4">
        <f t="shared" si="10"/>
        <v>0.5970878211667479</v>
      </c>
    </row>
    <row r="253" spans="2:4" ht="15">
      <c r="B253" s="4">
        <f t="shared" si="11"/>
        <v>8.402633403898923</v>
      </c>
      <c r="C253" s="4">
        <f t="shared" si="9"/>
        <v>0.5866284240593594</v>
      </c>
      <c r="D253" s="4">
        <f t="shared" si="10"/>
        <v>0.5866284240593594</v>
      </c>
    </row>
    <row r="254" spans="2:4" ht="15">
      <c r="B254" s="4">
        <f t="shared" si="11"/>
        <v>8.412633403898923</v>
      </c>
      <c r="C254" s="4">
        <f t="shared" si="9"/>
        <v>0.5760961482458915</v>
      </c>
      <c r="D254" s="4">
        <f t="shared" si="10"/>
        <v>0.5760961482458915</v>
      </c>
    </row>
    <row r="255" spans="2:4" ht="15">
      <c r="B255" s="4">
        <f t="shared" si="11"/>
        <v>8.422633403898923</v>
      </c>
      <c r="C255" s="4">
        <f t="shared" si="9"/>
        <v>0.5655015781033119</v>
      </c>
      <c r="D255" s="4">
        <f t="shared" si="10"/>
        <v>0.5655015781033119</v>
      </c>
    </row>
    <row r="256" spans="2:4" ht="15">
      <c r="B256" s="4">
        <f t="shared" si="11"/>
        <v>8.432633403898922</v>
      </c>
      <c r="C256" s="4">
        <f t="shared" si="9"/>
        <v>0.5548551879700482</v>
      </c>
      <c r="D256" s="4">
        <f t="shared" si="10"/>
        <v>0.5548551879700482</v>
      </c>
    </row>
    <row r="257" spans="2:4" ht="15">
      <c r="B257" s="4">
        <f t="shared" si="11"/>
        <v>8.442633403898922</v>
      </c>
      <c r="C257" s="4">
        <f t="shared" si="9"/>
        <v>0.5441673257261614</v>
      </c>
      <c r="D257" s="4">
        <f t="shared" si="10"/>
        <v>0.5441673257261614</v>
      </c>
    </row>
    <row r="258" spans="2:4" ht="15">
      <c r="B258" s="4">
        <f t="shared" si="11"/>
        <v>8.452633403898922</v>
      </c>
      <c r="C258" s="4">
        <f t="shared" si="9"/>
        <v>0.5334481969572907</v>
      </c>
      <c r="D258" s="4">
        <f t="shared" si="10"/>
        <v>0.5334481969572907</v>
      </c>
    </row>
    <row r="259" spans="2:4" ht="15">
      <c r="B259" s="4">
        <f t="shared" si="11"/>
        <v>8.462633403898922</v>
      </c>
      <c r="C259" s="4">
        <f t="shared" si="9"/>
        <v>0.5227078497331957</v>
      </c>
      <c r="D259" s="4">
        <f t="shared" si="10"/>
        <v>0.5227078497331957</v>
      </c>
    </row>
    <row r="260" spans="2:4" ht="15">
      <c r="B260" s="4">
        <f t="shared" si="11"/>
        <v>8.472633403898922</v>
      </c>
      <c r="C260" s="4">
        <f t="shared" si="9"/>
        <v>0.5119561600292372</v>
      </c>
      <c r="D260" s="4">
        <f t="shared" si="10"/>
        <v>0.5119561600292372</v>
      </c>
    </row>
    <row r="261" spans="2:4" ht="15">
      <c r="B261" s="4">
        <f t="shared" si="11"/>
        <v>8.482633403898921</v>
      </c>
      <c r="C261" s="4">
        <f t="shared" si="9"/>
        <v>0.501202817816609</v>
      </c>
      <c r="D261" s="4">
        <f t="shared" si="10"/>
        <v>0.501202817816609</v>
      </c>
    </row>
    <row r="262" spans="2:4" ht="15">
      <c r="B262" s="4">
        <f t="shared" si="11"/>
        <v>8.492633403898921</v>
      </c>
      <c r="C262" s="4">
        <f t="shared" si="9"/>
        <v>0.49045731384455915</v>
      </c>
      <c r="D262" s="4">
        <f t="shared" si="10"/>
        <v>0.49045731384455915</v>
      </c>
    </row>
    <row r="263" spans="2:4" ht="15">
      <c r="B263" s="4">
        <f t="shared" si="11"/>
        <v>8.50263340389892</v>
      </c>
      <c r="C263" s="4">
        <f t="shared" si="9"/>
        <v>0.47972892713523685</v>
      </c>
      <c r="D263" s="4">
        <f t="shared" si="10"/>
        <v>0.47972892713523685</v>
      </c>
    </row>
    <row r="264" spans="2:4" ht="15">
      <c r="B264" s="4">
        <f t="shared" si="11"/>
        <v>8.51263340389892</v>
      </c>
      <c r="C264" s="4">
        <f t="shared" si="9"/>
        <v>0.4690267132091806</v>
      </c>
      <c r="D264" s="4">
        <f t="shared" si="10"/>
        <v>0.4690267132091806</v>
      </c>
    </row>
    <row r="265" spans="2:4" ht="15">
      <c r="B265" s="4">
        <f t="shared" si="11"/>
        <v>8.52263340389892</v>
      </c>
      <c r="C265" s="4">
        <f t="shared" si="9"/>
        <v>0.45835949305683155</v>
      </c>
      <c r="D265" s="4">
        <f t="shared" si="10"/>
        <v>0.45835949305683155</v>
      </c>
    </row>
    <row r="266" spans="2:4" ht="15">
      <c r="B266" s="4">
        <f t="shared" si="11"/>
        <v>8.53263340389892</v>
      </c>
      <c r="C266" s="4">
        <f t="shared" si="9"/>
        <v>0.44773584286883034</v>
      </c>
      <c r="D266" s="4">
        <f t="shared" si="10"/>
        <v>0.44773584286883034</v>
      </c>
    </row>
    <row r="267" spans="2:4" ht="15">
      <c r="B267" s="4">
        <f t="shared" si="11"/>
        <v>8.54263340389892</v>
      </c>
      <c r="C267" s="4">
        <f t="shared" si="9"/>
        <v>0.43716408453523903</v>
      </c>
      <c r="D267" s="4">
        <f t="shared" si="10"/>
        <v>0.43716408453523903</v>
      </c>
    </row>
    <row r="268" spans="2:4" ht="15">
      <c r="B268" s="4">
        <f t="shared" si="11"/>
        <v>8.55263340389892</v>
      </c>
      <c r="C268" s="4">
        <f t="shared" si="9"/>
        <v>0.4266522769212393</v>
      </c>
      <c r="D268" s="4">
        <f t="shared" si="10"/>
        <v>0.4266522769212393</v>
      </c>
    </row>
    <row r="269" spans="2:4" ht="15">
      <c r="B269" s="4">
        <f t="shared" si="11"/>
        <v>8.56263340389892</v>
      </c>
      <c r="C269" s="4">
        <f t="shared" si="9"/>
        <v>0.41620820792429536</v>
      </c>
      <c r="D269" s="4">
        <f t="shared" si="10"/>
        <v>0.41620820792429536</v>
      </c>
    </row>
    <row r="270" spans="2:4" ht="15">
      <c r="B270" s="4">
        <f t="shared" si="11"/>
        <v>8.57263340389892</v>
      </c>
      <c r="C270" s="4">
        <f t="shared" si="9"/>
        <v>0.4058393873152562</v>
      </c>
      <c r="D270" s="4">
        <f t="shared" si="10"/>
        <v>0.4058393873152562</v>
      </c>
    </row>
    <row r="271" spans="2:4" ht="15">
      <c r="B271" s="4">
        <f t="shared" si="11"/>
        <v>8.58263340389892</v>
      </c>
      <c r="C271" s="4">
        <f t="shared" si="9"/>
        <v>0.3955530403634001</v>
      </c>
      <c r="D271" s="4">
        <f t="shared" si="10"/>
        <v>0.3955530403634001</v>
      </c>
    </row>
    <row r="272" spans="2:4" ht="15">
      <c r="B272" s="4">
        <f t="shared" si="11"/>
        <v>8.592633403898919</v>
      </c>
      <c r="C272" s="4">
        <f t="shared" si="9"/>
        <v>0.3853561022430194</v>
      </c>
      <c r="D272" s="4">
        <f t="shared" si="10"/>
        <v>0.3853561022430194</v>
      </c>
    </row>
    <row r="273" spans="2:4" ht="15">
      <c r="B273" s="4">
        <f t="shared" si="11"/>
        <v>8.602633403898919</v>
      </c>
      <c r="C273" s="4">
        <f t="shared" si="9"/>
        <v>0.3752552132168014</v>
      </c>
      <c r="D273" s="4">
        <f t="shared" si="10"/>
        <v>0.3752552132168014</v>
      </c>
    </row>
    <row r="274" spans="2:4" ht="15">
      <c r="B274" s="4">
        <f t="shared" si="11"/>
        <v>8.612633403898919</v>
      </c>
      <c r="C274" s="4">
        <f t="shared" si="9"/>
        <v>0.3652567145889952</v>
      </c>
      <c r="D274" s="4">
        <f t="shared" si="10"/>
        <v>0.3652567145889952</v>
      </c>
    </row>
    <row r="275" spans="2:4" ht="15">
      <c r="B275" s="4">
        <f t="shared" si="11"/>
        <v>8.622633403898918</v>
      </c>
      <c r="C275" s="4">
        <f t="shared" si="9"/>
        <v>0.3553666454191741</v>
      </c>
      <c r="D275" s="4">
        <f t="shared" si="10"/>
        <v>0.3553666454191741</v>
      </c>
    </row>
    <row r="276" spans="2:4" ht="15">
      <c r="B276" s="4">
        <f t="shared" si="11"/>
        <v>8.632633403898918</v>
      </c>
      <c r="C276" s="4">
        <f t="shared" si="9"/>
        <v>0.3455907399853003</v>
      </c>
      <c r="D276" s="4">
        <f t="shared" si="10"/>
        <v>0.3455907399853003</v>
      </c>
    </row>
    <row r="277" spans="2:4" ht="15">
      <c r="B277" s="4">
        <f t="shared" si="11"/>
        <v>8.642633403898918</v>
      </c>
      <c r="C277" s="4">
        <f t="shared" si="9"/>
        <v>0.3359344259828082</v>
      </c>
      <c r="D277" s="4">
        <f t="shared" si="10"/>
        <v>0.3359344259828082</v>
      </c>
    </row>
    <row r="278" spans="2:4" ht="15">
      <c r="B278" s="4">
        <f t="shared" si="11"/>
        <v>8.652633403898918</v>
      </c>
      <c r="C278" s="4">
        <f t="shared" si="9"/>
        <v>0.3264028234445122</v>
      </c>
      <c r="D278" s="4">
        <f t="shared" si="10"/>
        <v>0.3264028234445122</v>
      </c>
    </row>
    <row r="279" spans="2:4" ht="15">
      <c r="B279" s="4">
        <f t="shared" si="11"/>
        <v>8.662633403898917</v>
      </c>
      <c r="C279" s="4">
        <f t="shared" si="9"/>
        <v>0.31700074436435566</v>
      </c>
      <c r="D279" s="4">
        <f t="shared" si="10"/>
        <v>0.31700074436435566</v>
      </c>
    </row>
    <row r="280" spans="2:4" ht="15">
      <c r="B280" s="4">
        <f t="shared" si="11"/>
        <v>8.672633403898917</v>
      </c>
      <c r="C280" s="4">
        <f aca="true" t="shared" si="12" ref="C280:C343">NORMDIST(B280,$B$2,$B$5,0)</f>
        <v>0.30773269300632605</v>
      </c>
      <c r="D280" s="4">
        <f aca="true" t="shared" si="13" ref="D280:D343">IF(AND(B280&gt;=$B$17,B280&lt;=$B$18),C280,"")</f>
        <v>0.30773269300632605</v>
      </c>
    </row>
    <row r="281" spans="2:4" ht="15">
      <c r="B281" s="4">
        <f aca="true" t="shared" si="14" ref="B281:B344">B280+0.01</f>
        <v>8.682633403898917</v>
      </c>
      <c r="C281" s="4">
        <f t="shared" si="12"/>
        <v>0.29860286687828974</v>
      </c>
      <c r="D281" s="4">
        <f t="shared" si="13"/>
        <v>0.29860286687828974</v>
      </c>
    </row>
    <row r="282" spans="2:4" ht="15">
      <c r="B282" s="4">
        <f t="shared" si="14"/>
        <v>8.692633403898917</v>
      </c>
      <c r="C282" s="4">
        <f t="shared" si="12"/>
        <v>0.28961515834903834</v>
      </c>
      <c r="D282" s="4">
        <f t="shared" si="13"/>
        <v>0.28961515834903834</v>
      </c>
    </row>
    <row r="283" spans="2:4" ht="15">
      <c r="B283" s="4">
        <f t="shared" si="14"/>
        <v>8.702633403898917</v>
      </c>
      <c r="C283" s="4">
        <f t="shared" si="12"/>
        <v>0.28077315688549903</v>
      </c>
      <c r="D283" s="4">
        <f t="shared" si="13"/>
        <v>0.28077315688549903</v>
      </c>
    </row>
    <row r="284" spans="2:4" ht="15">
      <c r="B284" s="4">
        <f t="shared" si="14"/>
        <v>8.712633403898916</v>
      </c>
      <c r="C284" s="4">
        <f t="shared" si="12"/>
        <v>0.2720801518858401</v>
      </c>
      <c r="D284" s="4">
        <f t="shared" si="13"/>
        <v>0.2720801518858401</v>
      </c>
    </row>
    <row r="285" spans="2:4" ht="15">
      <c r="B285" s="4">
        <f t="shared" si="14"/>
        <v>8.722633403898916</v>
      </c>
      <c r="C285" s="4">
        <f t="shared" si="12"/>
        <v>0.26353913608310214</v>
      </c>
      <c r="D285" s="4">
        <f t="shared" si="13"/>
        <v>0.26353913608310214</v>
      </c>
    </row>
    <row r="286" spans="2:4" ht="15">
      <c r="B286" s="4">
        <f t="shared" si="14"/>
        <v>8.732633403898916</v>
      </c>
      <c r="C286" s="4">
        <f t="shared" si="12"/>
        <v>0.25515280949300706</v>
      </c>
      <c r="D286" s="4">
        <f t="shared" si="13"/>
        <v>0.25515280949300706</v>
      </c>
    </row>
    <row r="287" spans="2:4" ht="15">
      <c r="B287" s="4">
        <f t="shared" si="14"/>
        <v>8.742633403898916</v>
      </c>
      <c r="C287" s="4">
        <f t="shared" si="12"/>
        <v>0.24692358387874305</v>
      </c>
      <c r="D287" s="4">
        <f t="shared" si="13"/>
        <v>0.24692358387874305</v>
      </c>
    </row>
    <row r="288" spans="2:4" ht="15">
      <c r="B288" s="4">
        <f t="shared" si="14"/>
        <v>8.752633403898916</v>
      </c>
      <c r="C288" s="4">
        <f t="shared" si="12"/>
        <v>0.2388535877047866</v>
      </c>
      <c r="D288" s="4">
        <f t="shared" si="13"/>
        <v>0.2388535877047866</v>
      </c>
    </row>
    <row r="289" spans="2:4" ht="15">
      <c r="B289" s="4">
        <f t="shared" si="14"/>
        <v>8.762633403898915</v>
      </c>
      <c r="C289" s="4">
        <f t="shared" si="12"/>
        <v>0.23094467155121012</v>
      </c>
      <c r="D289" s="4">
        <f t="shared" si="13"/>
        <v>0.23094467155121012</v>
      </c>
    </row>
    <row r="290" spans="2:4" ht="15">
      <c r="B290" s="4">
        <f t="shared" si="14"/>
        <v>8.772633403898915</v>
      </c>
      <c r="C290" s="4">
        <f t="shared" si="12"/>
        <v>0.22319841395943082</v>
      </c>
      <c r="D290" s="4">
        <f t="shared" si="13"/>
        <v>0.22319841395943082</v>
      </c>
    </row>
    <row r="291" spans="2:4" ht="15">
      <c r="B291" s="4">
        <f t="shared" si="14"/>
        <v>8.782633403898915</v>
      </c>
      <c r="C291" s="4">
        <f t="shared" si="12"/>
        <v>0.21561612767997673</v>
      </c>
      <c r="D291" s="4">
        <f t="shared" si="13"/>
      </c>
    </row>
    <row r="292" spans="2:4" ht="15">
      <c r="B292" s="4">
        <f t="shared" si="14"/>
        <v>8.792633403898915</v>
      </c>
      <c r="C292" s="4">
        <f t="shared" si="12"/>
        <v>0.2081988662925864</v>
      </c>
      <c r="D292" s="4">
        <f t="shared" si="13"/>
      </c>
    </row>
    <row r="293" spans="2:4" ht="15">
      <c r="B293" s="4">
        <f t="shared" si="14"/>
        <v>8.802633403898914</v>
      </c>
      <c r="C293" s="4">
        <f t="shared" si="12"/>
        <v>0.2009474311688089</v>
      </c>
      <c r="D293" s="4">
        <f t="shared" si="13"/>
      </c>
    </row>
    <row r="294" spans="2:4" ht="15">
      <c r="B294" s="4">
        <f t="shared" si="14"/>
        <v>8.812633403898914</v>
      </c>
      <c r="C294" s="4">
        <f t="shared" si="12"/>
        <v>0.19386237874723045</v>
      </c>
      <c r="D294" s="4">
        <f t="shared" si="13"/>
      </c>
    </row>
    <row r="295" spans="2:4" ht="15">
      <c r="B295" s="4">
        <f t="shared" si="14"/>
        <v>8.822633403898914</v>
      </c>
      <c r="C295" s="4">
        <f t="shared" si="12"/>
        <v>0.1869440280915192</v>
      </c>
      <c r="D295" s="4">
        <f t="shared" si="13"/>
      </c>
    </row>
    <row r="296" spans="2:4" ht="15">
      <c r="B296" s="4">
        <f t="shared" si="14"/>
        <v>8.832633403898914</v>
      </c>
      <c r="C296" s="4">
        <f t="shared" si="12"/>
        <v>0.18019246870164857</v>
      </c>
      <c r="D296" s="4">
        <f t="shared" si="13"/>
      </c>
    </row>
    <row r="297" spans="2:4" ht="15">
      <c r="B297" s="4">
        <f t="shared" si="14"/>
        <v>8.842633403898914</v>
      </c>
      <c r="C297" s="4">
        <f t="shared" si="12"/>
        <v>0.17360756854892298</v>
      </c>
      <c r="D297" s="4">
        <f t="shared" si="13"/>
      </c>
    </row>
    <row r="298" spans="2:4" ht="15">
      <c r="B298" s="4">
        <f t="shared" si="14"/>
        <v>8.852633403898913</v>
      </c>
      <c r="C298" s="4">
        <f t="shared" si="12"/>
        <v>0.16718898230578902</v>
      </c>
      <c r="D298" s="4">
        <f t="shared" si="13"/>
      </c>
    </row>
    <row r="299" spans="2:4" ht="15">
      <c r="B299" s="4">
        <f t="shared" si="14"/>
        <v>8.862633403898913</v>
      </c>
      <c r="C299" s="4">
        <f t="shared" si="12"/>
        <v>0.16093615974186187</v>
      </c>
      <c r="D299" s="4">
        <f t="shared" si="13"/>
      </c>
    </row>
    <row r="300" spans="2:4" ht="15">
      <c r="B300" s="4">
        <f t="shared" si="14"/>
        <v>8.872633403898913</v>
      </c>
      <c r="C300" s="4">
        <f t="shared" si="12"/>
        <v>0.15484835425812674</v>
      </c>
      <c r="D300" s="4">
        <f t="shared" si="13"/>
      </c>
    </row>
    <row r="301" spans="2:4" ht="15">
      <c r="B301" s="4">
        <f t="shared" si="14"/>
        <v>8.882633403898913</v>
      </c>
      <c r="C301" s="4">
        <f t="shared" si="12"/>
        <v>0.14892463153188412</v>
      </c>
      <c r="D301" s="4">
        <f t="shared" si="13"/>
      </c>
    </row>
    <row r="302" spans="2:4" ht="15">
      <c r="B302" s="4">
        <f t="shared" si="14"/>
        <v>8.892633403898913</v>
      </c>
      <c r="C302" s="4">
        <f t="shared" si="12"/>
        <v>0.14316387824568913</v>
      </c>
      <c r="D302" s="4">
        <f t="shared" si="13"/>
      </c>
    </row>
    <row r="303" spans="2:4" ht="15">
      <c r="B303" s="4">
        <f t="shared" si="14"/>
        <v>8.902633403898912</v>
      </c>
      <c r="C303" s="4">
        <f t="shared" si="12"/>
        <v>0.13756481087428546</v>
      </c>
      <c r="D303" s="4">
        <f t="shared" si="13"/>
      </c>
    </row>
    <row r="304" spans="2:4" ht="15">
      <c r="B304" s="4">
        <f t="shared" si="14"/>
        <v>8.912633403898912</v>
      </c>
      <c r="C304" s="4">
        <f t="shared" si="12"/>
        <v>0.13212598450434607</v>
      </c>
      <c r="D304" s="4">
        <f t="shared" si="13"/>
      </c>
    </row>
    <row r="305" spans="2:4" ht="15">
      <c r="B305" s="4">
        <f t="shared" si="14"/>
        <v>8.922633403898912</v>
      </c>
      <c r="C305" s="4">
        <f t="shared" si="12"/>
        <v>0.12684580166270085</v>
      </c>
      <c r="D305" s="4">
        <f t="shared" si="13"/>
      </c>
    </row>
    <row r="306" spans="2:4" ht="15">
      <c r="B306" s="4">
        <f t="shared" si="14"/>
        <v>8.932633403898912</v>
      </c>
      <c r="C306" s="4">
        <f t="shared" si="12"/>
        <v>0.12172252112965301</v>
      </c>
      <c r="D306" s="4">
        <f t="shared" si="13"/>
      </c>
    </row>
    <row r="307" spans="2:4" ht="15">
      <c r="B307" s="4">
        <f t="shared" si="14"/>
        <v>8.942633403898911</v>
      </c>
      <c r="C307" s="4">
        <f t="shared" si="12"/>
        <v>0.11675426671494894</v>
      </c>
      <c r="D307" s="4">
        <f t="shared" si="13"/>
      </c>
    </row>
    <row r="308" spans="2:4" ht="15">
      <c r="B308" s="4">
        <f t="shared" si="14"/>
        <v>8.952633403898911</v>
      </c>
      <c r="C308" s="4">
        <f t="shared" si="12"/>
        <v>0.1119390359749738</v>
      </c>
      <c r="D308" s="4">
        <f t="shared" si="13"/>
      </c>
    </row>
    <row r="309" spans="2:4" ht="15">
      <c r="B309" s="4">
        <f t="shared" si="14"/>
        <v>8.962633403898911</v>
      </c>
      <c r="C309" s="4">
        <f t="shared" si="12"/>
        <v>0.10727470885078301</v>
      </c>
      <c r="D309" s="4">
        <f t="shared" si="13"/>
      </c>
    </row>
    <row r="310" spans="2:4" ht="15">
      <c r="B310" s="4">
        <f t="shared" si="14"/>
        <v>8.97263340389891</v>
      </c>
      <c r="C310" s="4">
        <f t="shared" si="12"/>
        <v>0.10275905620765022</v>
      </c>
      <c r="D310" s="4">
        <f t="shared" si="13"/>
      </c>
    </row>
    <row r="311" spans="2:4" ht="15">
      <c r="B311" s="4">
        <f t="shared" si="14"/>
        <v>8.98263340389891</v>
      </c>
      <c r="C311" s="4">
        <f t="shared" si="12"/>
        <v>0.09838974825790404</v>
      </c>
      <c r="D311" s="4">
        <f t="shared" si="13"/>
      </c>
    </row>
    <row r="312" spans="2:4" ht="15">
      <c r="B312" s="4">
        <f t="shared" si="14"/>
        <v>8.99263340389891</v>
      </c>
      <c r="C312" s="4">
        <f t="shared" si="12"/>
        <v>0.09416436284993533</v>
      </c>
      <c r="D312" s="4">
        <f t="shared" si="13"/>
      </c>
    </row>
    <row r="313" spans="2:4" ht="15">
      <c r="B313" s="4">
        <f t="shared" si="14"/>
        <v>9.00263340389891</v>
      </c>
      <c r="C313" s="4">
        <f t="shared" si="12"/>
        <v>0.09008039360738347</v>
      </c>
      <c r="D313" s="4">
        <f t="shared" si="13"/>
      </c>
    </row>
    <row r="314" spans="2:4" ht="15">
      <c r="B314" s="4">
        <f t="shared" si="14"/>
        <v>9.01263340389891</v>
      </c>
      <c r="C314" s="4">
        <f t="shared" si="12"/>
        <v>0.08613525790364064</v>
      </c>
      <c r="D314" s="4">
        <f t="shared" si="13"/>
      </c>
    </row>
    <row r="315" spans="2:4" ht="15">
      <c r="B315" s="4">
        <f t="shared" si="14"/>
        <v>9.02263340389891</v>
      </c>
      <c r="C315" s="4">
        <f t="shared" si="12"/>
        <v>0.08232630465794899</v>
      </c>
      <c r="D315" s="4">
        <f t="shared" si="13"/>
      </c>
    </row>
    <row r="316" spans="2:4" ht="15">
      <c r="B316" s="4">
        <f t="shared" si="14"/>
        <v>9.03263340389891</v>
      </c>
      <c r="C316" s="4">
        <f t="shared" si="12"/>
        <v>0.0786508219405011</v>
      </c>
      <c r="D316" s="4">
        <f t="shared" si="13"/>
      </c>
    </row>
    <row r="317" spans="2:4" ht="15">
      <c r="B317" s="4">
        <f t="shared" si="14"/>
        <v>9.04263340389891</v>
      </c>
      <c r="C317" s="4">
        <f t="shared" si="12"/>
        <v>0.07510604437508388</v>
      </c>
      <c r="D317" s="4">
        <f t="shared" si="13"/>
      </c>
    </row>
    <row r="318" spans="2:4" ht="15">
      <c r="B318" s="4">
        <f t="shared" si="14"/>
        <v>9.05263340389891</v>
      </c>
      <c r="C318" s="4">
        <f t="shared" si="12"/>
        <v>0.07168916032892445</v>
      </c>
      <c r="D318" s="4">
        <f t="shared" si="13"/>
      </c>
    </row>
    <row r="319" spans="2:4" ht="15">
      <c r="B319" s="4">
        <f t="shared" si="14"/>
        <v>9.062633403898909</v>
      </c>
      <c r="C319" s="4">
        <f t="shared" si="12"/>
        <v>0.06839731888050407</v>
      </c>
      <c r="D319" s="4">
        <f t="shared" si="13"/>
      </c>
    </row>
    <row r="320" spans="2:4" ht="15">
      <c r="B320" s="4">
        <f t="shared" si="14"/>
        <v>9.072633403898909</v>
      </c>
      <c r="C320" s="4">
        <f t="shared" si="12"/>
        <v>0.06522763655719498</v>
      </c>
      <c r="D320" s="4">
        <f t="shared" si="13"/>
      </c>
    </row>
    <row r="321" spans="2:4" ht="15">
      <c r="B321" s="4">
        <f t="shared" si="14"/>
        <v>9.082633403898908</v>
      </c>
      <c r="C321" s="4">
        <f t="shared" si="12"/>
        <v>0.062177203835641716</v>
      </c>
      <c r="D321" s="4">
        <f t="shared" si="13"/>
      </c>
    </row>
    <row r="322" spans="2:4" ht="15">
      <c r="B322" s="4">
        <f t="shared" si="14"/>
        <v>9.092633403898908</v>
      </c>
      <c r="C322" s="4">
        <f t="shared" si="12"/>
        <v>0.059243091398854905</v>
      </c>
      <c r="D322" s="4">
        <f t="shared" si="13"/>
      </c>
    </row>
    <row r="323" spans="2:4" ht="15">
      <c r="B323" s="4">
        <f t="shared" si="14"/>
        <v>9.102633403898908</v>
      </c>
      <c r="C323" s="4">
        <f t="shared" si="12"/>
        <v>0.056422356145000664</v>
      </c>
      <c r="D323" s="4">
        <f t="shared" si="13"/>
      </c>
    </row>
    <row r="324" spans="2:4" ht="15">
      <c r="B324" s="4">
        <f t="shared" si="14"/>
        <v>9.112633403898908</v>
      </c>
      <c r="C324" s="4">
        <f t="shared" si="12"/>
        <v>0.053712046943857235</v>
      </c>
      <c r="D324" s="4">
        <f t="shared" si="13"/>
      </c>
    </row>
    <row r="325" spans="2:4" ht="15">
      <c r="B325" s="4">
        <f t="shared" si="14"/>
        <v>9.122633403898908</v>
      </c>
      <c r="C325" s="4">
        <f t="shared" si="12"/>
        <v>0.05110921013786539</v>
      </c>
      <c r="D325" s="4">
        <f t="shared" si="13"/>
      </c>
    </row>
    <row r="326" spans="2:4" ht="15">
      <c r="B326" s="4">
        <f t="shared" si="14"/>
        <v>9.132633403898907</v>
      </c>
      <c r="C326" s="4">
        <f t="shared" si="12"/>
        <v>0.048610894785619765</v>
      </c>
      <c r="D326" s="4">
        <f t="shared" si="13"/>
      </c>
    </row>
    <row r="327" spans="2:4" ht="15">
      <c r="B327" s="4">
        <f t="shared" si="14"/>
        <v>9.142633403898907</v>
      </c>
      <c r="C327" s="4">
        <f t="shared" si="12"/>
        <v>0.04621415764653376</v>
      </c>
      <c r="D327" s="4">
        <f t="shared" si="13"/>
      </c>
    </row>
    <row r="328" spans="2:4" ht="15">
      <c r="B328" s="4">
        <f t="shared" si="14"/>
        <v>9.152633403898907</v>
      </c>
      <c r="C328" s="4">
        <f t="shared" si="12"/>
        <v>0.043916067906255206</v>
      </c>
      <c r="D328" s="4">
        <f t="shared" si="13"/>
      </c>
    </row>
    <row r="329" spans="2:4" ht="15">
      <c r="B329" s="4">
        <f t="shared" si="14"/>
        <v>9.162633403898907</v>
      </c>
      <c r="C329" s="4">
        <f t="shared" si="12"/>
        <v>0.04171371164321867</v>
      </c>
      <c r="D329" s="4">
        <f t="shared" si="13"/>
      </c>
    </row>
    <row r="330" spans="2:4" ht="15">
      <c r="B330" s="4">
        <f t="shared" si="14"/>
        <v>9.172633403898907</v>
      </c>
      <c r="C330" s="4">
        <f t="shared" si="12"/>
        <v>0.039604196037485474</v>
      </c>
      <c r="D330" s="4">
        <f t="shared" si="13"/>
      </c>
    </row>
    <row r="331" spans="2:4" ht="15">
      <c r="B331" s="4">
        <f t="shared" si="14"/>
        <v>9.182633403898906</v>
      </c>
      <c r="C331" s="4">
        <f t="shared" si="12"/>
        <v>0.037584653323746754</v>
      </c>
      <c r="D331" s="4">
        <f t="shared" si="13"/>
      </c>
    </row>
    <row r="332" spans="2:4" ht="15">
      <c r="B332" s="4">
        <f t="shared" si="14"/>
        <v>9.192633403898906</v>
      </c>
      <c r="C332" s="4">
        <f t="shared" si="12"/>
        <v>0.03565224449104705</v>
      </c>
      <c r="D332" s="4">
        <f t="shared" si="13"/>
      </c>
    </row>
    <row r="333" spans="2:4" ht="15">
      <c r="B333" s="4">
        <f t="shared" si="14"/>
        <v>9.202633403898906</v>
      </c>
      <c r="C333" s="4">
        <f t="shared" si="12"/>
        <v>0.03380416273242476</v>
      </c>
      <c r="D333" s="4">
        <f t="shared" si="13"/>
      </c>
    </row>
    <row r="334" spans="2:4" ht="15">
      <c r="B334" s="4">
        <f t="shared" si="14"/>
        <v>9.212633403898906</v>
      </c>
      <c r="C334" s="4">
        <f t="shared" si="12"/>
        <v>0.032037636648260585</v>
      </c>
      <c r="D334" s="4">
        <f t="shared" si="13"/>
      </c>
    </row>
    <row r="335" spans="2:4" ht="15">
      <c r="B335" s="4">
        <f t="shared" si="14"/>
        <v>9.222633403898906</v>
      </c>
      <c r="C335" s="4">
        <f t="shared" si="12"/>
        <v>0.030349933207678075</v>
      </c>
      <c r="D335" s="4">
        <f t="shared" si="13"/>
      </c>
    </row>
    <row r="336" spans="2:4" ht="15">
      <c r="B336" s="4">
        <f t="shared" si="14"/>
        <v>9.232633403898905</v>
      </c>
      <c r="C336" s="4">
        <f t="shared" si="12"/>
        <v>0.02873836047284786</v>
      </c>
      <c r="D336" s="4">
        <f t="shared" si="13"/>
      </c>
    </row>
    <row r="337" spans="2:4" ht="15">
      <c r="B337" s="4">
        <f t="shared" si="14"/>
        <v>9.242633403898905</v>
      </c>
      <c r="C337" s="4">
        <f t="shared" si="12"/>
        <v>0.027200270091513365</v>
      </c>
      <c r="D337" s="4">
        <f t="shared" si="13"/>
      </c>
    </row>
    <row r="338" spans="2:4" ht="15">
      <c r="B338" s="4">
        <f t="shared" si="14"/>
        <v>9.252633403898905</v>
      </c>
      <c r="C338" s="4">
        <f t="shared" si="12"/>
        <v>0.025733059563478107</v>
      </c>
      <c r="D338" s="4">
        <f t="shared" si="13"/>
      </c>
    </row>
    <row r="339" spans="2:4" ht="15">
      <c r="B339" s="4">
        <f t="shared" si="14"/>
        <v>9.262633403898905</v>
      </c>
      <c r="C339" s="4">
        <f t="shared" si="12"/>
        <v>0.024334174287174968</v>
      </c>
      <c r="D339" s="4">
        <f t="shared" si="13"/>
      </c>
    </row>
    <row r="340" spans="2:4" ht="15">
      <c r="B340" s="4">
        <f t="shared" si="14"/>
        <v>9.272633403898904</v>
      </c>
      <c r="C340" s="4">
        <f t="shared" si="12"/>
        <v>0.023001109392778094</v>
      </c>
      <c r="D340" s="4">
        <f t="shared" si="13"/>
      </c>
    </row>
    <row r="341" spans="2:4" ht="15">
      <c r="B341" s="4">
        <f t="shared" si="14"/>
        <v>9.282633403898904</v>
      </c>
      <c r="C341" s="4">
        <f t="shared" si="12"/>
        <v>0.021731411368615342</v>
      </c>
      <c r="D341" s="4">
        <f t="shared" si="13"/>
      </c>
    </row>
    <row r="342" spans="2:4" ht="15">
      <c r="B342" s="4">
        <f t="shared" si="14"/>
        <v>9.292633403898904</v>
      </c>
      <c r="C342" s="4">
        <f t="shared" si="12"/>
        <v>0.020522679487899678</v>
      </c>
      <c r="D342" s="4">
        <f t="shared" si="13"/>
      </c>
    </row>
    <row r="343" spans="2:4" ht="15">
      <c r="B343" s="4">
        <f t="shared" si="14"/>
        <v>9.302633403898904</v>
      </c>
      <c r="C343" s="4">
        <f t="shared" si="12"/>
        <v>0.019372567043018166</v>
      </c>
      <c r="D343" s="4">
        <f t="shared" si="13"/>
      </c>
    </row>
    <row r="344" spans="2:4" ht="15">
      <c r="B344" s="4">
        <f t="shared" si="14"/>
        <v>9.312633403898904</v>
      </c>
      <c r="C344" s="4">
        <f aca="true" t="shared" si="15" ref="C344:C407">NORMDIST(B344,$B$2,$B$5,0)</f>
        <v>0.01827878239480111</v>
      </c>
      <c r="D344" s="4">
        <f aca="true" t="shared" si="16" ref="D344:D407">IF(AND(B344&gt;=$B$17,B344&lt;=$B$18),C344,"")</f>
      </c>
    </row>
    <row r="345" spans="2:4" ht="15">
      <c r="B345" s="4">
        <f aca="true" t="shared" si="17" ref="B345:B408">B344+0.01</f>
        <v>9.322633403898903</v>
      </c>
      <c r="C345" s="4">
        <f t="shared" si="15"/>
        <v>0.017239089844342224</v>
      </c>
      <c r="D345" s="4">
        <f t="shared" si="16"/>
      </c>
    </row>
    <row r="346" spans="2:4" ht="15">
      <c r="B346" s="4">
        <f t="shared" si="17"/>
        <v>9.332633403898903</v>
      </c>
      <c r="C346" s="4">
        <f t="shared" si="15"/>
        <v>0.016251310335053823</v>
      </c>
      <c r="D346" s="4">
        <f t="shared" si="16"/>
      </c>
    </row>
    <row r="347" spans="2:4" ht="15">
      <c r="B347" s="4">
        <f t="shared" si="17"/>
        <v>9.342633403898903</v>
      </c>
      <c r="C347" s="4">
        <f t="shared" si="15"/>
        <v>0.01531332199272223</v>
      </c>
      <c r="D347" s="4">
        <f t="shared" si="16"/>
      </c>
    </row>
    <row r="348" spans="2:4" ht="15">
      <c r="B348" s="4">
        <f t="shared" si="17"/>
        <v>9.352633403898903</v>
      </c>
      <c r="C348" s="4">
        <f t="shared" si="15"/>
        <v>0.01442306051137776</v>
      </c>
      <c r="D348" s="4">
        <f t="shared" si="16"/>
      </c>
    </row>
    <row r="349" spans="2:4" ht="15">
      <c r="B349" s="4">
        <f t="shared" si="17"/>
        <v>9.362633403898903</v>
      </c>
      <c r="C349" s="4">
        <f t="shared" si="15"/>
        <v>0.013578519392813257</v>
      </c>
      <c r="D349" s="4">
        <f t="shared" si="16"/>
      </c>
    </row>
    <row r="350" spans="2:4" ht="15">
      <c r="B350" s="4">
        <f t="shared" si="17"/>
        <v>9.372633403898902</v>
      </c>
      <c r="C350" s="4">
        <f t="shared" si="15"/>
        <v>0.012777750047576591</v>
      </c>
      <c r="D350" s="4">
        <f t="shared" si="16"/>
      </c>
    </row>
    <row r="351" spans="2:4" ht="15">
      <c r="B351" s="4">
        <f t="shared" si="17"/>
        <v>9.382633403898902</v>
      </c>
      <c r="C351" s="4">
        <f t="shared" si="15"/>
        <v>0.012018861765227623</v>
      </c>
      <c r="D351" s="4">
        <f t="shared" si="16"/>
      </c>
    </row>
    <row r="352" spans="2:4" ht="15">
      <c r="B352" s="4">
        <f t="shared" si="17"/>
        <v>9.392633403898902</v>
      </c>
      <c r="C352" s="4">
        <f t="shared" si="15"/>
        <v>0.011300021561590004</v>
      </c>
      <c r="D352" s="4">
        <f t="shared" si="16"/>
      </c>
    </row>
    <row r="353" spans="2:4" ht="15">
      <c r="B353" s="4">
        <f t="shared" si="17"/>
        <v>9.402633403898902</v>
      </c>
      <c r="C353" s="4">
        <f t="shared" si="15"/>
        <v>0.010619453910645274</v>
      </c>
      <c r="D353" s="4">
        <f t="shared" si="16"/>
      </c>
    </row>
    <row r="354" spans="2:4" ht="15">
      <c r="B354" s="4">
        <f t="shared" si="17"/>
        <v>9.412633403898901</v>
      </c>
      <c r="C354" s="4">
        <f t="shared" si="15"/>
        <v>0.009975440368612334</v>
      </c>
      <c r="D354" s="4">
        <f t="shared" si="16"/>
      </c>
    </row>
    <row r="355" spans="2:4" ht="15">
      <c r="B355" s="4">
        <f t="shared" si="17"/>
        <v>9.422633403898901</v>
      </c>
      <c r="C355" s="4">
        <f t="shared" si="15"/>
        <v>0.009366319097630794</v>
      </c>
      <c r="D355" s="4">
        <f t="shared" si="16"/>
      </c>
    </row>
    <row r="356" spans="2:4" ht="15">
      <c r="B356" s="4">
        <f t="shared" si="17"/>
        <v>9.432633403898901</v>
      </c>
      <c r="C356" s="4">
        <f t="shared" si="15"/>
        <v>0.008790484296324445</v>
      </c>
      <c r="D356" s="4">
        <f t="shared" si="16"/>
      </c>
    </row>
    <row r="357" spans="2:4" ht="15">
      <c r="B357" s="4">
        <f t="shared" si="17"/>
        <v>9.4426334038989</v>
      </c>
      <c r="C357" s="4">
        <f t="shared" si="15"/>
        <v>0.008246385544362217</v>
      </c>
      <c r="D357" s="4">
        <f t="shared" si="16"/>
      </c>
    </row>
    <row r="358" spans="2:4" ht="15">
      <c r="B358" s="4">
        <f t="shared" si="17"/>
        <v>9.4526334038989</v>
      </c>
      <c r="C358" s="4">
        <f t="shared" si="15"/>
        <v>0.007732527067960023</v>
      </c>
      <c r="D358" s="4">
        <f t="shared" si="16"/>
      </c>
    </row>
    <row r="359" spans="2:4" ht="15">
      <c r="B359" s="4">
        <f t="shared" si="17"/>
        <v>9.4626334038989</v>
      </c>
      <c r="C359" s="4">
        <f t="shared" si="15"/>
        <v>0.007247466933079801</v>
      </c>
      <c r="D359" s="4">
        <f t="shared" si="16"/>
      </c>
    </row>
    <row r="360" spans="2:4" ht="15">
      <c r="B360" s="4">
        <f t="shared" si="17"/>
        <v>9.4726334038989</v>
      </c>
      <c r="C360" s="4">
        <f t="shared" si="15"/>
        <v>0.006789816172883429</v>
      </c>
      <c r="D360" s="4">
        <f t="shared" si="16"/>
      </c>
    </row>
    <row r="361" spans="2:4" ht="15">
      <c r="B361" s="4">
        <f t="shared" si="17"/>
        <v>9.4826334038989</v>
      </c>
      <c r="C361" s="4">
        <f t="shared" si="15"/>
        <v>0.006358237855789749</v>
      </c>
      <c r="D361" s="4">
        <f t="shared" si="16"/>
      </c>
    </row>
    <row r="362" spans="2:4" ht="15">
      <c r="B362" s="4">
        <f t="shared" si="17"/>
        <v>9.4926334038989</v>
      </c>
      <c r="C362" s="4">
        <f t="shared" si="15"/>
        <v>0.005951446100265043</v>
      </c>
      <c r="D362" s="4">
        <f t="shared" si="16"/>
      </c>
    </row>
    <row r="363" spans="2:4" ht="15">
      <c r="B363" s="4">
        <f t="shared" si="17"/>
        <v>9.5026334038989</v>
      </c>
      <c r="C363" s="4">
        <f t="shared" si="15"/>
        <v>0.0055682050422522075</v>
      </c>
      <c r="D363" s="4">
        <f t="shared" si="16"/>
      </c>
    </row>
    <row r="364" spans="2:4" ht="15">
      <c r="B364" s="4">
        <f t="shared" si="17"/>
        <v>9.5126334038989</v>
      </c>
      <c r="C364" s="4">
        <f t="shared" si="15"/>
        <v>0.0052073277609119345</v>
      </c>
      <c r="D364" s="4">
        <f t="shared" si="16"/>
      </c>
    </row>
    <row r="365" spans="2:4" ht="15">
      <c r="B365" s="4">
        <f t="shared" si="17"/>
        <v>9.5226334038989</v>
      </c>
      <c r="C365" s="4">
        <f t="shared" si="15"/>
        <v>0.004867675168113372</v>
      </c>
      <c r="D365" s="4">
        <f t="shared" si="16"/>
      </c>
    </row>
    <row r="366" spans="2:4" ht="15">
      <c r="B366" s="4">
        <f t="shared" si="17"/>
        <v>9.532633403898899</v>
      </c>
      <c r="C366" s="4">
        <f t="shared" si="15"/>
        <v>0.0045481548668715975</v>
      </c>
      <c r="D366" s="4">
        <f t="shared" si="16"/>
      </c>
    </row>
    <row r="367" spans="2:4" ht="15">
      <c r="B367" s="4">
        <f t="shared" si="17"/>
        <v>9.542633403898899</v>
      </c>
      <c r="C367" s="4">
        <f t="shared" si="15"/>
        <v>0.004247719983687116</v>
      </c>
      <c r="D367" s="4">
        <f t="shared" si="16"/>
      </c>
    </row>
    <row r="368" spans="2:4" ht="15">
      <c r="B368" s="4">
        <f t="shared" si="17"/>
        <v>9.552633403898898</v>
      </c>
      <c r="C368" s="4">
        <f t="shared" si="15"/>
        <v>0.003965367979498892</v>
      </c>
      <c r="D368" s="4">
        <f t="shared" si="16"/>
      </c>
    </row>
    <row r="369" spans="2:4" ht="15">
      <c r="B369" s="4">
        <f t="shared" si="17"/>
        <v>9.562633403898898</v>
      </c>
      <c r="C369" s="4">
        <f t="shared" si="15"/>
        <v>0.003700139443718568</v>
      </c>
      <c r="D369" s="4">
        <f t="shared" si="16"/>
      </c>
    </row>
    <row r="370" spans="2:4" ht="15">
      <c r="B370" s="4">
        <f t="shared" si="17"/>
        <v>9.572633403898898</v>
      </c>
      <c r="C370" s="4">
        <f t="shared" si="15"/>
        <v>0.0034511168755702046</v>
      </c>
      <c r="D370" s="4">
        <f t="shared" si="16"/>
      </c>
    </row>
    <row r="371" spans="2:4" ht="15">
      <c r="B371" s="4">
        <f t="shared" si="17"/>
        <v>9.582633403898898</v>
      </c>
      <c r="C371" s="4">
        <f t="shared" si="15"/>
        <v>0.0032174234567182445</v>
      </c>
      <c r="D371" s="4">
        <f t="shared" si="16"/>
      </c>
    </row>
    <row r="372" spans="2:4" ht="15">
      <c r="B372" s="4">
        <f t="shared" si="17"/>
        <v>9.592633403898898</v>
      </c>
      <c r="C372" s="4">
        <f t="shared" si="15"/>
        <v>0.00299822181892703</v>
      </c>
      <c r="D372" s="4">
        <f t="shared" si="16"/>
      </c>
    </row>
    <row r="373" spans="2:4" ht="15">
      <c r="B373" s="4">
        <f t="shared" si="17"/>
        <v>9.602633403898897</v>
      </c>
      <c r="C373" s="4">
        <f t="shared" si="15"/>
        <v>0.0027927128102590336</v>
      </c>
      <c r="D373" s="4">
        <f t="shared" si="16"/>
      </c>
    </row>
    <row r="374" spans="2:4" ht="15">
      <c r="B374" s="4">
        <f t="shared" si="17"/>
        <v>9.612633403898897</v>
      </c>
      <c r="C374" s="4">
        <f t="shared" si="15"/>
        <v>0.0026001342630867135</v>
      </c>
      <c r="D374" s="4">
        <f t="shared" si="16"/>
      </c>
    </row>
    <row r="375" spans="2:4" ht="15">
      <c r="B375" s="4">
        <f t="shared" si="17"/>
        <v>9.622633403898897</v>
      </c>
      <c r="C375" s="4">
        <f t="shared" si="15"/>
        <v>0.0024197597669649703</v>
      </c>
      <c r="D375" s="4">
        <f t="shared" si="16"/>
      </c>
    </row>
    <row r="376" spans="2:4" ht="15">
      <c r="B376" s="4">
        <f t="shared" si="17"/>
        <v>9.632633403898897</v>
      </c>
      <c r="C376" s="4">
        <f t="shared" si="15"/>
        <v>0.002250897449188536</v>
      </c>
      <c r="D376" s="4">
        <f t="shared" si="16"/>
      </c>
    </row>
    <row r="377" spans="2:4" ht="15">
      <c r="B377" s="4">
        <f t="shared" si="17"/>
        <v>9.642633403898897</v>
      </c>
      <c r="C377" s="4">
        <f t="shared" si="15"/>
        <v>0.0020928887656413604</v>
      </c>
      <c r="D377" s="4">
        <f t="shared" si="16"/>
      </c>
    </row>
    <row r="378" spans="2:4" ht="15">
      <c r="B378" s="4">
        <f t="shared" si="17"/>
        <v>9.652633403898896</v>
      </c>
      <c r="C378" s="4">
        <f t="shared" si="15"/>
        <v>0.0019451073043339053</v>
      </c>
      <c r="D378" s="4">
        <f t="shared" si="16"/>
      </c>
    </row>
    <row r="379" spans="2:4" ht="15">
      <c r="B379" s="4">
        <f t="shared" si="17"/>
        <v>9.662633403898896</v>
      </c>
      <c r="C379" s="4">
        <f t="shared" si="15"/>
        <v>0.0018069576038195875</v>
      </c>
      <c r="D379" s="4">
        <f t="shared" si="16"/>
      </c>
    </row>
    <row r="380" spans="2:4" ht="15">
      <c r="B380" s="4">
        <f t="shared" si="17"/>
        <v>9.672633403898896</v>
      </c>
      <c r="C380" s="4">
        <f t="shared" si="15"/>
        <v>0.0016778739884836266</v>
      </c>
      <c r="D380" s="4">
        <f t="shared" si="16"/>
      </c>
    </row>
    <row r="381" spans="2:4" ht="15">
      <c r="B381" s="4">
        <f t="shared" si="17"/>
        <v>9.682633403898896</v>
      </c>
      <c r="C381" s="4">
        <f t="shared" si="15"/>
        <v>0.0015573194225066151</v>
      </c>
      <c r="D381" s="4">
        <f t="shared" si="16"/>
      </c>
    </row>
    <row r="382" spans="2:4" ht="15">
      <c r="B382" s="4">
        <f t="shared" si="17"/>
        <v>9.692633403898895</v>
      </c>
      <c r="C382" s="4">
        <f t="shared" si="15"/>
        <v>0.0014447843841216223</v>
      </c>
      <c r="D382" s="4">
        <f t="shared" si="16"/>
      </c>
    </row>
    <row r="383" spans="2:4" ht="15">
      <c r="B383" s="4">
        <f t="shared" si="17"/>
        <v>9.702633403898895</v>
      </c>
      <c r="C383" s="4">
        <f t="shared" si="15"/>
        <v>0.0013397857616074846</v>
      </c>
      <c r="D383" s="4">
        <f t="shared" si="16"/>
      </c>
    </row>
    <row r="384" spans="2:4" ht="15">
      <c r="B384" s="4">
        <f t="shared" si="17"/>
        <v>9.712633403898895</v>
      </c>
      <c r="C384" s="4">
        <f t="shared" si="15"/>
        <v>0.0012418657722924567</v>
      </c>
      <c r="D384" s="4">
        <f t="shared" si="16"/>
      </c>
    </row>
    <row r="385" spans="2:4" ht="15">
      <c r="B385" s="4">
        <f t="shared" si="17"/>
        <v>9.722633403898895</v>
      </c>
      <c r="C385" s="4">
        <f t="shared" si="15"/>
        <v>0.0011505909056817195</v>
      </c>
      <c r="D385" s="4">
        <f t="shared" si="16"/>
      </c>
    </row>
    <row r="386" spans="2:4" ht="15">
      <c r="B386" s="4">
        <f t="shared" si="17"/>
        <v>9.732633403898895</v>
      </c>
      <c r="C386" s="4">
        <f t="shared" si="15"/>
        <v>0.0010655508916692722</v>
      </c>
      <c r="D386" s="4">
        <f t="shared" si="16"/>
      </c>
    </row>
    <row r="387" spans="2:4" ht="15">
      <c r="B387" s="4">
        <f t="shared" si="17"/>
        <v>9.742633403898894</v>
      </c>
      <c r="C387" s="4">
        <f t="shared" si="15"/>
        <v>0.0009863576946496327</v>
      </c>
      <c r="D387" s="4">
        <f t="shared" si="16"/>
      </c>
    </row>
    <row r="388" spans="2:4" ht="15">
      <c r="B388" s="4">
        <f t="shared" si="17"/>
        <v>9.752633403898894</v>
      </c>
      <c r="C388" s="4">
        <f t="shared" si="15"/>
        <v>0.0009126445342074877</v>
      </c>
      <c r="D388" s="4">
        <f t="shared" si="16"/>
      </c>
    </row>
    <row r="389" spans="2:4" ht="15">
      <c r="B389" s="4">
        <f t="shared" si="17"/>
        <v>9.762633403898894</v>
      </c>
      <c r="C389" s="4">
        <f t="shared" si="15"/>
        <v>0.0008440649329339164</v>
      </c>
      <c r="D389" s="4">
        <f t="shared" si="16"/>
      </c>
    </row>
    <row r="390" spans="2:4" ht="15">
      <c r="B390" s="4">
        <f t="shared" si="17"/>
        <v>9.772633403898894</v>
      </c>
      <c r="C390" s="4">
        <f t="shared" si="15"/>
        <v>0.0007802917917959376</v>
      </c>
      <c r="D390" s="4">
        <f t="shared" si="16"/>
      </c>
    </row>
    <row r="391" spans="2:4" ht="15">
      <c r="B391" s="4">
        <f t="shared" si="17"/>
        <v>9.782633403898894</v>
      </c>
      <c r="C391" s="4">
        <f t="shared" si="15"/>
        <v>0.000721016493371951</v>
      </c>
      <c r="D391" s="4">
        <f t="shared" si="16"/>
      </c>
    </row>
    <row r="392" spans="2:4" ht="15">
      <c r="B392" s="4">
        <f t="shared" si="17"/>
        <v>9.792633403898893</v>
      </c>
      <c r="C392" s="4">
        <f t="shared" si="15"/>
        <v>0.0006659480331588053</v>
      </c>
      <c r="D392" s="4">
        <f t="shared" si="16"/>
      </c>
    </row>
    <row r="393" spans="2:4" ht="15">
      <c r="B393" s="4">
        <f t="shared" si="17"/>
        <v>9.802633403898893</v>
      </c>
      <c r="C393" s="4">
        <f t="shared" si="15"/>
        <v>0.000614812179056833</v>
      </c>
      <c r="D393" s="4">
        <f t="shared" si="16"/>
      </c>
    </row>
    <row r="394" spans="2:4" ht="15">
      <c r="B394" s="4">
        <f t="shared" si="17"/>
        <v>9.812633403898893</v>
      </c>
      <c r="C394" s="4">
        <f t="shared" si="15"/>
        <v>0.0005673506590468391</v>
      </c>
      <c r="D394" s="4">
        <f t="shared" si="16"/>
      </c>
    </row>
    <row r="395" spans="2:4" ht="15">
      <c r="B395" s="4">
        <f t="shared" si="17"/>
        <v>9.822633403898893</v>
      </c>
      <c r="C395" s="4">
        <f t="shared" si="15"/>
        <v>0.0005233203769876975</v>
      </c>
      <c r="D395" s="4">
        <f t="shared" si="16"/>
      </c>
    </row>
    <row r="396" spans="2:4" ht="15">
      <c r="B396" s="4">
        <f t="shared" si="17"/>
        <v>9.832633403898893</v>
      </c>
      <c r="C396" s="4">
        <f t="shared" si="15"/>
        <v>0.000482492656384652</v>
      </c>
      <c r="D396" s="4">
        <f t="shared" si="16"/>
      </c>
    </row>
    <row r="397" spans="2:4" ht="15">
      <c r="B397" s="4">
        <f t="shared" si="17"/>
        <v>9.842633403898892</v>
      </c>
      <c r="C397" s="4">
        <f t="shared" si="15"/>
        <v>0.0004446525119063322</v>
      </c>
      <c r="D397" s="4">
        <f t="shared" si="16"/>
      </c>
    </row>
    <row r="398" spans="2:4" ht="15">
      <c r="B398" s="4">
        <f t="shared" si="17"/>
        <v>9.852633403898892</v>
      </c>
      <c r="C398" s="4">
        <f t="shared" si="15"/>
        <v>0.00040959794836281774</v>
      </c>
      <c r="D398" s="4">
        <f t="shared" si="16"/>
      </c>
    </row>
    <row r="399" spans="2:4" ht="15">
      <c r="B399" s="4">
        <f t="shared" si="17"/>
        <v>9.862633403898892</v>
      </c>
      <c r="C399" s="4">
        <f t="shared" si="15"/>
        <v>0.0003771392867974093</v>
      </c>
      <c r="D399" s="4">
        <f t="shared" si="16"/>
      </c>
    </row>
    <row r="400" spans="2:4" ht="15">
      <c r="B400" s="4">
        <f t="shared" si="17"/>
        <v>9.872633403898892</v>
      </c>
      <c r="C400" s="4">
        <f t="shared" si="15"/>
        <v>0.0003470985172909861</v>
      </c>
      <c r="D400" s="4">
        <f t="shared" si="16"/>
      </c>
    </row>
    <row r="401" spans="2:4" ht="15">
      <c r="B401" s="4">
        <f t="shared" si="17"/>
        <v>9.882633403898891</v>
      </c>
      <c r="C401" s="4">
        <f t="shared" si="15"/>
        <v>0.00031930867802958915</v>
      </c>
      <c r="D401" s="4">
        <f t="shared" si="16"/>
      </c>
    </row>
    <row r="402" spans="2:4" ht="15">
      <c r="B402" s="4">
        <f t="shared" si="17"/>
        <v>9.892633403898891</v>
      </c>
      <c r="C402" s="4">
        <f t="shared" si="15"/>
        <v>0.0002936132601430133</v>
      </c>
      <c r="D402" s="4">
        <f t="shared" si="16"/>
      </c>
    </row>
    <row r="403" spans="2:4" ht="15">
      <c r="B403" s="4">
        <f t="shared" si="17"/>
        <v>9.902633403898891</v>
      </c>
      <c r="C403" s="4">
        <f t="shared" si="15"/>
        <v>0.0002698656377843512</v>
      </c>
      <c r="D403" s="4">
        <f t="shared" si="16"/>
      </c>
    </row>
    <row r="404" spans="2:4" ht="15">
      <c r="B404" s="4">
        <f t="shared" si="17"/>
        <v>9.91263340389889</v>
      </c>
      <c r="C404" s="4">
        <f t="shared" si="15"/>
        <v>0.0002479285228874739</v>
      </c>
      <c r="D404" s="4">
        <f t="shared" si="16"/>
      </c>
    </row>
    <row r="405" spans="2:4" ht="15">
      <c r="B405" s="4">
        <f t="shared" si="17"/>
        <v>9.92263340389889</v>
      </c>
      <c r="C405" s="4">
        <f t="shared" si="15"/>
        <v>0.00022767344401098468</v>
      </c>
      <c r="D405" s="4">
        <f t="shared" si="16"/>
      </c>
    </row>
    <row r="406" spans="2:4" ht="15">
      <c r="B406" s="4">
        <f t="shared" si="17"/>
        <v>9.93263340389889</v>
      </c>
      <c r="C406" s="4">
        <f t="shared" si="15"/>
        <v>0.00020898024865305542</v>
      </c>
      <c r="D406" s="4">
        <f t="shared" si="16"/>
      </c>
    </row>
    <row r="407" spans="2:4" ht="15">
      <c r="B407" s="4">
        <f t="shared" si="17"/>
        <v>9.94263340389889</v>
      </c>
      <c r="C407" s="4">
        <f t="shared" si="15"/>
        <v>0.00019173662840148988</v>
      </c>
      <c r="D407" s="4">
        <f t="shared" si="16"/>
      </c>
    </row>
    <row r="408" spans="2:4" ht="15">
      <c r="B408" s="4">
        <f t="shared" si="17"/>
        <v>9.95263340389889</v>
      </c>
      <c r="C408" s="4">
        <f aca="true" t="shared" si="18" ref="C408:C443">NORMDIST(B408,$B$2,$B$5,0)</f>
        <v>0.0001758376662670657</v>
      </c>
      <c r="D408" s="4">
        <f aca="true" t="shared" si="19" ref="D408:D443">IF(AND(B408&gt;=$B$17,B408&lt;=$B$18),C408,"")</f>
      </c>
    </row>
    <row r="409" spans="2:4" ht="15">
      <c r="B409" s="4">
        <f aca="true" t="shared" si="20" ref="B409:B443">B408+0.01</f>
        <v>9.96263340389889</v>
      </c>
      <c r="C409" s="4">
        <f t="shared" si="18"/>
        <v>0.0001611854055354817</v>
      </c>
      <c r="D409" s="4">
        <f t="shared" si="19"/>
      </c>
    </row>
    <row r="410" spans="2:4" ht="15">
      <c r="B410" s="4">
        <f t="shared" si="20"/>
        <v>9.97263340389889</v>
      </c>
      <c r="C410" s="4">
        <f t="shared" si="18"/>
        <v>0.00014768843946381236</v>
      </c>
      <c r="D410" s="4">
        <f t="shared" si="19"/>
      </c>
    </row>
    <row r="411" spans="2:4" ht="15">
      <c r="B411" s="4">
        <f t="shared" si="20"/>
        <v>9.98263340389889</v>
      </c>
      <c r="C411" s="4">
        <f t="shared" si="18"/>
        <v>0.00013526152114102627</v>
      </c>
      <c r="D411" s="4">
        <f t="shared" si="19"/>
      </c>
    </row>
    <row r="412" spans="2:4" ht="15">
      <c r="B412" s="4">
        <f t="shared" si="20"/>
        <v>9.992633403898889</v>
      </c>
      <c r="C412" s="4">
        <f t="shared" si="18"/>
        <v>0.00012382519282861187</v>
      </c>
      <c r="D412" s="4">
        <f t="shared" si="19"/>
      </c>
    </row>
    <row r="413" spans="2:4" ht="15">
      <c r="B413" s="4">
        <f t="shared" si="20"/>
        <v>10.002633403898889</v>
      </c>
      <c r="C413" s="4">
        <f t="shared" si="18"/>
        <v>0.00011330543409647262</v>
      </c>
      <c r="D413" s="4">
        <f t="shared" si="19"/>
      </c>
    </row>
    <row r="414" spans="2:4" ht="15">
      <c r="B414" s="4">
        <f t="shared" si="20"/>
        <v>10.012633403898889</v>
      </c>
      <c r="C414" s="4">
        <f t="shared" si="18"/>
        <v>0.00010363332807076606</v>
      </c>
      <c r="D414" s="4">
        <f t="shared" si="19"/>
      </c>
    </row>
    <row r="415" spans="2:4" ht="15">
      <c r="B415" s="4">
        <f t="shared" si="20"/>
        <v>10.022633403898888</v>
      </c>
      <c r="C415" s="4">
        <f t="shared" si="18"/>
        <v>9.474474511407874E-05</v>
      </c>
      <c r="D415" s="4">
        <f t="shared" si="19"/>
      </c>
    </row>
    <row r="416" spans="2:4" ht="15">
      <c r="B416" s="4">
        <f t="shared" si="20"/>
        <v>10.032633403898888</v>
      </c>
      <c r="C416" s="4">
        <f t="shared" si="18"/>
        <v>8.658004326403668E-05</v>
      </c>
      <c r="D416" s="4">
        <f t="shared" si="19"/>
      </c>
    </row>
    <row r="417" spans="2:4" ht="15">
      <c r="B417" s="4">
        <f t="shared" si="20"/>
        <v>10.042633403898888</v>
      </c>
      <c r="C417" s="4">
        <f t="shared" si="18"/>
        <v>7.908378476397158E-05</v>
      </c>
      <c r="D417" s="4">
        <f t="shared" si="19"/>
      </c>
    </row>
    <row r="418" spans="2:4" ht="15">
      <c r="B418" s="4">
        <f t="shared" si="20"/>
        <v>10.052633403898888</v>
      </c>
      <c r="C418" s="4">
        <f t="shared" si="18"/>
        <v>7.22044680284025E-05</v>
      </c>
      <c r="D418" s="4">
        <f t="shared" si="19"/>
      </c>
    </row>
    <row r="419" spans="2:4" ht="15">
      <c r="B419" s="4">
        <f t="shared" si="20"/>
        <v>10.062633403898888</v>
      </c>
      <c r="C419" s="4">
        <f t="shared" si="18"/>
        <v>6.589427439668672E-05</v>
      </c>
      <c r="D419" s="4">
        <f t="shared" si="19"/>
      </c>
    </row>
    <row r="420" spans="2:4" ht="15">
      <c r="B420" s="4">
        <f t="shared" si="20"/>
        <v>10.072633403898887</v>
      </c>
      <c r="C420" s="4">
        <f t="shared" si="18"/>
        <v>6.0108829040064735E-05</v>
      </c>
      <c r="D420" s="4">
        <f t="shared" si="19"/>
      </c>
    </row>
    <row r="421" spans="2:4" ht="15">
      <c r="B421" s="4">
        <f t="shared" si="20"/>
        <v>10.082633403898887</v>
      </c>
      <c r="C421" s="4">
        <f t="shared" si="18"/>
        <v>5.480697540033379E-05</v>
      </c>
      <c r="D421" s="4">
        <f t="shared" si="19"/>
      </c>
    </row>
    <row r="422" spans="2:4" ht="15">
      <c r="B422" s="4">
        <f t="shared" si="20"/>
        <v>10.092633403898887</v>
      </c>
      <c r="C422" s="4">
        <f t="shared" si="18"/>
        <v>4.995056255236776E-05</v>
      </c>
      <c r="D422" s="4">
        <f t="shared" si="19"/>
      </c>
    </row>
    <row r="423" spans="2:4" ht="15">
      <c r="B423" s="4">
        <f t="shared" si="20"/>
        <v>10.102633403898887</v>
      </c>
      <c r="C423" s="4">
        <f t="shared" si="18"/>
        <v>4.550424489752818E-05</v>
      </c>
      <c r="D423" s="4">
        <f t="shared" si="19"/>
      </c>
    </row>
    <row r="424" spans="2:4" ht="15">
      <c r="B424" s="4">
        <f t="shared" si="20"/>
        <v>10.112633403898887</v>
      </c>
      <c r="C424" s="4">
        <f t="shared" si="18"/>
        <v>4.143529361055138E-05</v>
      </c>
      <c r="D424" s="4">
        <f t="shared" si="19"/>
      </c>
    </row>
    <row r="425" spans="2:4" ht="15">
      <c r="B425" s="4">
        <f t="shared" si="20"/>
        <v>10.122633403898886</v>
      </c>
      <c r="C425" s="4">
        <f t="shared" si="18"/>
        <v>3.77134192786256E-05</v>
      </c>
      <c r="D425" s="4">
        <f t="shared" si="19"/>
      </c>
    </row>
    <row r="426" spans="2:4" ht="15">
      <c r="B426" s="4">
        <f t="shared" si="20"/>
        <v>10.132633403898886</v>
      </c>
      <c r="C426" s="4">
        <f t="shared" si="18"/>
        <v>3.431060518797513E-05</v>
      </c>
      <c r="D426" s="4">
        <f t="shared" si="19"/>
      </c>
    </row>
    <row r="427" spans="2:4" ht="15">
      <c r="B427" s="4">
        <f t="shared" si="20"/>
        <v>10.142633403898886</v>
      </c>
      <c r="C427" s="4">
        <f t="shared" si="18"/>
        <v>3.1200950730244754E-05</v>
      </c>
      <c r="D427" s="4">
        <f t="shared" si="19"/>
      </c>
    </row>
    <row r="428" spans="2:4" ht="15">
      <c r="B428" s="4">
        <f t="shared" si="20"/>
        <v>10.152633403898886</v>
      </c>
      <c r="C428" s="4">
        <f t="shared" si="18"/>
        <v>2.836052441822604E-05</v>
      </c>
      <c r="D428" s="4">
        <f t="shared" si="19"/>
      </c>
    </row>
    <row r="429" spans="2:4" ht="15">
      <c r="B429" s="4">
        <f t="shared" si="20"/>
        <v>10.162633403898885</v>
      </c>
      <c r="C429" s="4">
        <f t="shared" si="18"/>
        <v>2.5767226017894463E-05</v>
      </c>
      <c r="D429" s="4">
        <f t="shared" si="19"/>
      </c>
    </row>
    <row r="430" spans="2:4" ht="15">
      <c r="B430" s="4">
        <f t="shared" si="20"/>
        <v>10.172633403898885</v>
      </c>
      <c r="C430" s="4">
        <f t="shared" si="18"/>
        <v>2.340065732125918E-05</v>
      </c>
      <c r="D430" s="4">
        <f t="shared" si="19"/>
      </c>
    </row>
    <row r="431" spans="2:4" ht="15">
      <c r="B431" s="4">
        <f t="shared" si="20"/>
        <v>10.182633403898885</v>
      </c>
      <c r="C431" s="4">
        <f t="shared" si="18"/>
        <v>2.12420011020759E-05</v>
      </c>
      <c r="D431" s="4">
        <f t="shared" si="19"/>
      </c>
    </row>
    <row r="432" spans="2:4" ht="15">
      <c r="B432" s="4">
        <f t="shared" si="20"/>
        <v>10.192633403898885</v>
      </c>
      <c r="C432" s="4">
        <f t="shared" si="18"/>
        <v>1.9273907813984962E-05</v>
      </c>
      <c r="D432" s="4">
        <f t="shared" si="19"/>
      </c>
    </row>
    <row r="433" spans="2:4" ht="15">
      <c r="B433" s="4">
        <f t="shared" si="20"/>
        <v>10.202633403898885</v>
      </c>
      <c r="C433" s="4">
        <f t="shared" si="18"/>
        <v>1.7480389608032514E-05</v>
      </c>
      <c r="D433" s="4">
        <f t="shared" si="19"/>
      </c>
    </row>
    <row r="434" spans="2:4" ht="15">
      <c r="B434" s="4">
        <f t="shared" si="20"/>
        <v>10.212633403898884</v>
      </c>
      <c r="C434" s="4">
        <f t="shared" si="18"/>
        <v>1.5846721263769806E-05</v>
      </c>
      <c r="D434" s="4">
        <f t="shared" si="19"/>
      </c>
    </row>
    <row r="435" spans="2:4" ht="15">
      <c r="B435" s="4">
        <f t="shared" si="20"/>
        <v>10.222633403898884</v>
      </c>
      <c r="C435" s="4">
        <f t="shared" si="18"/>
        <v>1.4359347645144149E-05</v>
      </c>
      <c r="D435" s="4">
        <f t="shared" si="19"/>
      </c>
    </row>
    <row r="436" spans="2:4" ht="15">
      <c r="B436" s="4">
        <f t="shared" si="20"/>
        <v>10.232633403898884</v>
      </c>
      <c r="C436" s="4">
        <f t="shared" si="18"/>
        <v>1.3005797309154993E-05</v>
      </c>
      <c r="D436" s="4">
        <f t="shared" si="19"/>
      </c>
    </row>
    <row r="437" spans="2:4" ht="15">
      <c r="B437" s="4">
        <f t="shared" si="20"/>
        <v>10.242633403898884</v>
      </c>
      <c r="C437" s="4">
        <f t="shared" si="18"/>
        <v>1.1774601911709842E-05</v>
      </c>
      <c r="D437" s="4">
        <f t="shared" si="19"/>
      </c>
    </row>
    <row r="438" spans="2:4" ht="15">
      <c r="B438" s="4">
        <f t="shared" si="20"/>
        <v>10.252633403898884</v>
      </c>
      <c r="C438" s="4">
        <f t="shared" si="18"/>
        <v>1.0655221071238308E-05</v>
      </c>
      <c r="D438" s="4">
        <f t="shared" si="19"/>
      </c>
    </row>
    <row r="439" spans="2:4" ht="15">
      <c r="B439" s="4">
        <f t="shared" si="20"/>
        <v>10.262633403898883</v>
      </c>
      <c r="C439" s="4">
        <f t="shared" si="18"/>
        <v>9.637972366385707E-06</v>
      </c>
      <c r="D439" s="4">
        <f t="shared" si="19"/>
      </c>
    </row>
    <row r="440" spans="2:4" ht="15">
      <c r="B440" s="4">
        <f t="shared" si="20"/>
        <v>10.272633403898883</v>
      </c>
      <c r="C440" s="4">
        <f t="shared" si="18"/>
        <v>8.713966159477525E-06</v>
      </c>
      <c r="D440" s="4">
        <f t="shared" si="19"/>
      </c>
    </row>
    <row r="441" spans="2:4" ht="15">
      <c r="B441" s="4">
        <f t="shared" si="20"/>
        <v>10.282633403898883</v>
      </c>
      <c r="C441" s="4">
        <f t="shared" si="18"/>
        <v>7.87504495240529E-06</v>
      </c>
      <c r="D441" s="4">
        <f t="shared" si="19"/>
      </c>
    </row>
    <row r="442" spans="2:4" ht="15">
      <c r="B442" s="4">
        <f t="shared" si="20"/>
        <v>10.292633403898883</v>
      </c>
      <c r="C442" s="4">
        <f t="shared" si="18"/>
        <v>7.113726996113968E-06</v>
      </c>
      <c r="D442" s="4">
        <f t="shared" si="19"/>
      </c>
    </row>
    <row r="443" spans="2:4" ht="15">
      <c r="B443" s="4">
        <f t="shared" si="20"/>
        <v>10.302633403898882</v>
      </c>
      <c r="C443" s="4">
        <f t="shared" si="18"/>
        <v>6.423153888956206E-06</v>
      </c>
      <c r="D443" s="4">
        <f t="shared" si="19"/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594"/>
  <sheetViews>
    <sheetView zoomScale="97" zoomScaleNormal="97" zoomScalePageLayoutView="0" workbookViewId="0" topLeftCell="A1">
      <selection activeCell="D1" sqref="D1"/>
    </sheetView>
  </sheetViews>
  <sheetFormatPr defaultColWidth="9.140625" defaultRowHeight="15"/>
  <cols>
    <col min="2" max="2" width="1.7109375" style="0" customWidth="1"/>
    <col min="3" max="3" width="24.00390625" style="0" customWidth="1"/>
    <col min="4" max="4" width="11.421875" style="0" customWidth="1"/>
    <col min="5" max="5" width="27.8515625" style="0" customWidth="1"/>
    <col min="6" max="6" width="23.7109375" style="0" bestFit="1" customWidth="1"/>
  </cols>
  <sheetData>
    <row r="1" spans="1:8" ht="45">
      <c r="A1" s="23" t="s">
        <v>52</v>
      </c>
      <c r="C1" s="23" t="s">
        <v>53</v>
      </c>
      <c r="D1" s="24"/>
      <c r="E1" s="9" t="s">
        <v>96</v>
      </c>
      <c r="F1" t="s">
        <v>148</v>
      </c>
      <c r="H1" t="str">
        <f>"Confidence Interval"&amp;CHAR(10)&amp;E1&amp;" = "&amp;DOLLAR(D1)&amp;CHAR(10)&amp;"Confidence Level = "&amp;TEXT(D5,"0.00%")&amp;CHAR(10)&amp;"Alpha = Significance Level (Risk) ="&amp;TEXT(D6,"0.00%")&amp;CHAR(10)&amp;"Sample Size = "&amp;D2&amp;CHAR(10)&amp;"Standard Error = "&amp;TEXT(D4,"0.000")&amp;CHAR(10)&amp;" Margin of Error = "&amp;TEXT(D15,"0.000")</f>
        <v>Confidence Interval
Mean dollars spent per customer in Seattle restaurants = $0.00
Confidence Level = 95.00%
Alpha = Significance Level (Risk) =0.00%
Sample Size = 
Standard Error = 0.000
 Margin of Error = 0.000</v>
      </c>
    </row>
    <row r="2" spans="1:6" ht="15">
      <c r="A2" s="25">
        <v>17.35</v>
      </c>
      <c r="C2" s="23" t="s">
        <v>10</v>
      </c>
      <c r="D2" s="24"/>
      <c r="E2" s="9" t="s">
        <v>33</v>
      </c>
      <c r="F2" t="s">
        <v>149</v>
      </c>
    </row>
    <row r="3" spans="1:6" ht="15">
      <c r="A3" s="25">
        <v>18.03</v>
      </c>
      <c r="C3" s="23" t="s">
        <v>54</v>
      </c>
      <c r="D3" s="26">
        <v>5</v>
      </c>
      <c r="E3" s="9" t="s">
        <v>55</v>
      </c>
      <c r="F3" t="s">
        <v>150</v>
      </c>
    </row>
    <row r="4" spans="1:6" ht="45">
      <c r="A4" s="25">
        <v>18.13</v>
      </c>
      <c r="C4" s="23" t="s">
        <v>103</v>
      </c>
      <c r="D4" s="27"/>
      <c r="E4" s="9" t="s">
        <v>56</v>
      </c>
      <c r="F4" t="s">
        <v>151</v>
      </c>
    </row>
    <row r="5" spans="1:6" ht="45">
      <c r="A5" s="25">
        <v>18.46</v>
      </c>
      <c r="C5" s="28" t="s">
        <v>57</v>
      </c>
      <c r="D5" s="26">
        <v>0.95</v>
      </c>
      <c r="E5" s="9" t="s">
        <v>58</v>
      </c>
      <c r="F5" t="s">
        <v>152</v>
      </c>
    </row>
    <row r="6" spans="1:6" ht="60">
      <c r="A6" s="25">
        <v>18.62</v>
      </c>
      <c r="C6" s="28" t="s">
        <v>59</v>
      </c>
      <c r="D6" s="27"/>
      <c r="E6" s="9" t="s">
        <v>60</v>
      </c>
      <c r="F6" t="s">
        <v>153</v>
      </c>
    </row>
    <row r="7" spans="1:6" ht="15">
      <c r="A7" s="25">
        <v>19.16</v>
      </c>
      <c r="C7" s="28" t="s">
        <v>61</v>
      </c>
      <c r="D7" s="27"/>
      <c r="E7" s="9" t="s">
        <v>62</v>
      </c>
      <c r="F7" t="s">
        <v>154</v>
      </c>
    </row>
    <row r="8" spans="1:6" ht="15">
      <c r="A8" s="25">
        <v>19.81</v>
      </c>
      <c r="C8" s="29" t="s">
        <v>63</v>
      </c>
      <c r="D8" s="29"/>
      <c r="E8" s="9"/>
      <c r="F8" t="s">
        <v>139</v>
      </c>
    </row>
    <row r="9" spans="1:6" ht="15">
      <c r="A9" s="25">
        <v>19.82</v>
      </c>
      <c r="C9" s="23" t="s">
        <v>64</v>
      </c>
      <c r="D9" s="27"/>
      <c r="F9" t="s">
        <v>155</v>
      </c>
    </row>
    <row r="10" spans="1:7" ht="15">
      <c r="A10" s="25">
        <v>20.18</v>
      </c>
      <c r="C10" s="23" t="s">
        <v>65</v>
      </c>
      <c r="D10" s="27"/>
      <c r="E10" s="27"/>
      <c r="F10" t="s">
        <v>156</v>
      </c>
      <c r="G10" t="s">
        <v>157</v>
      </c>
    </row>
    <row r="11" spans="1:6" ht="15">
      <c r="A11" s="25">
        <v>20.34</v>
      </c>
      <c r="C11" s="23" t="s">
        <v>66</v>
      </c>
      <c r="D11" s="27"/>
      <c r="F11" t="s">
        <v>158</v>
      </c>
    </row>
    <row r="12" spans="1:6" ht="30">
      <c r="A12" s="25">
        <v>20.6</v>
      </c>
      <c r="C12" s="28" t="s">
        <v>67</v>
      </c>
      <c r="D12" s="24"/>
      <c r="F12" t="s">
        <v>159</v>
      </c>
    </row>
    <row r="13" spans="1:6" ht="30">
      <c r="A13" s="25">
        <v>20.78</v>
      </c>
      <c r="C13" s="28" t="s">
        <v>68</v>
      </c>
      <c r="D13" s="24"/>
      <c r="F13" t="s">
        <v>160</v>
      </c>
    </row>
    <row r="14" spans="1:6" ht="15">
      <c r="A14" s="25">
        <v>20.99</v>
      </c>
      <c r="C14" s="29" t="s">
        <v>69</v>
      </c>
      <c r="D14" s="29"/>
      <c r="F14" t="s">
        <v>139</v>
      </c>
    </row>
    <row r="15" spans="1:6" ht="90">
      <c r="A15" s="25">
        <v>21.21</v>
      </c>
      <c r="C15" s="23" t="s">
        <v>66</v>
      </c>
      <c r="D15" s="27"/>
      <c r="E15" s="30" t="s">
        <v>70</v>
      </c>
      <c r="F15" t="s">
        <v>161</v>
      </c>
    </row>
    <row r="16" spans="1:6" ht="15">
      <c r="A16" s="25">
        <v>21.43</v>
      </c>
      <c r="C16" s="23" t="s">
        <v>67</v>
      </c>
      <c r="D16" s="31"/>
      <c r="F16" t="s">
        <v>162</v>
      </c>
    </row>
    <row r="17" spans="1:6" ht="15">
      <c r="A17" s="25">
        <v>21.44</v>
      </c>
      <c r="C17" s="23" t="s">
        <v>68</v>
      </c>
      <c r="D17" s="31"/>
      <c r="F17" t="s">
        <v>163</v>
      </c>
    </row>
    <row r="18" spans="1:3" ht="15">
      <c r="A18" s="25">
        <v>21.48</v>
      </c>
      <c r="C18" s="32" t="s">
        <v>71</v>
      </c>
    </row>
    <row r="19" spans="1:6" ht="15">
      <c r="A19" s="25">
        <v>22.03</v>
      </c>
      <c r="C19" s="33">
        <f>IF(D17="","","The limits for the "&amp;TEXT(D5,"0.00%")&amp;" Confidence Interval are "&amp;TEXT(D16,"0.00")&amp;" and "&amp;TEXT(D17,"0.00")&amp;". It is reasonable to assume that the population mean for '"&amp;E1&amp;"' is within our interval (given a "&amp;TEXT(1-D5,"0.00%")&amp;" risk). We are "&amp;TEXT(D5,"0.00%")&amp;" sure that the population mean is between these limits. However, we do take a "&amp;TEXT(1-D5,"0.00%")&amp;" risk that the Population means is not within our interval. If our population distribution is normally distributed or our n is large enough, if we were to construct 100 similar intervals, we would expect to find our population mean in "&amp;TEXT(D5*100,0)&amp;" of them, and "&amp;TEXT(100-D5*100,0)&amp;" would not contain the population mean.")</f>
      </c>
      <c r="D19" s="33"/>
      <c r="E19" s="33"/>
      <c r="F19" s="33"/>
    </row>
    <row r="20" ht="15">
      <c r="A20" s="25">
        <v>22.14</v>
      </c>
    </row>
    <row r="21" spans="1:6" ht="15">
      <c r="A21" s="25">
        <v>22.2</v>
      </c>
      <c r="D21" s="23" t="s">
        <v>31</v>
      </c>
      <c r="E21" s="23" t="s">
        <v>72</v>
      </c>
      <c r="F21" s="23" t="str">
        <f>"Confidence Interval = "&amp;TEXT(D5,"0.00%")&amp;" = P("&amp;TEXT(D16,"0.00")&amp;"&lt;=x&lt;="&amp;TEXT(D17,"0.00")&amp;")"</f>
        <v>Confidence Interval = 95.00% = P(0.00&lt;=x&lt;=0.00)</v>
      </c>
    </row>
    <row r="22" spans="1:6" ht="15">
      <c r="A22" s="25">
        <v>22.22</v>
      </c>
      <c r="D22" s="4">
        <f>D1-D4*4</f>
        <v>0</v>
      </c>
      <c r="E22" s="4" t="e">
        <f>NORMDIST(D22,$D$1,$D$4,0)</f>
        <v>#NUM!</v>
      </c>
      <c r="F22" s="4" t="e">
        <f>IF(AND(D22&gt;=$D$16,D22&lt;=$D$17),E22,"")</f>
        <v>#NUM!</v>
      </c>
    </row>
    <row r="23" spans="1:6" ht="15">
      <c r="A23" s="25">
        <v>22.24</v>
      </c>
      <c r="D23" s="4">
        <f>D22+0.01</f>
        <v>0.01</v>
      </c>
      <c r="E23" s="4" t="e">
        <f aca="true" t="shared" si="0" ref="E23:E86">NORMDIST(D23,$D$1,$D$4,0)</f>
        <v>#NUM!</v>
      </c>
      <c r="F23" s="4">
        <f aca="true" t="shared" si="1" ref="F23:F86">IF(AND(D23&gt;=$D$16,D23&lt;=$D$17),E23,"")</f>
      </c>
    </row>
    <row r="24" spans="1:6" ht="15">
      <c r="A24" s="25">
        <v>22.42</v>
      </c>
      <c r="D24" s="4">
        <f aca="true" t="shared" si="2" ref="D24:D87">D23+0.01</f>
        <v>0.02</v>
      </c>
      <c r="E24" s="4" t="e">
        <f t="shared" si="0"/>
        <v>#NUM!</v>
      </c>
      <c r="F24" s="4">
        <f t="shared" si="1"/>
      </c>
    </row>
    <row r="25" spans="1:6" ht="15">
      <c r="A25" s="25">
        <v>22.44</v>
      </c>
      <c r="D25" s="4">
        <f t="shared" si="2"/>
        <v>0.03</v>
      </c>
      <c r="E25" s="4" t="e">
        <f t="shared" si="0"/>
        <v>#NUM!</v>
      </c>
      <c r="F25" s="4">
        <f t="shared" si="1"/>
      </c>
    </row>
    <row r="26" spans="1:6" ht="15">
      <c r="A26" s="25">
        <v>22.55</v>
      </c>
      <c r="D26" s="4">
        <f t="shared" si="2"/>
        <v>0.04</v>
      </c>
      <c r="E26" s="4" t="e">
        <f t="shared" si="0"/>
        <v>#NUM!</v>
      </c>
      <c r="F26" s="4">
        <f t="shared" si="1"/>
      </c>
    </row>
    <row r="27" spans="1:6" ht="15">
      <c r="A27" s="25">
        <v>22.88</v>
      </c>
      <c r="D27" s="4">
        <f t="shared" si="2"/>
        <v>0.05</v>
      </c>
      <c r="E27" s="4" t="e">
        <f t="shared" si="0"/>
        <v>#NUM!</v>
      </c>
      <c r="F27" s="4">
        <f t="shared" si="1"/>
      </c>
    </row>
    <row r="28" spans="1:6" ht="15">
      <c r="A28" s="25">
        <v>23.12</v>
      </c>
      <c r="D28" s="4">
        <f t="shared" si="2"/>
        <v>0.060000000000000005</v>
      </c>
      <c r="E28" s="4" t="e">
        <f t="shared" si="0"/>
        <v>#NUM!</v>
      </c>
      <c r="F28" s="4">
        <f t="shared" si="1"/>
      </c>
    </row>
    <row r="29" spans="1:6" ht="15">
      <c r="A29" s="25">
        <v>23.62</v>
      </c>
      <c r="D29" s="4">
        <f t="shared" si="2"/>
        <v>0.07</v>
      </c>
      <c r="E29" s="4" t="e">
        <f t="shared" si="0"/>
        <v>#NUM!</v>
      </c>
      <c r="F29" s="4">
        <f t="shared" si="1"/>
      </c>
    </row>
    <row r="30" spans="1:6" ht="15">
      <c r="A30" s="25">
        <v>23.63</v>
      </c>
      <c r="D30" s="4">
        <f t="shared" si="2"/>
        <v>0.08</v>
      </c>
      <c r="E30" s="4" t="e">
        <f t="shared" si="0"/>
        <v>#NUM!</v>
      </c>
      <c r="F30" s="4">
        <f t="shared" si="1"/>
      </c>
    </row>
    <row r="31" spans="1:6" ht="15">
      <c r="A31" s="25">
        <v>23.89</v>
      </c>
      <c r="D31" s="4">
        <f t="shared" si="2"/>
        <v>0.09</v>
      </c>
      <c r="E31" s="4" t="e">
        <f t="shared" si="0"/>
        <v>#NUM!</v>
      </c>
      <c r="F31" s="4">
        <f t="shared" si="1"/>
      </c>
    </row>
    <row r="32" spans="1:6" ht="15">
      <c r="A32" s="25">
        <v>24.19</v>
      </c>
      <c r="D32" s="4">
        <f t="shared" si="2"/>
        <v>0.09999999999999999</v>
      </c>
      <c r="E32" s="4" t="e">
        <f t="shared" si="0"/>
        <v>#NUM!</v>
      </c>
      <c r="F32" s="4">
        <f t="shared" si="1"/>
      </c>
    </row>
    <row r="33" spans="1:6" ht="15">
      <c r="A33" s="25">
        <v>24.72</v>
      </c>
      <c r="D33" s="4">
        <f t="shared" si="2"/>
        <v>0.10999999999999999</v>
      </c>
      <c r="E33" s="4" t="e">
        <f t="shared" si="0"/>
        <v>#NUM!</v>
      </c>
      <c r="F33" s="4">
        <f t="shared" si="1"/>
      </c>
    </row>
    <row r="34" spans="1:6" ht="15">
      <c r="A34" s="25">
        <v>25.27</v>
      </c>
      <c r="D34" s="4">
        <f t="shared" si="2"/>
        <v>0.11999999999999998</v>
      </c>
      <c r="E34" s="4" t="e">
        <f t="shared" si="0"/>
        <v>#NUM!</v>
      </c>
      <c r="F34" s="4">
        <f t="shared" si="1"/>
      </c>
    </row>
    <row r="35" spans="1:6" ht="15">
      <c r="A35" s="25">
        <v>26.74</v>
      </c>
      <c r="D35" s="4">
        <f t="shared" si="2"/>
        <v>0.12999999999999998</v>
      </c>
      <c r="E35" s="4" t="e">
        <f t="shared" si="0"/>
        <v>#NUM!</v>
      </c>
      <c r="F35" s="4">
        <f t="shared" si="1"/>
      </c>
    </row>
    <row r="36" spans="1:6" ht="15">
      <c r="A36" s="25">
        <v>27.43</v>
      </c>
      <c r="D36" s="4">
        <f t="shared" si="2"/>
        <v>0.13999999999999999</v>
      </c>
      <c r="E36" s="4" t="e">
        <f t="shared" si="0"/>
        <v>#NUM!</v>
      </c>
      <c r="F36" s="4">
        <f t="shared" si="1"/>
      </c>
    </row>
    <row r="37" spans="1:6" ht="15">
      <c r="A37" s="25">
        <v>27.84</v>
      </c>
      <c r="D37" s="4">
        <f t="shared" si="2"/>
        <v>0.15</v>
      </c>
      <c r="E37" s="4" t="e">
        <f t="shared" si="0"/>
        <v>#NUM!</v>
      </c>
      <c r="F37" s="4">
        <f t="shared" si="1"/>
      </c>
    </row>
    <row r="38" spans="1:6" ht="15">
      <c r="A38" s="25">
        <v>28.38</v>
      </c>
      <c r="D38" s="4">
        <f t="shared" si="2"/>
        <v>0.16</v>
      </c>
      <c r="E38" s="4" t="e">
        <f t="shared" si="0"/>
        <v>#NUM!</v>
      </c>
      <c r="F38" s="4">
        <f t="shared" si="1"/>
      </c>
    </row>
    <row r="39" spans="1:6" ht="15">
      <c r="A39" s="25">
        <v>28.56</v>
      </c>
      <c r="D39" s="4">
        <f t="shared" si="2"/>
        <v>0.17</v>
      </c>
      <c r="E39" s="4" t="e">
        <f t="shared" si="0"/>
        <v>#NUM!</v>
      </c>
      <c r="F39" s="4">
        <f t="shared" si="1"/>
      </c>
    </row>
    <row r="40" spans="1:6" ht="15">
      <c r="A40" s="25">
        <v>29.29</v>
      </c>
      <c r="D40" s="4">
        <f t="shared" si="2"/>
        <v>0.18000000000000002</v>
      </c>
      <c r="E40" s="4" t="e">
        <f t="shared" si="0"/>
        <v>#NUM!</v>
      </c>
      <c r="F40" s="4">
        <f t="shared" si="1"/>
      </c>
    </row>
    <row r="41" spans="1:6" ht="15">
      <c r="A41" s="25">
        <v>30.04</v>
      </c>
      <c r="D41" s="4">
        <f t="shared" si="2"/>
        <v>0.19000000000000003</v>
      </c>
      <c r="E41" s="4" t="e">
        <f t="shared" si="0"/>
        <v>#NUM!</v>
      </c>
      <c r="F41" s="4">
        <f t="shared" si="1"/>
      </c>
    </row>
    <row r="42" spans="1:6" ht="15">
      <c r="A42" s="25">
        <v>30.25</v>
      </c>
      <c r="D42" s="4">
        <f t="shared" si="2"/>
        <v>0.20000000000000004</v>
      </c>
      <c r="E42" s="4" t="e">
        <f t="shared" si="0"/>
        <v>#NUM!</v>
      </c>
      <c r="F42" s="4">
        <f t="shared" si="1"/>
      </c>
    </row>
    <row r="43" spans="1:6" ht="15">
      <c r="A43" s="25">
        <v>30.43</v>
      </c>
      <c r="D43" s="4">
        <f t="shared" si="2"/>
        <v>0.21000000000000005</v>
      </c>
      <c r="E43" s="4" t="e">
        <f t="shared" si="0"/>
        <v>#NUM!</v>
      </c>
      <c r="F43" s="4">
        <f t="shared" si="1"/>
      </c>
    </row>
    <row r="44" spans="1:6" ht="15">
      <c r="A44" s="25">
        <v>30.76</v>
      </c>
      <c r="D44" s="4">
        <f t="shared" si="2"/>
        <v>0.22000000000000006</v>
      </c>
      <c r="E44" s="4" t="e">
        <f t="shared" si="0"/>
        <v>#NUM!</v>
      </c>
      <c r="F44" s="4">
        <f t="shared" si="1"/>
      </c>
    </row>
    <row r="45" spans="1:6" ht="15">
      <c r="A45" s="25">
        <v>32.36</v>
      </c>
      <c r="D45" s="4">
        <f t="shared" si="2"/>
        <v>0.23000000000000007</v>
      </c>
      <c r="E45" s="4" t="e">
        <f t="shared" si="0"/>
        <v>#NUM!</v>
      </c>
      <c r="F45" s="4">
        <f t="shared" si="1"/>
      </c>
    </row>
    <row r="46" spans="1:6" ht="15">
      <c r="A46" s="25">
        <v>32.72</v>
      </c>
      <c r="D46" s="4">
        <f t="shared" si="2"/>
        <v>0.24000000000000007</v>
      </c>
      <c r="E46" s="4" t="e">
        <f t="shared" si="0"/>
        <v>#NUM!</v>
      </c>
      <c r="F46" s="4">
        <f t="shared" si="1"/>
      </c>
    </row>
    <row r="47" spans="1:6" ht="15">
      <c r="A47" s="25">
        <v>34.4</v>
      </c>
      <c r="D47" s="4">
        <f t="shared" si="2"/>
        <v>0.25000000000000006</v>
      </c>
      <c r="E47" s="4" t="e">
        <f t="shared" si="0"/>
        <v>#NUM!</v>
      </c>
      <c r="F47" s="4">
        <f t="shared" si="1"/>
      </c>
    </row>
    <row r="48" spans="1:6" ht="15">
      <c r="A48" s="25">
        <v>37.21</v>
      </c>
      <c r="D48" s="4">
        <f t="shared" si="2"/>
        <v>0.26000000000000006</v>
      </c>
      <c r="E48" s="4" t="e">
        <f t="shared" si="0"/>
        <v>#NUM!</v>
      </c>
      <c r="F48" s="4">
        <f t="shared" si="1"/>
      </c>
    </row>
    <row r="49" spans="1:6" ht="15">
      <c r="A49" s="25">
        <v>39.22</v>
      </c>
      <c r="D49" s="4">
        <f t="shared" si="2"/>
        <v>0.2700000000000001</v>
      </c>
      <c r="E49" s="4" t="e">
        <f t="shared" si="0"/>
        <v>#NUM!</v>
      </c>
      <c r="F49" s="4">
        <f t="shared" si="1"/>
      </c>
    </row>
    <row r="50" spans="1:6" ht="15">
      <c r="A50" s="25">
        <v>42.18</v>
      </c>
      <c r="D50" s="4">
        <f t="shared" si="2"/>
        <v>0.2800000000000001</v>
      </c>
      <c r="E50" s="4" t="e">
        <f t="shared" si="0"/>
        <v>#NUM!</v>
      </c>
      <c r="F50" s="4">
        <f t="shared" si="1"/>
      </c>
    </row>
    <row r="51" spans="4:6" ht="15">
      <c r="D51" s="4">
        <f t="shared" si="2"/>
        <v>0.2900000000000001</v>
      </c>
      <c r="E51" s="4" t="e">
        <f t="shared" si="0"/>
        <v>#NUM!</v>
      </c>
      <c r="F51" s="4">
        <f t="shared" si="1"/>
      </c>
    </row>
    <row r="52" spans="4:6" ht="15">
      <c r="D52" s="4">
        <f t="shared" si="2"/>
        <v>0.3000000000000001</v>
      </c>
      <c r="E52" s="4" t="e">
        <f t="shared" si="0"/>
        <v>#NUM!</v>
      </c>
      <c r="F52" s="4">
        <f t="shared" si="1"/>
      </c>
    </row>
    <row r="53" spans="4:6" ht="15">
      <c r="D53" s="4">
        <f t="shared" si="2"/>
        <v>0.3100000000000001</v>
      </c>
      <c r="E53" s="4" t="e">
        <f t="shared" si="0"/>
        <v>#NUM!</v>
      </c>
      <c r="F53" s="4">
        <f t="shared" si="1"/>
      </c>
    </row>
    <row r="54" spans="4:6" ht="15">
      <c r="D54" s="4">
        <f t="shared" si="2"/>
        <v>0.3200000000000001</v>
      </c>
      <c r="E54" s="4" t="e">
        <f t="shared" si="0"/>
        <v>#NUM!</v>
      </c>
      <c r="F54" s="4">
        <f t="shared" si="1"/>
      </c>
    </row>
    <row r="55" spans="4:6" ht="15">
      <c r="D55" s="4">
        <f t="shared" si="2"/>
        <v>0.3300000000000001</v>
      </c>
      <c r="E55" s="4" t="e">
        <f t="shared" si="0"/>
        <v>#NUM!</v>
      </c>
      <c r="F55" s="4">
        <f t="shared" si="1"/>
      </c>
    </row>
    <row r="56" spans="4:6" ht="15">
      <c r="D56" s="4">
        <f t="shared" si="2"/>
        <v>0.34000000000000014</v>
      </c>
      <c r="E56" s="4" t="e">
        <f t="shared" si="0"/>
        <v>#NUM!</v>
      </c>
      <c r="F56" s="4">
        <f t="shared" si="1"/>
      </c>
    </row>
    <row r="57" spans="4:6" ht="15">
      <c r="D57" s="4">
        <f t="shared" si="2"/>
        <v>0.35000000000000014</v>
      </c>
      <c r="E57" s="4" t="e">
        <f t="shared" si="0"/>
        <v>#NUM!</v>
      </c>
      <c r="F57" s="4">
        <f t="shared" si="1"/>
      </c>
    </row>
    <row r="58" spans="4:6" ht="15">
      <c r="D58" s="4">
        <f t="shared" si="2"/>
        <v>0.36000000000000015</v>
      </c>
      <c r="E58" s="4" t="e">
        <f t="shared" si="0"/>
        <v>#NUM!</v>
      </c>
      <c r="F58" s="4">
        <f t="shared" si="1"/>
      </c>
    </row>
    <row r="59" spans="4:6" ht="15">
      <c r="D59" s="4">
        <f t="shared" si="2"/>
        <v>0.37000000000000016</v>
      </c>
      <c r="E59" s="4" t="e">
        <f t="shared" si="0"/>
        <v>#NUM!</v>
      </c>
      <c r="F59" s="4">
        <f t="shared" si="1"/>
      </c>
    </row>
    <row r="60" spans="4:6" ht="15">
      <c r="D60" s="4">
        <f t="shared" si="2"/>
        <v>0.38000000000000017</v>
      </c>
      <c r="E60" s="4" t="e">
        <f t="shared" si="0"/>
        <v>#NUM!</v>
      </c>
      <c r="F60" s="4">
        <f t="shared" si="1"/>
      </c>
    </row>
    <row r="61" spans="4:6" ht="15">
      <c r="D61" s="4">
        <f t="shared" si="2"/>
        <v>0.3900000000000002</v>
      </c>
      <c r="E61" s="4" t="e">
        <f t="shared" si="0"/>
        <v>#NUM!</v>
      </c>
      <c r="F61" s="4">
        <f t="shared" si="1"/>
      </c>
    </row>
    <row r="62" spans="4:6" ht="15">
      <c r="D62" s="4">
        <f t="shared" si="2"/>
        <v>0.4000000000000002</v>
      </c>
      <c r="E62" s="4" t="e">
        <f t="shared" si="0"/>
        <v>#NUM!</v>
      </c>
      <c r="F62" s="4">
        <f t="shared" si="1"/>
      </c>
    </row>
    <row r="63" spans="4:6" ht="15">
      <c r="D63" s="4">
        <f t="shared" si="2"/>
        <v>0.4100000000000002</v>
      </c>
      <c r="E63" s="4" t="e">
        <f t="shared" si="0"/>
        <v>#NUM!</v>
      </c>
      <c r="F63" s="4">
        <f t="shared" si="1"/>
      </c>
    </row>
    <row r="64" spans="4:6" ht="15">
      <c r="D64" s="4">
        <f t="shared" si="2"/>
        <v>0.4200000000000002</v>
      </c>
      <c r="E64" s="4" t="e">
        <f t="shared" si="0"/>
        <v>#NUM!</v>
      </c>
      <c r="F64" s="4">
        <f t="shared" si="1"/>
      </c>
    </row>
    <row r="65" spans="4:6" ht="15">
      <c r="D65" s="4">
        <f t="shared" si="2"/>
        <v>0.4300000000000002</v>
      </c>
      <c r="E65" s="4" t="e">
        <f t="shared" si="0"/>
        <v>#NUM!</v>
      </c>
      <c r="F65" s="4">
        <f t="shared" si="1"/>
      </c>
    </row>
    <row r="66" spans="4:6" ht="15">
      <c r="D66" s="4">
        <f t="shared" si="2"/>
        <v>0.4400000000000002</v>
      </c>
      <c r="E66" s="4" t="e">
        <f t="shared" si="0"/>
        <v>#NUM!</v>
      </c>
      <c r="F66" s="4">
        <f t="shared" si="1"/>
      </c>
    </row>
    <row r="67" spans="4:6" ht="15">
      <c r="D67" s="4">
        <f t="shared" si="2"/>
        <v>0.45000000000000023</v>
      </c>
      <c r="E67" s="4" t="e">
        <f t="shared" si="0"/>
        <v>#NUM!</v>
      </c>
      <c r="F67" s="4">
        <f t="shared" si="1"/>
      </c>
    </row>
    <row r="68" spans="4:6" ht="15">
      <c r="D68" s="4">
        <f t="shared" si="2"/>
        <v>0.46000000000000024</v>
      </c>
      <c r="E68" s="4" t="e">
        <f t="shared" si="0"/>
        <v>#NUM!</v>
      </c>
      <c r="F68" s="4">
        <f t="shared" si="1"/>
      </c>
    </row>
    <row r="69" spans="4:6" ht="15">
      <c r="D69" s="4">
        <f t="shared" si="2"/>
        <v>0.47000000000000025</v>
      </c>
      <c r="E69" s="4" t="e">
        <f t="shared" si="0"/>
        <v>#NUM!</v>
      </c>
      <c r="F69" s="4">
        <f t="shared" si="1"/>
      </c>
    </row>
    <row r="70" spans="4:6" ht="15">
      <c r="D70" s="4">
        <f t="shared" si="2"/>
        <v>0.48000000000000026</v>
      </c>
      <c r="E70" s="4" t="e">
        <f t="shared" si="0"/>
        <v>#NUM!</v>
      </c>
      <c r="F70" s="4">
        <f t="shared" si="1"/>
      </c>
    </row>
    <row r="71" spans="4:6" ht="15">
      <c r="D71" s="4">
        <f t="shared" si="2"/>
        <v>0.49000000000000027</v>
      </c>
      <c r="E71" s="4" t="e">
        <f t="shared" si="0"/>
        <v>#NUM!</v>
      </c>
      <c r="F71" s="4">
        <f t="shared" si="1"/>
      </c>
    </row>
    <row r="72" spans="4:6" ht="15">
      <c r="D72" s="4">
        <f t="shared" si="2"/>
        <v>0.5000000000000002</v>
      </c>
      <c r="E72" s="4" t="e">
        <f t="shared" si="0"/>
        <v>#NUM!</v>
      </c>
      <c r="F72" s="4">
        <f t="shared" si="1"/>
      </c>
    </row>
    <row r="73" spans="4:6" ht="15">
      <c r="D73" s="4">
        <f t="shared" si="2"/>
        <v>0.5100000000000002</v>
      </c>
      <c r="E73" s="4" t="e">
        <f t="shared" si="0"/>
        <v>#NUM!</v>
      </c>
      <c r="F73" s="4">
        <f t="shared" si="1"/>
      </c>
    </row>
    <row r="74" spans="4:6" ht="15">
      <c r="D74" s="4">
        <f t="shared" si="2"/>
        <v>0.5200000000000002</v>
      </c>
      <c r="E74" s="4" t="e">
        <f t="shared" si="0"/>
        <v>#NUM!</v>
      </c>
      <c r="F74" s="4">
        <f t="shared" si="1"/>
      </c>
    </row>
    <row r="75" spans="4:6" ht="15">
      <c r="D75" s="4">
        <f t="shared" si="2"/>
        <v>0.5300000000000002</v>
      </c>
      <c r="E75" s="4" t="e">
        <f t="shared" si="0"/>
        <v>#NUM!</v>
      </c>
      <c r="F75" s="4">
        <f t="shared" si="1"/>
      </c>
    </row>
    <row r="76" spans="4:6" ht="15">
      <c r="D76" s="4">
        <f t="shared" si="2"/>
        <v>0.5400000000000003</v>
      </c>
      <c r="E76" s="4" t="e">
        <f t="shared" si="0"/>
        <v>#NUM!</v>
      </c>
      <c r="F76" s="4">
        <f t="shared" si="1"/>
      </c>
    </row>
    <row r="77" spans="4:6" ht="15">
      <c r="D77" s="4">
        <f t="shared" si="2"/>
        <v>0.5500000000000003</v>
      </c>
      <c r="E77" s="4" t="e">
        <f t="shared" si="0"/>
        <v>#NUM!</v>
      </c>
      <c r="F77" s="4">
        <f t="shared" si="1"/>
      </c>
    </row>
    <row r="78" spans="4:6" ht="15">
      <c r="D78" s="4">
        <f t="shared" si="2"/>
        <v>0.5600000000000003</v>
      </c>
      <c r="E78" s="4" t="e">
        <f t="shared" si="0"/>
        <v>#NUM!</v>
      </c>
      <c r="F78" s="4">
        <f t="shared" si="1"/>
      </c>
    </row>
    <row r="79" spans="4:6" ht="15">
      <c r="D79" s="4">
        <f t="shared" si="2"/>
        <v>0.5700000000000003</v>
      </c>
      <c r="E79" s="4" t="e">
        <f t="shared" si="0"/>
        <v>#NUM!</v>
      </c>
      <c r="F79" s="4">
        <f t="shared" si="1"/>
      </c>
    </row>
    <row r="80" spans="4:6" ht="15">
      <c r="D80" s="4">
        <f t="shared" si="2"/>
        <v>0.5800000000000003</v>
      </c>
      <c r="E80" s="4" t="e">
        <f t="shared" si="0"/>
        <v>#NUM!</v>
      </c>
      <c r="F80" s="4">
        <f t="shared" si="1"/>
      </c>
    </row>
    <row r="81" spans="4:6" ht="15">
      <c r="D81" s="4">
        <f t="shared" si="2"/>
        <v>0.5900000000000003</v>
      </c>
      <c r="E81" s="4" t="e">
        <f t="shared" si="0"/>
        <v>#NUM!</v>
      </c>
      <c r="F81" s="4">
        <f t="shared" si="1"/>
      </c>
    </row>
    <row r="82" spans="4:6" ht="15">
      <c r="D82" s="4">
        <f t="shared" si="2"/>
        <v>0.6000000000000003</v>
      </c>
      <c r="E82" s="4" t="e">
        <f t="shared" si="0"/>
        <v>#NUM!</v>
      </c>
      <c r="F82" s="4">
        <f t="shared" si="1"/>
      </c>
    </row>
    <row r="83" spans="4:6" ht="15">
      <c r="D83" s="4">
        <f t="shared" si="2"/>
        <v>0.6100000000000003</v>
      </c>
      <c r="E83" s="4" t="e">
        <f t="shared" si="0"/>
        <v>#NUM!</v>
      </c>
      <c r="F83" s="4">
        <f t="shared" si="1"/>
      </c>
    </row>
    <row r="84" spans="4:6" ht="15">
      <c r="D84" s="4">
        <f t="shared" si="2"/>
        <v>0.6200000000000003</v>
      </c>
      <c r="E84" s="4" t="e">
        <f t="shared" si="0"/>
        <v>#NUM!</v>
      </c>
      <c r="F84" s="4">
        <f t="shared" si="1"/>
      </c>
    </row>
    <row r="85" spans="4:6" ht="15">
      <c r="D85" s="4">
        <f t="shared" si="2"/>
        <v>0.6300000000000003</v>
      </c>
      <c r="E85" s="4" t="e">
        <f t="shared" si="0"/>
        <v>#NUM!</v>
      </c>
      <c r="F85" s="4">
        <f t="shared" si="1"/>
      </c>
    </row>
    <row r="86" spans="4:6" ht="15">
      <c r="D86" s="4">
        <f t="shared" si="2"/>
        <v>0.6400000000000003</v>
      </c>
      <c r="E86" s="4" t="e">
        <f t="shared" si="0"/>
        <v>#NUM!</v>
      </c>
      <c r="F86" s="4">
        <f t="shared" si="1"/>
      </c>
    </row>
    <row r="87" spans="4:6" ht="15">
      <c r="D87" s="4">
        <f t="shared" si="2"/>
        <v>0.6500000000000004</v>
      </c>
      <c r="E87" s="4" t="e">
        <f aca="true" t="shared" si="3" ref="E87:E150">NORMDIST(D87,$D$1,$D$4,0)</f>
        <v>#NUM!</v>
      </c>
      <c r="F87" s="4">
        <f aca="true" t="shared" si="4" ref="F87:F150">IF(AND(D87&gt;=$D$16,D87&lt;=$D$17),E87,"")</f>
      </c>
    </row>
    <row r="88" spans="4:6" ht="15">
      <c r="D88" s="4">
        <f aca="true" t="shared" si="5" ref="D88:D151">D87+0.01</f>
        <v>0.6600000000000004</v>
      </c>
      <c r="E88" s="4" t="e">
        <f t="shared" si="3"/>
        <v>#NUM!</v>
      </c>
      <c r="F88" s="4">
        <f t="shared" si="4"/>
      </c>
    </row>
    <row r="89" spans="4:6" ht="15">
      <c r="D89" s="4">
        <f t="shared" si="5"/>
        <v>0.6700000000000004</v>
      </c>
      <c r="E89" s="4" t="e">
        <f t="shared" si="3"/>
        <v>#NUM!</v>
      </c>
      <c r="F89" s="4">
        <f t="shared" si="4"/>
      </c>
    </row>
    <row r="90" spans="4:6" ht="15">
      <c r="D90" s="4">
        <f t="shared" si="5"/>
        <v>0.6800000000000004</v>
      </c>
      <c r="E90" s="4" t="e">
        <f t="shared" si="3"/>
        <v>#NUM!</v>
      </c>
      <c r="F90" s="4">
        <f t="shared" si="4"/>
      </c>
    </row>
    <row r="91" spans="4:6" ht="15">
      <c r="D91" s="4">
        <f t="shared" si="5"/>
        <v>0.6900000000000004</v>
      </c>
      <c r="E91" s="4" t="e">
        <f t="shared" si="3"/>
        <v>#NUM!</v>
      </c>
      <c r="F91" s="4">
        <f t="shared" si="4"/>
      </c>
    </row>
    <row r="92" spans="4:6" ht="15">
      <c r="D92" s="4">
        <f t="shared" si="5"/>
        <v>0.7000000000000004</v>
      </c>
      <c r="E92" s="4" t="e">
        <f t="shared" si="3"/>
        <v>#NUM!</v>
      </c>
      <c r="F92" s="4">
        <f t="shared" si="4"/>
      </c>
    </row>
    <row r="93" spans="4:6" ht="15">
      <c r="D93" s="4">
        <f t="shared" si="5"/>
        <v>0.7100000000000004</v>
      </c>
      <c r="E93" s="4" t="e">
        <f t="shared" si="3"/>
        <v>#NUM!</v>
      </c>
      <c r="F93" s="4">
        <f t="shared" si="4"/>
      </c>
    </row>
    <row r="94" spans="4:6" ht="15">
      <c r="D94" s="4">
        <f t="shared" si="5"/>
        <v>0.7200000000000004</v>
      </c>
      <c r="E94" s="4" t="e">
        <f t="shared" si="3"/>
        <v>#NUM!</v>
      </c>
      <c r="F94" s="4">
        <f t="shared" si="4"/>
      </c>
    </row>
    <row r="95" spans="4:6" ht="15">
      <c r="D95" s="4">
        <f t="shared" si="5"/>
        <v>0.7300000000000004</v>
      </c>
      <c r="E95" s="4" t="e">
        <f t="shared" si="3"/>
        <v>#NUM!</v>
      </c>
      <c r="F95" s="4">
        <f t="shared" si="4"/>
      </c>
    </row>
    <row r="96" spans="4:6" ht="15">
      <c r="D96" s="4">
        <f t="shared" si="5"/>
        <v>0.7400000000000004</v>
      </c>
      <c r="E96" s="4" t="e">
        <f t="shared" si="3"/>
        <v>#NUM!</v>
      </c>
      <c r="F96" s="4">
        <f t="shared" si="4"/>
      </c>
    </row>
    <row r="97" spans="4:6" ht="15">
      <c r="D97" s="4">
        <f t="shared" si="5"/>
        <v>0.7500000000000004</v>
      </c>
      <c r="E97" s="4" t="e">
        <f t="shared" si="3"/>
        <v>#NUM!</v>
      </c>
      <c r="F97" s="4">
        <f t="shared" si="4"/>
      </c>
    </row>
    <row r="98" spans="4:6" ht="15">
      <c r="D98" s="4">
        <f t="shared" si="5"/>
        <v>0.7600000000000005</v>
      </c>
      <c r="E98" s="4" t="e">
        <f t="shared" si="3"/>
        <v>#NUM!</v>
      </c>
      <c r="F98" s="4">
        <f t="shared" si="4"/>
      </c>
    </row>
    <row r="99" spans="4:6" ht="15">
      <c r="D99" s="4">
        <f t="shared" si="5"/>
        <v>0.7700000000000005</v>
      </c>
      <c r="E99" s="4" t="e">
        <f t="shared" si="3"/>
        <v>#NUM!</v>
      </c>
      <c r="F99" s="4">
        <f t="shared" si="4"/>
      </c>
    </row>
    <row r="100" spans="4:6" ht="15">
      <c r="D100" s="4">
        <f t="shared" si="5"/>
        <v>0.7800000000000005</v>
      </c>
      <c r="E100" s="4" t="e">
        <f t="shared" si="3"/>
        <v>#NUM!</v>
      </c>
      <c r="F100" s="4">
        <f t="shared" si="4"/>
      </c>
    </row>
    <row r="101" spans="4:6" ht="15">
      <c r="D101" s="4">
        <f t="shared" si="5"/>
        <v>0.7900000000000005</v>
      </c>
      <c r="E101" s="4" t="e">
        <f t="shared" si="3"/>
        <v>#NUM!</v>
      </c>
      <c r="F101" s="4">
        <f t="shared" si="4"/>
      </c>
    </row>
    <row r="102" spans="4:6" ht="15">
      <c r="D102" s="4">
        <f t="shared" si="5"/>
        <v>0.8000000000000005</v>
      </c>
      <c r="E102" s="4" t="e">
        <f t="shared" si="3"/>
        <v>#NUM!</v>
      </c>
      <c r="F102" s="4">
        <f t="shared" si="4"/>
      </c>
    </row>
    <row r="103" spans="4:6" ht="15">
      <c r="D103" s="4">
        <f t="shared" si="5"/>
        <v>0.8100000000000005</v>
      </c>
      <c r="E103" s="4" t="e">
        <f t="shared" si="3"/>
        <v>#NUM!</v>
      </c>
      <c r="F103" s="4">
        <f t="shared" si="4"/>
      </c>
    </row>
    <row r="104" spans="4:6" ht="15">
      <c r="D104" s="4">
        <f t="shared" si="5"/>
        <v>0.8200000000000005</v>
      </c>
      <c r="E104" s="4" t="e">
        <f t="shared" si="3"/>
        <v>#NUM!</v>
      </c>
      <c r="F104" s="4">
        <f t="shared" si="4"/>
      </c>
    </row>
    <row r="105" spans="4:6" ht="15">
      <c r="D105" s="4">
        <f t="shared" si="5"/>
        <v>0.8300000000000005</v>
      </c>
      <c r="E105" s="4" t="e">
        <f t="shared" si="3"/>
        <v>#NUM!</v>
      </c>
      <c r="F105" s="4">
        <f t="shared" si="4"/>
      </c>
    </row>
    <row r="106" spans="4:6" ht="15">
      <c r="D106" s="4">
        <f t="shared" si="5"/>
        <v>0.8400000000000005</v>
      </c>
      <c r="E106" s="4" t="e">
        <f t="shared" si="3"/>
        <v>#NUM!</v>
      </c>
      <c r="F106" s="4">
        <f t="shared" si="4"/>
      </c>
    </row>
    <row r="107" spans="4:6" ht="15">
      <c r="D107" s="4">
        <f t="shared" si="5"/>
        <v>0.8500000000000005</v>
      </c>
      <c r="E107" s="4" t="e">
        <f t="shared" si="3"/>
        <v>#NUM!</v>
      </c>
      <c r="F107" s="4">
        <f t="shared" si="4"/>
      </c>
    </row>
    <row r="108" spans="4:6" ht="15">
      <c r="D108" s="4">
        <f t="shared" si="5"/>
        <v>0.8600000000000005</v>
      </c>
      <c r="E108" s="4" t="e">
        <f t="shared" si="3"/>
        <v>#NUM!</v>
      </c>
      <c r="F108" s="4">
        <f t="shared" si="4"/>
      </c>
    </row>
    <row r="109" spans="4:6" ht="15">
      <c r="D109" s="4">
        <f t="shared" si="5"/>
        <v>0.8700000000000006</v>
      </c>
      <c r="E109" s="4" t="e">
        <f t="shared" si="3"/>
        <v>#NUM!</v>
      </c>
      <c r="F109" s="4">
        <f t="shared" si="4"/>
      </c>
    </row>
    <row r="110" spans="4:6" ht="15">
      <c r="D110" s="4">
        <f t="shared" si="5"/>
        <v>0.8800000000000006</v>
      </c>
      <c r="E110" s="4" t="e">
        <f t="shared" si="3"/>
        <v>#NUM!</v>
      </c>
      <c r="F110" s="4">
        <f t="shared" si="4"/>
      </c>
    </row>
    <row r="111" spans="4:6" ht="15">
      <c r="D111" s="4">
        <f t="shared" si="5"/>
        <v>0.8900000000000006</v>
      </c>
      <c r="E111" s="4" t="e">
        <f t="shared" si="3"/>
        <v>#NUM!</v>
      </c>
      <c r="F111" s="4">
        <f t="shared" si="4"/>
      </c>
    </row>
    <row r="112" spans="4:6" ht="15">
      <c r="D112" s="4">
        <f t="shared" si="5"/>
        <v>0.9000000000000006</v>
      </c>
      <c r="E112" s="4" t="e">
        <f t="shared" si="3"/>
        <v>#NUM!</v>
      </c>
      <c r="F112" s="4">
        <f t="shared" si="4"/>
      </c>
    </row>
    <row r="113" spans="4:6" ht="15">
      <c r="D113" s="4">
        <f t="shared" si="5"/>
        <v>0.9100000000000006</v>
      </c>
      <c r="E113" s="4" t="e">
        <f t="shared" si="3"/>
        <v>#NUM!</v>
      </c>
      <c r="F113" s="4">
        <f t="shared" si="4"/>
      </c>
    </row>
    <row r="114" spans="4:6" ht="15">
      <c r="D114" s="4">
        <f t="shared" si="5"/>
        <v>0.9200000000000006</v>
      </c>
      <c r="E114" s="4" t="e">
        <f t="shared" si="3"/>
        <v>#NUM!</v>
      </c>
      <c r="F114" s="4">
        <f t="shared" si="4"/>
      </c>
    </row>
    <row r="115" spans="4:6" ht="15">
      <c r="D115" s="4">
        <f t="shared" si="5"/>
        <v>0.9300000000000006</v>
      </c>
      <c r="E115" s="4" t="e">
        <f t="shared" si="3"/>
        <v>#NUM!</v>
      </c>
      <c r="F115" s="4">
        <f t="shared" si="4"/>
      </c>
    </row>
    <row r="116" spans="4:6" ht="15">
      <c r="D116" s="4">
        <f t="shared" si="5"/>
        <v>0.9400000000000006</v>
      </c>
      <c r="E116" s="4" t="e">
        <f t="shared" si="3"/>
        <v>#NUM!</v>
      </c>
      <c r="F116" s="4">
        <f t="shared" si="4"/>
      </c>
    </row>
    <row r="117" spans="4:6" ht="15">
      <c r="D117" s="4">
        <f t="shared" si="5"/>
        <v>0.9500000000000006</v>
      </c>
      <c r="E117" s="4" t="e">
        <f t="shared" si="3"/>
        <v>#NUM!</v>
      </c>
      <c r="F117" s="4">
        <f t="shared" si="4"/>
      </c>
    </row>
    <row r="118" spans="4:6" ht="15">
      <c r="D118" s="4">
        <f t="shared" si="5"/>
        <v>0.9600000000000006</v>
      </c>
      <c r="E118" s="4" t="e">
        <f t="shared" si="3"/>
        <v>#NUM!</v>
      </c>
      <c r="F118" s="4">
        <f t="shared" si="4"/>
      </c>
    </row>
    <row r="119" spans="4:6" ht="15">
      <c r="D119" s="4">
        <f t="shared" si="5"/>
        <v>0.9700000000000006</v>
      </c>
      <c r="E119" s="4" t="e">
        <f t="shared" si="3"/>
        <v>#NUM!</v>
      </c>
      <c r="F119" s="4">
        <f t="shared" si="4"/>
      </c>
    </row>
    <row r="120" spans="4:6" ht="15">
      <c r="D120" s="4">
        <f t="shared" si="5"/>
        <v>0.9800000000000006</v>
      </c>
      <c r="E120" s="4" t="e">
        <f t="shared" si="3"/>
        <v>#NUM!</v>
      </c>
      <c r="F120" s="4">
        <f t="shared" si="4"/>
      </c>
    </row>
    <row r="121" spans="4:6" ht="15">
      <c r="D121" s="4">
        <f t="shared" si="5"/>
        <v>0.9900000000000007</v>
      </c>
      <c r="E121" s="4" t="e">
        <f t="shared" si="3"/>
        <v>#NUM!</v>
      </c>
      <c r="F121" s="4">
        <f t="shared" si="4"/>
      </c>
    </row>
    <row r="122" spans="4:6" ht="15">
      <c r="D122" s="4">
        <f t="shared" si="5"/>
        <v>1.0000000000000007</v>
      </c>
      <c r="E122" s="4" t="e">
        <f t="shared" si="3"/>
        <v>#NUM!</v>
      </c>
      <c r="F122" s="4">
        <f t="shared" si="4"/>
      </c>
    </row>
    <row r="123" spans="4:6" ht="15">
      <c r="D123" s="4">
        <f t="shared" si="5"/>
        <v>1.0100000000000007</v>
      </c>
      <c r="E123" s="4" t="e">
        <f t="shared" si="3"/>
        <v>#NUM!</v>
      </c>
      <c r="F123" s="4">
        <f t="shared" si="4"/>
      </c>
    </row>
    <row r="124" spans="4:6" ht="15">
      <c r="D124" s="4">
        <f t="shared" si="5"/>
        <v>1.0200000000000007</v>
      </c>
      <c r="E124" s="4" t="e">
        <f t="shared" si="3"/>
        <v>#NUM!</v>
      </c>
      <c r="F124" s="4">
        <f t="shared" si="4"/>
      </c>
    </row>
    <row r="125" spans="4:6" ht="15">
      <c r="D125" s="4">
        <f t="shared" si="5"/>
        <v>1.0300000000000007</v>
      </c>
      <c r="E125" s="4" t="e">
        <f t="shared" si="3"/>
        <v>#NUM!</v>
      </c>
      <c r="F125" s="4">
        <f t="shared" si="4"/>
      </c>
    </row>
    <row r="126" spans="4:6" ht="15">
      <c r="D126" s="4">
        <f t="shared" si="5"/>
        <v>1.0400000000000007</v>
      </c>
      <c r="E126" s="4" t="e">
        <f t="shared" si="3"/>
        <v>#NUM!</v>
      </c>
      <c r="F126" s="4">
        <f t="shared" si="4"/>
      </c>
    </row>
    <row r="127" spans="4:6" ht="15">
      <c r="D127" s="4">
        <f t="shared" si="5"/>
        <v>1.0500000000000007</v>
      </c>
      <c r="E127" s="4" t="e">
        <f t="shared" si="3"/>
        <v>#NUM!</v>
      </c>
      <c r="F127" s="4">
        <f t="shared" si="4"/>
      </c>
    </row>
    <row r="128" spans="4:6" ht="15">
      <c r="D128" s="4">
        <f t="shared" si="5"/>
        <v>1.0600000000000007</v>
      </c>
      <c r="E128" s="4" t="e">
        <f t="shared" si="3"/>
        <v>#NUM!</v>
      </c>
      <c r="F128" s="4">
        <f t="shared" si="4"/>
      </c>
    </row>
    <row r="129" spans="4:6" ht="15">
      <c r="D129" s="4">
        <f t="shared" si="5"/>
        <v>1.0700000000000007</v>
      </c>
      <c r="E129" s="4" t="e">
        <f t="shared" si="3"/>
        <v>#NUM!</v>
      </c>
      <c r="F129" s="4">
        <f t="shared" si="4"/>
      </c>
    </row>
    <row r="130" spans="4:6" ht="15">
      <c r="D130" s="4">
        <f t="shared" si="5"/>
        <v>1.0800000000000007</v>
      </c>
      <c r="E130" s="4" t="e">
        <f t="shared" si="3"/>
        <v>#NUM!</v>
      </c>
      <c r="F130" s="4">
        <f t="shared" si="4"/>
      </c>
    </row>
    <row r="131" spans="4:6" ht="15">
      <c r="D131" s="4">
        <f t="shared" si="5"/>
        <v>1.0900000000000007</v>
      </c>
      <c r="E131" s="4" t="e">
        <f t="shared" si="3"/>
        <v>#NUM!</v>
      </c>
      <c r="F131" s="4">
        <f t="shared" si="4"/>
      </c>
    </row>
    <row r="132" spans="4:6" ht="15">
      <c r="D132" s="4">
        <f t="shared" si="5"/>
        <v>1.1000000000000008</v>
      </c>
      <c r="E132" s="4" t="e">
        <f t="shared" si="3"/>
        <v>#NUM!</v>
      </c>
      <c r="F132" s="4">
        <f t="shared" si="4"/>
      </c>
    </row>
    <row r="133" spans="4:6" ht="15">
      <c r="D133" s="4">
        <f t="shared" si="5"/>
        <v>1.1100000000000008</v>
      </c>
      <c r="E133" s="4" t="e">
        <f t="shared" si="3"/>
        <v>#NUM!</v>
      </c>
      <c r="F133" s="4">
        <f t="shared" si="4"/>
      </c>
    </row>
    <row r="134" spans="4:6" ht="15">
      <c r="D134" s="4">
        <f t="shared" si="5"/>
        <v>1.1200000000000008</v>
      </c>
      <c r="E134" s="4" t="e">
        <f t="shared" si="3"/>
        <v>#NUM!</v>
      </c>
      <c r="F134" s="4">
        <f t="shared" si="4"/>
      </c>
    </row>
    <row r="135" spans="4:6" ht="15">
      <c r="D135" s="4">
        <f t="shared" si="5"/>
        <v>1.1300000000000008</v>
      </c>
      <c r="E135" s="4" t="e">
        <f t="shared" si="3"/>
        <v>#NUM!</v>
      </c>
      <c r="F135" s="4">
        <f t="shared" si="4"/>
      </c>
    </row>
    <row r="136" spans="4:6" ht="15">
      <c r="D136" s="4">
        <f t="shared" si="5"/>
        <v>1.1400000000000008</v>
      </c>
      <c r="E136" s="4" t="e">
        <f t="shared" si="3"/>
        <v>#NUM!</v>
      </c>
      <c r="F136" s="4">
        <f t="shared" si="4"/>
      </c>
    </row>
    <row r="137" spans="4:6" ht="15">
      <c r="D137" s="4">
        <f t="shared" si="5"/>
        <v>1.1500000000000008</v>
      </c>
      <c r="E137" s="4" t="e">
        <f t="shared" si="3"/>
        <v>#NUM!</v>
      </c>
      <c r="F137" s="4">
        <f t="shared" si="4"/>
      </c>
    </row>
    <row r="138" spans="4:6" ht="15">
      <c r="D138" s="4">
        <f t="shared" si="5"/>
        <v>1.1600000000000008</v>
      </c>
      <c r="E138" s="4" t="e">
        <f t="shared" si="3"/>
        <v>#NUM!</v>
      </c>
      <c r="F138" s="4">
        <f t="shared" si="4"/>
      </c>
    </row>
    <row r="139" spans="4:6" ht="15">
      <c r="D139" s="4">
        <f t="shared" si="5"/>
        <v>1.1700000000000008</v>
      </c>
      <c r="E139" s="4" t="e">
        <f t="shared" si="3"/>
        <v>#NUM!</v>
      </c>
      <c r="F139" s="4">
        <f t="shared" si="4"/>
      </c>
    </row>
    <row r="140" spans="4:6" ht="15">
      <c r="D140" s="4">
        <f t="shared" si="5"/>
        <v>1.1800000000000008</v>
      </c>
      <c r="E140" s="4" t="e">
        <f t="shared" si="3"/>
        <v>#NUM!</v>
      </c>
      <c r="F140" s="4">
        <f t="shared" si="4"/>
      </c>
    </row>
    <row r="141" spans="4:6" ht="15">
      <c r="D141" s="4">
        <f t="shared" si="5"/>
        <v>1.1900000000000008</v>
      </c>
      <c r="E141" s="4" t="e">
        <f t="shared" si="3"/>
        <v>#NUM!</v>
      </c>
      <c r="F141" s="4">
        <f t="shared" si="4"/>
      </c>
    </row>
    <row r="142" spans="4:6" ht="15">
      <c r="D142" s="4">
        <f t="shared" si="5"/>
        <v>1.2000000000000008</v>
      </c>
      <c r="E142" s="4" t="e">
        <f t="shared" si="3"/>
        <v>#NUM!</v>
      </c>
      <c r="F142" s="4">
        <f t="shared" si="4"/>
      </c>
    </row>
    <row r="143" spans="4:6" ht="15">
      <c r="D143" s="4">
        <f t="shared" si="5"/>
        <v>1.2100000000000009</v>
      </c>
      <c r="E143" s="4" t="e">
        <f t="shared" si="3"/>
        <v>#NUM!</v>
      </c>
      <c r="F143" s="4">
        <f t="shared" si="4"/>
      </c>
    </row>
    <row r="144" spans="4:6" ht="15">
      <c r="D144" s="4">
        <f t="shared" si="5"/>
        <v>1.2200000000000009</v>
      </c>
      <c r="E144" s="4" t="e">
        <f t="shared" si="3"/>
        <v>#NUM!</v>
      </c>
      <c r="F144" s="4">
        <f t="shared" si="4"/>
      </c>
    </row>
    <row r="145" spans="4:6" ht="15">
      <c r="D145" s="4">
        <f t="shared" si="5"/>
        <v>1.2300000000000009</v>
      </c>
      <c r="E145" s="4" t="e">
        <f t="shared" si="3"/>
        <v>#NUM!</v>
      </c>
      <c r="F145" s="4">
        <f t="shared" si="4"/>
      </c>
    </row>
    <row r="146" spans="4:6" ht="15">
      <c r="D146" s="4">
        <f t="shared" si="5"/>
        <v>1.2400000000000009</v>
      </c>
      <c r="E146" s="4" t="e">
        <f t="shared" si="3"/>
        <v>#NUM!</v>
      </c>
      <c r="F146" s="4">
        <f t="shared" si="4"/>
      </c>
    </row>
    <row r="147" spans="4:6" ht="15">
      <c r="D147" s="4">
        <f t="shared" si="5"/>
        <v>1.2500000000000009</v>
      </c>
      <c r="E147" s="4" t="e">
        <f t="shared" si="3"/>
        <v>#NUM!</v>
      </c>
      <c r="F147" s="4">
        <f t="shared" si="4"/>
      </c>
    </row>
    <row r="148" spans="4:6" ht="15">
      <c r="D148" s="4">
        <f t="shared" si="5"/>
        <v>1.260000000000001</v>
      </c>
      <c r="E148" s="4" t="e">
        <f t="shared" si="3"/>
        <v>#NUM!</v>
      </c>
      <c r="F148" s="4">
        <f t="shared" si="4"/>
      </c>
    </row>
    <row r="149" spans="4:6" ht="15">
      <c r="D149" s="4">
        <f t="shared" si="5"/>
        <v>1.270000000000001</v>
      </c>
      <c r="E149" s="4" t="e">
        <f t="shared" si="3"/>
        <v>#NUM!</v>
      </c>
      <c r="F149" s="4">
        <f t="shared" si="4"/>
      </c>
    </row>
    <row r="150" spans="4:6" ht="15">
      <c r="D150" s="4">
        <f t="shared" si="5"/>
        <v>1.280000000000001</v>
      </c>
      <c r="E150" s="4" t="e">
        <f t="shared" si="3"/>
        <v>#NUM!</v>
      </c>
      <c r="F150" s="4">
        <f t="shared" si="4"/>
      </c>
    </row>
    <row r="151" spans="4:6" ht="15">
      <c r="D151" s="4">
        <f t="shared" si="5"/>
        <v>1.290000000000001</v>
      </c>
      <c r="E151" s="4" t="e">
        <f aca="true" t="shared" si="6" ref="E151:E214">NORMDIST(D151,$D$1,$D$4,0)</f>
        <v>#NUM!</v>
      </c>
      <c r="F151" s="4">
        <f aca="true" t="shared" si="7" ref="F151:F214">IF(AND(D151&gt;=$D$16,D151&lt;=$D$17),E151,"")</f>
      </c>
    </row>
    <row r="152" spans="4:6" ht="15">
      <c r="D152" s="4">
        <f aca="true" t="shared" si="8" ref="D152:D215">D151+0.01</f>
        <v>1.300000000000001</v>
      </c>
      <c r="E152" s="4" t="e">
        <f t="shared" si="6"/>
        <v>#NUM!</v>
      </c>
      <c r="F152" s="4">
        <f t="shared" si="7"/>
      </c>
    </row>
    <row r="153" spans="4:6" ht="15">
      <c r="D153" s="4">
        <f t="shared" si="8"/>
        <v>1.310000000000001</v>
      </c>
      <c r="E153" s="4" t="e">
        <f t="shared" si="6"/>
        <v>#NUM!</v>
      </c>
      <c r="F153" s="4">
        <f t="shared" si="7"/>
      </c>
    </row>
    <row r="154" spans="4:6" ht="15">
      <c r="D154" s="4">
        <f t="shared" si="8"/>
        <v>1.320000000000001</v>
      </c>
      <c r="E154" s="4" t="e">
        <f t="shared" si="6"/>
        <v>#NUM!</v>
      </c>
      <c r="F154" s="4">
        <f t="shared" si="7"/>
      </c>
    </row>
    <row r="155" spans="4:6" ht="15">
      <c r="D155" s="4">
        <f t="shared" si="8"/>
        <v>1.330000000000001</v>
      </c>
      <c r="E155" s="4" t="e">
        <f t="shared" si="6"/>
        <v>#NUM!</v>
      </c>
      <c r="F155" s="4">
        <f t="shared" si="7"/>
      </c>
    </row>
    <row r="156" spans="4:6" ht="15">
      <c r="D156" s="4">
        <f t="shared" si="8"/>
        <v>1.340000000000001</v>
      </c>
      <c r="E156" s="4" t="e">
        <f t="shared" si="6"/>
        <v>#NUM!</v>
      </c>
      <c r="F156" s="4">
        <f t="shared" si="7"/>
      </c>
    </row>
    <row r="157" spans="4:6" ht="15">
      <c r="D157" s="4">
        <f t="shared" si="8"/>
        <v>1.350000000000001</v>
      </c>
      <c r="E157" s="4" t="e">
        <f t="shared" si="6"/>
        <v>#NUM!</v>
      </c>
      <c r="F157" s="4">
        <f t="shared" si="7"/>
      </c>
    </row>
    <row r="158" spans="4:6" ht="15">
      <c r="D158" s="4">
        <f t="shared" si="8"/>
        <v>1.360000000000001</v>
      </c>
      <c r="E158" s="4" t="e">
        <f t="shared" si="6"/>
        <v>#NUM!</v>
      </c>
      <c r="F158" s="4">
        <f t="shared" si="7"/>
      </c>
    </row>
    <row r="159" spans="4:6" ht="15">
      <c r="D159" s="4">
        <f t="shared" si="8"/>
        <v>1.370000000000001</v>
      </c>
      <c r="E159" s="4" t="e">
        <f t="shared" si="6"/>
        <v>#NUM!</v>
      </c>
      <c r="F159" s="4">
        <f t="shared" si="7"/>
      </c>
    </row>
    <row r="160" spans="4:6" ht="15">
      <c r="D160" s="4">
        <f t="shared" si="8"/>
        <v>1.380000000000001</v>
      </c>
      <c r="E160" s="4" t="e">
        <f t="shared" si="6"/>
        <v>#NUM!</v>
      </c>
      <c r="F160" s="4">
        <f t="shared" si="7"/>
      </c>
    </row>
    <row r="161" spans="4:6" ht="15">
      <c r="D161" s="4">
        <f t="shared" si="8"/>
        <v>1.390000000000001</v>
      </c>
      <c r="E161" s="4" t="e">
        <f t="shared" si="6"/>
        <v>#NUM!</v>
      </c>
      <c r="F161" s="4">
        <f t="shared" si="7"/>
      </c>
    </row>
    <row r="162" spans="4:6" ht="15">
      <c r="D162" s="4">
        <f t="shared" si="8"/>
        <v>1.400000000000001</v>
      </c>
      <c r="E162" s="4" t="e">
        <f t="shared" si="6"/>
        <v>#NUM!</v>
      </c>
      <c r="F162" s="4">
        <f t="shared" si="7"/>
      </c>
    </row>
    <row r="163" spans="4:6" ht="15">
      <c r="D163" s="4">
        <f t="shared" si="8"/>
        <v>1.410000000000001</v>
      </c>
      <c r="E163" s="4" t="e">
        <f t="shared" si="6"/>
        <v>#NUM!</v>
      </c>
      <c r="F163" s="4">
        <f t="shared" si="7"/>
      </c>
    </row>
    <row r="164" spans="4:6" ht="15">
      <c r="D164" s="4">
        <f t="shared" si="8"/>
        <v>1.420000000000001</v>
      </c>
      <c r="E164" s="4" t="e">
        <f t="shared" si="6"/>
        <v>#NUM!</v>
      </c>
      <c r="F164" s="4">
        <f t="shared" si="7"/>
      </c>
    </row>
    <row r="165" spans="4:6" ht="15">
      <c r="D165" s="4">
        <f t="shared" si="8"/>
        <v>1.430000000000001</v>
      </c>
      <c r="E165" s="4" t="e">
        <f t="shared" si="6"/>
        <v>#NUM!</v>
      </c>
      <c r="F165" s="4">
        <f t="shared" si="7"/>
      </c>
    </row>
    <row r="166" spans="4:6" ht="15">
      <c r="D166" s="4">
        <f t="shared" si="8"/>
        <v>1.440000000000001</v>
      </c>
      <c r="E166" s="4" t="e">
        <f t="shared" si="6"/>
        <v>#NUM!</v>
      </c>
      <c r="F166" s="4">
        <f t="shared" si="7"/>
      </c>
    </row>
    <row r="167" spans="4:6" ht="15">
      <c r="D167" s="4">
        <f t="shared" si="8"/>
        <v>1.450000000000001</v>
      </c>
      <c r="E167" s="4" t="e">
        <f t="shared" si="6"/>
        <v>#NUM!</v>
      </c>
      <c r="F167" s="4">
        <f t="shared" si="7"/>
      </c>
    </row>
    <row r="168" spans="4:6" ht="15">
      <c r="D168" s="4">
        <f t="shared" si="8"/>
        <v>1.460000000000001</v>
      </c>
      <c r="E168" s="4" t="e">
        <f t="shared" si="6"/>
        <v>#NUM!</v>
      </c>
      <c r="F168" s="4">
        <f t="shared" si="7"/>
      </c>
    </row>
    <row r="169" spans="4:6" ht="15">
      <c r="D169" s="4">
        <f t="shared" si="8"/>
        <v>1.470000000000001</v>
      </c>
      <c r="E169" s="4" t="e">
        <f t="shared" si="6"/>
        <v>#NUM!</v>
      </c>
      <c r="F169" s="4">
        <f t="shared" si="7"/>
      </c>
    </row>
    <row r="170" spans="4:6" ht="15">
      <c r="D170" s="4">
        <f t="shared" si="8"/>
        <v>1.480000000000001</v>
      </c>
      <c r="E170" s="4" t="e">
        <f t="shared" si="6"/>
        <v>#NUM!</v>
      </c>
      <c r="F170" s="4">
        <f t="shared" si="7"/>
      </c>
    </row>
    <row r="171" spans="4:6" ht="15">
      <c r="D171" s="4">
        <f t="shared" si="8"/>
        <v>1.490000000000001</v>
      </c>
      <c r="E171" s="4" t="e">
        <f t="shared" si="6"/>
        <v>#NUM!</v>
      </c>
      <c r="F171" s="4">
        <f t="shared" si="7"/>
      </c>
    </row>
    <row r="172" spans="4:6" ht="15">
      <c r="D172" s="4">
        <f t="shared" si="8"/>
        <v>1.500000000000001</v>
      </c>
      <c r="E172" s="4" t="e">
        <f t="shared" si="6"/>
        <v>#NUM!</v>
      </c>
      <c r="F172" s="4">
        <f t="shared" si="7"/>
      </c>
    </row>
    <row r="173" spans="4:6" ht="15">
      <c r="D173" s="4">
        <f t="shared" si="8"/>
        <v>1.5100000000000011</v>
      </c>
      <c r="E173" s="4" t="e">
        <f t="shared" si="6"/>
        <v>#NUM!</v>
      </c>
      <c r="F173" s="4">
        <f t="shared" si="7"/>
      </c>
    </row>
    <row r="174" spans="4:6" ht="15">
      <c r="D174" s="4">
        <f t="shared" si="8"/>
        <v>1.5200000000000011</v>
      </c>
      <c r="E174" s="4" t="e">
        <f t="shared" si="6"/>
        <v>#NUM!</v>
      </c>
      <c r="F174" s="4">
        <f t="shared" si="7"/>
      </c>
    </row>
    <row r="175" spans="4:6" ht="15">
      <c r="D175" s="4">
        <f t="shared" si="8"/>
        <v>1.5300000000000011</v>
      </c>
      <c r="E175" s="4" t="e">
        <f t="shared" si="6"/>
        <v>#NUM!</v>
      </c>
      <c r="F175" s="4">
        <f t="shared" si="7"/>
      </c>
    </row>
    <row r="176" spans="4:6" ht="15">
      <c r="D176" s="4">
        <f t="shared" si="8"/>
        <v>1.5400000000000011</v>
      </c>
      <c r="E176" s="4" t="e">
        <f t="shared" si="6"/>
        <v>#NUM!</v>
      </c>
      <c r="F176" s="4">
        <f t="shared" si="7"/>
      </c>
    </row>
    <row r="177" spans="4:6" ht="15">
      <c r="D177" s="4">
        <f t="shared" si="8"/>
        <v>1.5500000000000012</v>
      </c>
      <c r="E177" s="4" t="e">
        <f t="shared" si="6"/>
        <v>#NUM!</v>
      </c>
      <c r="F177" s="4">
        <f t="shared" si="7"/>
      </c>
    </row>
    <row r="178" spans="4:6" ht="15">
      <c r="D178" s="4">
        <f t="shared" si="8"/>
        <v>1.5600000000000012</v>
      </c>
      <c r="E178" s="4" t="e">
        <f t="shared" si="6"/>
        <v>#NUM!</v>
      </c>
      <c r="F178" s="4">
        <f t="shared" si="7"/>
      </c>
    </row>
    <row r="179" spans="4:6" ht="15">
      <c r="D179" s="4">
        <f t="shared" si="8"/>
        <v>1.5700000000000012</v>
      </c>
      <c r="E179" s="4" t="e">
        <f t="shared" si="6"/>
        <v>#NUM!</v>
      </c>
      <c r="F179" s="4">
        <f t="shared" si="7"/>
      </c>
    </row>
    <row r="180" spans="4:6" ht="15">
      <c r="D180" s="4">
        <f t="shared" si="8"/>
        <v>1.5800000000000012</v>
      </c>
      <c r="E180" s="4" t="e">
        <f t="shared" si="6"/>
        <v>#NUM!</v>
      </c>
      <c r="F180" s="4">
        <f t="shared" si="7"/>
      </c>
    </row>
    <row r="181" spans="4:6" ht="15">
      <c r="D181" s="4">
        <f t="shared" si="8"/>
        <v>1.5900000000000012</v>
      </c>
      <c r="E181" s="4" t="e">
        <f t="shared" si="6"/>
        <v>#NUM!</v>
      </c>
      <c r="F181" s="4">
        <f t="shared" si="7"/>
      </c>
    </row>
    <row r="182" spans="4:6" ht="15">
      <c r="D182" s="4">
        <f t="shared" si="8"/>
        <v>1.6000000000000012</v>
      </c>
      <c r="E182" s="4" t="e">
        <f t="shared" si="6"/>
        <v>#NUM!</v>
      </c>
      <c r="F182" s="4">
        <f t="shared" si="7"/>
      </c>
    </row>
    <row r="183" spans="4:6" ht="15">
      <c r="D183" s="4">
        <f t="shared" si="8"/>
        <v>1.6100000000000012</v>
      </c>
      <c r="E183" s="4" t="e">
        <f t="shared" si="6"/>
        <v>#NUM!</v>
      </c>
      <c r="F183" s="4">
        <f t="shared" si="7"/>
      </c>
    </row>
    <row r="184" spans="4:6" ht="15">
      <c r="D184" s="4">
        <f t="shared" si="8"/>
        <v>1.6200000000000012</v>
      </c>
      <c r="E184" s="4" t="e">
        <f t="shared" si="6"/>
        <v>#NUM!</v>
      </c>
      <c r="F184" s="4">
        <f t="shared" si="7"/>
      </c>
    </row>
    <row r="185" spans="4:6" ht="15">
      <c r="D185" s="4">
        <f t="shared" si="8"/>
        <v>1.6300000000000012</v>
      </c>
      <c r="E185" s="4" t="e">
        <f t="shared" si="6"/>
        <v>#NUM!</v>
      </c>
      <c r="F185" s="4">
        <f t="shared" si="7"/>
      </c>
    </row>
    <row r="186" spans="4:6" ht="15">
      <c r="D186" s="4">
        <f t="shared" si="8"/>
        <v>1.6400000000000012</v>
      </c>
      <c r="E186" s="4" t="e">
        <f t="shared" si="6"/>
        <v>#NUM!</v>
      </c>
      <c r="F186" s="4">
        <f t="shared" si="7"/>
      </c>
    </row>
    <row r="187" spans="4:6" ht="15">
      <c r="D187" s="4">
        <f t="shared" si="8"/>
        <v>1.6500000000000012</v>
      </c>
      <c r="E187" s="4" t="e">
        <f t="shared" si="6"/>
        <v>#NUM!</v>
      </c>
      <c r="F187" s="4">
        <f t="shared" si="7"/>
      </c>
    </row>
    <row r="188" spans="4:6" ht="15">
      <c r="D188" s="4">
        <f t="shared" si="8"/>
        <v>1.6600000000000013</v>
      </c>
      <c r="E188" s="4" t="e">
        <f t="shared" si="6"/>
        <v>#NUM!</v>
      </c>
      <c r="F188" s="4">
        <f t="shared" si="7"/>
      </c>
    </row>
    <row r="189" spans="4:6" ht="15">
      <c r="D189" s="4">
        <f t="shared" si="8"/>
        <v>1.6700000000000013</v>
      </c>
      <c r="E189" s="4" t="e">
        <f t="shared" si="6"/>
        <v>#NUM!</v>
      </c>
      <c r="F189" s="4">
        <f t="shared" si="7"/>
      </c>
    </row>
    <row r="190" spans="4:6" ht="15">
      <c r="D190" s="4">
        <f t="shared" si="8"/>
        <v>1.6800000000000013</v>
      </c>
      <c r="E190" s="4" t="e">
        <f t="shared" si="6"/>
        <v>#NUM!</v>
      </c>
      <c r="F190" s="4">
        <f t="shared" si="7"/>
      </c>
    </row>
    <row r="191" spans="4:6" ht="15">
      <c r="D191" s="4">
        <f t="shared" si="8"/>
        <v>1.6900000000000013</v>
      </c>
      <c r="E191" s="4" t="e">
        <f t="shared" si="6"/>
        <v>#NUM!</v>
      </c>
      <c r="F191" s="4">
        <f t="shared" si="7"/>
      </c>
    </row>
    <row r="192" spans="4:6" ht="15">
      <c r="D192" s="4">
        <f t="shared" si="8"/>
        <v>1.7000000000000013</v>
      </c>
      <c r="E192" s="4" t="e">
        <f t="shared" si="6"/>
        <v>#NUM!</v>
      </c>
      <c r="F192" s="4">
        <f t="shared" si="7"/>
      </c>
    </row>
    <row r="193" spans="4:6" ht="15">
      <c r="D193" s="4">
        <f t="shared" si="8"/>
        <v>1.7100000000000013</v>
      </c>
      <c r="E193" s="4" t="e">
        <f t="shared" si="6"/>
        <v>#NUM!</v>
      </c>
      <c r="F193" s="4">
        <f t="shared" si="7"/>
      </c>
    </row>
    <row r="194" spans="4:6" ht="15">
      <c r="D194" s="4">
        <f t="shared" si="8"/>
        <v>1.7200000000000013</v>
      </c>
      <c r="E194" s="4" t="e">
        <f t="shared" si="6"/>
        <v>#NUM!</v>
      </c>
      <c r="F194" s="4">
        <f t="shared" si="7"/>
      </c>
    </row>
    <row r="195" spans="4:6" ht="15">
      <c r="D195" s="4">
        <f t="shared" si="8"/>
        <v>1.7300000000000013</v>
      </c>
      <c r="E195" s="4" t="e">
        <f t="shared" si="6"/>
        <v>#NUM!</v>
      </c>
      <c r="F195" s="4">
        <f t="shared" si="7"/>
      </c>
    </row>
    <row r="196" spans="4:6" ht="15">
      <c r="D196" s="4">
        <f t="shared" si="8"/>
        <v>1.7400000000000013</v>
      </c>
      <c r="E196" s="4" t="e">
        <f t="shared" si="6"/>
        <v>#NUM!</v>
      </c>
      <c r="F196" s="4">
        <f t="shared" si="7"/>
      </c>
    </row>
    <row r="197" spans="4:6" ht="15">
      <c r="D197" s="4">
        <f t="shared" si="8"/>
        <v>1.7500000000000013</v>
      </c>
      <c r="E197" s="4" t="e">
        <f t="shared" si="6"/>
        <v>#NUM!</v>
      </c>
      <c r="F197" s="4">
        <f t="shared" si="7"/>
      </c>
    </row>
    <row r="198" spans="4:6" ht="15">
      <c r="D198" s="4">
        <f t="shared" si="8"/>
        <v>1.7600000000000013</v>
      </c>
      <c r="E198" s="4" t="e">
        <f t="shared" si="6"/>
        <v>#NUM!</v>
      </c>
      <c r="F198" s="4">
        <f t="shared" si="7"/>
      </c>
    </row>
    <row r="199" spans="4:6" ht="15">
      <c r="D199" s="4">
        <f t="shared" si="8"/>
        <v>1.7700000000000014</v>
      </c>
      <c r="E199" s="4" t="e">
        <f t="shared" si="6"/>
        <v>#NUM!</v>
      </c>
      <c r="F199" s="4">
        <f t="shared" si="7"/>
      </c>
    </row>
    <row r="200" spans="4:6" ht="15">
      <c r="D200" s="4">
        <f t="shared" si="8"/>
        <v>1.7800000000000014</v>
      </c>
      <c r="E200" s="4" t="e">
        <f t="shared" si="6"/>
        <v>#NUM!</v>
      </c>
      <c r="F200" s="4">
        <f t="shared" si="7"/>
      </c>
    </row>
    <row r="201" spans="4:6" ht="15">
      <c r="D201" s="4">
        <f t="shared" si="8"/>
        <v>1.7900000000000014</v>
      </c>
      <c r="E201" s="4" t="e">
        <f t="shared" si="6"/>
        <v>#NUM!</v>
      </c>
      <c r="F201" s="4">
        <f t="shared" si="7"/>
      </c>
    </row>
    <row r="202" spans="4:6" ht="15">
      <c r="D202" s="4">
        <f t="shared" si="8"/>
        <v>1.8000000000000014</v>
      </c>
      <c r="E202" s="4" t="e">
        <f t="shared" si="6"/>
        <v>#NUM!</v>
      </c>
      <c r="F202" s="4">
        <f t="shared" si="7"/>
      </c>
    </row>
    <row r="203" spans="4:6" ht="15">
      <c r="D203" s="4">
        <f t="shared" si="8"/>
        <v>1.8100000000000014</v>
      </c>
      <c r="E203" s="4" t="e">
        <f t="shared" si="6"/>
        <v>#NUM!</v>
      </c>
      <c r="F203" s="4">
        <f t="shared" si="7"/>
      </c>
    </row>
    <row r="204" spans="4:6" ht="15">
      <c r="D204" s="4">
        <f t="shared" si="8"/>
        <v>1.8200000000000014</v>
      </c>
      <c r="E204" s="4" t="e">
        <f t="shared" si="6"/>
        <v>#NUM!</v>
      </c>
      <c r="F204" s="4">
        <f t="shared" si="7"/>
      </c>
    </row>
    <row r="205" spans="4:6" ht="15">
      <c r="D205" s="4">
        <f t="shared" si="8"/>
        <v>1.8300000000000014</v>
      </c>
      <c r="E205" s="4" t="e">
        <f t="shared" si="6"/>
        <v>#NUM!</v>
      </c>
      <c r="F205" s="4">
        <f t="shared" si="7"/>
      </c>
    </row>
    <row r="206" spans="4:6" ht="15">
      <c r="D206" s="4">
        <f t="shared" si="8"/>
        <v>1.8400000000000014</v>
      </c>
      <c r="E206" s="4" t="e">
        <f t="shared" si="6"/>
        <v>#NUM!</v>
      </c>
      <c r="F206" s="4">
        <f t="shared" si="7"/>
      </c>
    </row>
    <row r="207" spans="4:6" ht="15">
      <c r="D207" s="4">
        <f t="shared" si="8"/>
        <v>1.8500000000000014</v>
      </c>
      <c r="E207" s="4" t="e">
        <f t="shared" si="6"/>
        <v>#NUM!</v>
      </c>
      <c r="F207" s="4">
        <f t="shared" si="7"/>
      </c>
    </row>
    <row r="208" spans="4:6" ht="15">
      <c r="D208" s="4">
        <f t="shared" si="8"/>
        <v>1.8600000000000014</v>
      </c>
      <c r="E208" s="4" t="e">
        <f t="shared" si="6"/>
        <v>#NUM!</v>
      </c>
      <c r="F208" s="4">
        <f t="shared" si="7"/>
      </c>
    </row>
    <row r="209" spans="4:6" ht="15">
      <c r="D209" s="4">
        <f t="shared" si="8"/>
        <v>1.8700000000000014</v>
      </c>
      <c r="E209" s="4" t="e">
        <f t="shared" si="6"/>
        <v>#NUM!</v>
      </c>
      <c r="F209" s="4">
        <f t="shared" si="7"/>
      </c>
    </row>
    <row r="210" spans="4:6" ht="15">
      <c r="D210" s="4">
        <f t="shared" si="8"/>
        <v>1.8800000000000014</v>
      </c>
      <c r="E210" s="4" t="e">
        <f t="shared" si="6"/>
        <v>#NUM!</v>
      </c>
      <c r="F210" s="4">
        <f t="shared" si="7"/>
      </c>
    </row>
    <row r="211" spans="4:6" ht="15">
      <c r="D211" s="4">
        <f t="shared" si="8"/>
        <v>1.8900000000000015</v>
      </c>
      <c r="E211" s="4" t="e">
        <f t="shared" si="6"/>
        <v>#NUM!</v>
      </c>
      <c r="F211" s="4">
        <f t="shared" si="7"/>
      </c>
    </row>
    <row r="212" spans="4:6" ht="15">
      <c r="D212" s="4">
        <f t="shared" si="8"/>
        <v>1.9000000000000015</v>
      </c>
      <c r="E212" s="4" t="e">
        <f t="shared" si="6"/>
        <v>#NUM!</v>
      </c>
      <c r="F212" s="4">
        <f t="shared" si="7"/>
      </c>
    </row>
    <row r="213" spans="4:6" ht="15">
      <c r="D213" s="4">
        <f t="shared" si="8"/>
        <v>1.9100000000000015</v>
      </c>
      <c r="E213" s="4" t="e">
        <f t="shared" si="6"/>
        <v>#NUM!</v>
      </c>
      <c r="F213" s="4">
        <f t="shared" si="7"/>
      </c>
    </row>
    <row r="214" spans="4:6" ht="15">
      <c r="D214" s="4">
        <f t="shared" si="8"/>
        <v>1.9200000000000015</v>
      </c>
      <c r="E214" s="4" t="e">
        <f t="shared" si="6"/>
        <v>#NUM!</v>
      </c>
      <c r="F214" s="4">
        <f t="shared" si="7"/>
      </c>
    </row>
    <row r="215" spans="4:6" ht="15">
      <c r="D215" s="4">
        <f t="shared" si="8"/>
        <v>1.9300000000000015</v>
      </c>
      <c r="E215" s="4" t="e">
        <f aca="true" t="shared" si="9" ref="E215:E278">NORMDIST(D215,$D$1,$D$4,0)</f>
        <v>#NUM!</v>
      </c>
      <c r="F215" s="4">
        <f aca="true" t="shared" si="10" ref="F215:F278">IF(AND(D215&gt;=$D$16,D215&lt;=$D$17),E215,"")</f>
      </c>
    </row>
    <row r="216" spans="4:6" ht="15">
      <c r="D216" s="4">
        <f aca="true" t="shared" si="11" ref="D216:D279">D215+0.01</f>
        <v>1.9400000000000015</v>
      </c>
      <c r="E216" s="4" t="e">
        <f t="shared" si="9"/>
        <v>#NUM!</v>
      </c>
      <c r="F216" s="4">
        <f t="shared" si="10"/>
      </c>
    </row>
    <row r="217" spans="4:6" ht="15">
      <c r="D217" s="4">
        <f t="shared" si="11"/>
        <v>1.9500000000000015</v>
      </c>
      <c r="E217" s="4" t="e">
        <f t="shared" si="9"/>
        <v>#NUM!</v>
      </c>
      <c r="F217" s="4">
        <f t="shared" si="10"/>
      </c>
    </row>
    <row r="218" spans="4:6" ht="15">
      <c r="D218" s="4">
        <f t="shared" si="11"/>
        <v>1.9600000000000015</v>
      </c>
      <c r="E218" s="4" t="e">
        <f t="shared" si="9"/>
        <v>#NUM!</v>
      </c>
      <c r="F218" s="4">
        <f t="shared" si="10"/>
      </c>
    </row>
    <row r="219" spans="4:6" ht="15">
      <c r="D219" s="4">
        <f t="shared" si="11"/>
        <v>1.9700000000000015</v>
      </c>
      <c r="E219" s="4" t="e">
        <f t="shared" si="9"/>
        <v>#NUM!</v>
      </c>
      <c r="F219" s="4">
        <f t="shared" si="10"/>
      </c>
    </row>
    <row r="220" spans="4:6" ht="15">
      <c r="D220" s="4">
        <f t="shared" si="11"/>
        <v>1.9800000000000015</v>
      </c>
      <c r="E220" s="4" t="e">
        <f t="shared" si="9"/>
        <v>#NUM!</v>
      </c>
      <c r="F220" s="4">
        <f t="shared" si="10"/>
      </c>
    </row>
    <row r="221" spans="4:6" ht="15">
      <c r="D221" s="4">
        <f t="shared" si="11"/>
        <v>1.9900000000000015</v>
      </c>
      <c r="E221" s="4" t="e">
        <f t="shared" si="9"/>
        <v>#NUM!</v>
      </c>
      <c r="F221" s="4">
        <f t="shared" si="10"/>
      </c>
    </row>
    <row r="222" spans="4:6" ht="15">
      <c r="D222" s="4">
        <f t="shared" si="11"/>
        <v>2.0000000000000013</v>
      </c>
      <c r="E222" s="4" t="e">
        <f t="shared" si="9"/>
        <v>#NUM!</v>
      </c>
      <c r="F222" s="4">
        <f t="shared" si="10"/>
      </c>
    </row>
    <row r="223" spans="4:6" ht="15">
      <c r="D223" s="4">
        <f t="shared" si="11"/>
        <v>2.010000000000001</v>
      </c>
      <c r="E223" s="4" t="e">
        <f t="shared" si="9"/>
        <v>#NUM!</v>
      </c>
      <c r="F223" s="4">
        <f t="shared" si="10"/>
      </c>
    </row>
    <row r="224" spans="4:6" ht="15">
      <c r="D224" s="4">
        <f t="shared" si="11"/>
        <v>2.020000000000001</v>
      </c>
      <c r="E224" s="4" t="e">
        <f t="shared" si="9"/>
        <v>#NUM!</v>
      </c>
      <c r="F224" s="4">
        <f t="shared" si="10"/>
      </c>
    </row>
    <row r="225" spans="4:6" ht="15">
      <c r="D225" s="4">
        <f t="shared" si="11"/>
        <v>2.0300000000000007</v>
      </c>
      <c r="E225" s="4" t="e">
        <f t="shared" si="9"/>
        <v>#NUM!</v>
      </c>
      <c r="F225" s="4">
        <f t="shared" si="10"/>
      </c>
    </row>
    <row r="226" spans="4:6" ht="15">
      <c r="D226" s="4">
        <f t="shared" si="11"/>
        <v>2.0400000000000005</v>
      </c>
      <c r="E226" s="4" t="e">
        <f t="shared" si="9"/>
        <v>#NUM!</v>
      </c>
      <c r="F226" s="4">
        <f t="shared" si="10"/>
      </c>
    </row>
    <row r="227" spans="4:6" ht="15">
      <c r="D227" s="4">
        <f t="shared" si="11"/>
        <v>2.0500000000000003</v>
      </c>
      <c r="E227" s="4" t="e">
        <f t="shared" si="9"/>
        <v>#NUM!</v>
      </c>
      <c r="F227" s="4">
        <f t="shared" si="10"/>
      </c>
    </row>
    <row r="228" spans="4:6" ht="15">
      <c r="D228" s="4">
        <f t="shared" si="11"/>
        <v>2.06</v>
      </c>
      <c r="E228" s="4" t="e">
        <f t="shared" si="9"/>
        <v>#NUM!</v>
      </c>
      <c r="F228" s="4">
        <f t="shared" si="10"/>
      </c>
    </row>
    <row r="229" spans="4:6" ht="15">
      <c r="D229" s="4">
        <f t="shared" si="11"/>
        <v>2.07</v>
      </c>
      <c r="E229" s="4" t="e">
        <f t="shared" si="9"/>
        <v>#NUM!</v>
      </c>
      <c r="F229" s="4">
        <f t="shared" si="10"/>
      </c>
    </row>
    <row r="230" spans="4:6" ht="15">
      <c r="D230" s="4">
        <f t="shared" si="11"/>
        <v>2.0799999999999996</v>
      </c>
      <c r="E230" s="4" t="e">
        <f t="shared" si="9"/>
        <v>#NUM!</v>
      </c>
      <c r="F230" s="4">
        <f t="shared" si="10"/>
      </c>
    </row>
    <row r="231" spans="4:6" ht="15">
      <c r="D231" s="4">
        <f t="shared" si="11"/>
        <v>2.0899999999999994</v>
      </c>
      <c r="E231" s="4" t="e">
        <f t="shared" si="9"/>
        <v>#NUM!</v>
      </c>
      <c r="F231" s="4">
        <f t="shared" si="10"/>
      </c>
    </row>
    <row r="232" spans="4:6" ht="15">
      <c r="D232" s="4">
        <f t="shared" si="11"/>
        <v>2.099999999999999</v>
      </c>
      <c r="E232" s="4" t="e">
        <f t="shared" si="9"/>
        <v>#NUM!</v>
      </c>
      <c r="F232" s="4">
        <f t="shared" si="10"/>
      </c>
    </row>
    <row r="233" spans="4:6" ht="15">
      <c r="D233" s="4">
        <f t="shared" si="11"/>
        <v>2.109999999999999</v>
      </c>
      <c r="E233" s="4" t="e">
        <f t="shared" si="9"/>
        <v>#NUM!</v>
      </c>
      <c r="F233" s="4">
        <f t="shared" si="10"/>
      </c>
    </row>
    <row r="234" spans="4:6" ht="15">
      <c r="D234" s="4">
        <f t="shared" si="11"/>
        <v>2.1199999999999988</v>
      </c>
      <c r="E234" s="4" t="e">
        <f t="shared" si="9"/>
        <v>#NUM!</v>
      </c>
      <c r="F234" s="4">
        <f t="shared" si="10"/>
      </c>
    </row>
    <row r="235" spans="4:6" ht="15">
      <c r="D235" s="4">
        <f t="shared" si="11"/>
        <v>2.1299999999999986</v>
      </c>
      <c r="E235" s="4" t="e">
        <f t="shared" si="9"/>
        <v>#NUM!</v>
      </c>
      <c r="F235" s="4">
        <f t="shared" si="10"/>
      </c>
    </row>
    <row r="236" spans="4:6" ht="15">
      <c r="D236" s="4">
        <f t="shared" si="11"/>
        <v>2.1399999999999983</v>
      </c>
      <c r="E236" s="4" t="e">
        <f t="shared" si="9"/>
        <v>#NUM!</v>
      </c>
      <c r="F236" s="4">
        <f t="shared" si="10"/>
      </c>
    </row>
    <row r="237" spans="4:6" ht="15">
      <c r="D237" s="4">
        <f t="shared" si="11"/>
        <v>2.149999999999998</v>
      </c>
      <c r="E237" s="4" t="e">
        <f t="shared" si="9"/>
        <v>#NUM!</v>
      </c>
      <c r="F237" s="4">
        <f t="shared" si="10"/>
      </c>
    </row>
    <row r="238" spans="4:6" ht="15">
      <c r="D238" s="4">
        <f t="shared" si="11"/>
        <v>2.159999999999998</v>
      </c>
      <c r="E238" s="4" t="e">
        <f t="shared" si="9"/>
        <v>#NUM!</v>
      </c>
      <c r="F238" s="4">
        <f t="shared" si="10"/>
      </c>
    </row>
    <row r="239" spans="4:6" ht="15">
      <c r="D239" s="4">
        <f t="shared" si="11"/>
        <v>2.1699999999999977</v>
      </c>
      <c r="E239" s="4" t="e">
        <f t="shared" si="9"/>
        <v>#NUM!</v>
      </c>
      <c r="F239" s="4">
        <f t="shared" si="10"/>
      </c>
    </row>
    <row r="240" spans="4:6" ht="15">
      <c r="D240" s="4">
        <f t="shared" si="11"/>
        <v>2.1799999999999975</v>
      </c>
      <c r="E240" s="4" t="e">
        <f t="shared" si="9"/>
        <v>#NUM!</v>
      </c>
      <c r="F240" s="4">
        <f t="shared" si="10"/>
      </c>
    </row>
    <row r="241" spans="4:6" ht="15">
      <c r="D241" s="4">
        <f t="shared" si="11"/>
        <v>2.1899999999999973</v>
      </c>
      <c r="E241" s="4" t="e">
        <f t="shared" si="9"/>
        <v>#NUM!</v>
      </c>
      <c r="F241" s="4">
        <f t="shared" si="10"/>
      </c>
    </row>
    <row r="242" spans="4:6" ht="15">
      <c r="D242" s="4">
        <f t="shared" si="11"/>
        <v>2.199999999999997</v>
      </c>
      <c r="E242" s="4" t="e">
        <f t="shared" si="9"/>
        <v>#NUM!</v>
      </c>
      <c r="F242" s="4">
        <f t="shared" si="10"/>
      </c>
    </row>
    <row r="243" spans="4:6" ht="15">
      <c r="D243" s="4">
        <f t="shared" si="11"/>
        <v>2.209999999999997</v>
      </c>
      <c r="E243" s="4" t="e">
        <f t="shared" si="9"/>
        <v>#NUM!</v>
      </c>
      <c r="F243" s="4">
        <f t="shared" si="10"/>
      </c>
    </row>
    <row r="244" spans="4:6" ht="15">
      <c r="D244" s="4">
        <f t="shared" si="11"/>
        <v>2.2199999999999966</v>
      </c>
      <c r="E244" s="4" t="e">
        <f t="shared" si="9"/>
        <v>#NUM!</v>
      </c>
      <c r="F244" s="4">
        <f t="shared" si="10"/>
      </c>
    </row>
    <row r="245" spans="4:6" ht="15">
      <c r="D245" s="4">
        <f t="shared" si="11"/>
        <v>2.2299999999999964</v>
      </c>
      <c r="E245" s="4" t="e">
        <f t="shared" si="9"/>
        <v>#NUM!</v>
      </c>
      <c r="F245" s="4">
        <f t="shared" si="10"/>
      </c>
    </row>
    <row r="246" spans="4:6" ht="15">
      <c r="D246" s="4">
        <f t="shared" si="11"/>
        <v>2.239999999999996</v>
      </c>
      <c r="E246" s="4" t="e">
        <f t="shared" si="9"/>
        <v>#NUM!</v>
      </c>
      <c r="F246" s="4">
        <f t="shared" si="10"/>
      </c>
    </row>
    <row r="247" spans="4:6" ht="15">
      <c r="D247" s="4">
        <f t="shared" si="11"/>
        <v>2.249999999999996</v>
      </c>
      <c r="E247" s="4" t="e">
        <f t="shared" si="9"/>
        <v>#NUM!</v>
      </c>
      <c r="F247" s="4">
        <f t="shared" si="10"/>
      </c>
    </row>
    <row r="248" spans="4:6" ht="15">
      <c r="D248" s="4">
        <f t="shared" si="11"/>
        <v>2.259999999999996</v>
      </c>
      <c r="E248" s="4" t="e">
        <f t="shared" si="9"/>
        <v>#NUM!</v>
      </c>
      <c r="F248" s="4">
        <f t="shared" si="10"/>
      </c>
    </row>
    <row r="249" spans="4:6" ht="15">
      <c r="D249" s="4">
        <f t="shared" si="11"/>
        <v>2.2699999999999956</v>
      </c>
      <c r="E249" s="4" t="e">
        <f t="shared" si="9"/>
        <v>#NUM!</v>
      </c>
      <c r="F249" s="4">
        <f t="shared" si="10"/>
      </c>
    </row>
    <row r="250" spans="4:6" ht="15">
      <c r="D250" s="4">
        <f t="shared" si="11"/>
        <v>2.2799999999999954</v>
      </c>
      <c r="E250" s="4" t="e">
        <f t="shared" si="9"/>
        <v>#NUM!</v>
      </c>
      <c r="F250" s="4">
        <f t="shared" si="10"/>
      </c>
    </row>
    <row r="251" spans="4:6" ht="15">
      <c r="D251" s="4">
        <f t="shared" si="11"/>
        <v>2.289999999999995</v>
      </c>
      <c r="E251" s="4" t="e">
        <f t="shared" si="9"/>
        <v>#NUM!</v>
      </c>
      <c r="F251" s="4">
        <f t="shared" si="10"/>
      </c>
    </row>
    <row r="252" spans="4:6" ht="15">
      <c r="D252" s="4">
        <f t="shared" si="11"/>
        <v>2.299999999999995</v>
      </c>
      <c r="E252" s="4" t="e">
        <f t="shared" si="9"/>
        <v>#NUM!</v>
      </c>
      <c r="F252" s="4">
        <f t="shared" si="10"/>
      </c>
    </row>
    <row r="253" spans="4:6" ht="15">
      <c r="D253" s="4">
        <f t="shared" si="11"/>
        <v>2.3099999999999947</v>
      </c>
      <c r="E253" s="4" t="e">
        <f t="shared" si="9"/>
        <v>#NUM!</v>
      </c>
      <c r="F253" s="4">
        <f t="shared" si="10"/>
      </c>
    </row>
    <row r="254" spans="4:6" ht="15">
      <c r="D254" s="4">
        <f t="shared" si="11"/>
        <v>2.3199999999999945</v>
      </c>
      <c r="E254" s="4" t="e">
        <f t="shared" si="9"/>
        <v>#NUM!</v>
      </c>
      <c r="F254" s="4">
        <f t="shared" si="10"/>
      </c>
    </row>
    <row r="255" spans="4:6" ht="15">
      <c r="D255" s="4">
        <f t="shared" si="11"/>
        <v>2.3299999999999943</v>
      </c>
      <c r="E255" s="4" t="e">
        <f t="shared" si="9"/>
        <v>#NUM!</v>
      </c>
      <c r="F255" s="4">
        <f t="shared" si="10"/>
      </c>
    </row>
    <row r="256" spans="4:6" ht="15">
      <c r="D256" s="4">
        <f t="shared" si="11"/>
        <v>2.339999999999994</v>
      </c>
      <c r="E256" s="4" t="e">
        <f t="shared" si="9"/>
        <v>#NUM!</v>
      </c>
      <c r="F256" s="4">
        <f t="shared" si="10"/>
      </c>
    </row>
    <row r="257" spans="4:6" ht="15">
      <c r="D257" s="4">
        <f t="shared" si="11"/>
        <v>2.349999999999994</v>
      </c>
      <c r="E257" s="4" t="e">
        <f t="shared" si="9"/>
        <v>#NUM!</v>
      </c>
      <c r="F257" s="4">
        <f t="shared" si="10"/>
      </c>
    </row>
    <row r="258" spans="4:6" ht="15">
      <c r="D258" s="4">
        <f t="shared" si="11"/>
        <v>2.3599999999999937</v>
      </c>
      <c r="E258" s="4" t="e">
        <f t="shared" si="9"/>
        <v>#NUM!</v>
      </c>
      <c r="F258" s="4">
        <f t="shared" si="10"/>
      </c>
    </row>
    <row r="259" spans="4:6" ht="15">
      <c r="D259" s="4">
        <f t="shared" si="11"/>
        <v>2.3699999999999934</v>
      </c>
      <c r="E259" s="4" t="e">
        <f t="shared" si="9"/>
        <v>#NUM!</v>
      </c>
      <c r="F259" s="4">
        <f t="shared" si="10"/>
      </c>
    </row>
    <row r="260" spans="4:6" ht="15">
      <c r="D260" s="4">
        <f t="shared" si="11"/>
        <v>2.3799999999999932</v>
      </c>
      <c r="E260" s="4" t="e">
        <f t="shared" si="9"/>
        <v>#NUM!</v>
      </c>
      <c r="F260" s="4">
        <f t="shared" si="10"/>
      </c>
    </row>
    <row r="261" spans="4:6" ht="15">
      <c r="D261" s="4">
        <f t="shared" si="11"/>
        <v>2.389999999999993</v>
      </c>
      <c r="E261" s="4" t="e">
        <f t="shared" si="9"/>
        <v>#NUM!</v>
      </c>
      <c r="F261" s="4">
        <f t="shared" si="10"/>
      </c>
    </row>
    <row r="262" spans="4:6" ht="15">
      <c r="D262" s="4">
        <f t="shared" si="11"/>
        <v>2.399999999999993</v>
      </c>
      <c r="E262" s="4" t="e">
        <f t="shared" si="9"/>
        <v>#NUM!</v>
      </c>
      <c r="F262" s="4">
        <f t="shared" si="10"/>
      </c>
    </row>
    <row r="263" spans="4:6" ht="15">
      <c r="D263" s="4">
        <f t="shared" si="11"/>
        <v>2.4099999999999926</v>
      </c>
      <c r="E263" s="4" t="e">
        <f t="shared" si="9"/>
        <v>#NUM!</v>
      </c>
      <c r="F263" s="4">
        <f t="shared" si="10"/>
      </c>
    </row>
    <row r="264" spans="4:6" ht="15">
      <c r="D264" s="4">
        <f t="shared" si="11"/>
        <v>2.4199999999999924</v>
      </c>
      <c r="E264" s="4" t="e">
        <f t="shared" si="9"/>
        <v>#NUM!</v>
      </c>
      <c r="F264" s="4">
        <f t="shared" si="10"/>
      </c>
    </row>
    <row r="265" spans="4:6" ht="15">
      <c r="D265" s="4">
        <f t="shared" si="11"/>
        <v>2.429999999999992</v>
      </c>
      <c r="E265" s="4" t="e">
        <f t="shared" si="9"/>
        <v>#NUM!</v>
      </c>
      <c r="F265" s="4">
        <f t="shared" si="10"/>
      </c>
    </row>
    <row r="266" spans="4:6" ht="15">
      <c r="D266" s="4">
        <f t="shared" si="11"/>
        <v>2.439999999999992</v>
      </c>
      <c r="E266" s="4" t="e">
        <f t="shared" si="9"/>
        <v>#NUM!</v>
      </c>
      <c r="F266" s="4">
        <f t="shared" si="10"/>
      </c>
    </row>
    <row r="267" spans="4:6" ht="15">
      <c r="D267" s="4">
        <f t="shared" si="11"/>
        <v>2.4499999999999917</v>
      </c>
      <c r="E267" s="4" t="e">
        <f t="shared" si="9"/>
        <v>#NUM!</v>
      </c>
      <c r="F267" s="4">
        <f t="shared" si="10"/>
      </c>
    </row>
    <row r="268" spans="4:6" ht="15">
      <c r="D268" s="4">
        <f t="shared" si="11"/>
        <v>2.4599999999999915</v>
      </c>
      <c r="E268" s="4" t="e">
        <f t="shared" si="9"/>
        <v>#NUM!</v>
      </c>
      <c r="F268" s="4">
        <f t="shared" si="10"/>
      </c>
    </row>
    <row r="269" spans="4:6" ht="15">
      <c r="D269" s="4">
        <f t="shared" si="11"/>
        <v>2.4699999999999913</v>
      </c>
      <c r="E269" s="4" t="e">
        <f t="shared" si="9"/>
        <v>#NUM!</v>
      </c>
      <c r="F269" s="4">
        <f t="shared" si="10"/>
      </c>
    </row>
    <row r="270" spans="4:6" ht="15">
      <c r="D270" s="4">
        <f t="shared" si="11"/>
        <v>2.479999999999991</v>
      </c>
      <c r="E270" s="4" t="e">
        <f t="shared" si="9"/>
        <v>#NUM!</v>
      </c>
      <c r="F270" s="4">
        <f t="shared" si="10"/>
      </c>
    </row>
    <row r="271" spans="4:6" ht="15">
      <c r="D271" s="4">
        <f t="shared" si="11"/>
        <v>2.489999999999991</v>
      </c>
      <c r="E271" s="4" t="e">
        <f t="shared" si="9"/>
        <v>#NUM!</v>
      </c>
      <c r="F271" s="4">
        <f t="shared" si="10"/>
      </c>
    </row>
    <row r="272" spans="4:6" ht="15">
      <c r="D272" s="4">
        <f t="shared" si="11"/>
        <v>2.4999999999999907</v>
      </c>
      <c r="E272" s="4" t="e">
        <f t="shared" si="9"/>
        <v>#NUM!</v>
      </c>
      <c r="F272" s="4">
        <f t="shared" si="10"/>
      </c>
    </row>
    <row r="273" spans="4:6" ht="15">
      <c r="D273" s="4">
        <f t="shared" si="11"/>
        <v>2.5099999999999905</v>
      </c>
      <c r="E273" s="4" t="e">
        <f t="shared" si="9"/>
        <v>#NUM!</v>
      </c>
      <c r="F273" s="4">
        <f t="shared" si="10"/>
      </c>
    </row>
    <row r="274" spans="4:6" ht="15">
      <c r="D274" s="4">
        <f t="shared" si="11"/>
        <v>2.5199999999999902</v>
      </c>
      <c r="E274" s="4" t="e">
        <f t="shared" si="9"/>
        <v>#NUM!</v>
      </c>
      <c r="F274" s="4">
        <f t="shared" si="10"/>
      </c>
    </row>
    <row r="275" spans="4:6" ht="15">
      <c r="D275" s="4">
        <f t="shared" si="11"/>
        <v>2.52999999999999</v>
      </c>
      <c r="E275" s="4" t="e">
        <f t="shared" si="9"/>
        <v>#NUM!</v>
      </c>
      <c r="F275" s="4">
        <f t="shared" si="10"/>
      </c>
    </row>
    <row r="276" spans="4:6" ht="15">
      <c r="D276" s="4">
        <f t="shared" si="11"/>
        <v>2.53999999999999</v>
      </c>
      <c r="E276" s="4" t="e">
        <f t="shared" si="9"/>
        <v>#NUM!</v>
      </c>
      <c r="F276" s="4">
        <f t="shared" si="10"/>
      </c>
    </row>
    <row r="277" spans="4:6" ht="15">
      <c r="D277" s="4">
        <f t="shared" si="11"/>
        <v>2.5499999999999896</v>
      </c>
      <c r="E277" s="4" t="e">
        <f t="shared" si="9"/>
        <v>#NUM!</v>
      </c>
      <c r="F277" s="4">
        <f t="shared" si="10"/>
      </c>
    </row>
    <row r="278" spans="4:6" ht="15">
      <c r="D278" s="4">
        <f t="shared" si="11"/>
        <v>2.5599999999999894</v>
      </c>
      <c r="E278" s="4" t="e">
        <f t="shared" si="9"/>
        <v>#NUM!</v>
      </c>
      <c r="F278" s="4">
        <f t="shared" si="10"/>
      </c>
    </row>
    <row r="279" spans="4:6" ht="15">
      <c r="D279" s="4">
        <f t="shared" si="11"/>
        <v>2.569999999999989</v>
      </c>
      <c r="E279" s="4" t="e">
        <f aca="true" t="shared" si="12" ref="E279:E342">NORMDIST(D279,$D$1,$D$4,0)</f>
        <v>#NUM!</v>
      </c>
      <c r="F279" s="4">
        <f aca="true" t="shared" si="13" ref="F279:F342">IF(AND(D279&gt;=$D$16,D279&lt;=$D$17),E279,"")</f>
      </c>
    </row>
    <row r="280" spans="4:6" ht="15">
      <c r="D280" s="4">
        <f aca="true" t="shared" si="14" ref="D280:D343">D279+0.01</f>
        <v>2.579999999999989</v>
      </c>
      <c r="E280" s="4" t="e">
        <f t="shared" si="12"/>
        <v>#NUM!</v>
      </c>
      <c r="F280" s="4">
        <f t="shared" si="13"/>
      </c>
    </row>
    <row r="281" spans="4:6" ht="15">
      <c r="D281" s="4">
        <f t="shared" si="14"/>
        <v>2.5899999999999888</v>
      </c>
      <c r="E281" s="4" t="e">
        <f t="shared" si="12"/>
        <v>#NUM!</v>
      </c>
      <c r="F281" s="4">
        <f t="shared" si="13"/>
      </c>
    </row>
    <row r="282" spans="4:6" ht="15">
      <c r="D282" s="4">
        <f t="shared" si="14"/>
        <v>2.5999999999999885</v>
      </c>
      <c r="E282" s="4" t="e">
        <f t="shared" si="12"/>
        <v>#NUM!</v>
      </c>
      <c r="F282" s="4">
        <f t="shared" si="13"/>
      </c>
    </row>
    <row r="283" spans="4:6" ht="15">
      <c r="D283" s="4">
        <f t="shared" si="14"/>
        <v>2.6099999999999883</v>
      </c>
      <c r="E283" s="4" t="e">
        <f t="shared" si="12"/>
        <v>#NUM!</v>
      </c>
      <c r="F283" s="4">
        <f t="shared" si="13"/>
      </c>
    </row>
    <row r="284" spans="4:6" ht="15">
      <c r="D284" s="4">
        <f t="shared" si="14"/>
        <v>2.619999999999988</v>
      </c>
      <c r="E284" s="4" t="e">
        <f t="shared" si="12"/>
        <v>#NUM!</v>
      </c>
      <c r="F284" s="4">
        <f t="shared" si="13"/>
      </c>
    </row>
    <row r="285" spans="4:6" ht="15">
      <c r="D285" s="4">
        <f t="shared" si="14"/>
        <v>2.629999999999988</v>
      </c>
      <c r="E285" s="4" t="e">
        <f t="shared" si="12"/>
        <v>#NUM!</v>
      </c>
      <c r="F285" s="4">
        <f t="shared" si="13"/>
      </c>
    </row>
    <row r="286" spans="4:6" ht="15">
      <c r="D286" s="4">
        <f t="shared" si="14"/>
        <v>2.6399999999999877</v>
      </c>
      <c r="E286" s="4" t="e">
        <f t="shared" si="12"/>
        <v>#NUM!</v>
      </c>
      <c r="F286" s="4">
        <f t="shared" si="13"/>
      </c>
    </row>
    <row r="287" spans="4:6" ht="15">
      <c r="D287" s="4">
        <f t="shared" si="14"/>
        <v>2.6499999999999875</v>
      </c>
      <c r="E287" s="4" t="e">
        <f t="shared" si="12"/>
        <v>#NUM!</v>
      </c>
      <c r="F287" s="4">
        <f t="shared" si="13"/>
      </c>
    </row>
    <row r="288" spans="4:6" ht="15">
      <c r="D288" s="4">
        <f t="shared" si="14"/>
        <v>2.6599999999999873</v>
      </c>
      <c r="E288" s="4" t="e">
        <f t="shared" si="12"/>
        <v>#NUM!</v>
      </c>
      <c r="F288" s="4">
        <f t="shared" si="13"/>
      </c>
    </row>
    <row r="289" spans="4:6" ht="15">
      <c r="D289" s="4">
        <f t="shared" si="14"/>
        <v>2.669999999999987</v>
      </c>
      <c r="E289" s="4" t="e">
        <f t="shared" si="12"/>
        <v>#NUM!</v>
      </c>
      <c r="F289" s="4">
        <f t="shared" si="13"/>
      </c>
    </row>
    <row r="290" spans="4:6" ht="15">
      <c r="D290" s="4">
        <f t="shared" si="14"/>
        <v>2.679999999999987</v>
      </c>
      <c r="E290" s="4" t="e">
        <f t="shared" si="12"/>
        <v>#NUM!</v>
      </c>
      <c r="F290" s="4">
        <f t="shared" si="13"/>
      </c>
    </row>
    <row r="291" spans="4:6" ht="15">
      <c r="D291" s="4">
        <f t="shared" si="14"/>
        <v>2.6899999999999866</v>
      </c>
      <c r="E291" s="4" t="e">
        <f t="shared" si="12"/>
        <v>#NUM!</v>
      </c>
      <c r="F291" s="4">
        <f t="shared" si="13"/>
      </c>
    </row>
    <row r="292" spans="4:6" ht="15">
      <c r="D292" s="4">
        <f t="shared" si="14"/>
        <v>2.6999999999999864</v>
      </c>
      <c r="E292" s="4" t="e">
        <f t="shared" si="12"/>
        <v>#NUM!</v>
      </c>
      <c r="F292" s="4">
        <f t="shared" si="13"/>
      </c>
    </row>
    <row r="293" spans="4:6" ht="15">
      <c r="D293" s="4">
        <f t="shared" si="14"/>
        <v>2.709999999999986</v>
      </c>
      <c r="E293" s="4" t="e">
        <f t="shared" si="12"/>
        <v>#NUM!</v>
      </c>
      <c r="F293" s="4">
        <f t="shared" si="13"/>
      </c>
    </row>
    <row r="294" spans="4:6" ht="15">
      <c r="D294" s="4">
        <f t="shared" si="14"/>
        <v>2.719999999999986</v>
      </c>
      <c r="E294" s="4" t="e">
        <f t="shared" si="12"/>
        <v>#NUM!</v>
      </c>
      <c r="F294" s="4">
        <f t="shared" si="13"/>
      </c>
    </row>
    <row r="295" spans="4:6" ht="15">
      <c r="D295" s="4">
        <f t="shared" si="14"/>
        <v>2.7299999999999858</v>
      </c>
      <c r="E295" s="4" t="e">
        <f t="shared" si="12"/>
        <v>#NUM!</v>
      </c>
      <c r="F295" s="4">
        <f t="shared" si="13"/>
      </c>
    </row>
    <row r="296" spans="4:6" ht="15">
      <c r="D296" s="4">
        <f t="shared" si="14"/>
        <v>2.7399999999999856</v>
      </c>
      <c r="E296" s="4" t="e">
        <f t="shared" si="12"/>
        <v>#NUM!</v>
      </c>
      <c r="F296" s="4">
        <f t="shared" si="13"/>
      </c>
    </row>
    <row r="297" spans="4:6" ht="15">
      <c r="D297" s="4">
        <f t="shared" si="14"/>
        <v>2.7499999999999853</v>
      </c>
      <c r="E297" s="4" t="e">
        <f t="shared" si="12"/>
        <v>#NUM!</v>
      </c>
      <c r="F297" s="4">
        <f t="shared" si="13"/>
      </c>
    </row>
    <row r="298" spans="4:6" ht="15">
      <c r="D298" s="4">
        <f t="shared" si="14"/>
        <v>2.759999999999985</v>
      </c>
      <c r="E298" s="4" t="e">
        <f t="shared" si="12"/>
        <v>#NUM!</v>
      </c>
      <c r="F298" s="4">
        <f t="shared" si="13"/>
      </c>
    </row>
    <row r="299" spans="4:6" ht="15">
      <c r="D299" s="4">
        <f t="shared" si="14"/>
        <v>2.769999999999985</v>
      </c>
      <c r="E299" s="4" t="e">
        <f t="shared" si="12"/>
        <v>#NUM!</v>
      </c>
      <c r="F299" s="4">
        <f t="shared" si="13"/>
      </c>
    </row>
    <row r="300" spans="4:6" ht="15">
      <c r="D300" s="4">
        <f t="shared" si="14"/>
        <v>2.7799999999999847</v>
      </c>
      <c r="E300" s="4" t="e">
        <f t="shared" si="12"/>
        <v>#NUM!</v>
      </c>
      <c r="F300" s="4">
        <f t="shared" si="13"/>
      </c>
    </row>
    <row r="301" spans="4:6" ht="15">
      <c r="D301" s="4">
        <f t="shared" si="14"/>
        <v>2.7899999999999845</v>
      </c>
      <c r="E301" s="4" t="e">
        <f t="shared" si="12"/>
        <v>#NUM!</v>
      </c>
      <c r="F301" s="4">
        <f t="shared" si="13"/>
      </c>
    </row>
    <row r="302" spans="4:6" ht="15">
      <c r="D302" s="4">
        <f t="shared" si="14"/>
        <v>2.7999999999999843</v>
      </c>
      <c r="E302" s="4" t="e">
        <f t="shared" si="12"/>
        <v>#NUM!</v>
      </c>
      <c r="F302" s="4">
        <f t="shared" si="13"/>
      </c>
    </row>
    <row r="303" spans="4:6" ht="15">
      <c r="D303" s="4">
        <f t="shared" si="14"/>
        <v>2.809999999999984</v>
      </c>
      <c r="E303" s="4" t="e">
        <f t="shared" si="12"/>
        <v>#NUM!</v>
      </c>
      <c r="F303" s="4">
        <f t="shared" si="13"/>
      </c>
    </row>
    <row r="304" spans="4:6" ht="15">
      <c r="D304" s="4">
        <f t="shared" si="14"/>
        <v>2.819999999999984</v>
      </c>
      <c r="E304" s="4" t="e">
        <f t="shared" si="12"/>
        <v>#NUM!</v>
      </c>
      <c r="F304" s="4">
        <f t="shared" si="13"/>
      </c>
    </row>
    <row r="305" spans="4:6" ht="15">
      <c r="D305" s="4">
        <f t="shared" si="14"/>
        <v>2.8299999999999836</v>
      </c>
      <c r="E305" s="4" t="e">
        <f t="shared" si="12"/>
        <v>#NUM!</v>
      </c>
      <c r="F305" s="4">
        <f t="shared" si="13"/>
      </c>
    </row>
    <row r="306" spans="4:6" ht="15">
      <c r="D306" s="4">
        <f t="shared" si="14"/>
        <v>2.8399999999999834</v>
      </c>
      <c r="E306" s="4" t="e">
        <f t="shared" si="12"/>
        <v>#NUM!</v>
      </c>
      <c r="F306" s="4">
        <f t="shared" si="13"/>
      </c>
    </row>
    <row r="307" spans="4:6" ht="15">
      <c r="D307" s="4">
        <f t="shared" si="14"/>
        <v>2.849999999999983</v>
      </c>
      <c r="E307" s="4" t="e">
        <f t="shared" si="12"/>
        <v>#NUM!</v>
      </c>
      <c r="F307" s="4">
        <f t="shared" si="13"/>
      </c>
    </row>
    <row r="308" spans="4:6" ht="15">
      <c r="D308" s="4">
        <f t="shared" si="14"/>
        <v>2.859999999999983</v>
      </c>
      <c r="E308" s="4" t="e">
        <f t="shared" si="12"/>
        <v>#NUM!</v>
      </c>
      <c r="F308" s="4">
        <f t="shared" si="13"/>
      </c>
    </row>
    <row r="309" spans="4:6" ht="15">
      <c r="D309" s="4">
        <f t="shared" si="14"/>
        <v>2.869999999999983</v>
      </c>
      <c r="E309" s="4" t="e">
        <f t="shared" si="12"/>
        <v>#NUM!</v>
      </c>
      <c r="F309" s="4">
        <f t="shared" si="13"/>
      </c>
    </row>
    <row r="310" spans="4:6" ht="15">
      <c r="D310" s="4">
        <f t="shared" si="14"/>
        <v>2.8799999999999826</v>
      </c>
      <c r="E310" s="4" t="e">
        <f t="shared" si="12"/>
        <v>#NUM!</v>
      </c>
      <c r="F310" s="4">
        <f t="shared" si="13"/>
      </c>
    </row>
    <row r="311" spans="4:6" ht="15">
      <c r="D311" s="4">
        <f t="shared" si="14"/>
        <v>2.8899999999999824</v>
      </c>
      <c r="E311" s="4" t="e">
        <f t="shared" si="12"/>
        <v>#NUM!</v>
      </c>
      <c r="F311" s="4">
        <f t="shared" si="13"/>
      </c>
    </row>
    <row r="312" spans="4:6" ht="15">
      <c r="D312" s="4">
        <f t="shared" si="14"/>
        <v>2.899999999999982</v>
      </c>
      <c r="E312" s="4" t="e">
        <f t="shared" si="12"/>
        <v>#NUM!</v>
      </c>
      <c r="F312" s="4">
        <f t="shared" si="13"/>
      </c>
    </row>
    <row r="313" spans="4:6" ht="15">
      <c r="D313" s="4">
        <f t="shared" si="14"/>
        <v>2.909999999999982</v>
      </c>
      <c r="E313" s="4" t="e">
        <f t="shared" si="12"/>
        <v>#NUM!</v>
      </c>
      <c r="F313" s="4">
        <f t="shared" si="13"/>
      </c>
    </row>
    <row r="314" spans="4:6" ht="15">
      <c r="D314" s="4">
        <f t="shared" si="14"/>
        <v>2.9199999999999817</v>
      </c>
      <c r="E314" s="4" t="e">
        <f t="shared" si="12"/>
        <v>#NUM!</v>
      </c>
      <c r="F314" s="4">
        <f t="shared" si="13"/>
      </c>
    </row>
    <row r="315" spans="4:6" ht="15">
      <c r="D315" s="4">
        <f t="shared" si="14"/>
        <v>2.9299999999999815</v>
      </c>
      <c r="E315" s="4" t="e">
        <f t="shared" si="12"/>
        <v>#NUM!</v>
      </c>
      <c r="F315" s="4">
        <f t="shared" si="13"/>
      </c>
    </row>
    <row r="316" spans="4:6" ht="15">
      <c r="D316" s="4">
        <f t="shared" si="14"/>
        <v>2.9399999999999813</v>
      </c>
      <c r="E316" s="4" t="e">
        <f t="shared" si="12"/>
        <v>#NUM!</v>
      </c>
      <c r="F316" s="4">
        <f t="shared" si="13"/>
      </c>
    </row>
    <row r="317" spans="4:6" ht="15">
      <c r="D317" s="4">
        <f t="shared" si="14"/>
        <v>2.949999999999981</v>
      </c>
      <c r="E317" s="4" t="e">
        <f t="shared" si="12"/>
        <v>#NUM!</v>
      </c>
      <c r="F317" s="4">
        <f t="shared" si="13"/>
      </c>
    </row>
    <row r="318" spans="4:6" ht="15">
      <c r="D318" s="4">
        <f t="shared" si="14"/>
        <v>2.959999999999981</v>
      </c>
      <c r="E318" s="4" t="e">
        <f t="shared" si="12"/>
        <v>#NUM!</v>
      </c>
      <c r="F318" s="4">
        <f t="shared" si="13"/>
      </c>
    </row>
    <row r="319" spans="4:6" ht="15">
      <c r="D319" s="4">
        <f t="shared" si="14"/>
        <v>2.9699999999999807</v>
      </c>
      <c r="E319" s="4" t="e">
        <f t="shared" si="12"/>
        <v>#NUM!</v>
      </c>
      <c r="F319" s="4">
        <f t="shared" si="13"/>
      </c>
    </row>
    <row r="320" spans="4:6" ht="15">
      <c r="D320" s="4">
        <f t="shared" si="14"/>
        <v>2.9799999999999804</v>
      </c>
      <c r="E320" s="4" t="e">
        <f t="shared" si="12"/>
        <v>#NUM!</v>
      </c>
      <c r="F320" s="4">
        <f t="shared" si="13"/>
      </c>
    </row>
    <row r="321" spans="4:6" ht="15">
      <c r="D321" s="4">
        <f t="shared" si="14"/>
        <v>2.9899999999999802</v>
      </c>
      <c r="E321" s="4" t="e">
        <f t="shared" si="12"/>
        <v>#NUM!</v>
      </c>
      <c r="F321" s="4">
        <f t="shared" si="13"/>
      </c>
    </row>
    <row r="322" spans="4:6" ht="15">
      <c r="D322" s="4">
        <f t="shared" si="14"/>
        <v>2.99999999999998</v>
      </c>
      <c r="E322" s="4" t="e">
        <f t="shared" si="12"/>
        <v>#NUM!</v>
      </c>
      <c r="F322" s="4">
        <f t="shared" si="13"/>
      </c>
    </row>
    <row r="323" spans="4:6" ht="15">
      <c r="D323" s="4">
        <f t="shared" si="14"/>
        <v>3.00999999999998</v>
      </c>
      <c r="E323" s="4" t="e">
        <f t="shared" si="12"/>
        <v>#NUM!</v>
      </c>
      <c r="F323" s="4">
        <f t="shared" si="13"/>
      </c>
    </row>
    <row r="324" spans="4:6" ht="15">
      <c r="D324" s="4">
        <f t="shared" si="14"/>
        <v>3.0199999999999796</v>
      </c>
      <c r="E324" s="4" t="e">
        <f t="shared" si="12"/>
        <v>#NUM!</v>
      </c>
      <c r="F324" s="4">
        <f t="shared" si="13"/>
      </c>
    </row>
    <row r="325" spans="4:6" ht="15">
      <c r="D325" s="4">
        <f t="shared" si="14"/>
        <v>3.0299999999999794</v>
      </c>
      <c r="E325" s="4" t="e">
        <f t="shared" si="12"/>
        <v>#NUM!</v>
      </c>
      <c r="F325" s="4">
        <f t="shared" si="13"/>
      </c>
    </row>
    <row r="326" spans="4:6" ht="15">
      <c r="D326" s="4">
        <f t="shared" si="14"/>
        <v>3.039999999999979</v>
      </c>
      <c r="E326" s="4" t="e">
        <f t="shared" si="12"/>
        <v>#NUM!</v>
      </c>
      <c r="F326" s="4">
        <f t="shared" si="13"/>
      </c>
    </row>
    <row r="327" spans="4:6" ht="15">
      <c r="D327" s="4">
        <f t="shared" si="14"/>
        <v>3.049999999999979</v>
      </c>
      <c r="E327" s="4" t="e">
        <f t="shared" si="12"/>
        <v>#NUM!</v>
      </c>
      <c r="F327" s="4">
        <f t="shared" si="13"/>
      </c>
    </row>
    <row r="328" spans="4:6" ht="15">
      <c r="D328" s="4">
        <f t="shared" si="14"/>
        <v>3.0599999999999787</v>
      </c>
      <c r="E328" s="4" t="e">
        <f t="shared" si="12"/>
        <v>#NUM!</v>
      </c>
      <c r="F328" s="4">
        <f t="shared" si="13"/>
      </c>
    </row>
    <row r="329" spans="4:6" ht="15">
      <c r="D329" s="4">
        <f t="shared" si="14"/>
        <v>3.0699999999999785</v>
      </c>
      <c r="E329" s="4" t="e">
        <f t="shared" si="12"/>
        <v>#NUM!</v>
      </c>
      <c r="F329" s="4">
        <f t="shared" si="13"/>
      </c>
    </row>
    <row r="330" spans="4:6" ht="15">
      <c r="D330" s="4">
        <f t="shared" si="14"/>
        <v>3.0799999999999783</v>
      </c>
      <c r="E330" s="4" t="e">
        <f t="shared" si="12"/>
        <v>#NUM!</v>
      </c>
      <c r="F330" s="4">
        <f t="shared" si="13"/>
      </c>
    </row>
    <row r="331" spans="4:6" ht="15">
      <c r="D331" s="4">
        <f t="shared" si="14"/>
        <v>3.089999999999978</v>
      </c>
      <c r="E331" s="4" t="e">
        <f t="shared" si="12"/>
        <v>#NUM!</v>
      </c>
      <c r="F331" s="4">
        <f t="shared" si="13"/>
      </c>
    </row>
    <row r="332" spans="4:6" ht="15">
      <c r="D332" s="4">
        <f t="shared" si="14"/>
        <v>3.099999999999978</v>
      </c>
      <c r="E332" s="4" t="e">
        <f t="shared" si="12"/>
        <v>#NUM!</v>
      </c>
      <c r="F332" s="4">
        <f t="shared" si="13"/>
      </c>
    </row>
    <row r="333" spans="4:6" ht="15">
      <c r="D333" s="4">
        <f t="shared" si="14"/>
        <v>3.1099999999999777</v>
      </c>
      <c r="E333" s="4" t="e">
        <f t="shared" si="12"/>
        <v>#NUM!</v>
      </c>
      <c r="F333" s="4">
        <f t="shared" si="13"/>
      </c>
    </row>
    <row r="334" spans="4:6" ht="15">
      <c r="D334" s="4">
        <f t="shared" si="14"/>
        <v>3.1199999999999775</v>
      </c>
      <c r="E334" s="4" t="e">
        <f t="shared" si="12"/>
        <v>#NUM!</v>
      </c>
      <c r="F334" s="4">
        <f t="shared" si="13"/>
      </c>
    </row>
    <row r="335" spans="4:6" ht="15">
      <c r="D335" s="4">
        <f t="shared" si="14"/>
        <v>3.1299999999999772</v>
      </c>
      <c r="E335" s="4" t="e">
        <f t="shared" si="12"/>
        <v>#NUM!</v>
      </c>
      <c r="F335" s="4">
        <f t="shared" si="13"/>
      </c>
    </row>
    <row r="336" spans="4:6" ht="15">
      <c r="D336" s="4">
        <f t="shared" si="14"/>
        <v>3.139999999999977</v>
      </c>
      <c r="E336" s="4" t="e">
        <f t="shared" si="12"/>
        <v>#NUM!</v>
      </c>
      <c r="F336" s="4">
        <f t="shared" si="13"/>
      </c>
    </row>
    <row r="337" spans="4:6" ht="15">
      <c r="D337" s="4">
        <f t="shared" si="14"/>
        <v>3.149999999999977</v>
      </c>
      <c r="E337" s="4" t="e">
        <f t="shared" si="12"/>
        <v>#NUM!</v>
      </c>
      <c r="F337" s="4">
        <f t="shared" si="13"/>
      </c>
    </row>
    <row r="338" spans="4:6" ht="15">
      <c r="D338" s="4">
        <f t="shared" si="14"/>
        <v>3.1599999999999766</v>
      </c>
      <c r="E338" s="4" t="e">
        <f t="shared" si="12"/>
        <v>#NUM!</v>
      </c>
      <c r="F338" s="4">
        <f t="shared" si="13"/>
      </c>
    </row>
    <row r="339" spans="4:6" ht="15">
      <c r="D339" s="4">
        <f t="shared" si="14"/>
        <v>3.1699999999999764</v>
      </c>
      <c r="E339" s="4" t="e">
        <f t="shared" si="12"/>
        <v>#NUM!</v>
      </c>
      <c r="F339" s="4">
        <f t="shared" si="13"/>
      </c>
    </row>
    <row r="340" spans="4:6" ht="15">
      <c r="D340" s="4">
        <f t="shared" si="14"/>
        <v>3.179999999999976</v>
      </c>
      <c r="E340" s="4" t="e">
        <f t="shared" si="12"/>
        <v>#NUM!</v>
      </c>
      <c r="F340" s="4">
        <f t="shared" si="13"/>
      </c>
    </row>
    <row r="341" spans="4:6" ht="15">
      <c r="D341" s="4">
        <f t="shared" si="14"/>
        <v>3.189999999999976</v>
      </c>
      <c r="E341" s="4" t="e">
        <f t="shared" si="12"/>
        <v>#NUM!</v>
      </c>
      <c r="F341" s="4">
        <f t="shared" si="13"/>
      </c>
    </row>
    <row r="342" spans="4:6" ht="15">
      <c r="D342" s="4">
        <f t="shared" si="14"/>
        <v>3.1999999999999758</v>
      </c>
      <c r="E342" s="4" t="e">
        <f t="shared" si="12"/>
        <v>#NUM!</v>
      </c>
      <c r="F342" s="4">
        <f t="shared" si="13"/>
      </c>
    </row>
    <row r="343" spans="4:6" ht="15">
      <c r="D343" s="4">
        <f t="shared" si="14"/>
        <v>3.2099999999999755</v>
      </c>
      <c r="E343" s="4" t="e">
        <f aca="true" t="shared" si="15" ref="E343:E406">NORMDIST(D343,$D$1,$D$4,0)</f>
        <v>#NUM!</v>
      </c>
      <c r="F343" s="4">
        <f aca="true" t="shared" si="16" ref="F343:F406">IF(AND(D343&gt;=$D$16,D343&lt;=$D$17),E343,"")</f>
      </c>
    </row>
    <row r="344" spans="4:6" ht="15">
      <c r="D344" s="4">
        <f aca="true" t="shared" si="17" ref="D344:D407">D343+0.01</f>
        <v>3.2199999999999753</v>
      </c>
      <c r="E344" s="4" t="e">
        <f t="shared" si="15"/>
        <v>#NUM!</v>
      </c>
      <c r="F344" s="4">
        <f t="shared" si="16"/>
      </c>
    </row>
    <row r="345" spans="4:6" ht="15">
      <c r="D345" s="4">
        <f t="shared" si="17"/>
        <v>3.229999999999975</v>
      </c>
      <c r="E345" s="4" t="e">
        <f t="shared" si="15"/>
        <v>#NUM!</v>
      </c>
      <c r="F345" s="4">
        <f t="shared" si="16"/>
      </c>
    </row>
    <row r="346" spans="4:6" ht="15">
      <c r="D346" s="4">
        <f t="shared" si="17"/>
        <v>3.239999999999975</v>
      </c>
      <c r="E346" s="4" t="e">
        <f t="shared" si="15"/>
        <v>#NUM!</v>
      </c>
      <c r="F346" s="4">
        <f t="shared" si="16"/>
      </c>
    </row>
    <row r="347" spans="4:6" ht="15">
      <c r="D347" s="4">
        <f t="shared" si="17"/>
        <v>3.2499999999999747</v>
      </c>
      <c r="E347" s="4" t="e">
        <f t="shared" si="15"/>
        <v>#NUM!</v>
      </c>
      <c r="F347" s="4">
        <f t="shared" si="16"/>
      </c>
    </row>
    <row r="348" spans="4:6" ht="15">
      <c r="D348" s="4">
        <f t="shared" si="17"/>
        <v>3.2599999999999745</v>
      </c>
      <c r="E348" s="4" t="e">
        <f t="shared" si="15"/>
        <v>#NUM!</v>
      </c>
      <c r="F348" s="4">
        <f t="shared" si="16"/>
      </c>
    </row>
    <row r="349" spans="4:6" ht="15">
      <c r="D349" s="4">
        <f t="shared" si="17"/>
        <v>3.2699999999999743</v>
      </c>
      <c r="E349" s="4" t="e">
        <f t="shared" si="15"/>
        <v>#NUM!</v>
      </c>
      <c r="F349" s="4">
        <f t="shared" si="16"/>
      </c>
    </row>
    <row r="350" spans="4:6" ht="15">
      <c r="D350" s="4">
        <f t="shared" si="17"/>
        <v>3.279999999999974</v>
      </c>
      <c r="E350" s="4" t="e">
        <f t="shared" si="15"/>
        <v>#NUM!</v>
      </c>
      <c r="F350" s="4">
        <f t="shared" si="16"/>
      </c>
    </row>
    <row r="351" spans="4:6" ht="15">
      <c r="D351" s="4">
        <f t="shared" si="17"/>
        <v>3.289999999999974</v>
      </c>
      <c r="E351" s="4" t="e">
        <f t="shared" si="15"/>
        <v>#NUM!</v>
      </c>
      <c r="F351" s="4">
        <f t="shared" si="16"/>
      </c>
    </row>
    <row r="352" spans="4:6" ht="15">
      <c r="D352" s="4">
        <f t="shared" si="17"/>
        <v>3.2999999999999736</v>
      </c>
      <c r="E352" s="4" t="e">
        <f t="shared" si="15"/>
        <v>#NUM!</v>
      </c>
      <c r="F352" s="4">
        <f t="shared" si="16"/>
      </c>
    </row>
    <row r="353" spans="4:6" ht="15">
      <c r="D353" s="4">
        <f t="shared" si="17"/>
        <v>3.3099999999999734</v>
      </c>
      <c r="E353" s="4" t="e">
        <f t="shared" si="15"/>
        <v>#NUM!</v>
      </c>
      <c r="F353" s="4">
        <f t="shared" si="16"/>
      </c>
    </row>
    <row r="354" spans="4:6" ht="15">
      <c r="D354" s="4">
        <f t="shared" si="17"/>
        <v>3.319999999999973</v>
      </c>
      <c r="E354" s="4" t="e">
        <f t="shared" si="15"/>
        <v>#NUM!</v>
      </c>
      <c r="F354" s="4">
        <f t="shared" si="16"/>
      </c>
    </row>
    <row r="355" spans="4:6" ht="15">
      <c r="D355" s="4">
        <f t="shared" si="17"/>
        <v>3.329999999999973</v>
      </c>
      <c r="E355" s="4" t="e">
        <f t="shared" si="15"/>
        <v>#NUM!</v>
      </c>
      <c r="F355" s="4">
        <f t="shared" si="16"/>
      </c>
    </row>
    <row r="356" spans="4:6" ht="15">
      <c r="D356" s="4">
        <f t="shared" si="17"/>
        <v>3.3399999999999728</v>
      </c>
      <c r="E356" s="4" t="e">
        <f t="shared" si="15"/>
        <v>#NUM!</v>
      </c>
      <c r="F356" s="4">
        <f t="shared" si="16"/>
      </c>
    </row>
    <row r="357" spans="4:6" ht="15">
      <c r="D357" s="4">
        <f t="shared" si="17"/>
        <v>3.3499999999999726</v>
      </c>
      <c r="E357" s="4" t="e">
        <f t="shared" si="15"/>
        <v>#NUM!</v>
      </c>
      <c r="F357" s="4">
        <f t="shared" si="16"/>
      </c>
    </row>
    <row r="358" spans="4:6" ht="15">
      <c r="D358" s="4">
        <f t="shared" si="17"/>
        <v>3.3599999999999723</v>
      </c>
      <c r="E358" s="4" t="e">
        <f t="shared" si="15"/>
        <v>#NUM!</v>
      </c>
      <c r="F358" s="4">
        <f t="shared" si="16"/>
      </c>
    </row>
    <row r="359" spans="4:6" ht="15">
      <c r="D359" s="4">
        <f t="shared" si="17"/>
        <v>3.369999999999972</v>
      </c>
      <c r="E359" s="4" t="e">
        <f t="shared" si="15"/>
        <v>#NUM!</v>
      </c>
      <c r="F359" s="4">
        <f t="shared" si="16"/>
      </c>
    </row>
    <row r="360" spans="4:6" ht="15">
      <c r="D360" s="4">
        <f t="shared" si="17"/>
        <v>3.379999999999972</v>
      </c>
      <c r="E360" s="4" t="e">
        <f t="shared" si="15"/>
        <v>#NUM!</v>
      </c>
      <c r="F360" s="4">
        <f t="shared" si="16"/>
      </c>
    </row>
    <row r="361" spans="4:6" ht="15">
      <c r="D361" s="4">
        <f t="shared" si="17"/>
        <v>3.3899999999999717</v>
      </c>
      <c r="E361" s="4" t="e">
        <f t="shared" si="15"/>
        <v>#NUM!</v>
      </c>
      <c r="F361" s="4">
        <f t="shared" si="16"/>
      </c>
    </row>
    <row r="362" spans="4:6" ht="15">
      <c r="D362" s="4">
        <f t="shared" si="17"/>
        <v>3.3999999999999715</v>
      </c>
      <c r="E362" s="4" t="e">
        <f t="shared" si="15"/>
        <v>#NUM!</v>
      </c>
      <c r="F362" s="4">
        <f t="shared" si="16"/>
      </c>
    </row>
    <row r="363" spans="4:6" ht="15">
      <c r="D363" s="4">
        <f t="shared" si="17"/>
        <v>3.4099999999999713</v>
      </c>
      <c r="E363" s="4" t="e">
        <f t="shared" si="15"/>
        <v>#NUM!</v>
      </c>
      <c r="F363" s="4">
        <f t="shared" si="16"/>
      </c>
    </row>
    <row r="364" spans="4:6" ht="15">
      <c r="D364" s="4">
        <f t="shared" si="17"/>
        <v>3.419999999999971</v>
      </c>
      <c r="E364" s="4" t="e">
        <f t="shared" si="15"/>
        <v>#NUM!</v>
      </c>
      <c r="F364" s="4">
        <f t="shared" si="16"/>
      </c>
    </row>
    <row r="365" spans="4:6" ht="15">
      <c r="D365" s="4">
        <f t="shared" si="17"/>
        <v>3.429999999999971</v>
      </c>
      <c r="E365" s="4" t="e">
        <f t="shared" si="15"/>
        <v>#NUM!</v>
      </c>
      <c r="F365" s="4">
        <f t="shared" si="16"/>
      </c>
    </row>
    <row r="366" spans="4:6" ht="15">
      <c r="D366" s="4">
        <f t="shared" si="17"/>
        <v>3.4399999999999706</v>
      </c>
      <c r="E366" s="4" t="e">
        <f t="shared" si="15"/>
        <v>#NUM!</v>
      </c>
      <c r="F366" s="4">
        <f t="shared" si="16"/>
      </c>
    </row>
    <row r="367" spans="4:6" ht="15">
      <c r="D367" s="4">
        <f t="shared" si="17"/>
        <v>3.4499999999999704</v>
      </c>
      <c r="E367" s="4" t="e">
        <f t="shared" si="15"/>
        <v>#NUM!</v>
      </c>
      <c r="F367" s="4">
        <f t="shared" si="16"/>
      </c>
    </row>
    <row r="368" spans="4:6" ht="15">
      <c r="D368" s="4">
        <f t="shared" si="17"/>
        <v>3.45999999999997</v>
      </c>
      <c r="E368" s="4" t="e">
        <f t="shared" si="15"/>
        <v>#NUM!</v>
      </c>
      <c r="F368" s="4">
        <f t="shared" si="16"/>
      </c>
    </row>
    <row r="369" spans="4:6" ht="15">
      <c r="D369" s="4">
        <f t="shared" si="17"/>
        <v>3.46999999999997</v>
      </c>
      <c r="E369" s="4" t="e">
        <f t="shared" si="15"/>
        <v>#NUM!</v>
      </c>
      <c r="F369" s="4">
        <f t="shared" si="16"/>
      </c>
    </row>
    <row r="370" spans="4:6" ht="15">
      <c r="D370" s="4">
        <f t="shared" si="17"/>
        <v>3.47999999999997</v>
      </c>
      <c r="E370" s="4" t="e">
        <f t="shared" si="15"/>
        <v>#NUM!</v>
      </c>
      <c r="F370" s="4">
        <f t="shared" si="16"/>
      </c>
    </row>
    <row r="371" spans="4:6" ht="15">
      <c r="D371" s="4">
        <f t="shared" si="17"/>
        <v>3.4899999999999696</v>
      </c>
      <c r="E371" s="4" t="e">
        <f t="shared" si="15"/>
        <v>#NUM!</v>
      </c>
      <c r="F371" s="4">
        <f t="shared" si="16"/>
      </c>
    </row>
    <row r="372" spans="4:6" ht="15">
      <c r="D372" s="4">
        <f t="shared" si="17"/>
        <v>3.4999999999999694</v>
      </c>
      <c r="E372" s="4" t="e">
        <f t="shared" si="15"/>
        <v>#NUM!</v>
      </c>
      <c r="F372" s="4">
        <f t="shared" si="16"/>
      </c>
    </row>
    <row r="373" spans="4:6" ht="15">
      <c r="D373" s="4">
        <f t="shared" si="17"/>
        <v>3.509999999999969</v>
      </c>
      <c r="E373" s="4" t="e">
        <f t="shared" si="15"/>
        <v>#NUM!</v>
      </c>
      <c r="F373" s="4">
        <f t="shared" si="16"/>
      </c>
    </row>
    <row r="374" spans="4:6" ht="15">
      <c r="D374" s="4">
        <f t="shared" si="17"/>
        <v>3.519999999999969</v>
      </c>
      <c r="E374" s="4" t="e">
        <f t="shared" si="15"/>
        <v>#NUM!</v>
      </c>
      <c r="F374" s="4">
        <f t="shared" si="16"/>
      </c>
    </row>
    <row r="375" spans="4:6" ht="15">
      <c r="D375" s="4">
        <f t="shared" si="17"/>
        <v>3.5299999999999687</v>
      </c>
      <c r="E375" s="4" t="e">
        <f t="shared" si="15"/>
        <v>#NUM!</v>
      </c>
      <c r="F375" s="4">
        <f t="shared" si="16"/>
      </c>
    </row>
    <row r="376" spans="4:6" ht="15">
      <c r="D376" s="4">
        <f t="shared" si="17"/>
        <v>3.5399999999999685</v>
      </c>
      <c r="E376" s="4" t="e">
        <f t="shared" si="15"/>
        <v>#NUM!</v>
      </c>
      <c r="F376" s="4">
        <f t="shared" si="16"/>
      </c>
    </row>
    <row r="377" spans="4:6" ht="15">
      <c r="D377" s="4">
        <f t="shared" si="17"/>
        <v>3.5499999999999683</v>
      </c>
      <c r="E377" s="4" t="e">
        <f t="shared" si="15"/>
        <v>#NUM!</v>
      </c>
      <c r="F377" s="4">
        <f t="shared" si="16"/>
      </c>
    </row>
    <row r="378" spans="4:6" ht="15">
      <c r="D378" s="4">
        <f t="shared" si="17"/>
        <v>3.559999999999968</v>
      </c>
      <c r="E378" s="4" t="e">
        <f t="shared" si="15"/>
        <v>#NUM!</v>
      </c>
      <c r="F378" s="4">
        <f t="shared" si="16"/>
      </c>
    </row>
    <row r="379" spans="4:6" ht="15">
      <c r="D379" s="4">
        <f t="shared" si="17"/>
        <v>3.569999999999968</v>
      </c>
      <c r="E379" s="4" t="e">
        <f t="shared" si="15"/>
        <v>#NUM!</v>
      </c>
      <c r="F379" s="4">
        <f t="shared" si="16"/>
      </c>
    </row>
    <row r="380" spans="4:6" ht="15">
      <c r="D380" s="4">
        <f t="shared" si="17"/>
        <v>3.5799999999999677</v>
      </c>
      <c r="E380" s="4" t="e">
        <f t="shared" si="15"/>
        <v>#NUM!</v>
      </c>
      <c r="F380" s="4">
        <f t="shared" si="16"/>
      </c>
    </row>
    <row r="381" spans="4:6" ht="15">
      <c r="D381" s="4">
        <f t="shared" si="17"/>
        <v>3.5899999999999674</v>
      </c>
      <c r="E381" s="4" t="e">
        <f t="shared" si="15"/>
        <v>#NUM!</v>
      </c>
      <c r="F381" s="4">
        <f t="shared" si="16"/>
      </c>
    </row>
    <row r="382" spans="4:6" ht="15">
      <c r="D382" s="4">
        <f t="shared" si="17"/>
        <v>3.5999999999999672</v>
      </c>
      <c r="E382" s="4" t="e">
        <f t="shared" si="15"/>
        <v>#NUM!</v>
      </c>
      <c r="F382" s="4">
        <f t="shared" si="16"/>
      </c>
    </row>
    <row r="383" spans="4:6" ht="15">
      <c r="D383" s="4">
        <f t="shared" si="17"/>
        <v>3.609999999999967</v>
      </c>
      <c r="E383" s="4" t="e">
        <f t="shared" si="15"/>
        <v>#NUM!</v>
      </c>
      <c r="F383" s="4">
        <f t="shared" si="16"/>
      </c>
    </row>
    <row r="384" spans="4:6" ht="15">
      <c r="D384" s="4">
        <f t="shared" si="17"/>
        <v>3.619999999999967</v>
      </c>
      <c r="E384" s="4" t="e">
        <f t="shared" si="15"/>
        <v>#NUM!</v>
      </c>
      <c r="F384" s="4">
        <f t="shared" si="16"/>
      </c>
    </row>
    <row r="385" spans="4:6" ht="15">
      <c r="D385" s="4">
        <f t="shared" si="17"/>
        <v>3.6299999999999666</v>
      </c>
      <c r="E385" s="4" t="e">
        <f t="shared" si="15"/>
        <v>#NUM!</v>
      </c>
      <c r="F385" s="4">
        <f t="shared" si="16"/>
      </c>
    </row>
    <row r="386" spans="4:6" ht="15">
      <c r="D386" s="4">
        <f t="shared" si="17"/>
        <v>3.6399999999999664</v>
      </c>
      <c r="E386" s="4" t="e">
        <f t="shared" si="15"/>
        <v>#NUM!</v>
      </c>
      <c r="F386" s="4">
        <f t="shared" si="16"/>
      </c>
    </row>
    <row r="387" spans="4:6" ht="15">
      <c r="D387" s="4">
        <f t="shared" si="17"/>
        <v>3.649999999999966</v>
      </c>
      <c r="E387" s="4" t="e">
        <f t="shared" si="15"/>
        <v>#NUM!</v>
      </c>
      <c r="F387" s="4">
        <f t="shared" si="16"/>
      </c>
    </row>
    <row r="388" spans="4:6" ht="15">
      <c r="D388" s="4">
        <f t="shared" si="17"/>
        <v>3.659999999999966</v>
      </c>
      <c r="E388" s="4" t="e">
        <f t="shared" si="15"/>
        <v>#NUM!</v>
      </c>
      <c r="F388" s="4">
        <f t="shared" si="16"/>
      </c>
    </row>
    <row r="389" spans="4:6" ht="15">
      <c r="D389" s="4">
        <f t="shared" si="17"/>
        <v>3.6699999999999657</v>
      </c>
      <c r="E389" s="4" t="e">
        <f t="shared" si="15"/>
        <v>#NUM!</v>
      </c>
      <c r="F389" s="4">
        <f t="shared" si="16"/>
      </c>
    </row>
    <row r="390" spans="4:6" ht="15">
      <c r="D390" s="4">
        <f t="shared" si="17"/>
        <v>3.6799999999999655</v>
      </c>
      <c r="E390" s="4" t="e">
        <f t="shared" si="15"/>
        <v>#NUM!</v>
      </c>
      <c r="F390" s="4">
        <f t="shared" si="16"/>
      </c>
    </row>
    <row r="391" spans="4:6" ht="15">
      <c r="D391" s="4">
        <f t="shared" si="17"/>
        <v>3.6899999999999653</v>
      </c>
      <c r="E391" s="4" t="e">
        <f t="shared" si="15"/>
        <v>#NUM!</v>
      </c>
      <c r="F391" s="4">
        <f t="shared" si="16"/>
      </c>
    </row>
    <row r="392" spans="4:6" ht="15">
      <c r="D392" s="4">
        <f t="shared" si="17"/>
        <v>3.699999999999965</v>
      </c>
      <c r="E392" s="4" t="e">
        <f t="shared" si="15"/>
        <v>#NUM!</v>
      </c>
      <c r="F392" s="4">
        <f t="shared" si="16"/>
      </c>
    </row>
    <row r="393" spans="4:6" ht="15">
      <c r="D393" s="4">
        <f t="shared" si="17"/>
        <v>3.709999999999965</v>
      </c>
      <c r="E393" s="4" t="e">
        <f t="shared" si="15"/>
        <v>#NUM!</v>
      </c>
      <c r="F393" s="4">
        <f t="shared" si="16"/>
      </c>
    </row>
    <row r="394" spans="4:6" ht="15">
      <c r="D394" s="4">
        <f t="shared" si="17"/>
        <v>3.7199999999999647</v>
      </c>
      <c r="E394" s="4" t="e">
        <f t="shared" si="15"/>
        <v>#NUM!</v>
      </c>
      <c r="F394" s="4">
        <f t="shared" si="16"/>
      </c>
    </row>
    <row r="395" spans="4:6" ht="15">
      <c r="D395" s="4">
        <f t="shared" si="17"/>
        <v>3.7299999999999645</v>
      </c>
      <c r="E395" s="4" t="e">
        <f t="shared" si="15"/>
        <v>#NUM!</v>
      </c>
      <c r="F395" s="4">
        <f t="shared" si="16"/>
      </c>
    </row>
    <row r="396" spans="4:6" ht="15">
      <c r="D396" s="4">
        <f t="shared" si="17"/>
        <v>3.7399999999999642</v>
      </c>
      <c r="E396" s="4" t="e">
        <f t="shared" si="15"/>
        <v>#NUM!</v>
      </c>
      <c r="F396" s="4">
        <f t="shared" si="16"/>
      </c>
    </row>
    <row r="397" spans="4:6" ht="15">
      <c r="D397" s="4">
        <f t="shared" si="17"/>
        <v>3.749999999999964</v>
      </c>
      <c r="E397" s="4" t="e">
        <f t="shared" si="15"/>
        <v>#NUM!</v>
      </c>
      <c r="F397" s="4">
        <f t="shared" si="16"/>
      </c>
    </row>
    <row r="398" spans="4:6" ht="15">
      <c r="D398" s="4">
        <f t="shared" si="17"/>
        <v>3.759999999999964</v>
      </c>
      <c r="E398" s="4" t="e">
        <f t="shared" si="15"/>
        <v>#NUM!</v>
      </c>
      <c r="F398" s="4">
        <f t="shared" si="16"/>
      </c>
    </row>
    <row r="399" spans="4:6" ht="15">
      <c r="D399" s="4">
        <f t="shared" si="17"/>
        <v>3.7699999999999636</v>
      </c>
      <c r="E399" s="4" t="e">
        <f t="shared" si="15"/>
        <v>#NUM!</v>
      </c>
      <c r="F399" s="4">
        <f t="shared" si="16"/>
      </c>
    </row>
    <row r="400" spans="4:6" ht="15">
      <c r="D400" s="4">
        <f t="shared" si="17"/>
        <v>3.7799999999999634</v>
      </c>
      <c r="E400" s="4" t="e">
        <f t="shared" si="15"/>
        <v>#NUM!</v>
      </c>
      <c r="F400" s="4">
        <f t="shared" si="16"/>
      </c>
    </row>
    <row r="401" spans="4:6" ht="15">
      <c r="D401" s="4">
        <f t="shared" si="17"/>
        <v>3.789999999999963</v>
      </c>
      <c r="E401" s="4" t="e">
        <f t="shared" si="15"/>
        <v>#NUM!</v>
      </c>
      <c r="F401" s="4">
        <f t="shared" si="16"/>
      </c>
    </row>
    <row r="402" spans="4:6" ht="15">
      <c r="D402" s="4">
        <f t="shared" si="17"/>
        <v>3.799999999999963</v>
      </c>
      <c r="E402" s="4" t="e">
        <f t="shared" si="15"/>
        <v>#NUM!</v>
      </c>
      <c r="F402" s="4">
        <f t="shared" si="16"/>
      </c>
    </row>
    <row r="403" spans="4:6" ht="15">
      <c r="D403" s="4">
        <f t="shared" si="17"/>
        <v>3.8099999999999627</v>
      </c>
      <c r="E403" s="4" t="e">
        <f t="shared" si="15"/>
        <v>#NUM!</v>
      </c>
      <c r="F403" s="4">
        <f t="shared" si="16"/>
      </c>
    </row>
    <row r="404" spans="4:6" ht="15">
      <c r="D404" s="4">
        <f t="shared" si="17"/>
        <v>3.8199999999999625</v>
      </c>
      <c r="E404" s="4" t="e">
        <f t="shared" si="15"/>
        <v>#NUM!</v>
      </c>
      <c r="F404" s="4">
        <f t="shared" si="16"/>
      </c>
    </row>
    <row r="405" spans="4:6" ht="15">
      <c r="D405" s="4">
        <f t="shared" si="17"/>
        <v>3.8299999999999623</v>
      </c>
      <c r="E405" s="4" t="e">
        <f t="shared" si="15"/>
        <v>#NUM!</v>
      </c>
      <c r="F405" s="4">
        <f t="shared" si="16"/>
      </c>
    </row>
    <row r="406" spans="4:6" ht="15">
      <c r="D406" s="4">
        <f t="shared" si="17"/>
        <v>3.839999999999962</v>
      </c>
      <c r="E406" s="4" t="e">
        <f t="shared" si="15"/>
        <v>#NUM!</v>
      </c>
      <c r="F406" s="4">
        <f t="shared" si="16"/>
      </c>
    </row>
    <row r="407" spans="4:6" ht="15">
      <c r="D407" s="4">
        <f t="shared" si="17"/>
        <v>3.849999999999962</v>
      </c>
      <c r="E407" s="4" t="e">
        <f aca="true" t="shared" si="18" ref="E407:E470">NORMDIST(D407,$D$1,$D$4,0)</f>
        <v>#NUM!</v>
      </c>
      <c r="F407" s="4">
        <f aca="true" t="shared" si="19" ref="F407:F470">IF(AND(D407&gt;=$D$16,D407&lt;=$D$17),E407,"")</f>
      </c>
    </row>
    <row r="408" spans="4:6" ht="15">
      <c r="D408" s="4">
        <f aca="true" t="shared" si="20" ref="D408:D471">D407+0.01</f>
        <v>3.8599999999999617</v>
      </c>
      <c r="E408" s="4" t="e">
        <f t="shared" si="18"/>
        <v>#NUM!</v>
      </c>
      <c r="F408" s="4">
        <f t="shared" si="19"/>
      </c>
    </row>
    <row r="409" spans="4:6" ht="15">
      <c r="D409" s="4">
        <f t="shared" si="20"/>
        <v>3.8699999999999615</v>
      </c>
      <c r="E409" s="4" t="e">
        <f t="shared" si="18"/>
        <v>#NUM!</v>
      </c>
      <c r="F409" s="4">
        <f t="shared" si="19"/>
      </c>
    </row>
    <row r="410" spans="4:6" ht="15">
      <c r="D410" s="4">
        <f t="shared" si="20"/>
        <v>3.8799999999999613</v>
      </c>
      <c r="E410" s="4" t="e">
        <f t="shared" si="18"/>
        <v>#NUM!</v>
      </c>
      <c r="F410" s="4">
        <f t="shared" si="19"/>
      </c>
    </row>
    <row r="411" spans="4:6" ht="15">
      <c r="D411" s="4">
        <f t="shared" si="20"/>
        <v>3.889999999999961</v>
      </c>
      <c r="E411" s="4" t="e">
        <f t="shared" si="18"/>
        <v>#NUM!</v>
      </c>
      <c r="F411" s="4">
        <f t="shared" si="19"/>
      </c>
    </row>
    <row r="412" spans="4:6" ht="15">
      <c r="D412" s="4">
        <f t="shared" si="20"/>
        <v>3.899999999999961</v>
      </c>
      <c r="E412" s="4" t="e">
        <f t="shared" si="18"/>
        <v>#NUM!</v>
      </c>
      <c r="F412" s="4">
        <f t="shared" si="19"/>
      </c>
    </row>
    <row r="413" spans="4:6" ht="15">
      <c r="D413" s="4">
        <f t="shared" si="20"/>
        <v>3.9099999999999606</v>
      </c>
      <c r="E413" s="4" t="e">
        <f t="shared" si="18"/>
        <v>#NUM!</v>
      </c>
      <c r="F413" s="4">
        <f t="shared" si="19"/>
      </c>
    </row>
    <row r="414" spans="4:6" ht="15">
      <c r="D414" s="4">
        <f t="shared" si="20"/>
        <v>3.9199999999999604</v>
      </c>
      <c r="E414" s="4" t="e">
        <f t="shared" si="18"/>
        <v>#NUM!</v>
      </c>
      <c r="F414" s="4">
        <f t="shared" si="19"/>
      </c>
    </row>
    <row r="415" spans="4:6" ht="15">
      <c r="D415" s="4">
        <f t="shared" si="20"/>
        <v>3.92999999999996</v>
      </c>
      <c r="E415" s="4" t="e">
        <f t="shared" si="18"/>
        <v>#NUM!</v>
      </c>
      <c r="F415" s="4">
        <f t="shared" si="19"/>
      </c>
    </row>
    <row r="416" spans="4:6" ht="15">
      <c r="D416" s="4">
        <f t="shared" si="20"/>
        <v>3.93999999999996</v>
      </c>
      <c r="E416" s="4" t="e">
        <f t="shared" si="18"/>
        <v>#NUM!</v>
      </c>
      <c r="F416" s="4">
        <f t="shared" si="19"/>
      </c>
    </row>
    <row r="417" spans="4:6" ht="15">
      <c r="D417" s="4">
        <f t="shared" si="20"/>
        <v>3.9499999999999598</v>
      </c>
      <c r="E417" s="4" t="e">
        <f t="shared" si="18"/>
        <v>#NUM!</v>
      </c>
      <c r="F417" s="4">
        <f t="shared" si="19"/>
      </c>
    </row>
    <row r="418" spans="4:6" ht="15">
      <c r="D418" s="4">
        <f t="shared" si="20"/>
        <v>3.9599999999999596</v>
      </c>
      <c r="E418" s="4" t="e">
        <f t="shared" si="18"/>
        <v>#NUM!</v>
      </c>
      <c r="F418" s="4">
        <f t="shared" si="19"/>
      </c>
    </row>
    <row r="419" spans="4:6" ht="15">
      <c r="D419" s="4">
        <f t="shared" si="20"/>
        <v>3.9699999999999593</v>
      </c>
      <c r="E419" s="4" t="e">
        <f t="shared" si="18"/>
        <v>#NUM!</v>
      </c>
      <c r="F419" s="4">
        <f t="shared" si="19"/>
      </c>
    </row>
    <row r="420" spans="4:6" ht="15">
      <c r="D420" s="4">
        <f t="shared" si="20"/>
        <v>3.979999999999959</v>
      </c>
      <c r="E420" s="4" t="e">
        <f t="shared" si="18"/>
        <v>#NUM!</v>
      </c>
      <c r="F420" s="4">
        <f t="shared" si="19"/>
      </c>
    </row>
    <row r="421" spans="4:6" ht="15">
      <c r="D421" s="4">
        <f t="shared" si="20"/>
        <v>3.989999999999959</v>
      </c>
      <c r="E421" s="4" t="e">
        <f t="shared" si="18"/>
        <v>#NUM!</v>
      </c>
      <c r="F421" s="4">
        <f t="shared" si="19"/>
      </c>
    </row>
    <row r="422" spans="4:6" ht="15">
      <c r="D422" s="4">
        <f t="shared" si="20"/>
        <v>3.9999999999999587</v>
      </c>
      <c r="E422" s="4" t="e">
        <f t="shared" si="18"/>
        <v>#NUM!</v>
      </c>
      <c r="F422" s="4">
        <f t="shared" si="19"/>
      </c>
    </row>
    <row r="423" spans="4:6" ht="15">
      <c r="D423" s="4">
        <f t="shared" si="20"/>
        <v>4.009999999999959</v>
      </c>
      <c r="E423" s="4" t="e">
        <f t="shared" si="18"/>
        <v>#NUM!</v>
      </c>
      <c r="F423" s="4">
        <f t="shared" si="19"/>
      </c>
    </row>
    <row r="424" spans="4:6" ht="15">
      <c r="D424" s="4">
        <f t="shared" si="20"/>
        <v>4.019999999999959</v>
      </c>
      <c r="E424" s="4" t="e">
        <f t="shared" si="18"/>
        <v>#NUM!</v>
      </c>
      <c r="F424" s="4">
        <f t="shared" si="19"/>
      </c>
    </row>
    <row r="425" spans="4:6" ht="15">
      <c r="D425" s="4">
        <f t="shared" si="20"/>
        <v>4.0299999999999585</v>
      </c>
      <c r="E425" s="4" t="e">
        <f t="shared" si="18"/>
        <v>#NUM!</v>
      </c>
      <c r="F425" s="4">
        <f t="shared" si="19"/>
      </c>
    </row>
    <row r="426" spans="4:6" ht="15">
      <c r="D426" s="4">
        <f t="shared" si="20"/>
        <v>4.039999999999958</v>
      </c>
      <c r="E426" s="4" t="e">
        <f t="shared" si="18"/>
        <v>#NUM!</v>
      </c>
      <c r="F426" s="4">
        <f t="shared" si="19"/>
      </c>
    </row>
    <row r="427" spans="4:6" ht="15">
      <c r="D427" s="4">
        <f t="shared" si="20"/>
        <v>4.049999999999958</v>
      </c>
      <c r="E427" s="4" t="e">
        <f t="shared" si="18"/>
        <v>#NUM!</v>
      </c>
      <c r="F427" s="4">
        <f t="shared" si="19"/>
      </c>
    </row>
    <row r="428" spans="4:6" ht="15">
      <c r="D428" s="4">
        <f t="shared" si="20"/>
        <v>4.059999999999958</v>
      </c>
      <c r="E428" s="4" t="e">
        <f t="shared" si="18"/>
        <v>#NUM!</v>
      </c>
      <c r="F428" s="4">
        <f t="shared" si="19"/>
      </c>
    </row>
    <row r="429" spans="4:6" ht="15">
      <c r="D429" s="4">
        <f t="shared" si="20"/>
        <v>4.069999999999958</v>
      </c>
      <c r="E429" s="4" t="e">
        <f t="shared" si="18"/>
        <v>#NUM!</v>
      </c>
      <c r="F429" s="4">
        <f t="shared" si="19"/>
      </c>
    </row>
    <row r="430" spans="4:6" ht="15">
      <c r="D430" s="4">
        <f t="shared" si="20"/>
        <v>4.079999999999957</v>
      </c>
      <c r="E430" s="4" t="e">
        <f t="shared" si="18"/>
        <v>#NUM!</v>
      </c>
      <c r="F430" s="4">
        <f t="shared" si="19"/>
      </c>
    </row>
    <row r="431" spans="4:6" ht="15">
      <c r="D431" s="4">
        <f t="shared" si="20"/>
        <v>4.089999999999957</v>
      </c>
      <c r="E431" s="4" t="e">
        <f t="shared" si="18"/>
        <v>#NUM!</v>
      </c>
      <c r="F431" s="4">
        <f t="shared" si="19"/>
      </c>
    </row>
    <row r="432" spans="4:6" ht="15">
      <c r="D432" s="4">
        <f t="shared" si="20"/>
        <v>4.099999999999957</v>
      </c>
      <c r="E432" s="4" t="e">
        <f t="shared" si="18"/>
        <v>#NUM!</v>
      </c>
      <c r="F432" s="4">
        <f t="shared" si="19"/>
      </c>
    </row>
    <row r="433" spans="4:6" ht="15">
      <c r="D433" s="4">
        <f t="shared" si="20"/>
        <v>4.109999999999957</v>
      </c>
      <c r="E433" s="4" t="e">
        <f t="shared" si="18"/>
        <v>#NUM!</v>
      </c>
      <c r="F433" s="4">
        <f t="shared" si="19"/>
      </c>
    </row>
    <row r="434" spans="4:6" ht="15">
      <c r="D434" s="4">
        <f t="shared" si="20"/>
        <v>4.119999999999957</v>
      </c>
      <c r="E434" s="4" t="e">
        <f t="shared" si="18"/>
        <v>#NUM!</v>
      </c>
      <c r="F434" s="4">
        <f t="shared" si="19"/>
      </c>
    </row>
    <row r="435" spans="4:6" ht="15">
      <c r="D435" s="4">
        <f t="shared" si="20"/>
        <v>4.129999999999956</v>
      </c>
      <c r="E435" s="4" t="e">
        <f t="shared" si="18"/>
        <v>#NUM!</v>
      </c>
      <c r="F435" s="4">
        <f t="shared" si="19"/>
      </c>
    </row>
    <row r="436" spans="4:6" ht="15">
      <c r="D436" s="4">
        <f t="shared" si="20"/>
        <v>4.139999999999956</v>
      </c>
      <c r="E436" s="4" t="e">
        <f t="shared" si="18"/>
        <v>#NUM!</v>
      </c>
      <c r="F436" s="4">
        <f t="shared" si="19"/>
      </c>
    </row>
    <row r="437" spans="4:6" ht="15">
      <c r="D437" s="4">
        <f t="shared" si="20"/>
        <v>4.149999999999956</v>
      </c>
      <c r="E437" s="4" t="e">
        <f t="shared" si="18"/>
        <v>#NUM!</v>
      </c>
      <c r="F437" s="4">
        <f t="shared" si="19"/>
      </c>
    </row>
    <row r="438" spans="4:6" ht="15">
      <c r="D438" s="4">
        <f t="shared" si="20"/>
        <v>4.159999999999956</v>
      </c>
      <c r="E438" s="4" t="e">
        <f t="shared" si="18"/>
        <v>#NUM!</v>
      </c>
      <c r="F438" s="4">
        <f t="shared" si="19"/>
      </c>
    </row>
    <row r="439" spans="4:6" ht="15">
      <c r="D439" s="4">
        <f t="shared" si="20"/>
        <v>4.1699999999999555</v>
      </c>
      <c r="E439" s="4" t="e">
        <f t="shared" si="18"/>
        <v>#NUM!</v>
      </c>
      <c r="F439" s="4">
        <f t="shared" si="19"/>
      </c>
    </row>
    <row r="440" spans="4:6" ht="15">
      <c r="D440" s="4">
        <f t="shared" si="20"/>
        <v>4.179999999999955</v>
      </c>
      <c r="E440" s="4" t="e">
        <f t="shared" si="18"/>
        <v>#NUM!</v>
      </c>
      <c r="F440" s="4">
        <f t="shared" si="19"/>
      </c>
    </row>
    <row r="441" spans="4:6" ht="15">
      <c r="D441" s="4">
        <f t="shared" si="20"/>
        <v>4.189999999999955</v>
      </c>
      <c r="E441" s="4" t="e">
        <f t="shared" si="18"/>
        <v>#NUM!</v>
      </c>
      <c r="F441" s="4">
        <f t="shared" si="19"/>
      </c>
    </row>
    <row r="442" spans="4:6" ht="15">
      <c r="D442" s="4">
        <f t="shared" si="20"/>
        <v>4.199999999999955</v>
      </c>
      <c r="E442" s="4" t="e">
        <f t="shared" si="18"/>
        <v>#NUM!</v>
      </c>
      <c r="F442" s="4">
        <f t="shared" si="19"/>
      </c>
    </row>
    <row r="443" spans="4:6" ht="15">
      <c r="D443" s="4">
        <f t="shared" si="20"/>
        <v>4.209999999999955</v>
      </c>
      <c r="E443" s="4" t="e">
        <f t="shared" si="18"/>
        <v>#NUM!</v>
      </c>
      <c r="F443" s="4">
        <f t="shared" si="19"/>
      </c>
    </row>
    <row r="444" spans="4:6" ht="15">
      <c r="D444" s="4">
        <f t="shared" si="20"/>
        <v>4.2199999999999545</v>
      </c>
      <c r="E444" s="4" t="e">
        <f t="shared" si="18"/>
        <v>#NUM!</v>
      </c>
      <c r="F444" s="4">
        <f t="shared" si="19"/>
      </c>
    </row>
    <row r="445" spans="4:6" ht="15">
      <c r="D445" s="4">
        <f t="shared" si="20"/>
        <v>4.229999999999954</v>
      </c>
      <c r="E445" s="4" t="e">
        <f t="shared" si="18"/>
        <v>#NUM!</v>
      </c>
      <c r="F445" s="4">
        <f t="shared" si="19"/>
      </c>
    </row>
    <row r="446" spans="4:6" ht="15">
      <c r="D446" s="4">
        <f t="shared" si="20"/>
        <v>4.239999999999954</v>
      </c>
      <c r="E446" s="4" t="e">
        <f t="shared" si="18"/>
        <v>#NUM!</v>
      </c>
      <c r="F446" s="4">
        <f t="shared" si="19"/>
      </c>
    </row>
    <row r="447" spans="4:6" ht="15">
      <c r="D447" s="4">
        <f t="shared" si="20"/>
        <v>4.249999999999954</v>
      </c>
      <c r="E447" s="4" t="e">
        <f t="shared" si="18"/>
        <v>#NUM!</v>
      </c>
      <c r="F447" s="4">
        <f t="shared" si="19"/>
      </c>
    </row>
    <row r="448" spans="4:6" ht="15">
      <c r="D448" s="4">
        <f t="shared" si="20"/>
        <v>4.259999999999954</v>
      </c>
      <c r="E448" s="4" t="e">
        <f t="shared" si="18"/>
        <v>#NUM!</v>
      </c>
      <c r="F448" s="4">
        <f t="shared" si="19"/>
      </c>
    </row>
    <row r="449" spans="4:6" ht="15">
      <c r="D449" s="4">
        <f t="shared" si="20"/>
        <v>4.269999999999953</v>
      </c>
      <c r="E449" s="4" t="e">
        <f t="shared" si="18"/>
        <v>#NUM!</v>
      </c>
      <c r="F449" s="4">
        <f t="shared" si="19"/>
      </c>
    </row>
    <row r="450" spans="4:6" ht="15">
      <c r="D450" s="4">
        <f t="shared" si="20"/>
        <v>4.279999999999953</v>
      </c>
      <c r="E450" s="4" t="e">
        <f t="shared" si="18"/>
        <v>#NUM!</v>
      </c>
      <c r="F450" s="4">
        <f t="shared" si="19"/>
      </c>
    </row>
    <row r="451" spans="4:6" ht="15">
      <c r="D451" s="4">
        <f t="shared" si="20"/>
        <v>4.289999999999953</v>
      </c>
      <c r="E451" s="4" t="e">
        <f t="shared" si="18"/>
        <v>#NUM!</v>
      </c>
      <c r="F451" s="4">
        <f t="shared" si="19"/>
      </c>
    </row>
    <row r="452" spans="4:6" ht="15">
      <c r="D452" s="4">
        <f t="shared" si="20"/>
        <v>4.299999999999953</v>
      </c>
      <c r="E452" s="4" t="e">
        <f t="shared" si="18"/>
        <v>#NUM!</v>
      </c>
      <c r="F452" s="4">
        <f t="shared" si="19"/>
      </c>
    </row>
    <row r="453" spans="4:6" ht="15">
      <c r="D453" s="4">
        <f t="shared" si="20"/>
        <v>4.3099999999999525</v>
      </c>
      <c r="E453" s="4" t="e">
        <f t="shared" si="18"/>
        <v>#NUM!</v>
      </c>
      <c r="F453" s="4">
        <f t="shared" si="19"/>
      </c>
    </row>
    <row r="454" spans="4:6" ht="15">
      <c r="D454" s="4">
        <f t="shared" si="20"/>
        <v>4.319999999999952</v>
      </c>
      <c r="E454" s="4" t="e">
        <f t="shared" si="18"/>
        <v>#NUM!</v>
      </c>
      <c r="F454" s="4">
        <f t="shared" si="19"/>
      </c>
    </row>
    <row r="455" spans="4:6" ht="15">
      <c r="D455" s="4">
        <f t="shared" si="20"/>
        <v>4.329999999999952</v>
      </c>
      <c r="E455" s="4" t="e">
        <f t="shared" si="18"/>
        <v>#NUM!</v>
      </c>
      <c r="F455" s="4">
        <f t="shared" si="19"/>
      </c>
    </row>
    <row r="456" spans="4:6" ht="15">
      <c r="D456" s="4">
        <f t="shared" si="20"/>
        <v>4.339999999999952</v>
      </c>
      <c r="E456" s="4" t="e">
        <f t="shared" si="18"/>
        <v>#NUM!</v>
      </c>
      <c r="F456" s="4">
        <f t="shared" si="19"/>
      </c>
    </row>
    <row r="457" spans="4:6" ht="15">
      <c r="D457" s="4">
        <f t="shared" si="20"/>
        <v>4.349999999999952</v>
      </c>
      <c r="E457" s="4" t="e">
        <f t="shared" si="18"/>
        <v>#NUM!</v>
      </c>
      <c r="F457" s="4">
        <f t="shared" si="19"/>
      </c>
    </row>
    <row r="458" spans="4:6" ht="15">
      <c r="D458" s="4">
        <f t="shared" si="20"/>
        <v>4.3599999999999515</v>
      </c>
      <c r="E458" s="4" t="e">
        <f t="shared" si="18"/>
        <v>#NUM!</v>
      </c>
      <c r="F458" s="4">
        <f t="shared" si="19"/>
      </c>
    </row>
    <row r="459" spans="4:6" ht="15">
      <c r="D459" s="4">
        <f t="shared" si="20"/>
        <v>4.369999999999951</v>
      </c>
      <c r="E459" s="4" t="e">
        <f t="shared" si="18"/>
        <v>#NUM!</v>
      </c>
      <c r="F459" s="4">
        <f t="shared" si="19"/>
      </c>
    </row>
    <row r="460" spans="4:6" ht="15">
      <c r="D460" s="4">
        <f t="shared" si="20"/>
        <v>4.379999999999951</v>
      </c>
      <c r="E460" s="4" t="e">
        <f t="shared" si="18"/>
        <v>#NUM!</v>
      </c>
      <c r="F460" s="4">
        <f t="shared" si="19"/>
      </c>
    </row>
    <row r="461" spans="4:6" ht="15">
      <c r="D461" s="4">
        <f t="shared" si="20"/>
        <v>4.389999999999951</v>
      </c>
      <c r="E461" s="4" t="e">
        <f t="shared" si="18"/>
        <v>#NUM!</v>
      </c>
      <c r="F461" s="4">
        <f t="shared" si="19"/>
      </c>
    </row>
    <row r="462" spans="4:6" ht="15">
      <c r="D462" s="4">
        <f t="shared" si="20"/>
        <v>4.399999999999951</v>
      </c>
      <c r="E462" s="4" t="e">
        <f t="shared" si="18"/>
        <v>#NUM!</v>
      </c>
      <c r="F462" s="4">
        <f t="shared" si="19"/>
      </c>
    </row>
    <row r="463" spans="4:6" ht="15">
      <c r="D463" s="4">
        <f t="shared" si="20"/>
        <v>4.40999999999995</v>
      </c>
      <c r="E463" s="4" t="e">
        <f t="shared" si="18"/>
        <v>#NUM!</v>
      </c>
      <c r="F463" s="4">
        <f t="shared" si="19"/>
      </c>
    </row>
    <row r="464" spans="4:6" ht="15">
      <c r="D464" s="4">
        <f t="shared" si="20"/>
        <v>4.41999999999995</v>
      </c>
      <c r="E464" s="4" t="e">
        <f t="shared" si="18"/>
        <v>#NUM!</v>
      </c>
      <c r="F464" s="4">
        <f t="shared" si="19"/>
      </c>
    </row>
    <row r="465" spans="4:6" ht="15">
      <c r="D465" s="4">
        <f t="shared" si="20"/>
        <v>4.42999999999995</v>
      </c>
      <c r="E465" s="4" t="e">
        <f t="shared" si="18"/>
        <v>#NUM!</v>
      </c>
      <c r="F465" s="4">
        <f t="shared" si="19"/>
      </c>
    </row>
    <row r="466" spans="4:6" ht="15">
      <c r="D466" s="4">
        <f t="shared" si="20"/>
        <v>4.43999999999995</v>
      </c>
      <c r="E466" s="4" t="e">
        <f t="shared" si="18"/>
        <v>#NUM!</v>
      </c>
      <c r="F466" s="4">
        <f t="shared" si="19"/>
      </c>
    </row>
    <row r="467" spans="4:6" ht="15">
      <c r="D467" s="4">
        <f t="shared" si="20"/>
        <v>4.4499999999999496</v>
      </c>
      <c r="E467" s="4" t="e">
        <f t="shared" si="18"/>
        <v>#NUM!</v>
      </c>
      <c r="F467" s="4">
        <f t="shared" si="19"/>
      </c>
    </row>
    <row r="468" spans="4:6" ht="15">
      <c r="D468" s="4">
        <f t="shared" si="20"/>
        <v>4.459999999999949</v>
      </c>
      <c r="E468" s="4" t="e">
        <f t="shared" si="18"/>
        <v>#NUM!</v>
      </c>
      <c r="F468" s="4">
        <f t="shared" si="19"/>
      </c>
    </row>
    <row r="469" spans="4:6" ht="15">
      <c r="D469" s="4">
        <f t="shared" si="20"/>
        <v>4.469999999999949</v>
      </c>
      <c r="E469" s="4" t="e">
        <f t="shared" si="18"/>
        <v>#NUM!</v>
      </c>
      <c r="F469" s="4">
        <f t="shared" si="19"/>
      </c>
    </row>
    <row r="470" spans="4:6" ht="15">
      <c r="D470" s="4">
        <f t="shared" si="20"/>
        <v>4.479999999999949</v>
      </c>
      <c r="E470" s="4" t="e">
        <f t="shared" si="18"/>
        <v>#NUM!</v>
      </c>
      <c r="F470" s="4">
        <f t="shared" si="19"/>
      </c>
    </row>
    <row r="471" spans="4:6" ht="15">
      <c r="D471" s="4">
        <f t="shared" si="20"/>
        <v>4.489999999999949</v>
      </c>
      <c r="E471" s="4" t="e">
        <f aca="true" t="shared" si="21" ref="E471:E534">NORMDIST(D471,$D$1,$D$4,0)</f>
        <v>#NUM!</v>
      </c>
      <c r="F471" s="4">
        <f aca="true" t="shared" si="22" ref="F471:F534">IF(AND(D471&gt;=$D$16,D471&lt;=$D$17),E471,"")</f>
      </c>
    </row>
    <row r="472" spans="4:6" ht="15">
      <c r="D472" s="4">
        <f aca="true" t="shared" si="23" ref="D472:D535">D471+0.01</f>
        <v>4.4999999999999485</v>
      </c>
      <c r="E472" s="4" t="e">
        <f t="shared" si="21"/>
        <v>#NUM!</v>
      </c>
      <c r="F472" s="4">
        <f t="shared" si="22"/>
      </c>
    </row>
    <row r="473" spans="4:6" ht="15">
      <c r="D473" s="4">
        <f t="shared" si="23"/>
        <v>4.509999999999948</v>
      </c>
      <c r="E473" s="4" t="e">
        <f t="shared" si="21"/>
        <v>#NUM!</v>
      </c>
      <c r="F473" s="4">
        <f t="shared" si="22"/>
      </c>
    </row>
    <row r="474" spans="4:6" ht="15">
      <c r="D474" s="4">
        <f t="shared" si="23"/>
        <v>4.519999999999948</v>
      </c>
      <c r="E474" s="4" t="e">
        <f t="shared" si="21"/>
        <v>#NUM!</v>
      </c>
      <c r="F474" s="4">
        <f t="shared" si="22"/>
      </c>
    </row>
    <row r="475" spans="4:6" ht="15">
      <c r="D475" s="4">
        <f t="shared" si="23"/>
        <v>4.529999999999948</v>
      </c>
      <c r="E475" s="4" t="e">
        <f t="shared" si="21"/>
        <v>#NUM!</v>
      </c>
      <c r="F475" s="4">
        <f t="shared" si="22"/>
      </c>
    </row>
    <row r="476" spans="4:6" ht="15">
      <c r="D476" s="4">
        <f t="shared" si="23"/>
        <v>4.539999999999948</v>
      </c>
      <c r="E476" s="4" t="e">
        <f t="shared" si="21"/>
        <v>#NUM!</v>
      </c>
      <c r="F476" s="4">
        <f t="shared" si="22"/>
      </c>
    </row>
    <row r="477" spans="4:6" ht="15">
      <c r="D477" s="4">
        <f t="shared" si="23"/>
        <v>4.549999999999947</v>
      </c>
      <c r="E477" s="4" t="e">
        <f t="shared" si="21"/>
        <v>#NUM!</v>
      </c>
      <c r="F477" s="4">
        <f t="shared" si="22"/>
      </c>
    </row>
    <row r="478" spans="4:6" ht="15">
      <c r="D478" s="4">
        <f t="shared" si="23"/>
        <v>4.559999999999947</v>
      </c>
      <c r="E478" s="4" t="e">
        <f t="shared" si="21"/>
        <v>#NUM!</v>
      </c>
      <c r="F478" s="4">
        <f t="shared" si="22"/>
      </c>
    </row>
    <row r="479" spans="4:6" ht="15">
      <c r="D479" s="4">
        <f t="shared" si="23"/>
        <v>4.569999999999947</v>
      </c>
      <c r="E479" s="4" t="e">
        <f t="shared" si="21"/>
        <v>#NUM!</v>
      </c>
      <c r="F479" s="4">
        <f t="shared" si="22"/>
      </c>
    </row>
    <row r="480" spans="4:6" ht="15">
      <c r="D480" s="4">
        <f t="shared" si="23"/>
        <v>4.579999999999947</v>
      </c>
      <c r="E480" s="4" t="e">
        <f t="shared" si="21"/>
        <v>#NUM!</v>
      </c>
      <c r="F480" s="4">
        <f t="shared" si="22"/>
      </c>
    </row>
    <row r="481" spans="4:6" ht="15">
      <c r="D481" s="4">
        <f t="shared" si="23"/>
        <v>4.589999999999947</v>
      </c>
      <c r="E481" s="4" t="e">
        <f t="shared" si="21"/>
        <v>#NUM!</v>
      </c>
      <c r="F481" s="4">
        <f t="shared" si="22"/>
      </c>
    </row>
    <row r="482" spans="4:6" ht="15">
      <c r="D482" s="4">
        <f t="shared" si="23"/>
        <v>4.599999999999946</v>
      </c>
      <c r="E482" s="4" t="e">
        <f t="shared" si="21"/>
        <v>#NUM!</v>
      </c>
      <c r="F482" s="4">
        <f t="shared" si="22"/>
      </c>
    </row>
    <row r="483" spans="4:6" ht="15">
      <c r="D483" s="4">
        <f t="shared" si="23"/>
        <v>4.609999999999946</v>
      </c>
      <c r="E483" s="4" t="e">
        <f t="shared" si="21"/>
        <v>#NUM!</v>
      </c>
      <c r="F483" s="4">
        <f t="shared" si="22"/>
      </c>
    </row>
    <row r="484" spans="4:6" ht="15">
      <c r="D484" s="4">
        <f t="shared" si="23"/>
        <v>4.619999999999946</v>
      </c>
      <c r="E484" s="4" t="e">
        <f t="shared" si="21"/>
        <v>#NUM!</v>
      </c>
      <c r="F484" s="4">
        <f t="shared" si="22"/>
      </c>
    </row>
    <row r="485" spans="4:6" ht="15">
      <c r="D485" s="4">
        <f t="shared" si="23"/>
        <v>4.629999999999946</v>
      </c>
      <c r="E485" s="4" t="e">
        <f t="shared" si="21"/>
        <v>#NUM!</v>
      </c>
      <c r="F485" s="4">
        <f t="shared" si="22"/>
      </c>
    </row>
    <row r="486" spans="4:6" ht="15">
      <c r="D486" s="4">
        <f t="shared" si="23"/>
        <v>4.6399999999999455</v>
      </c>
      <c r="E486" s="4" t="e">
        <f t="shared" si="21"/>
        <v>#NUM!</v>
      </c>
      <c r="F486" s="4">
        <f t="shared" si="22"/>
      </c>
    </row>
    <row r="487" spans="4:6" ht="15">
      <c r="D487" s="4">
        <f t="shared" si="23"/>
        <v>4.649999999999945</v>
      </c>
      <c r="E487" s="4" t="e">
        <f t="shared" si="21"/>
        <v>#NUM!</v>
      </c>
      <c r="F487" s="4">
        <f t="shared" si="22"/>
      </c>
    </row>
    <row r="488" spans="4:6" ht="15">
      <c r="D488" s="4">
        <f t="shared" si="23"/>
        <v>4.659999999999945</v>
      </c>
      <c r="E488" s="4" t="e">
        <f t="shared" si="21"/>
        <v>#NUM!</v>
      </c>
      <c r="F488" s="4">
        <f t="shared" si="22"/>
      </c>
    </row>
    <row r="489" spans="4:6" ht="15">
      <c r="D489" s="4">
        <f t="shared" si="23"/>
        <v>4.669999999999945</v>
      </c>
      <c r="E489" s="4" t="e">
        <f t="shared" si="21"/>
        <v>#NUM!</v>
      </c>
      <c r="F489" s="4">
        <f t="shared" si="22"/>
      </c>
    </row>
    <row r="490" spans="4:6" ht="15">
      <c r="D490" s="4">
        <f t="shared" si="23"/>
        <v>4.679999999999945</v>
      </c>
      <c r="E490" s="4" t="e">
        <f t="shared" si="21"/>
        <v>#NUM!</v>
      </c>
      <c r="F490" s="4">
        <f t="shared" si="22"/>
      </c>
    </row>
    <row r="491" spans="4:6" ht="15">
      <c r="D491" s="4">
        <f t="shared" si="23"/>
        <v>4.689999999999944</v>
      </c>
      <c r="E491" s="4" t="e">
        <f t="shared" si="21"/>
        <v>#NUM!</v>
      </c>
      <c r="F491" s="4">
        <f t="shared" si="22"/>
      </c>
    </row>
    <row r="492" spans="4:6" ht="15">
      <c r="D492" s="4">
        <f t="shared" si="23"/>
        <v>4.699999999999944</v>
      </c>
      <c r="E492" s="4" t="e">
        <f t="shared" si="21"/>
        <v>#NUM!</v>
      </c>
      <c r="F492" s="4">
        <f t="shared" si="22"/>
      </c>
    </row>
    <row r="493" spans="4:6" ht="15">
      <c r="D493" s="4">
        <f t="shared" si="23"/>
        <v>4.709999999999944</v>
      </c>
      <c r="E493" s="4" t="e">
        <f t="shared" si="21"/>
        <v>#NUM!</v>
      </c>
      <c r="F493" s="4">
        <f t="shared" si="22"/>
      </c>
    </row>
    <row r="494" spans="4:6" ht="15">
      <c r="D494" s="4">
        <f t="shared" si="23"/>
        <v>4.719999999999944</v>
      </c>
      <c r="E494" s="4" t="e">
        <f t="shared" si="21"/>
        <v>#NUM!</v>
      </c>
      <c r="F494" s="4">
        <f t="shared" si="22"/>
      </c>
    </row>
    <row r="495" spans="4:6" ht="15">
      <c r="D495" s="4">
        <f t="shared" si="23"/>
        <v>4.729999999999944</v>
      </c>
      <c r="E495" s="4" t="e">
        <f t="shared" si="21"/>
        <v>#NUM!</v>
      </c>
      <c r="F495" s="4">
        <f t="shared" si="22"/>
      </c>
    </row>
    <row r="496" spans="4:6" ht="15">
      <c r="D496" s="4">
        <f t="shared" si="23"/>
        <v>4.739999999999943</v>
      </c>
      <c r="E496" s="4" t="e">
        <f t="shared" si="21"/>
        <v>#NUM!</v>
      </c>
      <c r="F496" s="4">
        <f t="shared" si="22"/>
      </c>
    </row>
    <row r="497" spans="4:6" ht="15">
      <c r="D497" s="4">
        <f t="shared" si="23"/>
        <v>4.749999999999943</v>
      </c>
      <c r="E497" s="4" t="e">
        <f t="shared" si="21"/>
        <v>#NUM!</v>
      </c>
      <c r="F497" s="4">
        <f t="shared" si="22"/>
      </c>
    </row>
    <row r="498" spans="4:6" ht="15">
      <c r="D498" s="4">
        <f t="shared" si="23"/>
        <v>4.759999999999943</v>
      </c>
      <c r="E498" s="4" t="e">
        <f t="shared" si="21"/>
        <v>#NUM!</v>
      </c>
      <c r="F498" s="4">
        <f t="shared" si="22"/>
      </c>
    </row>
    <row r="499" spans="4:6" ht="15">
      <c r="D499" s="4">
        <f t="shared" si="23"/>
        <v>4.769999999999943</v>
      </c>
      <c r="E499" s="4" t="e">
        <f t="shared" si="21"/>
        <v>#NUM!</v>
      </c>
      <c r="F499" s="4">
        <f t="shared" si="22"/>
      </c>
    </row>
    <row r="500" spans="4:6" ht="15">
      <c r="D500" s="4">
        <f t="shared" si="23"/>
        <v>4.7799999999999425</v>
      </c>
      <c r="E500" s="4" t="e">
        <f t="shared" si="21"/>
        <v>#NUM!</v>
      </c>
      <c r="F500" s="4">
        <f t="shared" si="22"/>
      </c>
    </row>
    <row r="501" spans="4:6" ht="15">
      <c r="D501" s="4">
        <f t="shared" si="23"/>
        <v>4.789999999999942</v>
      </c>
      <c r="E501" s="4" t="e">
        <f t="shared" si="21"/>
        <v>#NUM!</v>
      </c>
      <c r="F501" s="4">
        <f t="shared" si="22"/>
      </c>
    </row>
    <row r="502" spans="4:6" ht="15">
      <c r="D502" s="4">
        <f t="shared" si="23"/>
        <v>4.799999999999942</v>
      </c>
      <c r="E502" s="4" t="e">
        <f t="shared" si="21"/>
        <v>#NUM!</v>
      </c>
      <c r="F502" s="4">
        <f t="shared" si="22"/>
      </c>
    </row>
    <row r="503" spans="4:6" ht="15">
      <c r="D503" s="4">
        <f t="shared" si="23"/>
        <v>4.809999999999942</v>
      </c>
      <c r="E503" s="4" t="e">
        <f t="shared" si="21"/>
        <v>#NUM!</v>
      </c>
      <c r="F503" s="4">
        <f t="shared" si="22"/>
      </c>
    </row>
    <row r="504" spans="4:6" ht="15">
      <c r="D504" s="4">
        <f t="shared" si="23"/>
        <v>4.819999999999942</v>
      </c>
      <c r="E504" s="4" t="e">
        <f t="shared" si="21"/>
        <v>#NUM!</v>
      </c>
      <c r="F504" s="4">
        <f t="shared" si="22"/>
      </c>
    </row>
    <row r="505" spans="4:6" ht="15">
      <c r="D505" s="4">
        <f t="shared" si="23"/>
        <v>4.8299999999999415</v>
      </c>
      <c r="E505" s="4" t="e">
        <f t="shared" si="21"/>
        <v>#NUM!</v>
      </c>
      <c r="F505" s="4">
        <f t="shared" si="22"/>
      </c>
    </row>
    <row r="506" spans="4:6" ht="15">
      <c r="D506" s="4">
        <f t="shared" si="23"/>
        <v>4.839999999999941</v>
      </c>
      <c r="E506" s="4" t="e">
        <f t="shared" si="21"/>
        <v>#NUM!</v>
      </c>
      <c r="F506" s="4">
        <f t="shared" si="22"/>
      </c>
    </row>
    <row r="507" spans="4:6" ht="15">
      <c r="D507" s="4">
        <f t="shared" si="23"/>
        <v>4.849999999999941</v>
      </c>
      <c r="E507" s="4" t="e">
        <f t="shared" si="21"/>
        <v>#NUM!</v>
      </c>
      <c r="F507" s="4">
        <f t="shared" si="22"/>
      </c>
    </row>
    <row r="508" spans="4:6" ht="15">
      <c r="D508" s="4">
        <f t="shared" si="23"/>
        <v>4.859999999999941</v>
      </c>
      <c r="E508" s="4" t="e">
        <f t="shared" si="21"/>
        <v>#NUM!</v>
      </c>
      <c r="F508" s="4">
        <f t="shared" si="22"/>
      </c>
    </row>
    <row r="509" spans="4:6" ht="15">
      <c r="D509" s="4">
        <f t="shared" si="23"/>
        <v>4.869999999999941</v>
      </c>
      <c r="E509" s="4" t="e">
        <f t="shared" si="21"/>
        <v>#NUM!</v>
      </c>
      <c r="F509" s="4">
        <f t="shared" si="22"/>
      </c>
    </row>
    <row r="510" spans="4:6" ht="15">
      <c r="D510" s="4">
        <f t="shared" si="23"/>
        <v>4.87999999999994</v>
      </c>
      <c r="E510" s="4" t="e">
        <f t="shared" si="21"/>
        <v>#NUM!</v>
      </c>
      <c r="F510" s="4">
        <f t="shared" si="22"/>
      </c>
    </row>
    <row r="511" spans="4:6" ht="15">
      <c r="D511" s="4">
        <f t="shared" si="23"/>
        <v>4.88999999999994</v>
      </c>
      <c r="E511" s="4" t="e">
        <f t="shared" si="21"/>
        <v>#NUM!</v>
      </c>
      <c r="F511" s="4">
        <f t="shared" si="22"/>
      </c>
    </row>
    <row r="512" spans="4:6" ht="15">
      <c r="D512" s="4">
        <f t="shared" si="23"/>
        <v>4.89999999999994</v>
      </c>
      <c r="E512" s="4" t="e">
        <f t="shared" si="21"/>
        <v>#NUM!</v>
      </c>
      <c r="F512" s="4">
        <f t="shared" si="22"/>
      </c>
    </row>
    <row r="513" spans="4:6" ht="15">
      <c r="D513" s="4">
        <f t="shared" si="23"/>
        <v>4.90999999999994</v>
      </c>
      <c r="E513" s="4" t="e">
        <f t="shared" si="21"/>
        <v>#NUM!</v>
      </c>
      <c r="F513" s="4">
        <f t="shared" si="22"/>
      </c>
    </row>
    <row r="514" spans="4:6" ht="15">
      <c r="D514" s="4">
        <f t="shared" si="23"/>
        <v>4.9199999999999395</v>
      </c>
      <c r="E514" s="4" t="e">
        <f t="shared" si="21"/>
        <v>#NUM!</v>
      </c>
      <c r="F514" s="4">
        <f t="shared" si="22"/>
      </c>
    </row>
    <row r="515" spans="4:6" ht="15">
      <c r="D515" s="4">
        <f t="shared" si="23"/>
        <v>4.929999999999939</v>
      </c>
      <c r="E515" s="4" t="e">
        <f t="shared" si="21"/>
        <v>#NUM!</v>
      </c>
      <c r="F515" s="4">
        <f t="shared" si="22"/>
      </c>
    </row>
    <row r="516" spans="4:6" ht="15">
      <c r="D516" s="4">
        <f t="shared" si="23"/>
        <v>4.939999999999939</v>
      </c>
      <c r="E516" s="4" t="e">
        <f t="shared" si="21"/>
        <v>#NUM!</v>
      </c>
      <c r="F516" s="4">
        <f t="shared" si="22"/>
      </c>
    </row>
    <row r="517" spans="4:6" ht="15">
      <c r="D517" s="4">
        <f t="shared" si="23"/>
        <v>4.949999999999939</v>
      </c>
      <c r="E517" s="4" t="e">
        <f t="shared" si="21"/>
        <v>#NUM!</v>
      </c>
      <c r="F517" s="4">
        <f t="shared" si="22"/>
      </c>
    </row>
    <row r="518" spans="4:6" ht="15">
      <c r="D518" s="4">
        <f t="shared" si="23"/>
        <v>4.959999999999939</v>
      </c>
      <c r="E518" s="4" t="e">
        <f t="shared" si="21"/>
        <v>#NUM!</v>
      </c>
      <c r="F518" s="4">
        <f t="shared" si="22"/>
      </c>
    </row>
    <row r="519" spans="4:6" ht="15">
      <c r="D519" s="4">
        <f t="shared" si="23"/>
        <v>4.9699999999999385</v>
      </c>
      <c r="E519" s="4" t="e">
        <f t="shared" si="21"/>
        <v>#NUM!</v>
      </c>
      <c r="F519" s="4">
        <f t="shared" si="22"/>
      </c>
    </row>
    <row r="520" spans="4:6" ht="15">
      <c r="D520" s="4">
        <f t="shared" si="23"/>
        <v>4.979999999999938</v>
      </c>
      <c r="E520" s="4" t="e">
        <f t="shared" si="21"/>
        <v>#NUM!</v>
      </c>
      <c r="F520" s="4">
        <f t="shared" si="22"/>
      </c>
    </row>
    <row r="521" spans="4:6" ht="15">
      <c r="D521" s="4">
        <f t="shared" si="23"/>
        <v>4.989999999999938</v>
      </c>
      <c r="E521" s="4" t="e">
        <f t="shared" si="21"/>
        <v>#NUM!</v>
      </c>
      <c r="F521" s="4">
        <f t="shared" si="22"/>
      </c>
    </row>
    <row r="522" spans="4:6" ht="15">
      <c r="D522" s="4">
        <f t="shared" si="23"/>
        <v>4.999999999999938</v>
      </c>
      <c r="E522" s="4" t="e">
        <f t="shared" si="21"/>
        <v>#NUM!</v>
      </c>
      <c r="F522" s="4">
        <f t="shared" si="22"/>
      </c>
    </row>
    <row r="523" spans="4:6" ht="15">
      <c r="D523" s="4">
        <f t="shared" si="23"/>
        <v>5.009999999999938</v>
      </c>
      <c r="E523" s="4" t="e">
        <f t="shared" si="21"/>
        <v>#NUM!</v>
      </c>
      <c r="F523" s="4">
        <f t="shared" si="22"/>
      </c>
    </row>
    <row r="524" spans="4:6" ht="15">
      <c r="D524" s="4">
        <f t="shared" si="23"/>
        <v>5.019999999999937</v>
      </c>
      <c r="E524" s="4" t="e">
        <f t="shared" si="21"/>
        <v>#NUM!</v>
      </c>
      <c r="F524" s="4">
        <f t="shared" si="22"/>
      </c>
    </row>
    <row r="525" spans="4:6" ht="15">
      <c r="D525" s="4">
        <f t="shared" si="23"/>
        <v>5.029999999999937</v>
      </c>
      <c r="E525" s="4" t="e">
        <f t="shared" si="21"/>
        <v>#NUM!</v>
      </c>
      <c r="F525" s="4">
        <f t="shared" si="22"/>
      </c>
    </row>
    <row r="526" spans="4:6" ht="15">
      <c r="D526" s="4">
        <f t="shared" si="23"/>
        <v>5.039999999999937</v>
      </c>
      <c r="E526" s="4" t="e">
        <f t="shared" si="21"/>
        <v>#NUM!</v>
      </c>
      <c r="F526" s="4">
        <f t="shared" si="22"/>
      </c>
    </row>
    <row r="527" spans="4:6" ht="15">
      <c r="D527" s="4">
        <f t="shared" si="23"/>
        <v>5.049999999999937</v>
      </c>
      <c r="E527" s="4" t="e">
        <f t="shared" si="21"/>
        <v>#NUM!</v>
      </c>
      <c r="F527" s="4">
        <f t="shared" si="22"/>
      </c>
    </row>
    <row r="528" spans="4:6" ht="15">
      <c r="D528" s="4">
        <f t="shared" si="23"/>
        <v>5.0599999999999365</v>
      </c>
      <c r="E528" s="4" t="e">
        <f t="shared" si="21"/>
        <v>#NUM!</v>
      </c>
      <c r="F528" s="4">
        <f t="shared" si="22"/>
      </c>
    </row>
    <row r="529" spans="4:6" ht="15">
      <c r="D529" s="4">
        <f t="shared" si="23"/>
        <v>5.069999999999936</v>
      </c>
      <c r="E529" s="4" t="e">
        <f t="shared" si="21"/>
        <v>#NUM!</v>
      </c>
      <c r="F529" s="4">
        <f t="shared" si="22"/>
      </c>
    </row>
    <row r="530" spans="4:6" ht="15">
      <c r="D530" s="4">
        <f t="shared" si="23"/>
        <v>5.079999999999936</v>
      </c>
      <c r="E530" s="4" t="e">
        <f t="shared" si="21"/>
        <v>#NUM!</v>
      </c>
      <c r="F530" s="4">
        <f t="shared" si="22"/>
      </c>
    </row>
    <row r="531" spans="4:6" ht="15">
      <c r="D531" s="4">
        <f t="shared" si="23"/>
        <v>5.089999999999936</v>
      </c>
      <c r="E531" s="4" t="e">
        <f t="shared" si="21"/>
        <v>#NUM!</v>
      </c>
      <c r="F531" s="4">
        <f t="shared" si="22"/>
      </c>
    </row>
    <row r="532" spans="4:6" ht="15">
      <c r="D532" s="4">
        <f t="shared" si="23"/>
        <v>5.099999999999936</v>
      </c>
      <c r="E532" s="4" t="e">
        <f t="shared" si="21"/>
        <v>#NUM!</v>
      </c>
      <c r="F532" s="4">
        <f t="shared" si="22"/>
      </c>
    </row>
    <row r="533" spans="4:6" ht="15">
      <c r="D533" s="4">
        <f t="shared" si="23"/>
        <v>5.1099999999999355</v>
      </c>
      <c r="E533" s="4" t="e">
        <f t="shared" si="21"/>
        <v>#NUM!</v>
      </c>
      <c r="F533" s="4">
        <f t="shared" si="22"/>
      </c>
    </row>
    <row r="534" spans="4:6" ht="15">
      <c r="D534" s="4">
        <f t="shared" si="23"/>
        <v>5.119999999999935</v>
      </c>
      <c r="E534" s="4" t="e">
        <f t="shared" si="21"/>
        <v>#NUM!</v>
      </c>
      <c r="F534" s="4">
        <f t="shared" si="22"/>
      </c>
    </row>
    <row r="535" spans="4:6" ht="15">
      <c r="D535" s="4">
        <f t="shared" si="23"/>
        <v>5.129999999999935</v>
      </c>
      <c r="E535" s="4" t="e">
        <f aca="true" t="shared" si="24" ref="E535:E594">NORMDIST(D535,$D$1,$D$4,0)</f>
        <v>#NUM!</v>
      </c>
      <c r="F535" s="4">
        <f aca="true" t="shared" si="25" ref="F535:F594">IF(AND(D535&gt;=$D$16,D535&lt;=$D$17),E535,"")</f>
      </c>
    </row>
    <row r="536" spans="4:6" ht="15">
      <c r="D536" s="4">
        <f aca="true" t="shared" si="26" ref="D536:D594">D535+0.01</f>
        <v>5.139999999999935</v>
      </c>
      <c r="E536" s="4" t="e">
        <f t="shared" si="24"/>
        <v>#NUM!</v>
      </c>
      <c r="F536" s="4">
        <f t="shared" si="25"/>
      </c>
    </row>
    <row r="537" spans="4:6" ht="15">
      <c r="D537" s="4">
        <f t="shared" si="26"/>
        <v>5.149999999999935</v>
      </c>
      <c r="E537" s="4" t="e">
        <f t="shared" si="24"/>
        <v>#NUM!</v>
      </c>
      <c r="F537" s="4">
        <f t="shared" si="25"/>
      </c>
    </row>
    <row r="538" spans="4:6" ht="15">
      <c r="D538" s="4">
        <f t="shared" si="26"/>
        <v>5.159999999999934</v>
      </c>
      <c r="E538" s="4" t="e">
        <f t="shared" si="24"/>
        <v>#NUM!</v>
      </c>
      <c r="F538" s="4">
        <f t="shared" si="25"/>
      </c>
    </row>
    <row r="539" spans="4:6" ht="15">
      <c r="D539" s="4">
        <f t="shared" si="26"/>
        <v>5.169999999999934</v>
      </c>
      <c r="E539" s="4" t="e">
        <f t="shared" si="24"/>
        <v>#NUM!</v>
      </c>
      <c r="F539" s="4">
        <f t="shared" si="25"/>
      </c>
    </row>
    <row r="540" spans="4:6" ht="15">
      <c r="D540" s="4">
        <f t="shared" si="26"/>
        <v>5.179999999999934</v>
      </c>
      <c r="E540" s="4" t="e">
        <f t="shared" si="24"/>
        <v>#NUM!</v>
      </c>
      <c r="F540" s="4">
        <f t="shared" si="25"/>
      </c>
    </row>
    <row r="541" spans="4:6" ht="15">
      <c r="D541" s="4">
        <f t="shared" si="26"/>
        <v>5.189999999999934</v>
      </c>
      <c r="E541" s="4" t="e">
        <f t="shared" si="24"/>
        <v>#NUM!</v>
      </c>
      <c r="F541" s="4">
        <f t="shared" si="25"/>
      </c>
    </row>
    <row r="542" spans="4:6" ht="15">
      <c r="D542" s="4">
        <f t="shared" si="26"/>
        <v>5.199999999999934</v>
      </c>
      <c r="E542" s="4" t="e">
        <f t="shared" si="24"/>
        <v>#NUM!</v>
      </c>
      <c r="F542" s="4">
        <f t="shared" si="25"/>
      </c>
    </row>
    <row r="543" spans="4:6" ht="15">
      <c r="D543" s="4">
        <f t="shared" si="26"/>
        <v>5.209999999999933</v>
      </c>
      <c r="E543" s="4" t="e">
        <f t="shared" si="24"/>
        <v>#NUM!</v>
      </c>
      <c r="F543" s="4">
        <f t="shared" si="25"/>
      </c>
    </row>
    <row r="544" spans="4:6" ht="15">
      <c r="D544" s="4">
        <f t="shared" si="26"/>
        <v>5.219999999999933</v>
      </c>
      <c r="E544" s="4" t="e">
        <f t="shared" si="24"/>
        <v>#NUM!</v>
      </c>
      <c r="F544" s="4">
        <f t="shared" si="25"/>
      </c>
    </row>
    <row r="545" spans="4:6" ht="15">
      <c r="D545" s="4">
        <f t="shared" si="26"/>
        <v>5.229999999999933</v>
      </c>
      <c r="E545" s="4" t="e">
        <f t="shared" si="24"/>
        <v>#NUM!</v>
      </c>
      <c r="F545" s="4">
        <f t="shared" si="25"/>
      </c>
    </row>
    <row r="546" spans="4:6" ht="15">
      <c r="D546" s="4">
        <f t="shared" si="26"/>
        <v>5.239999999999933</v>
      </c>
      <c r="E546" s="4" t="e">
        <f t="shared" si="24"/>
        <v>#NUM!</v>
      </c>
      <c r="F546" s="4">
        <f t="shared" si="25"/>
      </c>
    </row>
    <row r="547" spans="4:6" ht="15">
      <c r="D547" s="4">
        <f t="shared" si="26"/>
        <v>5.2499999999999325</v>
      </c>
      <c r="E547" s="4" t="e">
        <f t="shared" si="24"/>
        <v>#NUM!</v>
      </c>
      <c r="F547" s="4">
        <f t="shared" si="25"/>
      </c>
    </row>
    <row r="548" spans="4:6" ht="15">
      <c r="D548" s="4">
        <f t="shared" si="26"/>
        <v>5.259999999999932</v>
      </c>
      <c r="E548" s="4" t="e">
        <f t="shared" si="24"/>
        <v>#NUM!</v>
      </c>
      <c r="F548" s="4">
        <f t="shared" si="25"/>
      </c>
    </row>
    <row r="549" spans="4:6" ht="15">
      <c r="D549" s="4">
        <f t="shared" si="26"/>
        <v>5.269999999999932</v>
      </c>
      <c r="E549" s="4" t="e">
        <f t="shared" si="24"/>
        <v>#NUM!</v>
      </c>
      <c r="F549" s="4">
        <f t="shared" si="25"/>
      </c>
    </row>
    <row r="550" spans="4:6" ht="15">
      <c r="D550" s="4">
        <f t="shared" si="26"/>
        <v>5.279999999999932</v>
      </c>
      <c r="E550" s="4" t="e">
        <f t="shared" si="24"/>
        <v>#NUM!</v>
      </c>
      <c r="F550" s="4">
        <f t="shared" si="25"/>
      </c>
    </row>
    <row r="551" spans="4:6" ht="15">
      <c r="D551" s="4">
        <f t="shared" si="26"/>
        <v>5.289999999999932</v>
      </c>
      <c r="E551" s="4" t="e">
        <f t="shared" si="24"/>
        <v>#NUM!</v>
      </c>
      <c r="F551" s="4">
        <f t="shared" si="25"/>
      </c>
    </row>
    <row r="552" spans="4:6" ht="15">
      <c r="D552" s="4">
        <f t="shared" si="26"/>
        <v>5.299999999999931</v>
      </c>
      <c r="E552" s="4" t="e">
        <f t="shared" si="24"/>
        <v>#NUM!</v>
      </c>
      <c r="F552" s="4">
        <f t="shared" si="25"/>
      </c>
    </row>
    <row r="553" spans="4:6" ht="15">
      <c r="D553" s="4">
        <f t="shared" si="26"/>
        <v>5.309999999999931</v>
      </c>
      <c r="E553" s="4" t="e">
        <f t="shared" si="24"/>
        <v>#NUM!</v>
      </c>
      <c r="F553" s="4">
        <f t="shared" si="25"/>
      </c>
    </row>
    <row r="554" spans="4:6" ht="15">
      <c r="D554" s="4">
        <f t="shared" si="26"/>
        <v>5.319999999999931</v>
      </c>
      <c r="E554" s="4" t="e">
        <f t="shared" si="24"/>
        <v>#NUM!</v>
      </c>
      <c r="F554" s="4">
        <f t="shared" si="25"/>
      </c>
    </row>
    <row r="555" spans="4:6" ht="15">
      <c r="D555" s="4">
        <f t="shared" si="26"/>
        <v>5.329999999999931</v>
      </c>
      <c r="E555" s="4" t="e">
        <f t="shared" si="24"/>
        <v>#NUM!</v>
      </c>
      <c r="F555" s="4">
        <f t="shared" si="25"/>
      </c>
    </row>
    <row r="556" spans="4:6" ht="15">
      <c r="D556" s="4">
        <f t="shared" si="26"/>
        <v>5.339999999999931</v>
      </c>
      <c r="E556" s="4" t="e">
        <f t="shared" si="24"/>
        <v>#NUM!</v>
      </c>
      <c r="F556" s="4">
        <f t="shared" si="25"/>
      </c>
    </row>
    <row r="557" spans="4:6" ht="15">
      <c r="D557" s="4">
        <f t="shared" si="26"/>
        <v>5.34999999999993</v>
      </c>
      <c r="E557" s="4" t="e">
        <f t="shared" si="24"/>
        <v>#NUM!</v>
      </c>
      <c r="F557" s="4">
        <f t="shared" si="25"/>
      </c>
    </row>
    <row r="558" spans="4:6" ht="15">
      <c r="D558" s="4">
        <f t="shared" si="26"/>
        <v>5.35999999999993</v>
      </c>
      <c r="E558" s="4" t="e">
        <f t="shared" si="24"/>
        <v>#NUM!</v>
      </c>
      <c r="F558" s="4">
        <f t="shared" si="25"/>
      </c>
    </row>
    <row r="559" spans="4:6" ht="15">
      <c r="D559" s="4">
        <f t="shared" si="26"/>
        <v>5.36999999999993</v>
      </c>
      <c r="E559" s="4" t="e">
        <f t="shared" si="24"/>
        <v>#NUM!</v>
      </c>
      <c r="F559" s="4">
        <f t="shared" si="25"/>
      </c>
    </row>
    <row r="560" spans="4:6" ht="15">
      <c r="D560" s="4">
        <f t="shared" si="26"/>
        <v>5.37999999999993</v>
      </c>
      <c r="E560" s="4" t="e">
        <f t="shared" si="24"/>
        <v>#NUM!</v>
      </c>
      <c r="F560" s="4">
        <f t="shared" si="25"/>
      </c>
    </row>
    <row r="561" spans="4:6" ht="15">
      <c r="D561" s="4">
        <f t="shared" si="26"/>
        <v>5.3899999999999295</v>
      </c>
      <c r="E561" s="4" t="e">
        <f t="shared" si="24"/>
        <v>#NUM!</v>
      </c>
      <c r="F561" s="4">
        <f t="shared" si="25"/>
      </c>
    </row>
    <row r="562" spans="4:6" ht="15">
      <c r="D562" s="4">
        <f t="shared" si="26"/>
        <v>5.399999999999929</v>
      </c>
      <c r="E562" s="4" t="e">
        <f t="shared" si="24"/>
        <v>#NUM!</v>
      </c>
      <c r="F562" s="4">
        <f t="shared" si="25"/>
      </c>
    </row>
    <row r="563" spans="4:6" ht="15">
      <c r="D563" s="4">
        <f t="shared" si="26"/>
        <v>5.409999999999929</v>
      </c>
      <c r="E563" s="4" t="e">
        <f t="shared" si="24"/>
        <v>#NUM!</v>
      </c>
      <c r="F563" s="4">
        <f t="shared" si="25"/>
      </c>
    </row>
    <row r="564" spans="4:6" ht="15">
      <c r="D564" s="4">
        <f t="shared" si="26"/>
        <v>5.419999999999929</v>
      </c>
      <c r="E564" s="4" t="e">
        <f t="shared" si="24"/>
        <v>#NUM!</v>
      </c>
      <c r="F564" s="4">
        <f t="shared" si="25"/>
      </c>
    </row>
    <row r="565" spans="4:6" ht="15">
      <c r="D565" s="4">
        <f t="shared" si="26"/>
        <v>5.429999999999929</v>
      </c>
      <c r="E565" s="4" t="e">
        <f t="shared" si="24"/>
        <v>#NUM!</v>
      </c>
      <c r="F565" s="4">
        <f t="shared" si="25"/>
      </c>
    </row>
    <row r="566" spans="4:6" ht="15">
      <c r="D566" s="4">
        <f t="shared" si="26"/>
        <v>5.4399999999999284</v>
      </c>
      <c r="E566" s="4" t="e">
        <f t="shared" si="24"/>
        <v>#NUM!</v>
      </c>
      <c r="F566" s="4">
        <f t="shared" si="25"/>
      </c>
    </row>
    <row r="567" spans="4:6" ht="15">
      <c r="D567" s="4">
        <f t="shared" si="26"/>
        <v>5.449999999999928</v>
      </c>
      <c r="E567" s="4" t="e">
        <f t="shared" si="24"/>
        <v>#NUM!</v>
      </c>
      <c r="F567" s="4">
        <f t="shared" si="25"/>
      </c>
    </row>
    <row r="568" spans="4:6" ht="15">
      <c r="D568" s="4">
        <f t="shared" si="26"/>
        <v>5.459999999999928</v>
      </c>
      <c r="E568" s="4" t="e">
        <f t="shared" si="24"/>
        <v>#NUM!</v>
      </c>
      <c r="F568" s="4">
        <f t="shared" si="25"/>
      </c>
    </row>
    <row r="569" spans="4:6" ht="15">
      <c r="D569" s="4">
        <f t="shared" si="26"/>
        <v>5.469999999999928</v>
      </c>
      <c r="E569" s="4" t="e">
        <f t="shared" si="24"/>
        <v>#NUM!</v>
      </c>
      <c r="F569" s="4">
        <f t="shared" si="25"/>
      </c>
    </row>
    <row r="570" spans="4:6" ht="15">
      <c r="D570" s="4">
        <f t="shared" si="26"/>
        <v>5.479999999999928</v>
      </c>
      <c r="E570" s="4" t="e">
        <f t="shared" si="24"/>
        <v>#NUM!</v>
      </c>
      <c r="F570" s="4">
        <f t="shared" si="25"/>
      </c>
    </row>
    <row r="571" spans="4:6" ht="15">
      <c r="D571" s="4">
        <f t="shared" si="26"/>
        <v>5.489999999999927</v>
      </c>
      <c r="E571" s="4" t="e">
        <f t="shared" si="24"/>
        <v>#NUM!</v>
      </c>
      <c r="F571" s="4">
        <f t="shared" si="25"/>
      </c>
    </row>
    <row r="572" spans="4:6" ht="15">
      <c r="D572" s="4">
        <f t="shared" si="26"/>
        <v>5.499999999999927</v>
      </c>
      <c r="E572" s="4" t="e">
        <f t="shared" si="24"/>
        <v>#NUM!</v>
      </c>
      <c r="F572" s="4">
        <f t="shared" si="25"/>
      </c>
    </row>
    <row r="573" spans="4:6" ht="15">
      <c r="D573" s="4">
        <f t="shared" si="26"/>
        <v>5.509999999999927</v>
      </c>
      <c r="E573" s="4" t="e">
        <f t="shared" si="24"/>
        <v>#NUM!</v>
      </c>
      <c r="F573" s="4">
        <f t="shared" si="25"/>
      </c>
    </row>
    <row r="574" spans="4:6" ht="15">
      <c r="D574" s="4">
        <f t="shared" si="26"/>
        <v>5.519999999999927</v>
      </c>
      <c r="E574" s="4" t="e">
        <f t="shared" si="24"/>
        <v>#NUM!</v>
      </c>
      <c r="F574" s="4">
        <f t="shared" si="25"/>
      </c>
    </row>
    <row r="575" spans="4:6" ht="15">
      <c r="D575" s="4">
        <f t="shared" si="26"/>
        <v>5.5299999999999265</v>
      </c>
      <c r="E575" s="4" t="e">
        <f t="shared" si="24"/>
        <v>#NUM!</v>
      </c>
      <c r="F575" s="4">
        <f t="shared" si="25"/>
      </c>
    </row>
    <row r="576" spans="4:6" ht="15">
      <c r="D576" s="4">
        <f t="shared" si="26"/>
        <v>5.539999999999926</v>
      </c>
      <c r="E576" s="4" t="e">
        <f t="shared" si="24"/>
        <v>#NUM!</v>
      </c>
      <c r="F576" s="4">
        <f t="shared" si="25"/>
      </c>
    </row>
    <row r="577" spans="4:6" ht="15">
      <c r="D577" s="4">
        <f t="shared" si="26"/>
        <v>5.549999999999926</v>
      </c>
      <c r="E577" s="4" t="e">
        <f t="shared" si="24"/>
        <v>#NUM!</v>
      </c>
      <c r="F577" s="4">
        <f t="shared" si="25"/>
      </c>
    </row>
    <row r="578" spans="4:6" ht="15">
      <c r="D578" s="4">
        <f t="shared" si="26"/>
        <v>5.559999999999926</v>
      </c>
      <c r="E578" s="4" t="e">
        <f t="shared" si="24"/>
        <v>#NUM!</v>
      </c>
      <c r="F578" s="4">
        <f t="shared" si="25"/>
      </c>
    </row>
    <row r="579" spans="4:6" ht="15">
      <c r="D579" s="4">
        <f t="shared" si="26"/>
        <v>5.569999999999926</v>
      </c>
      <c r="E579" s="4" t="e">
        <f t="shared" si="24"/>
        <v>#NUM!</v>
      </c>
      <c r="F579" s="4">
        <f t="shared" si="25"/>
      </c>
    </row>
    <row r="580" spans="4:6" ht="15">
      <c r="D580" s="4">
        <f t="shared" si="26"/>
        <v>5.5799999999999255</v>
      </c>
      <c r="E580" s="4" t="e">
        <f t="shared" si="24"/>
        <v>#NUM!</v>
      </c>
      <c r="F580" s="4">
        <f t="shared" si="25"/>
      </c>
    </row>
    <row r="581" spans="4:6" ht="15">
      <c r="D581" s="4">
        <f t="shared" si="26"/>
        <v>5.589999999999925</v>
      </c>
      <c r="E581" s="4" t="e">
        <f t="shared" si="24"/>
        <v>#NUM!</v>
      </c>
      <c r="F581" s="4">
        <f t="shared" si="25"/>
      </c>
    </row>
    <row r="582" spans="4:6" ht="15">
      <c r="D582" s="4">
        <f t="shared" si="26"/>
        <v>5.599999999999925</v>
      </c>
      <c r="E582" s="4" t="e">
        <f t="shared" si="24"/>
        <v>#NUM!</v>
      </c>
      <c r="F582" s="4">
        <f t="shared" si="25"/>
      </c>
    </row>
    <row r="583" spans="4:6" ht="15">
      <c r="D583" s="4">
        <f t="shared" si="26"/>
        <v>5.609999999999925</v>
      </c>
      <c r="E583" s="4" t="e">
        <f t="shared" si="24"/>
        <v>#NUM!</v>
      </c>
      <c r="F583" s="4">
        <f t="shared" si="25"/>
      </c>
    </row>
    <row r="584" spans="4:6" ht="15">
      <c r="D584" s="4">
        <f t="shared" si="26"/>
        <v>5.619999999999925</v>
      </c>
      <c r="E584" s="4" t="e">
        <f t="shared" si="24"/>
        <v>#NUM!</v>
      </c>
      <c r="F584" s="4">
        <f t="shared" si="25"/>
      </c>
    </row>
    <row r="585" spans="4:6" ht="15">
      <c r="D585" s="4">
        <f t="shared" si="26"/>
        <v>5.629999999999924</v>
      </c>
      <c r="E585" s="4" t="e">
        <f t="shared" si="24"/>
        <v>#NUM!</v>
      </c>
      <c r="F585" s="4">
        <f t="shared" si="25"/>
      </c>
    </row>
    <row r="586" spans="4:6" ht="15">
      <c r="D586" s="4">
        <f t="shared" si="26"/>
        <v>5.639999999999924</v>
      </c>
      <c r="E586" s="4" t="e">
        <f t="shared" si="24"/>
        <v>#NUM!</v>
      </c>
      <c r="F586" s="4">
        <f t="shared" si="25"/>
      </c>
    </row>
    <row r="587" spans="4:6" ht="15">
      <c r="D587" s="4">
        <f t="shared" si="26"/>
        <v>5.649999999999924</v>
      </c>
      <c r="E587" s="4" t="e">
        <f t="shared" si="24"/>
        <v>#NUM!</v>
      </c>
      <c r="F587" s="4">
        <f t="shared" si="25"/>
      </c>
    </row>
    <row r="588" spans="4:6" ht="15">
      <c r="D588" s="4">
        <f t="shared" si="26"/>
        <v>5.659999999999924</v>
      </c>
      <c r="E588" s="4" t="e">
        <f t="shared" si="24"/>
        <v>#NUM!</v>
      </c>
      <c r="F588" s="4">
        <f t="shared" si="25"/>
      </c>
    </row>
    <row r="589" spans="4:6" ht="15">
      <c r="D589" s="4">
        <f t="shared" si="26"/>
        <v>5.6699999999999235</v>
      </c>
      <c r="E589" s="4" t="e">
        <f t="shared" si="24"/>
        <v>#NUM!</v>
      </c>
      <c r="F589" s="4">
        <f t="shared" si="25"/>
      </c>
    </row>
    <row r="590" spans="4:6" ht="15">
      <c r="D590" s="4">
        <f t="shared" si="26"/>
        <v>5.679999999999923</v>
      </c>
      <c r="E590" s="4" t="e">
        <f t="shared" si="24"/>
        <v>#NUM!</v>
      </c>
      <c r="F590" s="4">
        <f t="shared" si="25"/>
      </c>
    </row>
    <row r="591" spans="4:6" ht="15">
      <c r="D591" s="4">
        <f t="shared" si="26"/>
        <v>5.689999999999923</v>
      </c>
      <c r="E591" s="4" t="e">
        <f t="shared" si="24"/>
        <v>#NUM!</v>
      </c>
      <c r="F591" s="4">
        <f t="shared" si="25"/>
      </c>
    </row>
    <row r="592" spans="4:6" ht="15">
      <c r="D592" s="4">
        <f t="shared" si="26"/>
        <v>5.699999999999923</v>
      </c>
      <c r="E592" s="4" t="e">
        <f t="shared" si="24"/>
        <v>#NUM!</v>
      </c>
      <c r="F592" s="4">
        <f t="shared" si="25"/>
      </c>
    </row>
    <row r="593" spans="4:6" ht="15">
      <c r="D593" s="4">
        <f t="shared" si="26"/>
        <v>5.709999999999923</v>
      </c>
      <c r="E593" s="4" t="e">
        <f t="shared" si="24"/>
        <v>#NUM!</v>
      </c>
      <c r="F593" s="4">
        <f t="shared" si="25"/>
      </c>
    </row>
    <row r="594" spans="4:6" ht="15">
      <c r="D594" s="4">
        <f t="shared" si="26"/>
        <v>5.7199999999999225</v>
      </c>
      <c r="E594" s="4" t="e">
        <f t="shared" si="24"/>
        <v>#NUM!</v>
      </c>
      <c r="F594" s="4">
        <f t="shared" si="25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4"/>
  <sheetViews>
    <sheetView zoomScale="85" zoomScaleNormal="85" zoomScalePageLayoutView="0" workbookViewId="0" topLeftCell="A1">
      <selection activeCell="F9" sqref="F9"/>
    </sheetView>
  </sheetViews>
  <sheetFormatPr defaultColWidth="9.140625" defaultRowHeight="15"/>
  <cols>
    <col min="2" max="2" width="1.7109375" style="0" customWidth="1"/>
    <col min="3" max="3" width="24.00390625" style="0" customWidth="1"/>
    <col min="4" max="4" width="11.421875" style="0" customWidth="1"/>
    <col min="5" max="5" width="27.8515625" style="0" customWidth="1"/>
    <col min="6" max="6" width="23.7109375" style="0" bestFit="1" customWidth="1"/>
  </cols>
  <sheetData>
    <row r="1" spans="1:8" ht="45">
      <c r="A1" s="23" t="s">
        <v>52</v>
      </c>
      <c r="C1" s="23" t="s">
        <v>53</v>
      </c>
      <c r="D1" s="24">
        <f>AVERAGE(A2:A50)</f>
        <v>24.8</v>
      </c>
      <c r="E1" s="9" t="s">
        <v>96</v>
      </c>
      <c r="F1" t="s">
        <v>148</v>
      </c>
      <c r="H1" t="str">
        <f>"Confidence Interval"&amp;CHAR(10)&amp;E1&amp;" = "&amp;DOLLAR(D1)&amp;CHAR(10)&amp;"Confidence Level = "&amp;TEXT(D5,"0.00%")&amp;CHAR(10)&amp;"Alpha = Significance Level (Risk) ="&amp;TEXT(D6,"0.00%")&amp;CHAR(10)&amp;"Sample Size = "&amp;D2&amp;CHAR(10)&amp;"Standard Error = "&amp;TEXT(D4,"0.000")&amp;CHAR(10)&amp;" Margin of Error = "&amp;TEXT(D15,"0.000")</f>
        <v>Confidence Interval
Mean dollars spent per customer in Seattle restaurants = $24.80
Confidence Level = 95.00%
Alpha = Significance Level (Risk) =5.00%
Sample Size = 49
Standard Error = 0.714
 Margin of Error = 1.400</v>
      </c>
    </row>
    <row r="2" spans="1:6" ht="15">
      <c r="A2" s="25">
        <v>17.35</v>
      </c>
      <c r="C2" s="23" t="s">
        <v>10</v>
      </c>
      <c r="D2" s="24">
        <f>COUNT(A2:A50)</f>
        <v>49</v>
      </c>
      <c r="E2" s="9" t="s">
        <v>33</v>
      </c>
      <c r="F2" t="s">
        <v>149</v>
      </c>
    </row>
    <row r="3" spans="1:6" ht="15">
      <c r="A3" s="25">
        <v>18.03</v>
      </c>
      <c r="C3" s="23" t="s">
        <v>54</v>
      </c>
      <c r="D3" s="26">
        <v>5</v>
      </c>
      <c r="E3" s="9" t="s">
        <v>55</v>
      </c>
      <c r="F3" t="s">
        <v>150</v>
      </c>
    </row>
    <row r="4" spans="1:6" ht="45">
      <c r="A4" s="25">
        <v>18.13</v>
      </c>
      <c r="C4" s="23" t="s">
        <v>103</v>
      </c>
      <c r="D4" s="27">
        <f>D3/SQRT(D2)</f>
        <v>0.7142857142857143</v>
      </c>
      <c r="E4" s="9" t="s">
        <v>56</v>
      </c>
      <c r="F4" t="s">
        <v>151</v>
      </c>
    </row>
    <row r="5" spans="1:6" ht="45">
      <c r="A5" s="25">
        <v>18.46</v>
      </c>
      <c r="C5" s="28" t="s">
        <v>57</v>
      </c>
      <c r="D5" s="26">
        <v>0.95</v>
      </c>
      <c r="E5" s="9" t="s">
        <v>58</v>
      </c>
      <c r="F5" t="s">
        <v>152</v>
      </c>
    </row>
    <row r="6" spans="1:6" ht="60">
      <c r="A6" s="25">
        <v>18.62</v>
      </c>
      <c r="C6" s="28" t="s">
        <v>59</v>
      </c>
      <c r="D6" s="27">
        <f>1-D5</f>
        <v>0.050000000000000044</v>
      </c>
      <c r="E6" s="9" t="s">
        <v>60</v>
      </c>
      <c r="F6" t="s">
        <v>153</v>
      </c>
    </row>
    <row r="7" spans="1:6" ht="15">
      <c r="A7" s="25">
        <v>19.16</v>
      </c>
      <c r="C7" s="28" t="s">
        <v>61</v>
      </c>
      <c r="D7" s="27">
        <f>D6/2</f>
        <v>0.025000000000000022</v>
      </c>
      <c r="E7" s="9" t="s">
        <v>62</v>
      </c>
      <c r="F7" t="s">
        <v>154</v>
      </c>
    </row>
    <row r="8" spans="1:6" ht="15">
      <c r="A8" s="25">
        <v>19.81</v>
      </c>
      <c r="C8" s="29" t="s">
        <v>63</v>
      </c>
      <c r="D8" s="29"/>
      <c r="E8" s="9"/>
      <c r="F8" t="s">
        <v>139</v>
      </c>
    </row>
    <row r="9" spans="1:6" ht="15">
      <c r="A9" s="25">
        <v>19.82</v>
      </c>
      <c r="C9" s="23" t="s">
        <v>64</v>
      </c>
      <c r="D9" s="27">
        <f>NORMSINV(D7)</f>
        <v>-1.9599639845400545</v>
      </c>
      <c r="F9" t="s">
        <v>155</v>
      </c>
    </row>
    <row r="10" spans="1:7" ht="15">
      <c r="A10" s="25">
        <v>20.18</v>
      </c>
      <c r="C10" s="23" t="s">
        <v>65</v>
      </c>
      <c r="D10" s="27">
        <f>NORMSINV(1-D7)</f>
        <v>1.959963984540054</v>
      </c>
      <c r="E10" s="27">
        <f>NORMSINV(D5/2+0.5)</f>
        <v>1.959963984540054</v>
      </c>
      <c r="F10" t="s">
        <v>156</v>
      </c>
      <c r="G10" t="s">
        <v>157</v>
      </c>
    </row>
    <row r="11" spans="1:6" ht="15">
      <c r="A11" s="25">
        <v>20.34</v>
      </c>
      <c r="C11" s="23" t="s">
        <v>66</v>
      </c>
      <c r="D11" s="27">
        <f>D10*D4</f>
        <v>1.3999742746714672</v>
      </c>
      <c r="F11" t="s">
        <v>158</v>
      </c>
    </row>
    <row r="12" spans="1:6" ht="30">
      <c r="A12" s="25">
        <v>20.6</v>
      </c>
      <c r="C12" s="28" t="s">
        <v>67</v>
      </c>
      <c r="D12" s="24">
        <f>D1-D11</f>
        <v>23.400025725328533</v>
      </c>
      <c r="F12" t="s">
        <v>159</v>
      </c>
    </row>
    <row r="13" spans="1:6" ht="30">
      <c r="A13" s="25">
        <v>20.78</v>
      </c>
      <c r="C13" s="28" t="s">
        <v>68</v>
      </c>
      <c r="D13" s="24">
        <f>D1+D11</f>
        <v>26.19997427467147</v>
      </c>
      <c r="F13" t="s">
        <v>160</v>
      </c>
    </row>
    <row r="14" spans="1:6" ht="15">
      <c r="A14" s="25">
        <v>20.99</v>
      </c>
      <c r="C14" s="29" t="s">
        <v>69</v>
      </c>
      <c r="D14" s="29"/>
      <c r="F14" t="s">
        <v>139</v>
      </c>
    </row>
    <row r="15" spans="1:6" ht="90">
      <c r="A15" s="25">
        <v>21.21</v>
      </c>
      <c r="C15" s="23" t="s">
        <v>66</v>
      </c>
      <c r="D15" s="27">
        <f>CONFIDENCE(D6,D3,D2)</f>
        <v>1.3999742746714672</v>
      </c>
      <c r="E15" s="30" t="s">
        <v>70</v>
      </c>
      <c r="F15" t="s">
        <v>161</v>
      </c>
    </row>
    <row r="16" spans="1:6" ht="15">
      <c r="A16" s="25">
        <v>21.43</v>
      </c>
      <c r="C16" s="23" t="s">
        <v>67</v>
      </c>
      <c r="D16" s="31">
        <f>D1-D15</f>
        <v>23.400025725328533</v>
      </c>
      <c r="F16" t="s">
        <v>162</v>
      </c>
    </row>
    <row r="17" spans="1:6" ht="15">
      <c r="A17" s="25">
        <v>21.44</v>
      </c>
      <c r="C17" s="23" t="s">
        <v>68</v>
      </c>
      <c r="D17" s="31">
        <f>D1+D15</f>
        <v>26.19997427467147</v>
      </c>
      <c r="F17" t="s">
        <v>163</v>
      </c>
    </row>
    <row r="18" spans="1:3" ht="15">
      <c r="A18" s="25">
        <v>21.48</v>
      </c>
      <c r="C18" s="32" t="s">
        <v>71</v>
      </c>
    </row>
    <row r="19" spans="1:6" ht="105">
      <c r="A19" s="25">
        <v>22.03</v>
      </c>
      <c r="C19" s="33" t="str">
        <f>IF(D17="","","The limits for the "&amp;TEXT(D5,"0.00%")&amp;" Confidence Interval are "&amp;TEXT(D16,"0.00")&amp;" and "&amp;TEXT(D17,"0.00")&amp;". It is reasonable to assume that the population mean for '"&amp;E1&amp;"' is within our interval (given a "&amp;TEXT(1-D5,"0.00%")&amp;" risk). We are "&amp;TEXT(D5,"0.00%")&amp;" sure that the population mean is between these limits. However, we do take a "&amp;TEXT(1-D5,"0.00%")&amp;" risk that the Population means is not within our interval. If our population distribution is normally distributed or our n is large enough, if we were to construct 100 similar intervals, we would expect to find our population mean in "&amp;TEXT(D5*100,0)&amp;" of them, and "&amp;TEXT(100-D5*100,0)&amp;" would not contain the population mean.")</f>
        <v>The limits for the 95.00% Confidence Interval are 23.40 and 26.20. It is reasonable to assume that the population mean for 'Mean dollars spent per customer in Seattle restaurants' is within our interval (given a 5.00% risk). We are 95.00% sure that the population mean is between these limits. However, we do take a 5.00% risk that the Population means is not within our interval. If our population distribution is normally distributed or our n is large enough, if we were to construct 100 similar intervals, we would expect to find our population mean in 95 of them, and 5 would not contain the population mean.</v>
      </c>
      <c r="D19" s="33"/>
      <c r="E19" s="33"/>
      <c r="F19" s="33"/>
    </row>
    <row r="20" ht="15">
      <c r="A20" s="25">
        <v>22.14</v>
      </c>
    </row>
    <row r="21" spans="1:6" ht="15">
      <c r="A21" s="25">
        <v>22.2</v>
      </c>
      <c r="D21" s="23" t="s">
        <v>31</v>
      </c>
      <c r="E21" s="23" t="s">
        <v>72</v>
      </c>
      <c r="F21" s="23" t="str">
        <f>"Confidence Interval = "&amp;TEXT(D5,"0.00%")&amp;" = P("&amp;TEXT(D16,"0.00")&amp;"&lt;=x&lt;="&amp;TEXT(D17,"0.00")&amp;")"</f>
        <v>Confidence Interval = 95.00% = P(23.40&lt;=x&lt;=26.20)</v>
      </c>
    </row>
    <row r="22" spans="1:6" ht="15">
      <c r="A22" s="25">
        <v>22.22</v>
      </c>
      <c r="D22" s="4">
        <f>D1-D4*4</f>
        <v>21.942857142857143</v>
      </c>
      <c r="E22" s="4">
        <f>NORMDIST(D22,$D$1,$D$4,0)</f>
        <v>0.0001873623160708388</v>
      </c>
      <c r="F22" s="4">
        <f>IF(AND(D22&gt;=$D$16,D22&lt;=$D$17),E22,"")</f>
      </c>
    </row>
    <row r="23" spans="1:6" ht="15">
      <c r="A23" s="25">
        <v>22.24</v>
      </c>
      <c r="D23" s="4">
        <f>D22+0.01</f>
        <v>21.952857142857145</v>
      </c>
      <c r="E23" s="4">
        <f aca="true" t="shared" si="0" ref="E23:E86">NORMDIST(D23,$D$1,$D$4,0)</f>
        <v>0.00019813453336030523</v>
      </c>
      <c r="F23" s="4">
        <f aca="true" t="shared" si="1" ref="F23:F86">IF(AND(D23&gt;=$D$16,D23&lt;=$D$17),E23,"")</f>
      </c>
    </row>
    <row r="24" spans="1:6" ht="15">
      <c r="A24" s="25">
        <v>22.42</v>
      </c>
      <c r="D24" s="4">
        <f aca="true" t="shared" si="2" ref="D24:D87">D23+0.01</f>
        <v>21.962857142857146</v>
      </c>
      <c r="E24" s="4">
        <f t="shared" si="0"/>
        <v>0.00020948502589807</v>
      </c>
      <c r="F24" s="4">
        <f t="shared" si="1"/>
      </c>
    </row>
    <row r="25" spans="1:6" ht="15">
      <c r="A25" s="25">
        <v>22.44</v>
      </c>
      <c r="D25" s="4">
        <f t="shared" si="2"/>
        <v>21.972857142857148</v>
      </c>
      <c r="E25" s="4">
        <f t="shared" si="0"/>
        <v>0.0002214423448298421</v>
      </c>
      <c r="F25" s="4">
        <f t="shared" si="1"/>
      </c>
    </row>
    <row r="26" spans="1:6" ht="15">
      <c r="A26" s="25">
        <v>22.55</v>
      </c>
      <c r="D26" s="4">
        <f t="shared" si="2"/>
        <v>21.98285714285715</v>
      </c>
      <c r="E26" s="4">
        <f t="shared" si="0"/>
        <v>0.00023403630698578517</v>
      </c>
      <c r="F26" s="4">
        <f t="shared" si="1"/>
      </c>
    </row>
    <row r="27" spans="1:6" ht="15">
      <c r="A27" s="25">
        <v>22.88</v>
      </c>
      <c r="D27" s="4">
        <f t="shared" si="2"/>
        <v>21.99285714285715</v>
      </c>
      <c r="E27" s="4">
        <f t="shared" si="0"/>
        <v>0.00024729804308660933</v>
      </c>
      <c r="F27" s="4">
        <f t="shared" si="1"/>
      </c>
    </row>
    <row r="28" spans="1:6" ht="15">
      <c r="A28" s="25">
        <v>23.12</v>
      </c>
      <c r="D28" s="4">
        <f t="shared" si="2"/>
        <v>22.002857142857152</v>
      </c>
      <c r="E28" s="4">
        <f t="shared" si="0"/>
        <v>0.0002612600473723065</v>
      </c>
      <c r="F28" s="4">
        <f t="shared" si="1"/>
      </c>
    </row>
    <row r="29" spans="1:6" ht="15">
      <c r="A29" s="25">
        <v>23.62</v>
      </c>
      <c r="D29" s="4">
        <f t="shared" si="2"/>
        <v>22.012857142857154</v>
      </c>
      <c r="E29" s="4">
        <f t="shared" si="0"/>
        <v>0.0002759562286744397</v>
      </c>
      <c r="F29" s="4">
        <f t="shared" si="1"/>
      </c>
    </row>
    <row r="30" spans="1:6" ht="15">
      <c r="A30" s="25">
        <v>23.63</v>
      </c>
      <c r="D30" s="4">
        <f t="shared" si="2"/>
        <v>22.022857142857156</v>
      </c>
      <c r="E30" s="4">
        <f t="shared" si="0"/>
        <v>0.0002914219629520397</v>
      </c>
      <c r="F30" s="4">
        <f t="shared" si="1"/>
      </c>
    </row>
    <row r="31" spans="1:6" ht="15">
      <c r="A31" s="25">
        <v>23.89</v>
      </c>
      <c r="D31" s="4">
        <f t="shared" si="2"/>
        <v>22.032857142857157</v>
      </c>
      <c r="E31" s="4">
        <f t="shared" si="0"/>
        <v>0.0003076941473102369</v>
      </c>
      <c r="F31" s="4">
        <f t="shared" si="1"/>
      </c>
    </row>
    <row r="32" spans="1:6" ht="15">
      <c r="A32" s="25">
        <v>24.19</v>
      </c>
      <c r="D32" s="4">
        <f t="shared" si="2"/>
        <v>22.04285714285716</v>
      </c>
      <c r="E32" s="4">
        <f t="shared" si="0"/>
        <v>0.00032481125551974576</v>
      </c>
      <c r="F32" s="4">
        <f t="shared" si="1"/>
      </c>
    </row>
    <row r="33" spans="1:6" ht="15">
      <c r="A33" s="25">
        <v>24.72</v>
      </c>
      <c r="D33" s="4">
        <f t="shared" si="2"/>
        <v>22.05285714285716</v>
      </c>
      <c r="E33" s="4">
        <f t="shared" si="0"/>
        <v>0.0003428133950542173</v>
      </c>
      <c r="F33" s="4">
        <f t="shared" si="1"/>
      </c>
    </row>
    <row r="34" spans="1:6" ht="15">
      <c r="A34" s="25">
        <v>25.27</v>
      </c>
      <c r="D34" s="4">
        <f t="shared" si="2"/>
        <v>22.062857142857162</v>
      </c>
      <c r="E34" s="4">
        <f t="shared" si="0"/>
        <v>0.0003617423656612846</v>
      </c>
      <c r="F34" s="4">
        <f t="shared" si="1"/>
      </c>
    </row>
    <row r="35" spans="1:6" ht="15">
      <c r="A35" s="25">
        <v>26.74</v>
      </c>
      <c r="D35" s="4">
        <f t="shared" si="2"/>
        <v>22.072857142857163</v>
      </c>
      <c r="E35" s="4">
        <f t="shared" si="0"/>
        <v>0.0003816417194818539</v>
      </c>
      <c r="F35" s="4">
        <f t="shared" si="1"/>
      </c>
    </row>
    <row r="36" spans="1:6" ht="15">
      <c r="A36" s="25">
        <v>27.43</v>
      </c>
      <c r="D36" s="4">
        <f t="shared" si="2"/>
        <v>22.082857142857165</v>
      </c>
      <c r="E36" s="4">
        <f t="shared" si="0"/>
        <v>0.0004025568227308125</v>
      </c>
      <c r="F36" s="4">
        <f t="shared" si="1"/>
      </c>
    </row>
    <row r="37" spans="1:6" ht="15">
      <c r="A37" s="25">
        <v>27.84</v>
      </c>
      <c r="D37" s="4">
        <f t="shared" si="2"/>
        <v>22.092857142857167</v>
      </c>
      <c r="E37" s="4">
        <f t="shared" si="0"/>
        <v>0.0004245349189508574</v>
      </c>
      <c r="F37" s="4">
        <f t="shared" si="1"/>
      </c>
    </row>
    <row r="38" spans="1:6" ht="15">
      <c r="A38" s="25">
        <v>28.38</v>
      </c>
      <c r="D38" s="4">
        <f t="shared" si="2"/>
        <v>22.102857142857168</v>
      </c>
      <c r="E38" s="4">
        <f t="shared" si="0"/>
        <v>0.00044762519384957533</v>
      </c>
      <c r="F38" s="4">
        <f t="shared" si="1"/>
      </c>
    </row>
    <row r="39" spans="1:6" ht="15">
      <c r="A39" s="25">
        <v>28.56</v>
      </c>
      <c r="D39" s="4">
        <f t="shared" si="2"/>
        <v>22.11285714285717</v>
      </c>
      <c r="E39" s="4">
        <f t="shared" si="0"/>
        <v>0.000471878841728223</v>
      </c>
      <c r="F39" s="4">
        <f t="shared" si="1"/>
      </c>
    </row>
    <row r="40" spans="1:6" ht="15">
      <c r="A40" s="25">
        <v>29.29</v>
      </c>
      <c r="D40" s="4">
        <f t="shared" si="2"/>
        <v>22.12285714285717</v>
      </c>
      <c r="E40" s="4">
        <f t="shared" si="0"/>
        <v>0.0004973491335088996</v>
      </c>
      <c r="F40" s="4">
        <f t="shared" si="1"/>
      </c>
    </row>
    <row r="41" spans="1:6" ht="15">
      <c r="A41" s="25">
        <v>30.04</v>
      </c>
      <c r="D41" s="4">
        <f t="shared" si="2"/>
        <v>22.132857142857173</v>
      </c>
      <c r="E41" s="4">
        <f t="shared" si="0"/>
        <v>0.0005240914863648782</v>
      </c>
      <c r="F41" s="4">
        <f t="shared" si="1"/>
      </c>
    </row>
    <row r="42" spans="1:6" ht="15">
      <c r="A42" s="25">
        <v>30.25</v>
      </c>
      <c r="D42" s="4">
        <f t="shared" si="2"/>
        <v>22.142857142857174</v>
      </c>
      <c r="E42" s="4">
        <f t="shared" si="0"/>
        <v>0.0005521635349569078</v>
      </c>
      <c r="F42" s="4">
        <f t="shared" si="1"/>
      </c>
    </row>
    <row r="43" spans="1:6" ht="15">
      <c r="A43" s="25">
        <v>30.43</v>
      </c>
      <c r="D43" s="4">
        <f t="shared" si="2"/>
        <v>22.152857142857176</v>
      </c>
      <c r="E43" s="4">
        <f t="shared" si="0"/>
        <v>0.0005816252042761403</v>
      </c>
      <c r="F43" s="4">
        <f t="shared" si="1"/>
      </c>
    </row>
    <row r="44" spans="1:6" ht="15">
      <c r="A44" s="25">
        <v>30.76</v>
      </c>
      <c r="D44" s="4">
        <f t="shared" si="2"/>
        <v>22.162857142857177</v>
      </c>
      <c r="E44" s="4">
        <f t="shared" si="0"/>
        <v>0.0006125387840921617</v>
      </c>
      <c r="F44" s="4">
        <f t="shared" si="1"/>
      </c>
    </row>
    <row r="45" spans="1:6" ht="15">
      <c r="A45" s="25">
        <v>32.36</v>
      </c>
      <c r="D45" s="4">
        <f t="shared" si="2"/>
        <v>22.17285714285718</v>
      </c>
      <c r="E45" s="4">
        <f t="shared" si="0"/>
        <v>0.0006449690050022144</v>
      </c>
      <c r="F45" s="4">
        <f t="shared" si="1"/>
      </c>
    </row>
    <row r="46" spans="1:6" ht="15">
      <c r="A46" s="25">
        <v>32.72</v>
      </c>
      <c r="D46" s="4">
        <f t="shared" si="2"/>
        <v>22.18285714285718</v>
      </c>
      <c r="E46" s="4">
        <f t="shared" si="0"/>
        <v>0.0006789831160752673</v>
      </c>
      <c r="F46" s="4">
        <f t="shared" si="1"/>
      </c>
    </row>
    <row r="47" spans="1:6" ht="15">
      <c r="A47" s="25">
        <v>34.4</v>
      </c>
      <c r="D47" s="4">
        <f t="shared" si="2"/>
        <v>22.192857142857182</v>
      </c>
      <c r="E47" s="4">
        <f t="shared" si="0"/>
        <v>0.0007146509640820006</v>
      </c>
      <c r="F47" s="4">
        <f t="shared" si="1"/>
      </c>
    </row>
    <row r="48" spans="1:6" ht="15">
      <c r="A48" s="25">
        <v>37.21</v>
      </c>
      <c r="D48" s="4">
        <f t="shared" si="2"/>
        <v>22.202857142857184</v>
      </c>
      <c r="E48" s="4">
        <f t="shared" si="0"/>
        <v>0.0007520450742990514</v>
      </c>
      <c r="F48" s="4">
        <f t="shared" si="1"/>
      </c>
    </row>
    <row r="49" spans="1:6" ht="15">
      <c r="A49" s="25">
        <v>39.22</v>
      </c>
      <c r="D49" s="4">
        <f t="shared" si="2"/>
        <v>22.212857142857185</v>
      </c>
      <c r="E49" s="4">
        <f t="shared" si="0"/>
        <v>0.0007912407328730575</v>
      </c>
      <c r="F49" s="4">
        <f t="shared" si="1"/>
      </c>
    </row>
    <row r="50" spans="1:6" ht="15">
      <c r="A50" s="25">
        <v>42.18</v>
      </c>
      <c r="D50" s="4">
        <f t="shared" si="2"/>
        <v>22.222857142857187</v>
      </c>
      <c r="E50" s="4">
        <f t="shared" si="0"/>
        <v>0.0008323160707270543</v>
      </c>
      <c r="F50" s="4">
        <f t="shared" si="1"/>
      </c>
    </row>
    <row r="51" spans="4:6" ht="15">
      <c r="D51" s="4">
        <f t="shared" si="2"/>
        <v>22.23285714285719</v>
      </c>
      <c r="E51" s="4">
        <f t="shared" si="0"/>
        <v>0.0008753521489887247</v>
      </c>
      <c r="F51" s="4">
        <f t="shared" si="1"/>
      </c>
    </row>
    <row r="52" spans="4:6" ht="15">
      <c r="D52" s="4">
        <f t="shared" si="2"/>
        <v>22.24285714285719</v>
      </c>
      <c r="E52" s="4">
        <f t="shared" si="0"/>
        <v>0.000920433045916761</v>
      </c>
      <c r="F52" s="4">
        <f t="shared" si="1"/>
      </c>
    </row>
    <row r="53" spans="4:6" ht="15">
      <c r="D53" s="4">
        <f t="shared" si="2"/>
        <v>22.25285714285719</v>
      </c>
      <c r="E53" s="4">
        <f t="shared" si="0"/>
        <v>0.0009676459452982709</v>
      </c>
      <c r="F53" s="4">
        <f t="shared" si="1"/>
      </c>
    </row>
    <row r="54" spans="4:6" ht="15">
      <c r="D54" s="4">
        <f t="shared" si="2"/>
        <v>22.262857142857193</v>
      </c>
      <c r="E54" s="4">
        <f t="shared" si="0"/>
        <v>0.0010170812262866925</v>
      </c>
      <c r="F54" s="4">
        <f t="shared" si="1"/>
      </c>
    </row>
    <row r="55" spans="4:6" ht="15">
      <c r="D55" s="4">
        <f t="shared" si="2"/>
        <v>22.272857142857195</v>
      </c>
      <c r="E55" s="4">
        <f t="shared" si="0"/>
        <v>0.0010688325546460578</v>
      </c>
      <c r="F55" s="4">
        <f t="shared" si="1"/>
      </c>
    </row>
    <row r="56" spans="4:6" ht="15">
      <c r="D56" s="4">
        <f t="shared" si="2"/>
        <v>22.282857142857196</v>
      </c>
      <c r="E56" s="4">
        <f t="shared" si="0"/>
        <v>0.0011229969753637473</v>
      </c>
      <c r="F56" s="4">
        <f t="shared" si="1"/>
      </c>
    </row>
    <row r="57" spans="4:6" ht="15">
      <c r="D57" s="4">
        <f t="shared" si="2"/>
        <v>22.292857142857198</v>
      </c>
      <c r="E57" s="4">
        <f t="shared" si="0"/>
        <v>0.0011796750065899769</v>
      </c>
      <c r="F57" s="4">
        <f t="shared" si="1"/>
      </c>
    </row>
    <row r="58" spans="4:6" ht="15">
      <c r="D58" s="4">
        <f t="shared" si="2"/>
        <v>22.3028571428572</v>
      </c>
      <c r="E58" s="4">
        <f t="shared" si="0"/>
        <v>0.0012389707348582865</v>
      </c>
      <c r="F58" s="4">
        <f t="shared" si="1"/>
      </c>
    </row>
    <row r="59" spans="4:6" ht="15">
      <c r="D59" s="4">
        <f t="shared" si="2"/>
        <v>22.3128571428572</v>
      </c>
      <c r="E59" s="4">
        <f t="shared" si="0"/>
        <v>0.0013009919115371778</v>
      </c>
      <c r="F59" s="4">
        <f t="shared" si="1"/>
      </c>
    </row>
    <row r="60" spans="4:6" ht="15">
      <c r="D60" s="4">
        <f t="shared" si="2"/>
        <v>22.322857142857202</v>
      </c>
      <c r="E60" s="4">
        <f t="shared" si="0"/>
        <v>0.0013658500504587848</v>
      </c>
      <c r="F60" s="4">
        <f t="shared" si="1"/>
      </c>
    </row>
    <row r="61" spans="4:6" ht="15">
      <c r="D61" s="4">
        <f t="shared" si="2"/>
        <v>22.332857142857204</v>
      </c>
      <c r="E61" s="4">
        <f t="shared" si="0"/>
        <v>0.001433660526666091</v>
      </c>
      <c r="F61" s="4">
        <f t="shared" si="1"/>
      </c>
    </row>
    <row r="62" spans="4:6" ht="15">
      <c r="D62" s="4">
        <f t="shared" si="2"/>
        <v>22.342857142857206</v>
      </c>
      <c r="E62" s="4">
        <f t="shared" si="0"/>
        <v>0.0015045426762156787</v>
      </c>
      <c r="F62" s="4">
        <f t="shared" si="1"/>
      </c>
    </row>
    <row r="63" spans="4:6" ht="15">
      <c r="D63" s="4">
        <f t="shared" si="2"/>
        <v>22.352857142857207</v>
      </c>
      <c r="E63" s="4">
        <f t="shared" si="0"/>
        <v>0.0015786198969684132</v>
      </c>
      <c r="F63" s="4">
        <f t="shared" si="1"/>
      </c>
    </row>
    <row r="64" spans="4:6" ht="15">
      <c r="D64" s="4">
        <f t="shared" si="2"/>
        <v>22.36285714285721</v>
      </c>
      <c r="E64" s="4">
        <f t="shared" si="0"/>
        <v>0.0016560197502956593</v>
      </c>
      <c r="F64" s="4">
        <f t="shared" si="1"/>
      </c>
    </row>
    <row r="65" spans="4:6" ht="15">
      <c r="D65" s="4">
        <f t="shared" si="2"/>
        <v>22.37285714285721</v>
      </c>
      <c r="E65" s="4">
        <f t="shared" si="0"/>
        <v>0.0017368740636237799</v>
      </c>
      <c r="F65" s="4">
        <f t="shared" si="1"/>
      </c>
    </row>
    <row r="66" spans="4:6" ht="15">
      <c r="D66" s="4">
        <f t="shared" si="2"/>
        <v>22.382857142857212</v>
      </c>
      <c r="E66" s="4">
        <f t="shared" si="0"/>
        <v>0.0018213190337346913</v>
      </c>
      <c r="F66" s="4">
        <f t="shared" si="1"/>
      </c>
    </row>
    <row r="67" spans="4:6" ht="15">
      <c r="D67" s="4">
        <f t="shared" si="2"/>
        <v>22.392857142857213</v>
      </c>
      <c r="E67" s="4">
        <f t="shared" si="0"/>
        <v>0.0019094953307350953</v>
      </c>
      <c r="F67" s="4">
        <f t="shared" si="1"/>
      </c>
    </row>
    <row r="68" spans="4:6" ht="15">
      <c r="D68" s="4">
        <f t="shared" si="2"/>
        <v>22.402857142857215</v>
      </c>
      <c r="E68" s="4">
        <f t="shared" si="0"/>
        <v>0.0020015482026018937</v>
      </c>
      <c r="F68" s="4">
        <f t="shared" si="1"/>
      </c>
    </row>
    <row r="69" spans="4:6" ht="15">
      <c r="D69" s="4">
        <f t="shared" si="2"/>
        <v>22.412857142857217</v>
      </c>
      <c r="E69" s="4">
        <f t="shared" si="0"/>
        <v>0.0020976275802058377</v>
      </c>
      <c r="F69" s="4">
        <f t="shared" si="1"/>
      </c>
    </row>
    <row r="70" spans="4:6" ht="15">
      <c r="D70" s="4">
        <f t="shared" si="2"/>
        <v>22.422857142857218</v>
      </c>
      <c r="E70" s="4">
        <f t="shared" si="0"/>
        <v>0.002197888182710171</v>
      </c>
      <c r="F70" s="4">
        <f t="shared" si="1"/>
      </c>
    </row>
    <row r="71" spans="4:6" ht="15">
      <c r="D71" s="4">
        <f t="shared" si="2"/>
        <v>22.43285714285722</v>
      </c>
      <c r="E71" s="4">
        <f t="shared" si="0"/>
        <v>0.0023024896232354346</v>
      </c>
      <c r="F71" s="4">
        <f t="shared" si="1"/>
      </c>
    </row>
    <row r="72" spans="4:6" ht="15">
      <c r="D72" s="4">
        <f t="shared" si="2"/>
        <v>22.44285714285722</v>
      </c>
      <c r="E72" s="4">
        <f t="shared" si="0"/>
        <v>0.0024115965146760186</v>
      </c>
      <c r="F72" s="4">
        <f t="shared" si="1"/>
      </c>
    </row>
    <row r="73" spans="4:6" ht="15">
      <c r="D73" s="4">
        <f t="shared" si="2"/>
        <v>22.452857142857223</v>
      </c>
      <c r="E73" s="4">
        <f t="shared" si="0"/>
        <v>0.0025253785755483403</v>
      </c>
      <c r="F73" s="4">
        <f t="shared" si="1"/>
      </c>
    </row>
    <row r="74" spans="4:6" ht="15">
      <c r="D74" s="4">
        <f t="shared" si="2"/>
        <v>22.462857142857224</v>
      </c>
      <c r="E74" s="4">
        <f t="shared" si="0"/>
        <v>0.0026440107357447997</v>
      </c>
      <c r="F74" s="4">
        <f t="shared" si="1"/>
      </c>
    </row>
    <row r="75" spans="4:6" ht="15">
      <c r="D75" s="4">
        <f t="shared" si="2"/>
        <v>22.472857142857226</v>
      </c>
      <c r="E75" s="4">
        <f t="shared" si="0"/>
        <v>0.0027676732420617097</v>
      </c>
      <c r="F75" s="4">
        <f t="shared" si="1"/>
      </c>
    </row>
    <row r="76" spans="4:6" ht="15">
      <c r="D76" s="4">
        <f t="shared" si="2"/>
        <v>22.482857142857227</v>
      </c>
      <c r="E76" s="4">
        <f t="shared" si="0"/>
        <v>0.002896551763363668</v>
      </c>
      <c r="F76" s="4">
        <f t="shared" si="1"/>
      </c>
    </row>
    <row r="77" spans="4:6" ht="15">
      <c r="D77" s="4">
        <f t="shared" si="2"/>
        <v>22.49285714285723</v>
      </c>
      <c r="E77" s="4">
        <f t="shared" si="0"/>
        <v>0.0030308374952406577</v>
      </c>
      <c r="F77" s="4">
        <f t="shared" si="1"/>
      </c>
    </row>
    <row r="78" spans="4:6" ht="15">
      <c r="D78" s="4">
        <f t="shared" si="2"/>
        <v>22.50285714285723</v>
      </c>
      <c r="E78" s="4">
        <f t="shared" si="0"/>
        <v>0.0031707272640083147</v>
      </c>
      <c r="F78" s="4">
        <f t="shared" si="1"/>
      </c>
    </row>
    <row r="79" spans="4:6" ht="15">
      <c r="D79" s="4">
        <f t="shared" si="2"/>
        <v>22.512857142857232</v>
      </c>
      <c r="E79" s="4">
        <f t="shared" si="0"/>
        <v>0.003316423629895653</v>
      </c>
      <c r="F79" s="4">
        <f t="shared" si="1"/>
      </c>
    </row>
    <row r="80" spans="4:6" ht="15">
      <c r="D80" s="4">
        <f t="shared" si="2"/>
        <v>22.522857142857234</v>
      </c>
      <c r="E80" s="4">
        <f t="shared" si="0"/>
        <v>0.003468134989258467</v>
      </c>
      <c r="F80" s="4">
        <f t="shared" si="1"/>
      </c>
    </row>
    <row r="81" spans="4:6" ht="15">
      <c r="D81" s="4">
        <f t="shared" si="2"/>
        <v>22.532857142857235</v>
      </c>
      <c r="E81" s="4">
        <f t="shared" si="0"/>
        <v>0.003626075675650535</v>
      </c>
      <c r="F81" s="4">
        <f t="shared" si="1"/>
      </c>
    </row>
    <row r="82" spans="4:6" ht="15">
      <c r="D82" s="4">
        <f t="shared" si="2"/>
        <v>22.542857142857237</v>
      </c>
      <c r="E82" s="4">
        <f t="shared" si="0"/>
        <v>0.003790466059578545</v>
      </c>
      <c r="F82" s="4">
        <f t="shared" si="1"/>
      </c>
    </row>
    <row r="83" spans="4:6" ht="15">
      <c r="D83" s="4">
        <f t="shared" si="2"/>
        <v>22.55285714285724</v>
      </c>
      <c r="E83" s="4">
        <f t="shared" si="0"/>
        <v>0.00396153264676069</v>
      </c>
      <c r="F83" s="4">
        <f t="shared" si="1"/>
      </c>
    </row>
    <row r="84" spans="4:6" ht="15">
      <c r="D84" s="4">
        <f t="shared" si="2"/>
        <v>22.56285714285724</v>
      </c>
      <c r="E84" s="4">
        <f t="shared" si="0"/>
        <v>0.004139508174702509</v>
      </c>
      <c r="F84" s="4">
        <f t="shared" si="1"/>
      </c>
    </row>
    <row r="85" spans="4:6" ht="15">
      <c r="D85" s="4">
        <f t="shared" si="2"/>
        <v>22.57285714285724</v>
      </c>
      <c r="E85" s="4">
        <f t="shared" si="0"/>
        <v>0.004324631707397759</v>
      </c>
      <c r="F85" s="4">
        <f t="shared" si="1"/>
      </c>
    </row>
    <row r="86" spans="4:6" ht="15">
      <c r="D86" s="4">
        <f t="shared" si="2"/>
        <v>22.582857142857243</v>
      </c>
      <c r="E86" s="4">
        <f t="shared" si="0"/>
        <v>0.004517148727955721</v>
      </c>
      <c r="F86" s="4">
        <f t="shared" si="1"/>
      </c>
    </row>
    <row r="87" spans="4:6" ht="15">
      <c r="D87" s="4">
        <f t="shared" si="2"/>
        <v>22.592857142857245</v>
      </c>
      <c r="E87" s="4">
        <f aca="true" t="shared" si="3" ref="E87:E150">NORMDIST(D87,$D$1,$D$4,0)</f>
        <v>0.004717311228950538</v>
      </c>
      <c r="F87" s="4">
        <f aca="true" t="shared" si="4" ref="F87:F150">IF(AND(D87&gt;=$D$16,D87&lt;=$D$17),E87,"")</f>
      </c>
    </row>
    <row r="88" spans="4:6" ht="15">
      <c r="D88" s="4">
        <f aca="true" t="shared" si="5" ref="D88:D151">D87+0.01</f>
        <v>22.602857142857246</v>
      </c>
      <c r="E88" s="4">
        <f t="shared" si="3"/>
        <v>0.0049253778002821295</v>
      </c>
      <c r="F88" s="4">
        <f t="shared" si="4"/>
      </c>
    </row>
    <row r="89" spans="4:6" ht="15">
      <c r="D89" s="4">
        <f t="shared" si="5"/>
        <v>22.612857142857248</v>
      </c>
      <c r="E89" s="4">
        <f t="shared" si="3"/>
        <v>0.0051416137143323205</v>
      </c>
      <c r="F89" s="4">
        <f t="shared" si="4"/>
      </c>
    </row>
    <row r="90" spans="4:6" ht="15">
      <c r="D90" s="4">
        <f t="shared" si="5"/>
        <v>22.62285714285725</v>
      </c>
      <c r="E90" s="4">
        <f t="shared" si="3"/>
        <v>0.00536629100819398</v>
      </c>
      <c r="F90" s="4">
        <f t="shared" si="4"/>
      </c>
    </row>
    <row r="91" spans="4:6" ht="15">
      <c r="D91" s="4">
        <f t="shared" si="5"/>
        <v>22.63285714285725</v>
      </c>
      <c r="E91" s="4">
        <f t="shared" si="3"/>
        <v>0.005599688562745392</v>
      </c>
      <c r="F91" s="4">
        <f t="shared" si="4"/>
      </c>
    </row>
    <row r="92" spans="4:6" ht="15">
      <c r="D92" s="4">
        <f t="shared" si="5"/>
        <v>22.642857142857252</v>
      </c>
      <c r="E92" s="4">
        <f t="shared" si="3"/>
        <v>0.005842092178336234</v>
      </c>
      <c r="F92" s="4">
        <f t="shared" si="4"/>
      </c>
    </row>
    <row r="93" spans="4:6" ht="15">
      <c r="D93" s="4">
        <f t="shared" si="5"/>
        <v>22.652857142857254</v>
      </c>
      <c r="E93" s="4">
        <f t="shared" si="3"/>
        <v>0.006093794646846329</v>
      </c>
      <c r="F93" s="4">
        <f t="shared" si="4"/>
      </c>
    </row>
    <row r="94" spans="4:6" ht="15">
      <c r="D94" s="4">
        <f t="shared" si="5"/>
        <v>22.662857142857256</v>
      </c>
      <c r="E94" s="4">
        <f t="shared" si="3"/>
        <v>0.006355095819872744</v>
      </c>
      <c r="F94" s="4">
        <f t="shared" si="4"/>
      </c>
    </row>
    <row r="95" spans="4:6" ht="15">
      <c r="D95" s="4">
        <f t="shared" si="5"/>
        <v>22.672857142857257</v>
      </c>
      <c r="E95" s="4">
        <f t="shared" si="3"/>
        <v>0.0066263026727958795</v>
      </c>
      <c r="F95" s="4">
        <f t="shared" si="4"/>
      </c>
    </row>
    <row r="96" spans="4:6" ht="15">
      <c r="D96" s="4">
        <f t="shared" si="5"/>
        <v>22.68285714285726</v>
      </c>
      <c r="E96" s="4">
        <f t="shared" si="3"/>
        <v>0.0069077293644700015</v>
      </c>
      <c r="F96" s="4">
        <f t="shared" si="4"/>
      </c>
    </row>
    <row r="97" spans="4:6" ht="15">
      <c r="D97" s="4">
        <f t="shared" si="5"/>
        <v>22.69285714285726</v>
      </c>
      <c r="E97" s="4">
        <f t="shared" si="3"/>
        <v>0.0071996972922789846</v>
      </c>
      <c r="F97" s="4">
        <f t="shared" si="4"/>
      </c>
    </row>
    <row r="98" spans="4:6" ht="15">
      <c r="D98" s="4">
        <f t="shared" si="5"/>
        <v>22.702857142857262</v>
      </c>
      <c r="E98" s="4">
        <f t="shared" si="3"/>
        <v>0.007502535142293311</v>
      </c>
      <c r="F98" s="4">
        <f t="shared" si="4"/>
      </c>
    </row>
    <row r="99" spans="4:6" ht="15">
      <c r="D99" s="4">
        <f t="shared" si="5"/>
        <v>22.712857142857263</v>
      </c>
      <c r="E99" s="4">
        <f t="shared" si="3"/>
        <v>0.007816578934260177</v>
      </c>
      <c r="F99" s="4">
        <f t="shared" si="4"/>
      </c>
    </row>
    <row r="100" spans="4:6" ht="15">
      <c r="D100" s="4">
        <f t="shared" si="5"/>
        <v>22.722857142857265</v>
      </c>
      <c r="E100" s="4">
        <f t="shared" si="3"/>
        <v>0.008142172061154307</v>
      </c>
      <c r="F100" s="4">
        <f t="shared" si="4"/>
      </c>
    </row>
    <row r="101" spans="4:6" ht="15">
      <c r="D101" s="4">
        <f t="shared" si="5"/>
        <v>22.732857142857267</v>
      </c>
      <c r="E101" s="4">
        <f t="shared" si="3"/>
        <v>0.008479665323013147</v>
      </c>
      <c r="F101" s="4">
        <f t="shared" si="4"/>
      </c>
    </row>
    <row r="102" spans="4:6" ht="15">
      <c r="D102" s="4">
        <f t="shared" si="5"/>
        <v>22.742857142857268</v>
      </c>
      <c r="E102" s="4">
        <f t="shared" si="3"/>
        <v>0.008829416954776728</v>
      </c>
      <c r="F102" s="4">
        <f t="shared" si="4"/>
      </c>
    </row>
    <row r="103" spans="4:6" ht="15">
      <c r="D103" s="4">
        <f t="shared" si="5"/>
        <v>22.75285714285727</v>
      </c>
      <c r="E103" s="4">
        <f t="shared" si="3"/>
        <v>0.009191792647849027</v>
      </c>
      <c r="F103" s="4">
        <f t="shared" si="4"/>
      </c>
    </row>
    <row r="104" spans="4:6" ht="15">
      <c r="D104" s="4">
        <f t="shared" si="5"/>
        <v>22.76285714285727</v>
      </c>
      <c r="E104" s="4">
        <f t="shared" si="3"/>
        <v>0.009567165565094701</v>
      </c>
      <c r="F104" s="4">
        <f t="shared" si="4"/>
      </c>
    </row>
    <row r="105" spans="4:6" ht="15">
      <c r="D105" s="4">
        <f t="shared" si="5"/>
        <v>22.772857142857273</v>
      </c>
      <c r="E105" s="4">
        <f t="shared" si="3"/>
        <v>0.009955916348982541</v>
      </c>
      <c r="F105" s="4">
        <f t="shared" si="4"/>
      </c>
    </row>
    <row r="106" spans="4:6" ht="15">
      <c r="D106" s="4">
        <f t="shared" si="5"/>
        <v>22.782857142857274</v>
      </c>
      <c r="E106" s="4">
        <f t="shared" si="3"/>
        <v>0.010358433122584564</v>
      </c>
      <c r="F106" s="4">
        <f t="shared" si="4"/>
      </c>
    </row>
    <row r="107" spans="4:6" ht="15">
      <c r="D107" s="4">
        <f t="shared" si="5"/>
        <v>22.792857142857276</v>
      </c>
      <c r="E107" s="4">
        <f t="shared" si="3"/>
        <v>0.010775111483137863</v>
      </c>
      <c r="F107" s="4">
        <f t="shared" si="4"/>
      </c>
    </row>
    <row r="108" spans="4:6" ht="15">
      <c r="D108" s="4">
        <f t="shared" si="5"/>
        <v>22.802857142857277</v>
      </c>
      <c r="E108" s="4">
        <f t="shared" si="3"/>
        <v>0.011206354487874727</v>
      </c>
      <c r="F108" s="4">
        <f t="shared" si="4"/>
      </c>
    </row>
    <row r="109" spans="4:6" ht="15">
      <c r="D109" s="4">
        <f t="shared" si="5"/>
        <v>22.81285714285728</v>
      </c>
      <c r="E109" s="4">
        <f t="shared" si="3"/>
        <v>0.011652572631825493</v>
      </c>
      <c r="F109" s="4">
        <f t="shared" si="4"/>
      </c>
    </row>
    <row r="110" spans="4:6" ht="15">
      <c r="D110" s="4">
        <f t="shared" si="5"/>
        <v>22.82285714285728</v>
      </c>
      <c r="E110" s="4">
        <f t="shared" si="3"/>
        <v>0.012114183817297848</v>
      </c>
      <c r="F110" s="4">
        <f t="shared" si="4"/>
      </c>
    </row>
    <row r="111" spans="4:6" ht="15">
      <c r="D111" s="4">
        <f t="shared" si="5"/>
        <v>22.832857142857282</v>
      </c>
      <c r="E111" s="4">
        <f t="shared" si="3"/>
        <v>0.012591613314736115</v>
      </c>
      <c r="F111" s="4">
        <f t="shared" si="4"/>
      </c>
    </row>
    <row r="112" spans="4:6" ht="15">
      <c r="D112" s="4">
        <f t="shared" si="5"/>
        <v>22.842857142857284</v>
      </c>
      <c r="E112" s="4">
        <f t="shared" si="3"/>
        <v>0.013085293714664235</v>
      </c>
      <c r="F112" s="4">
        <f t="shared" si="4"/>
      </c>
    </row>
    <row r="113" spans="4:6" ht="15">
      <c r="D113" s="4">
        <f t="shared" si="5"/>
        <v>22.852857142857285</v>
      </c>
      <c r="E113" s="4">
        <f t="shared" si="3"/>
        <v>0.013595664870416873</v>
      </c>
      <c r="F113" s="4">
        <f t="shared" si="4"/>
      </c>
    </row>
    <row r="114" spans="4:6" ht="15">
      <c r="D114" s="4">
        <f t="shared" si="5"/>
        <v>22.862857142857287</v>
      </c>
      <c r="E114" s="4">
        <f t="shared" si="3"/>
        <v>0.014123173831364319</v>
      </c>
      <c r="F114" s="4">
        <f t="shared" si="4"/>
      </c>
    </row>
    <row r="115" spans="4:6" ht="15">
      <c r="D115" s="4">
        <f t="shared" si="5"/>
        <v>22.87285714285729</v>
      </c>
      <c r="E115" s="4">
        <f t="shared" si="3"/>
        <v>0.014668274766338522</v>
      </c>
      <c r="F115" s="4">
        <f t="shared" si="4"/>
      </c>
    </row>
    <row r="116" spans="4:6" ht="15">
      <c r="D116" s="4">
        <f t="shared" si="5"/>
        <v>22.88285714285729</v>
      </c>
      <c r="E116" s="4">
        <f t="shared" si="3"/>
        <v>0.015231428876969908</v>
      </c>
      <c r="F116" s="4">
        <f t="shared" si="4"/>
      </c>
    </row>
    <row r="117" spans="4:6" ht="15">
      <c r="D117" s="4">
        <f t="shared" si="5"/>
        <v>22.89285714285729</v>
      </c>
      <c r="E117" s="4">
        <f t="shared" si="3"/>
        <v>0.01581310430064734</v>
      </c>
      <c r="F117" s="4">
        <f t="shared" si="4"/>
      </c>
    </row>
    <row r="118" spans="4:6" ht="15">
      <c r="D118" s="4">
        <f t="shared" si="5"/>
        <v>22.902857142857293</v>
      </c>
      <c r="E118" s="4">
        <f t="shared" si="3"/>
        <v>0.016413776002817213</v>
      </c>
      <c r="F118" s="4">
        <f t="shared" si="4"/>
      </c>
    </row>
    <row r="119" spans="4:6" ht="15">
      <c r="D119" s="4">
        <f t="shared" si="5"/>
        <v>22.912857142857295</v>
      </c>
      <c r="E119" s="4">
        <f t="shared" si="3"/>
        <v>0.017033925658341255</v>
      </c>
      <c r="F119" s="4">
        <f t="shared" si="4"/>
      </c>
    </row>
    <row r="120" spans="4:6" ht="15">
      <c r="D120" s="4">
        <f t="shared" si="5"/>
        <v>22.922857142857296</v>
      </c>
      <c r="E120" s="4">
        <f t="shared" si="3"/>
        <v>0.017674041521637526</v>
      </c>
      <c r="F120" s="4">
        <f t="shared" si="4"/>
      </c>
    </row>
    <row r="121" spans="4:6" ht="15">
      <c r="D121" s="4">
        <f t="shared" si="5"/>
        <v>22.932857142857298</v>
      </c>
      <c r="E121" s="4">
        <f t="shared" si="3"/>
        <v>0.018334618285334083</v>
      </c>
      <c r="F121" s="4">
        <f t="shared" si="4"/>
      </c>
    </row>
    <row r="122" spans="4:6" ht="15">
      <c r="D122" s="4">
        <f t="shared" si="5"/>
        <v>22.9428571428573</v>
      </c>
      <c r="E122" s="4">
        <f t="shared" si="3"/>
        <v>0.01901615692717065</v>
      </c>
      <c r="F122" s="4">
        <f t="shared" si="4"/>
      </c>
    </row>
    <row r="123" spans="4:6" ht="15">
      <c r="D123" s="4">
        <f t="shared" si="5"/>
        <v>22.9528571428573</v>
      </c>
      <c r="E123" s="4">
        <f t="shared" si="3"/>
        <v>0.019719164544890116</v>
      </c>
      <c r="F123" s="4">
        <f t="shared" si="4"/>
      </c>
    </row>
    <row r="124" spans="4:6" ht="15">
      <c r="D124" s="4">
        <f t="shared" si="5"/>
        <v>22.962857142857303</v>
      </c>
      <c r="E124" s="4">
        <f t="shared" si="3"/>
        <v>0.020444154178868683</v>
      </c>
      <c r="F124" s="4">
        <f t="shared" si="4"/>
      </c>
    </row>
    <row r="125" spans="4:6" ht="15">
      <c r="D125" s="4">
        <f t="shared" si="5"/>
        <v>22.972857142857304</v>
      </c>
      <c r="E125" s="4">
        <f t="shared" si="3"/>
        <v>0.02119164462224139</v>
      </c>
      <c r="F125" s="4">
        <f t="shared" si="4"/>
      </c>
    </row>
    <row r="126" spans="4:6" ht="15">
      <c r="D126" s="4">
        <f t="shared" si="5"/>
        <v>22.982857142857306</v>
      </c>
      <c r="E126" s="4">
        <f t="shared" si="3"/>
        <v>0.02196216021828803</v>
      </c>
      <c r="F126" s="4">
        <f t="shared" si="4"/>
      </c>
    </row>
    <row r="127" spans="4:6" ht="15">
      <c r="D127" s="4">
        <f t="shared" si="5"/>
        <v>22.992857142857307</v>
      </c>
      <c r="E127" s="4">
        <f t="shared" si="3"/>
        <v>0.02275623064485388</v>
      </c>
      <c r="F127" s="4">
        <f t="shared" si="4"/>
      </c>
    </row>
    <row r="128" spans="4:6" ht="15">
      <c r="D128" s="4">
        <f t="shared" si="5"/>
        <v>23.00285714285731</v>
      </c>
      <c r="E128" s="4">
        <f t="shared" si="3"/>
        <v>0.023574390685589065</v>
      </c>
      <c r="F128" s="4">
        <f t="shared" si="4"/>
      </c>
    </row>
    <row r="129" spans="4:6" ht="15">
      <c r="D129" s="4">
        <f t="shared" si="5"/>
        <v>23.01285714285731</v>
      </c>
      <c r="E129" s="4">
        <f t="shared" si="3"/>
        <v>0.024417179987801376</v>
      </c>
      <c r="F129" s="4">
        <f t="shared" si="4"/>
      </c>
    </row>
    <row r="130" spans="4:6" ht="15">
      <c r="D130" s="4">
        <f t="shared" si="5"/>
        <v>23.022857142857312</v>
      </c>
      <c r="E130" s="4">
        <f t="shared" si="3"/>
        <v>0.025285142806728392</v>
      </c>
      <c r="F130" s="4">
        <f t="shared" si="4"/>
      </c>
    </row>
    <row r="131" spans="4:6" ht="15">
      <c r="D131" s="4">
        <f t="shared" si="5"/>
        <v>23.032857142857313</v>
      </c>
      <c r="E131" s="4">
        <f t="shared" si="3"/>
        <v>0.026178827736046524</v>
      </c>
      <c r="F131" s="4">
        <f t="shared" si="4"/>
      </c>
    </row>
    <row r="132" spans="4:6" ht="15">
      <c r="D132" s="4">
        <f t="shared" si="5"/>
        <v>23.042857142857315</v>
      </c>
      <c r="E132" s="4">
        <f t="shared" si="3"/>
        <v>0.027098787424447737</v>
      </c>
      <c r="F132" s="4">
        <f t="shared" si="4"/>
      </c>
    </row>
    <row r="133" spans="4:6" ht="15">
      <c r="D133" s="4">
        <f t="shared" si="5"/>
        <v>23.052857142857317</v>
      </c>
      <c r="E133" s="4">
        <f t="shared" si="3"/>
        <v>0.028045578278127755</v>
      </c>
      <c r="F133" s="4">
        <f t="shared" si="4"/>
      </c>
    </row>
    <row r="134" spans="4:6" ht="15">
      <c r="D134" s="4">
        <f t="shared" si="5"/>
        <v>23.062857142857318</v>
      </c>
      <c r="E134" s="4">
        <f t="shared" si="3"/>
        <v>0.029019760149043717</v>
      </c>
      <c r="F134" s="4">
        <f t="shared" si="4"/>
      </c>
    </row>
    <row r="135" spans="4:6" ht="15">
      <c r="D135" s="4">
        <f t="shared" si="5"/>
        <v>23.07285714285732</v>
      </c>
      <c r="E135" s="4">
        <f t="shared" si="3"/>
        <v>0.030021896008814327</v>
      </c>
      <c r="F135" s="4">
        <f t="shared" si="4"/>
      </c>
    </row>
    <row r="136" spans="4:6" ht="15">
      <c r="D136" s="4">
        <f t="shared" si="5"/>
        <v>23.08285714285732</v>
      </c>
      <c r="E136" s="4">
        <f t="shared" si="3"/>
        <v>0.031052551608150902</v>
      </c>
      <c r="F136" s="4">
        <f t="shared" si="4"/>
      </c>
    </row>
    <row r="137" spans="4:6" ht="15">
      <c r="D137" s="4">
        <f t="shared" si="5"/>
        <v>23.092857142857323</v>
      </c>
      <c r="E137" s="4">
        <f t="shared" si="3"/>
        <v>0.03211229512172425</v>
      </c>
      <c r="F137" s="4">
        <f t="shared" si="4"/>
      </c>
    </row>
    <row r="138" spans="4:6" ht="15">
      <c r="D138" s="4">
        <f t="shared" si="5"/>
        <v>23.102857142857324</v>
      </c>
      <c r="E138" s="4">
        <f t="shared" si="3"/>
        <v>0.03320169677838876</v>
      </c>
      <c r="F138" s="4">
        <f t="shared" si="4"/>
      </c>
    </row>
    <row r="139" spans="4:6" ht="15">
      <c r="D139" s="4">
        <f t="shared" si="5"/>
        <v>23.112857142857326</v>
      </c>
      <c r="E139" s="4">
        <f t="shared" si="3"/>
        <v>0.03432132847670411</v>
      </c>
      <c r="F139" s="4">
        <f t="shared" si="4"/>
      </c>
    </row>
    <row r="140" spans="4:6" ht="15">
      <c r="D140" s="4">
        <f t="shared" si="5"/>
        <v>23.122857142857328</v>
      </c>
      <c r="E140" s="4">
        <f t="shared" si="3"/>
        <v>0.035471763385711536</v>
      </c>
      <c r="F140" s="4">
        <f t="shared" si="4"/>
      </c>
    </row>
    <row r="141" spans="4:6" ht="15">
      <c r="D141" s="4">
        <f t="shared" si="5"/>
        <v>23.13285714285733</v>
      </c>
      <c r="E141" s="4">
        <f t="shared" si="3"/>
        <v>0.03665357553094269</v>
      </c>
      <c r="F141" s="4">
        <f t="shared" si="4"/>
      </c>
    </row>
    <row r="142" spans="4:6" ht="15">
      <c r="D142" s="4">
        <f t="shared" si="5"/>
        <v>23.14285714285733</v>
      </c>
      <c r="E142" s="4">
        <f t="shared" si="3"/>
        <v>0.0378673393656575</v>
      </c>
      <c r="F142" s="4">
        <f t="shared" si="4"/>
      </c>
    </row>
    <row r="143" spans="4:6" ht="15">
      <c r="D143" s="4">
        <f t="shared" si="5"/>
        <v>23.152857142857332</v>
      </c>
      <c r="E143" s="4">
        <f t="shared" si="3"/>
        <v>0.03911362932732879</v>
      </c>
      <c r="F143" s="4">
        <f t="shared" si="4"/>
      </c>
    </row>
    <row r="144" spans="4:6" ht="15">
      <c r="D144" s="4">
        <f t="shared" si="5"/>
        <v>23.162857142857334</v>
      </c>
      <c r="E144" s="4">
        <f t="shared" si="3"/>
        <v>0.04039301937941214</v>
      </c>
      <c r="F144" s="4">
        <f t="shared" si="4"/>
      </c>
    </row>
    <row r="145" spans="4:6" ht="15">
      <c r="D145" s="4">
        <f t="shared" si="5"/>
        <v>23.172857142857335</v>
      </c>
      <c r="E145" s="4">
        <f t="shared" si="3"/>
        <v>0.04170608253846129</v>
      </c>
      <c r="F145" s="4">
        <f t="shared" si="4"/>
      </c>
    </row>
    <row r="146" spans="4:6" ht="15">
      <c r="D146" s="4">
        <f t="shared" si="5"/>
        <v>23.182857142857337</v>
      </c>
      <c r="E146" s="4">
        <f t="shared" si="3"/>
        <v>0.043053390386672254</v>
      </c>
      <c r="F146" s="4">
        <f t="shared" si="4"/>
      </c>
    </row>
    <row r="147" spans="4:6" ht="15">
      <c r="D147" s="4">
        <f t="shared" si="5"/>
        <v>23.19285714285734</v>
      </c>
      <c r="E147" s="4">
        <f t="shared" si="3"/>
        <v>0.04443551256996165</v>
      </c>
      <c r="F147" s="4">
        <f t="shared" si="4"/>
      </c>
    </row>
    <row r="148" spans="4:6" ht="15">
      <c r="D148" s="4">
        <f t="shared" si="5"/>
        <v>23.20285714285734</v>
      </c>
      <c r="E148" s="4">
        <f t="shared" si="3"/>
        <v>0.04585301628170911</v>
      </c>
      <c r="F148" s="4">
        <f t="shared" si="4"/>
      </c>
    </row>
    <row r="149" spans="4:6" ht="15">
      <c r="D149" s="4">
        <f t="shared" si="5"/>
        <v>23.21285714285734</v>
      </c>
      <c r="E149" s="4">
        <f t="shared" si="3"/>
        <v>0.04730646573231688</v>
      </c>
      <c r="F149" s="4">
        <f t="shared" si="4"/>
      </c>
    </row>
    <row r="150" spans="4:6" ht="15">
      <c r="D150" s="4">
        <f t="shared" si="5"/>
        <v>23.222857142857343</v>
      </c>
      <c r="E150" s="4">
        <f t="shared" si="3"/>
        <v>0.04879642160476569</v>
      </c>
      <c r="F150" s="4">
        <f t="shared" si="4"/>
      </c>
    </row>
    <row r="151" spans="4:6" ht="15">
      <c r="D151" s="4">
        <f t="shared" si="5"/>
        <v>23.232857142857345</v>
      </c>
      <c r="E151" s="4">
        <f aca="true" t="shared" si="6" ref="E151:E214">NORMDIST(D151,$D$1,$D$4,0)</f>
        <v>0.05032344049636981</v>
      </c>
      <c r="F151" s="4">
        <f aca="true" t="shared" si="7" ref="F151:F214">IF(AND(D151&gt;=$D$16,D151&lt;=$D$17),E151,"")</f>
      </c>
    </row>
    <row r="152" spans="4:6" ht="15">
      <c r="D152" s="4">
        <f aca="true" t="shared" si="8" ref="D152:D215">D151+0.01</f>
        <v>23.242857142857346</v>
      </c>
      <c r="E152" s="4">
        <f t="shared" si="6"/>
        <v>0.051888074346961174</v>
      </c>
      <c r="F152" s="4">
        <f t="shared" si="7"/>
      </c>
    </row>
    <row r="153" spans="4:6" ht="15">
      <c r="D153" s="4">
        <f t="shared" si="8"/>
        <v>23.252857142857348</v>
      </c>
      <c r="E153" s="4">
        <f t="shared" si="6"/>
        <v>0.05349086985375753</v>
      </c>
      <c r="F153" s="4">
        <f t="shared" si="7"/>
      </c>
    </row>
    <row r="154" spans="4:6" ht="15">
      <c r="D154" s="4">
        <f t="shared" si="8"/>
        <v>23.26285714285735</v>
      </c>
      <c r="E154" s="4">
        <f t="shared" si="6"/>
        <v>0.05513236787319698</v>
      </c>
      <c r="F154" s="4">
        <f t="shared" si="7"/>
      </c>
    </row>
    <row r="155" spans="4:6" ht="15">
      <c r="D155" s="4">
        <f t="shared" si="8"/>
        <v>23.27285714285735</v>
      </c>
      <c r="E155" s="4">
        <f t="shared" si="6"/>
        <v>0.05681310281004769</v>
      </c>
      <c r="F155" s="4">
        <f t="shared" si="7"/>
      </c>
    </row>
    <row r="156" spans="4:6" ht="15">
      <c r="D156" s="4">
        <f t="shared" si="8"/>
        <v>23.282857142857353</v>
      </c>
      <c r="E156" s="4">
        <f t="shared" si="6"/>
        <v>0.05853360199412938</v>
      </c>
      <c r="F156" s="4">
        <f t="shared" si="7"/>
      </c>
    </row>
    <row r="157" spans="4:6" ht="15">
      <c r="D157" s="4">
        <f t="shared" si="8"/>
        <v>23.292857142857354</v>
      </c>
      <c r="E157" s="4">
        <f t="shared" si="6"/>
        <v>0.06029438504500953</v>
      </c>
      <c r="F157" s="4">
        <f t="shared" si="7"/>
      </c>
    </row>
    <row r="158" spans="4:6" ht="15">
      <c r="D158" s="4">
        <f t="shared" si="8"/>
        <v>23.302857142857356</v>
      </c>
      <c r="E158" s="4">
        <f t="shared" si="6"/>
        <v>0.0620959632250675</v>
      </c>
      <c r="F158" s="4">
        <f t="shared" si="7"/>
      </c>
    </row>
    <row r="159" spans="4:6" ht="15">
      <c r="D159" s="4">
        <f t="shared" si="8"/>
        <v>23.312857142857357</v>
      </c>
      <c r="E159" s="4">
        <f t="shared" si="6"/>
        <v>0.06393883878134525</v>
      </c>
      <c r="F159" s="4">
        <f t="shared" si="7"/>
      </c>
    </row>
    <row r="160" spans="4:6" ht="15">
      <c r="D160" s="4">
        <f t="shared" si="8"/>
        <v>23.32285714285736</v>
      </c>
      <c r="E160" s="4">
        <f t="shared" si="6"/>
        <v>0.06582350427663294</v>
      </c>
      <c r="F160" s="4">
        <f t="shared" si="7"/>
      </c>
    </row>
    <row r="161" spans="4:6" ht="15">
      <c r="D161" s="4">
        <f t="shared" si="8"/>
        <v>23.33285714285736</v>
      </c>
      <c r="E161" s="4">
        <f t="shared" si="6"/>
        <v>0.06775044191026668</v>
      </c>
      <c r="F161" s="4">
        <f t="shared" si="7"/>
      </c>
    </row>
    <row r="162" spans="4:6" ht="15">
      <c r="D162" s="4">
        <f t="shared" si="8"/>
        <v>23.342857142857362</v>
      </c>
      <c r="E162" s="4">
        <f t="shared" si="6"/>
        <v>0.06972012282914254</v>
      </c>
      <c r="F162" s="4">
        <f t="shared" si="7"/>
      </c>
    </row>
    <row r="163" spans="4:6" ht="15">
      <c r="D163" s="4">
        <f t="shared" si="8"/>
        <v>23.352857142857363</v>
      </c>
      <c r="E163" s="4">
        <f t="shared" si="6"/>
        <v>0.07173300642948123</v>
      </c>
      <c r="F163" s="4">
        <f t="shared" si="7"/>
      </c>
    </row>
    <row r="164" spans="4:6" ht="15">
      <c r="D164" s="4">
        <f t="shared" si="8"/>
        <v>23.362857142857365</v>
      </c>
      <c r="E164" s="4">
        <f t="shared" si="6"/>
        <v>0.07378953964990481</v>
      </c>
      <c r="F164" s="4">
        <f t="shared" si="7"/>
      </c>
    </row>
    <row r="165" spans="4:6" ht="15">
      <c r="D165" s="4">
        <f t="shared" si="8"/>
        <v>23.372857142857367</v>
      </c>
      <c r="E165" s="4">
        <f t="shared" si="6"/>
        <v>0.07589015625641714</v>
      </c>
      <c r="F165" s="4">
        <f t="shared" si="7"/>
      </c>
    </row>
    <row r="166" spans="4:6" ht="15">
      <c r="D166" s="4">
        <f t="shared" si="8"/>
        <v>23.382857142857368</v>
      </c>
      <c r="E166" s="4">
        <f t="shared" si="6"/>
        <v>0.07803527611990582</v>
      </c>
      <c r="F166" s="4">
        <f t="shared" si="7"/>
      </c>
    </row>
    <row r="167" spans="4:6" ht="15">
      <c r="D167" s="4">
        <f t="shared" si="8"/>
        <v>23.39285714285737</v>
      </c>
      <c r="E167" s="4">
        <f t="shared" si="6"/>
        <v>0.08022530448681402</v>
      </c>
      <c r="F167" s="4">
        <f t="shared" si="7"/>
      </c>
    </row>
    <row r="168" spans="4:6" ht="15">
      <c r="D168" s="4">
        <f t="shared" si="8"/>
        <v>23.40285714285737</v>
      </c>
      <c r="E168" s="4">
        <f t="shared" si="6"/>
        <v>0.08246063124365642</v>
      </c>
      <c r="F168" s="4">
        <f t="shared" si="7"/>
        <v>0.08246063124365642</v>
      </c>
    </row>
    <row r="169" spans="4:6" ht="15">
      <c r="D169" s="4">
        <f t="shared" si="8"/>
        <v>23.412857142857373</v>
      </c>
      <c r="E169" s="4">
        <f t="shared" si="6"/>
        <v>0.08474163017608316</v>
      </c>
      <c r="F169" s="4">
        <f t="shared" si="7"/>
        <v>0.08474163017608316</v>
      </c>
    </row>
    <row r="170" spans="4:6" ht="15">
      <c r="D170" s="4">
        <f t="shared" si="8"/>
        <v>23.422857142857374</v>
      </c>
      <c r="E170" s="4">
        <f t="shared" si="6"/>
        <v>0.08706865822322134</v>
      </c>
      <c r="F170" s="4">
        <f t="shared" si="7"/>
        <v>0.08706865822322134</v>
      </c>
    </row>
    <row r="171" spans="4:6" ht="15">
      <c r="D171" s="4">
        <f t="shared" si="8"/>
        <v>23.432857142857376</v>
      </c>
      <c r="E171" s="4">
        <f t="shared" si="6"/>
        <v>0.0894420547280517</v>
      </c>
      <c r="F171" s="4">
        <f t="shared" si="7"/>
        <v>0.0894420547280517</v>
      </c>
    </row>
    <row r="172" spans="4:6" ht="15">
      <c r="D172" s="4">
        <f t="shared" si="8"/>
        <v>23.442857142857378</v>
      </c>
      <c r="E172" s="4">
        <f t="shared" si="6"/>
        <v>0.0918621406846044</v>
      </c>
      <c r="F172" s="4">
        <f t="shared" si="7"/>
        <v>0.0918621406846044</v>
      </c>
    </row>
    <row r="173" spans="4:6" ht="15">
      <c r="D173" s="4">
        <f t="shared" si="8"/>
        <v>23.45285714285738</v>
      </c>
      <c r="E173" s="4">
        <f t="shared" si="6"/>
        <v>0.09432921798278346</v>
      </c>
      <c r="F173" s="4">
        <f t="shared" si="7"/>
        <v>0.09432921798278346</v>
      </c>
    </row>
    <row r="174" spans="4:6" ht="15">
      <c r="D174" s="4">
        <f t="shared" si="8"/>
        <v>23.46285714285738</v>
      </c>
      <c r="E174" s="4">
        <f t="shared" si="6"/>
        <v>0.09684356865165564</v>
      </c>
      <c r="F174" s="4">
        <f t="shared" si="7"/>
        <v>0.09684356865165564</v>
      </c>
    </row>
    <row r="175" spans="4:6" ht="15">
      <c r="D175" s="4">
        <f t="shared" si="8"/>
        <v>23.472857142857382</v>
      </c>
      <c r="E175" s="4">
        <f t="shared" si="6"/>
        <v>0.09940545410206339</v>
      </c>
      <c r="F175" s="4">
        <f t="shared" si="7"/>
        <v>0.09940545410206339</v>
      </c>
    </row>
    <row r="176" spans="4:6" ht="15">
      <c r="D176" s="4">
        <f t="shared" si="8"/>
        <v>23.482857142857384</v>
      </c>
      <c r="E176" s="4">
        <f t="shared" si="6"/>
        <v>0.10201511436944638</v>
      </c>
      <c r="F176" s="4">
        <f t="shared" si="7"/>
        <v>0.10201511436944638</v>
      </c>
    </row>
    <row r="177" spans="4:6" ht="15">
      <c r="D177" s="4">
        <f t="shared" si="8"/>
        <v>23.492857142857385</v>
      </c>
      <c r="E177" s="4">
        <f t="shared" si="6"/>
        <v>0.10467276735777949</v>
      </c>
      <c r="F177" s="4">
        <f t="shared" si="7"/>
        <v>0.10467276735777949</v>
      </c>
    </row>
    <row r="178" spans="4:6" ht="15">
      <c r="D178" s="4">
        <f t="shared" si="8"/>
        <v>23.502857142857387</v>
      </c>
      <c r="E178" s="4">
        <f t="shared" si="6"/>
        <v>0.10737860808555666</v>
      </c>
      <c r="F178" s="4">
        <f t="shared" si="7"/>
        <v>0.10737860808555666</v>
      </c>
    </row>
    <row r="179" spans="4:6" ht="15">
      <c r="D179" s="4">
        <f t="shared" si="8"/>
        <v>23.51285714285739</v>
      </c>
      <c r="E179" s="4">
        <f t="shared" si="6"/>
        <v>0.1101328079347733</v>
      </c>
      <c r="F179" s="4">
        <f t="shared" si="7"/>
        <v>0.1101328079347733</v>
      </c>
    </row>
    <row r="180" spans="4:6" ht="15">
      <c r="D180" s="4">
        <f t="shared" si="8"/>
        <v>23.52285714285739</v>
      </c>
      <c r="E180" s="4">
        <f t="shared" si="6"/>
        <v>0.11293551390387951</v>
      </c>
      <c r="F180" s="4">
        <f t="shared" si="7"/>
        <v>0.11293551390387951</v>
      </c>
    </row>
    <row r="181" spans="4:6" ht="15">
      <c r="D181" s="4">
        <f t="shared" si="8"/>
        <v>23.53285714285739</v>
      </c>
      <c r="E181" s="4">
        <f t="shared" si="6"/>
        <v>0.11578684786569599</v>
      </c>
      <c r="F181" s="4">
        <f t="shared" si="7"/>
        <v>0.11578684786569599</v>
      </c>
    </row>
    <row r="182" spans="4:6" ht="15">
      <c r="D182" s="4">
        <f t="shared" si="8"/>
        <v>23.542857142857393</v>
      </c>
      <c r="E182" s="4">
        <f t="shared" si="6"/>
        <v>0.11868690583130409</v>
      </c>
      <c r="F182" s="4">
        <f t="shared" si="7"/>
        <v>0.11868690583130409</v>
      </c>
    </row>
    <row r="183" spans="4:6" ht="15">
      <c r="D183" s="4">
        <f t="shared" si="8"/>
        <v>23.552857142857395</v>
      </c>
      <c r="E183" s="4">
        <f t="shared" si="6"/>
        <v>0.12163575722093846</v>
      </c>
      <c r="F183" s="4">
        <f t="shared" si="7"/>
        <v>0.12163575722093846</v>
      </c>
    </row>
    <row r="184" spans="4:6" ht="15">
      <c r="D184" s="4">
        <f t="shared" si="8"/>
        <v>23.562857142857396</v>
      </c>
      <c r="E184" s="4">
        <f t="shared" si="6"/>
        <v>0.12463344414292644</v>
      </c>
      <c r="F184" s="4">
        <f t="shared" si="7"/>
        <v>0.12463344414292644</v>
      </c>
    </row>
    <row r="185" spans="4:6" ht="15">
      <c r="D185" s="4">
        <f t="shared" si="8"/>
        <v>23.572857142857398</v>
      </c>
      <c r="E185" s="4">
        <f t="shared" si="6"/>
        <v>0.1276799806817353</v>
      </c>
      <c r="F185" s="4">
        <f t="shared" si="7"/>
        <v>0.1276799806817353</v>
      </c>
    </row>
    <row r="186" spans="4:6" ht="15">
      <c r="D186" s="4">
        <f t="shared" si="8"/>
        <v>23.5828571428574</v>
      </c>
      <c r="E186" s="4">
        <f t="shared" si="6"/>
        <v>0.13077535219619943</v>
      </c>
      <c r="F186" s="4">
        <f t="shared" si="7"/>
        <v>0.13077535219619943</v>
      </c>
    </row>
    <row r="187" spans="4:6" ht="15">
      <c r="D187" s="4">
        <f t="shared" si="8"/>
        <v>23.5928571428574</v>
      </c>
      <c r="E187" s="4">
        <f t="shared" si="6"/>
        <v>0.13391951462901514</v>
      </c>
      <c r="F187" s="4">
        <f t="shared" si="7"/>
        <v>0.13391951462901514</v>
      </c>
    </row>
    <row r="188" spans="4:6" ht="15">
      <c r="D188" s="4">
        <f t="shared" si="8"/>
        <v>23.602857142857403</v>
      </c>
      <c r="E188" s="4">
        <f t="shared" si="6"/>
        <v>0.13711239382859908</v>
      </c>
      <c r="F188" s="4">
        <f t="shared" si="7"/>
        <v>0.13711239382859908</v>
      </c>
    </row>
    <row r="189" spans="4:6" ht="15">
      <c r="D189" s="4">
        <f t="shared" si="8"/>
        <v>23.612857142857404</v>
      </c>
      <c r="E189" s="4">
        <f t="shared" si="6"/>
        <v>0.1403538848844176</v>
      </c>
      <c r="F189" s="4">
        <f t="shared" si="7"/>
        <v>0.1403538848844176</v>
      </c>
    </row>
    <row r="190" spans="4:6" ht="15">
      <c r="D190" s="4">
        <f t="shared" si="8"/>
        <v>23.622857142857406</v>
      </c>
      <c r="E190" s="4">
        <f t="shared" si="6"/>
        <v>0.14364385147690134</v>
      </c>
      <c r="F190" s="4">
        <f t="shared" si="7"/>
        <v>0.14364385147690134</v>
      </c>
    </row>
    <row r="191" spans="4:6" ht="15">
      <c r="D191" s="4">
        <f t="shared" si="8"/>
        <v>23.632857142857407</v>
      </c>
      <c r="E191" s="4">
        <f t="shared" si="6"/>
        <v>0.14698212524306636</v>
      </c>
      <c r="F191" s="4">
        <f t="shared" si="7"/>
        <v>0.14698212524306636</v>
      </c>
    </row>
    <row r="192" spans="4:6" ht="15">
      <c r="D192" s="4">
        <f t="shared" si="8"/>
        <v>23.64285714285741</v>
      </c>
      <c r="E192" s="4">
        <f t="shared" si="6"/>
        <v>0.15036850515896777</v>
      </c>
      <c r="F192" s="4">
        <f t="shared" si="7"/>
        <v>0.15036850515896777</v>
      </c>
    </row>
    <row r="193" spans="4:6" ht="15">
      <c r="D193" s="4">
        <f t="shared" si="8"/>
        <v>23.65285714285741</v>
      </c>
      <c r="E193" s="4">
        <f t="shared" si="6"/>
        <v>0.1538027569401149</v>
      </c>
      <c r="F193" s="4">
        <f t="shared" si="7"/>
        <v>0.1538027569401149</v>
      </c>
    </row>
    <row r="194" spans="4:6" ht="15">
      <c r="D194" s="4">
        <f t="shared" si="8"/>
        <v>23.662857142857412</v>
      </c>
      <c r="E194" s="4">
        <f t="shared" si="6"/>
        <v>0.15728461246097808</v>
      </c>
      <c r="F194" s="4">
        <f t="shared" si="7"/>
        <v>0.15728461246097808</v>
      </c>
    </row>
    <row r="195" spans="4:6" ht="15">
      <c r="D195" s="4">
        <f t="shared" si="8"/>
        <v>23.672857142857413</v>
      </c>
      <c r="E195" s="4">
        <f t="shared" si="6"/>
        <v>0.16081376919471846</v>
      </c>
      <c r="F195" s="4">
        <f t="shared" si="7"/>
        <v>0.16081376919471846</v>
      </c>
    </row>
    <row r="196" spans="4:6" ht="15">
      <c r="D196" s="4">
        <f t="shared" si="8"/>
        <v>23.682857142857415</v>
      </c>
      <c r="E196" s="4">
        <f t="shared" si="6"/>
        <v>0.1643898896742672</v>
      </c>
      <c r="F196" s="4">
        <f t="shared" si="7"/>
        <v>0.1643898896742672</v>
      </c>
    </row>
    <row r="197" spans="4:6" ht="15">
      <c r="D197" s="4">
        <f t="shared" si="8"/>
        <v>23.692857142857417</v>
      </c>
      <c r="E197" s="4">
        <f t="shared" si="6"/>
        <v>0.1680126009758794</v>
      </c>
      <c r="F197" s="4">
        <f t="shared" si="7"/>
        <v>0.1680126009758794</v>
      </c>
    </row>
    <row r="198" spans="4:6" ht="15">
      <c r="D198" s="4">
        <f t="shared" si="8"/>
        <v>23.702857142857418</v>
      </c>
      <c r="E198" s="4">
        <f t="shared" si="6"/>
        <v>0.17168149422628037</v>
      </c>
      <c r="F198" s="4">
        <f t="shared" si="7"/>
        <v>0.17168149422628037</v>
      </c>
    </row>
    <row r="199" spans="4:6" ht="15">
      <c r="D199" s="4">
        <f t="shared" si="8"/>
        <v>23.71285714285742</v>
      </c>
      <c r="E199" s="4">
        <f t="shared" si="6"/>
        <v>0.1753961241345152</v>
      </c>
      <c r="F199" s="4">
        <f t="shared" si="7"/>
        <v>0.1753961241345152</v>
      </c>
    </row>
    <row r="200" spans="4:6" ht="15">
      <c r="D200" s="4">
        <f t="shared" si="8"/>
        <v>23.72285714285742</v>
      </c>
      <c r="E200" s="4">
        <f t="shared" si="6"/>
        <v>0.17915600854960184</v>
      </c>
      <c r="F200" s="4">
        <f t="shared" si="7"/>
        <v>0.17915600854960184</v>
      </c>
    </row>
    <row r="201" spans="4:6" ht="15">
      <c r="D201" s="4">
        <f t="shared" si="8"/>
        <v>23.732857142857423</v>
      </c>
      <c r="E201" s="4">
        <f t="shared" si="6"/>
        <v>0.1829606280450772</v>
      </c>
      <c r="F201" s="4">
        <f t="shared" si="7"/>
        <v>0.1829606280450772</v>
      </c>
    </row>
    <row r="202" spans="4:6" ht="15">
      <c r="D202" s="4">
        <f t="shared" si="8"/>
        <v>23.742857142857424</v>
      </c>
      <c r="E202" s="4">
        <f t="shared" si="6"/>
        <v>0.18680942553151192</v>
      </c>
      <c r="F202" s="4">
        <f t="shared" si="7"/>
        <v>0.18680942553151192</v>
      </c>
    </row>
    <row r="203" spans="4:6" ht="15">
      <c r="D203" s="4">
        <f t="shared" si="8"/>
        <v>23.752857142857426</v>
      </c>
      <c r="E203" s="4">
        <f t="shared" si="6"/>
        <v>0.1907018058980536</v>
      </c>
      <c r="F203" s="4">
        <f t="shared" si="7"/>
        <v>0.1907018058980536</v>
      </c>
    </row>
    <row r="204" spans="4:6" ht="15">
      <c r="D204" s="4">
        <f t="shared" si="8"/>
        <v>23.762857142857428</v>
      </c>
      <c r="E204" s="4">
        <f t="shared" si="6"/>
        <v>0.1946371356840407</v>
      </c>
      <c r="F204" s="4">
        <f t="shared" si="7"/>
        <v>0.1946371356840407</v>
      </c>
    </row>
    <row r="205" spans="4:6" ht="15">
      <c r="D205" s="4">
        <f t="shared" si="8"/>
        <v>23.77285714285743</v>
      </c>
      <c r="E205" s="4">
        <f t="shared" si="6"/>
        <v>0.19861474278170987</v>
      </c>
      <c r="F205" s="4">
        <f t="shared" si="7"/>
        <v>0.19861474278170987</v>
      </c>
    </row>
    <row r="206" spans="4:6" ht="15">
      <c r="D206" s="4">
        <f t="shared" si="8"/>
        <v>23.78285714285743</v>
      </c>
      <c r="E206" s="4">
        <f t="shared" si="6"/>
        <v>0.2026339161709981</v>
      </c>
      <c r="F206" s="4">
        <f t="shared" si="7"/>
        <v>0.2026339161709981</v>
      </c>
    </row>
    <row r="207" spans="4:6" ht="15">
      <c r="D207" s="4">
        <f t="shared" si="8"/>
        <v>23.792857142857432</v>
      </c>
      <c r="E207" s="4">
        <f t="shared" si="6"/>
        <v>0.2066939056874158</v>
      </c>
      <c r="F207" s="4">
        <f t="shared" si="7"/>
        <v>0.2066939056874158</v>
      </c>
    </row>
    <row r="208" spans="4:6" ht="15">
      <c r="D208" s="4">
        <f t="shared" si="8"/>
        <v>23.802857142857434</v>
      </c>
      <c r="E208" s="4">
        <f t="shared" si="6"/>
        <v>0.21079392182394377</v>
      </c>
      <c r="F208" s="4">
        <f t="shared" si="7"/>
        <v>0.21079392182394377</v>
      </c>
    </row>
    <row r="209" spans="4:6" ht="15">
      <c r="D209" s="4">
        <f t="shared" si="8"/>
        <v>23.812857142857435</v>
      </c>
      <c r="E209" s="4">
        <f t="shared" si="6"/>
        <v>0.2149331355678766</v>
      </c>
      <c r="F209" s="4">
        <f t="shared" si="7"/>
        <v>0.2149331355678766</v>
      </c>
    </row>
    <row r="210" spans="4:6" ht="15">
      <c r="D210" s="4">
        <f t="shared" si="8"/>
        <v>23.822857142857437</v>
      </c>
      <c r="E210" s="4">
        <f t="shared" si="6"/>
        <v>0.21911067827350691</v>
      </c>
      <c r="F210" s="4">
        <f t="shared" si="7"/>
        <v>0.21911067827350691</v>
      </c>
    </row>
    <row r="211" spans="4:6" ht="15">
      <c r="D211" s="4">
        <f t="shared" si="8"/>
        <v>23.83285714285744</v>
      </c>
      <c r="E211" s="4">
        <f t="shared" si="6"/>
        <v>0.22332564157151258</v>
      </c>
      <c r="F211" s="4">
        <f t="shared" si="7"/>
        <v>0.22332564157151258</v>
      </c>
    </row>
    <row r="212" spans="4:6" ht="15">
      <c r="D212" s="4">
        <f t="shared" si="8"/>
        <v>23.84285714285744</v>
      </c>
      <c r="E212" s="4">
        <f t="shared" si="6"/>
        <v>0.22757707731587434</v>
      </c>
      <c r="F212" s="4">
        <f t="shared" si="7"/>
        <v>0.22757707731587434</v>
      </c>
    </row>
    <row r="213" spans="4:6" ht="15">
      <c r="D213" s="4">
        <f t="shared" si="8"/>
        <v>23.85285714285744</v>
      </c>
      <c r="E213" s="4">
        <f t="shared" si="6"/>
        <v>0.23186399756911752</v>
      </c>
      <c r="F213" s="4">
        <f t="shared" si="7"/>
        <v>0.23186399756911752</v>
      </c>
    </row>
    <row r="214" spans="4:6" ht="15">
      <c r="D214" s="4">
        <f t="shared" si="8"/>
        <v>23.862857142857443</v>
      </c>
      <c r="E214" s="4">
        <f t="shared" si="6"/>
        <v>0.23618537462663128</v>
      </c>
      <c r="F214" s="4">
        <f t="shared" si="7"/>
        <v>0.23618537462663128</v>
      </c>
    </row>
    <row r="215" spans="4:6" ht="15">
      <c r="D215" s="4">
        <f t="shared" si="8"/>
        <v>23.872857142857445</v>
      </c>
      <c r="E215" s="4">
        <f aca="true" t="shared" si="9" ref="E215:E278">NORMDIST(D215,$D$1,$D$4,0)</f>
        <v>0.24054014108078134</v>
      </c>
      <c r="F215" s="4">
        <f aca="true" t="shared" si="10" ref="F215:F278">IF(AND(D215&gt;=$D$16,D215&lt;=$D$17),E215,"")</f>
        <v>0.24054014108078134</v>
      </c>
    </row>
    <row r="216" spans="4:6" ht="15">
      <c r="D216" s="4">
        <f aca="true" t="shared" si="11" ref="D216:D279">D215+0.01</f>
        <v>23.882857142857446</v>
      </c>
      <c r="E216" s="4">
        <f t="shared" si="9"/>
        <v>0.2449271899254889</v>
      </c>
      <c r="F216" s="4">
        <f t="shared" si="10"/>
        <v>0.2449271899254889</v>
      </c>
    </row>
    <row r="217" spans="4:6" ht="15">
      <c r="D217" s="4">
        <f t="shared" si="11"/>
        <v>23.892857142857448</v>
      </c>
      <c r="E217" s="4">
        <f t="shared" si="9"/>
        <v>0.2493453747019059</v>
      </c>
      <c r="F217" s="4">
        <f t="shared" si="10"/>
        <v>0.2493453747019059</v>
      </c>
    </row>
    <row r="218" spans="4:6" ht="15">
      <c r="D218" s="4">
        <f t="shared" si="11"/>
        <v>23.90285714285745</v>
      </c>
      <c r="E218" s="4">
        <f t="shared" si="9"/>
        <v>0.25379350968577225</v>
      </c>
      <c r="F218" s="4">
        <f t="shared" si="10"/>
        <v>0.25379350968577225</v>
      </c>
    </row>
    <row r="219" spans="4:6" ht="15">
      <c r="D219" s="4">
        <f t="shared" si="11"/>
        <v>23.91285714285745</v>
      </c>
      <c r="E219" s="4">
        <f t="shared" si="9"/>
        <v>0.25827037011699133</v>
      </c>
      <c r="F219" s="4">
        <f t="shared" si="10"/>
        <v>0.25827037011699133</v>
      </c>
    </row>
    <row r="220" spans="4:6" ht="15">
      <c r="D220" s="4">
        <f t="shared" si="11"/>
        <v>23.922857142857453</v>
      </c>
      <c r="E220" s="4">
        <f t="shared" si="9"/>
        <v>0.2627746924719146</v>
      </c>
      <c r="F220" s="4">
        <f t="shared" si="10"/>
        <v>0.2627746924719146</v>
      </c>
    </row>
    <row r="221" spans="4:6" ht="15">
      <c r="D221" s="4">
        <f t="shared" si="11"/>
        <v>23.932857142857454</v>
      </c>
      <c r="E221" s="4">
        <f t="shared" si="9"/>
        <v>0.26730517477877264</v>
      </c>
      <c r="F221" s="4">
        <f t="shared" si="10"/>
        <v>0.26730517477877264</v>
      </c>
    </row>
    <row r="222" spans="4:6" ht="15">
      <c r="D222" s="4">
        <f t="shared" si="11"/>
        <v>23.942857142857456</v>
      </c>
      <c r="E222" s="4">
        <f t="shared" si="9"/>
        <v>0.2718604769766407</v>
      </c>
      <c r="F222" s="4">
        <f t="shared" si="10"/>
        <v>0.2718604769766407</v>
      </c>
    </row>
    <row r="223" spans="4:6" ht="15">
      <c r="D223" s="4">
        <f t="shared" si="11"/>
        <v>23.952857142857457</v>
      </c>
      <c r="E223" s="4">
        <f t="shared" si="9"/>
        <v>0.2764392213182714</v>
      </c>
      <c r="F223" s="4">
        <f t="shared" si="10"/>
        <v>0.2764392213182714</v>
      </c>
    </row>
    <row r="224" spans="4:6" ht="15">
      <c r="D224" s="4">
        <f t="shared" si="11"/>
        <v>23.96285714285746</v>
      </c>
      <c r="E224" s="4">
        <f t="shared" si="9"/>
        <v>0.28103999281707376</v>
      </c>
      <c r="F224" s="4">
        <f t="shared" si="10"/>
        <v>0.28103999281707376</v>
      </c>
    </row>
    <row r="225" spans="4:6" ht="15">
      <c r="D225" s="4">
        <f t="shared" si="11"/>
        <v>23.97285714285746</v>
      </c>
      <c r="E225" s="4">
        <f t="shared" si="9"/>
        <v>0.28566133973846025</v>
      </c>
      <c r="F225" s="4">
        <f t="shared" si="10"/>
        <v>0.28566133973846025</v>
      </c>
    </row>
    <row r="226" spans="4:6" ht="15">
      <c r="D226" s="4">
        <f t="shared" si="11"/>
        <v>23.982857142857462</v>
      </c>
      <c r="E226" s="4">
        <f t="shared" si="9"/>
        <v>0.2903017741357266</v>
      </c>
      <c r="F226" s="4">
        <f t="shared" si="10"/>
        <v>0.2903017741357266</v>
      </c>
    </row>
    <row r="227" spans="4:6" ht="15">
      <c r="D227" s="4">
        <f t="shared" si="11"/>
        <v>23.992857142857464</v>
      </c>
      <c r="E227" s="4">
        <f t="shared" si="9"/>
        <v>0.29495977243057064</v>
      </c>
      <c r="F227" s="4">
        <f t="shared" si="10"/>
        <v>0.29495977243057064</v>
      </c>
    </row>
    <row r="228" spans="4:6" ht="15">
      <c r="D228" s="4">
        <f t="shared" si="11"/>
        <v>24.002857142857465</v>
      </c>
      <c r="E228" s="4">
        <f t="shared" si="9"/>
        <v>0.2996337760382955</v>
      </c>
      <c r="F228" s="4">
        <f t="shared" si="10"/>
        <v>0.2996337760382955</v>
      </c>
    </row>
    <row r="229" spans="4:6" ht="15">
      <c r="D229" s="4">
        <f t="shared" si="11"/>
        <v>24.012857142857467</v>
      </c>
      <c r="E229" s="4">
        <f t="shared" si="9"/>
        <v>0.3043221920376818</v>
      </c>
      <c r="F229" s="4">
        <f t="shared" si="10"/>
        <v>0.3043221920376818</v>
      </c>
    </row>
    <row r="230" spans="4:6" ht="15">
      <c r="D230" s="4">
        <f t="shared" si="11"/>
        <v>24.022857142857468</v>
      </c>
      <c r="E230" s="4">
        <f t="shared" si="9"/>
        <v>0.3090233938854524</v>
      </c>
      <c r="F230" s="4">
        <f t="shared" si="10"/>
        <v>0.3090233938854524</v>
      </c>
    </row>
    <row r="231" spans="4:6" ht="15">
      <c r="D231" s="4">
        <f t="shared" si="11"/>
        <v>24.03285714285747</v>
      </c>
      <c r="E231" s="4">
        <f t="shared" si="9"/>
        <v>0.31373572217518875</v>
      </c>
      <c r="F231" s="4">
        <f t="shared" si="10"/>
        <v>0.31373572217518875</v>
      </c>
    </row>
    <row r="232" spans="4:6" ht="15">
      <c r="D232" s="4">
        <f t="shared" si="11"/>
        <v>24.04285714285747</v>
      </c>
      <c r="E232" s="4">
        <f t="shared" si="9"/>
        <v>0.318457485440495</v>
      </c>
      <c r="F232" s="4">
        <f t="shared" si="10"/>
        <v>0.318457485440495</v>
      </c>
    </row>
    <row r="233" spans="4:6" ht="15">
      <c r="D233" s="4">
        <f t="shared" si="11"/>
        <v>24.052857142857473</v>
      </c>
      <c r="E233" s="4">
        <f t="shared" si="9"/>
        <v>0.3231869610021432</v>
      </c>
      <c r="F233" s="4">
        <f t="shared" si="10"/>
        <v>0.3231869610021432</v>
      </c>
    </row>
    <row r="234" spans="4:6" ht="15">
      <c r="D234" s="4">
        <f t="shared" si="11"/>
        <v>24.062857142857474</v>
      </c>
      <c r="E234" s="4">
        <f t="shared" si="9"/>
        <v>0.327922395858864</v>
      </c>
      <c r="F234" s="4">
        <f t="shared" si="10"/>
        <v>0.327922395858864</v>
      </c>
    </row>
    <row r="235" spans="4:6" ht="15">
      <c r="D235" s="4">
        <f t="shared" si="11"/>
        <v>24.072857142857476</v>
      </c>
      <c r="E235" s="4">
        <f t="shared" si="9"/>
        <v>0.33266200762138726</v>
      </c>
      <c r="F235" s="4">
        <f t="shared" si="10"/>
        <v>0.33266200762138726</v>
      </c>
    </row>
    <row r="236" spans="4:6" ht="15">
      <c r="D236" s="4">
        <f t="shared" si="11"/>
        <v>24.082857142857478</v>
      </c>
      <c r="E236" s="4">
        <f t="shared" si="9"/>
        <v>0.3374039854892667</v>
      </c>
      <c r="F236" s="4">
        <f t="shared" si="10"/>
        <v>0.3374039854892667</v>
      </c>
    </row>
    <row r="237" spans="4:6" ht="15">
      <c r="D237" s="4">
        <f t="shared" si="11"/>
        <v>24.09285714285748</v>
      </c>
      <c r="E237" s="4">
        <f t="shared" si="9"/>
        <v>0.34214649126995844</v>
      </c>
      <c r="F237" s="4">
        <f t="shared" si="10"/>
        <v>0.34214649126995844</v>
      </c>
    </row>
    <row r="238" spans="4:6" ht="15">
      <c r="D238" s="4">
        <f t="shared" si="11"/>
        <v>24.10285714285748</v>
      </c>
      <c r="E238" s="4">
        <f t="shared" si="9"/>
        <v>0.34688766043955926</v>
      </c>
      <c r="F238" s="4">
        <f t="shared" si="10"/>
        <v>0.34688766043955926</v>
      </c>
    </row>
    <row r="239" spans="4:6" ht="15">
      <c r="D239" s="4">
        <f t="shared" si="11"/>
        <v>24.112857142857482</v>
      </c>
      <c r="E239" s="4">
        <f t="shared" si="9"/>
        <v>0.3516256032445391</v>
      </c>
      <c r="F239" s="4">
        <f t="shared" si="10"/>
        <v>0.3516256032445391</v>
      </c>
    </row>
    <row r="240" spans="4:6" ht="15">
      <c r="D240" s="4">
        <f t="shared" si="11"/>
        <v>24.122857142857484</v>
      </c>
      <c r="E240" s="4">
        <f t="shared" si="9"/>
        <v>0.3563584058437426</v>
      </c>
      <c r="F240" s="4">
        <f t="shared" si="10"/>
        <v>0.3563584058437426</v>
      </c>
    </row>
    <row r="241" spans="4:6" ht="15">
      <c r="D241" s="4">
        <f t="shared" si="11"/>
        <v>24.132857142857485</v>
      </c>
      <c r="E241" s="4">
        <f t="shared" si="9"/>
        <v>0.361084131489864</v>
      </c>
      <c r="F241" s="4">
        <f t="shared" si="10"/>
        <v>0.361084131489864</v>
      </c>
    </row>
    <row r="242" spans="4:6" ht="15">
      <c r="D242" s="4">
        <f t="shared" si="11"/>
        <v>24.142857142857487</v>
      </c>
      <c r="E242" s="4">
        <f t="shared" si="9"/>
        <v>0.36580082174953615</v>
      </c>
      <c r="F242" s="4">
        <f t="shared" si="10"/>
        <v>0.36580082174953615</v>
      </c>
    </row>
    <row r="243" spans="4:6" ht="15">
      <c r="D243" s="4">
        <f t="shared" si="11"/>
        <v>24.15285714285749</v>
      </c>
      <c r="E243" s="4">
        <f t="shared" si="9"/>
        <v>0.37050649776110917</v>
      </c>
      <c r="F243" s="4">
        <f t="shared" si="10"/>
        <v>0.37050649776110917</v>
      </c>
    </row>
    <row r="244" spans="4:6" ht="15">
      <c r="D244" s="4">
        <f t="shared" si="11"/>
        <v>24.16285714285749</v>
      </c>
      <c r="E244" s="4">
        <f t="shared" si="9"/>
        <v>0.3751991615291304</v>
      </c>
      <c r="F244" s="4">
        <f t="shared" si="10"/>
        <v>0.3751991615291304</v>
      </c>
    </row>
    <row r="245" spans="4:6" ht="15">
      <c r="D245" s="4">
        <f t="shared" si="11"/>
        <v>24.17285714285749</v>
      </c>
      <c r="E245" s="4">
        <f t="shared" si="9"/>
        <v>0.3798767972544725</v>
      </c>
      <c r="F245" s="4">
        <f t="shared" si="10"/>
        <v>0.3798767972544725</v>
      </c>
    </row>
    <row r="246" spans="4:6" ht="15">
      <c r="D246" s="4">
        <f t="shared" si="11"/>
        <v>24.182857142857493</v>
      </c>
      <c r="E246" s="4">
        <f t="shared" si="9"/>
        <v>0.38453737269899424</v>
      </c>
      <c r="F246" s="4">
        <f t="shared" si="10"/>
        <v>0.38453737269899424</v>
      </c>
    </row>
    <row r="247" spans="4:6" ht="15">
      <c r="D247" s="4">
        <f t="shared" si="11"/>
        <v>24.192857142857495</v>
      </c>
      <c r="E247" s="4">
        <f t="shared" si="9"/>
        <v>0.3891788405835577</v>
      </c>
      <c r="F247" s="4">
        <f t="shared" si="10"/>
        <v>0.3891788405835577</v>
      </c>
    </row>
    <row r="248" spans="4:6" ht="15">
      <c r="D248" s="4">
        <f t="shared" si="11"/>
        <v>24.202857142857496</v>
      </c>
      <c r="E248" s="4">
        <f t="shared" si="9"/>
        <v>0.3937991400181618</v>
      </c>
      <c r="F248" s="4">
        <f t="shared" si="10"/>
        <v>0.3937991400181618</v>
      </c>
    </row>
    <row r="249" spans="4:6" ht="15">
      <c r="D249" s="4">
        <f t="shared" si="11"/>
        <v>24.212857142857498</v>
      </c>
      <c r="E249" s="4">
        <f t="shared" si="9"/>
        <v>0.39839619796289694</v>
      </c>
      <c r="F249" s="4">
        <f t="shared" si="10"/>
        <v>0.39839619796289694</v>
      </c>
    </row>
    <row r="250" spans="4:6" ht="15">
      <c r="D250" s="4">
        <f t="shared" si="11"/>
        <v>24.2228571428575</v>
      </c>
      <c r="E250" s="4">
        <f t="shared" si="9"/>
        <v>0.4029679307183623</v>
      </c>
      <c r="F250" s="4">
        <f t="shared" si="10"/>
        <v>0.4029679307183623</v>
      </c>
    </row>
    <row r="251" spans="4:6" ht="15">
      <c r="D251" s="4">
        <f t="shared" si="11"/>
        <v>24.2328571428575</v>
      </c>
      <c r="E251" s="4">
        <f t="shared" si="9"/>
        <v>0.40751224544413417</v>
      </c>
      <c r="F251" s="4">
        <f t="shared" si="10"/>
        <v>0.40751224544413417</v>
      </c>
    </row>
    <row r="252" spans="4:6" ht="15">
      <c r="D252" s="4">
        <f t="shared" si="11"/>
        <v>24.242857142857503</v>
      </c>
      <c r="E252" s="4">
        <f t="shared" si="9"/>
        <v>0.41202704170381665</v>
      </c>
      <c r="F252" s="4">
        <f t="shared" si="10"/>
        <v>0.41202704170381665</v>
      </c>
    </row>
    <row r="253" spans="4:6" ht="15">
      <c r="D253" s="4">
        <f t="shared" si="11"/>
        <v>24.252857142857504</v>
      </c>
      <c r="E253" s="4">
        <f t="shared" si="9"/>
        <v>0.4165102130351527</v>
      </c>
      <c r="F253" s="4">
        <f t="shared" si="10"/>
        <v>0.4165102130351527</v>
      </c>
    </row>
    <row r="254" spans="4:6" ht="15">
      <c r="D254" s="4">
        <f t="shared" si="11"/>
        <v>24.262857142857506</v>
      </c>
      <c r="E254" s="4">
        <f t="shared" si="9"/>
        <v>0.4209596485436214</v>
      </c>
      <c r="F254" s="4">
        <f t="shared" si="10"/>
        <v>0.4209596485436214</v>
      </c>
    </row>
    <row r="255" spans="4:6" ht="15">
      <c r="D255" s="4">
        <f t="shared" si="11"/>
        <v>24.272857142857507</v>
      </c>
      <c r="E255" s="4">
        <f t="shared" si="9"/>
        <v>0.42537323451789827</v>
      </c>
      <c r="F255" s="4">
        <f t="shared" si="10"/>
        <v>0.42537323451789827</v>
      </c>
    </row>
    <row r="256" spans="4:6" ht="15">
      <c r="D256" s="4">
        <f t="shared" si="11"/>
        <v>24.28285714285751</v>
      </c>
      <c r="E256" s="4">
        <f t="shared" si="9"/>
        <v>0.42974885606550667</v>
      </c>
      <c r="F256" s="4">
        <f t="shared" si="10"/>
        <v>0.42974885606550667</v>
      </c>
    </row>
    <row r="257" spans="4:6" ht="15">
      <c r="D257" s="4">
        <f t="shared" si="11"/>
        <v>24.29285714285751</v>
      </c>
      <c r="E257" s="4">
        <f t="shared" si="9"/>
        <v>0.4340843987669408</v>
      </c>
      <c r="F257" s="4">
        <f t="shared" si="10"/>
        <v>0.4340843987669408</v>
      </c>
    </row>
    <row r="258" spans="4:6" ht="15">
      <c r="D258" s="4">
        <f t="shared" si="11"/>
        <v>24.302857142857512</v>
      </c>
      <c r="E258" s="4">
        <f t="shared" si="9"/>
        <v>0.4383777503465027</v>
      </c>
      <c r="F258" s="4">
        <f t="shared" si="10"/>
        <v>0.4383777503465027</v>
      </c>
    </row>
    <row r="259" spans="4:6" ht="15">
      <c r="D259" s="4">
        <f t="shared" si="11"/>
        <v>24.312857142857514</v>
      </c>
      <c r="E259" s="4">
        <f t="shared" si="9"/>
        <v>0.4426268023580464</v>
      </c>
      <c r="F259" s="4">
        <f t="shared" si="10"/>
        <v>0.4426268023580464</v>
      </c>
    </row>
    <row r="260" spans="4:6" ht="15">
      <c r="D260" s="4">
        <f t="shared" si="11"/>
        <v>24.322857142857515</v>
      </c>
      <c r="E260" s="4">
        <f t="shared" si="9"/>
        <v>0.44682945188379053</v>
      </c>
      <c r="F260" s="4">
        <f t="shared" si="10"/>
        <v>0.44682945188379053</v>
      </c>
    </row>
    <row r="261" spans="4:6" ht="15">
      <c r="D261" s="4">
        <f t="shared" si="11"/>
        <v>24.332857142857517</v>
      </c>
      <c r="E261" s="4">
        <f t="shared" si="9"/>
        <v>0.45098360324432063</v>
      </c>
      <c r="F261" s="4">
        <f t="shared" si="10"/>
        <v>0.45098360324432063</v>
      </c>
    </row>
    <row r="262" spans="4:6" ht="15">
      <c r="D262" s="4">
        <f t="shared" si="11"/>
        <v>24.34285714285752</v>
      </c>
      <c r="E262" s="4">
        <f t="shared" si="9"/>
        <v>0.4550871697178677</v>
      </c>
      <c r="F262" s="4">
        <f t="shared" si="10"/>
        <v>0.4550871697178677</v>
      </c>
    </row>
    <row r="263" spans="4:6" ht="15">
      <c r="D263" s="4">
        <f t="shared" si="11"/>
        <v>24.35285714285752</v>
      </c>
      <c r="E263" s="4">
        <f t="shared" si="9"/>
        <v>0.4591380752669235</v>
      </c>
      <c r="F263" s="4">
        <f t="shared" si="10"/>
        <v>0.4591380752669235</v>
      </c>
    </row>
    <row r="264" spans="4:6" ht="15">
      <c r="D264" s="4">
        <f t="shared" si="11"/>
        <v>24.36285714285752</v>
      </c>
      <c r="E264" s="4">
        <f t="shared" si="9"/>
        <v>0.46313425627021754</v>
      </c>
      <c r="F264" s="4">
        <f t="shared" si="10"/>
        <v>0.46313425627021754</v>
      </c>
    </row>
    <row r="265" spans="4:6" ht="15">
      <c r="D265" s="4">
        <f t="shared" si="11"/>
        <v>24.372857142857523</v>
      </c>
      <c r="E265" s="4">
        <f t="shared" si="9"/>
        <v>0.46707366325806154</v>
      </c>
      <c r="F265" s="4">
        <f t="shared" si="10"/>
        <v>0.46707366325806154</v>
      </c>
    </row>
    <row r="266" spans="4:6" ht="15">
      <c r="D266" s="4">
        <f t="shared" si="11"/>
        <v>24.382857142857524</v>
      </c>
      <c r="E266" s="4">
        <f t="shared" si="9"/>
        <v>0.4709542626490409</v>
      </c>
      <c r="F266" s="4">
        <f t="shared" si="10"/>
        <v>0.4709542626490409</v>
      </c>
    </row>
    <row r="267" spans="4:6" ht="15">
      <c r="D267" s="4">
        <f t="shared" si="11"/>
        <v>24.392857142857526</v>
      </c>
      <c r="E267" s="4">
        <f t="shared" si="9"/>
        <v>0.4747740384860139</v>
      </c>
      <c r="F267" s="4">
        <f t="shared" si="10"/>
        <v>0.4747740384860139</v>
      </c>
    </row>
    <row r="268" spans="4:6" ht="15">
      <c r="D268" s="4">
        <f t="shared" si="11"/>
        <v>24.402857142857528</v>
      </c>
      <c r="E268" s="4">
        <f t="shared" si="9"/>
        <v>0.47853099416936395</v>
      </c>
      <c r="F268" s="4">
        <f t="shared" si="10"/>
        <v>0.47853099416936395</v>
      </c>
    </row>
    <row r="269" spans="4:6" ht="15">
      <c r="D269" s="4">
        <f t="shared" si="11"/>
        <v>24.41285714285753</v>
      </c>
      <c r="E269" s="4">
        <f t="shared" si="9"/>
        <v>0.4822231541854345</v>
      </c>
      <c r="F269" s="4">
        <f t="shared" si="10"/>
        <v>0.4822231541854345</v>
      </c>
    </row>
    <row r="270" spans="4:6" ht="15">
      <c r="D270" s="4">
        <f t="shared" si="11"/>
        <v>24.42285714285753</v>
      </c>
      <c r="E270" s="4">
        <f t="shared" si="9"/>
        <v>0.4858485658280682</v>
      </c>
      <c r="F270" s="4">
        <f t="shared" si="10"/>
        <v>0.4858485658280682</v>
      </c>
    </row>
    <row r="271" spans="4:6" ht="15">
      <c r="D271" s="4">
        <f t="shared" si="11"/>
        <v>24.432857142857532</v>
      </c>
      <c r="E271" s="4">
        <f t="shared" si="9"/>
        <v>0.48940530091116274</v>
      </c>
      <c r="F271" s="4">
        <f t="shared" si="10"/>
        <v>0.48940530091116274</v>
      </c>
    </row>
    <row r="272" spans="4:6" ht="15">
      <c r="D272" s="4">
        <f t="shared" si="11"/>
        <v>24.442857142857534</v>
      </c>
      <c r="E272" s="4">
        <f t="shared" si="9"/>
        <v>0.4928914574701539</v>
      </c>
      <c r="F272" s="4">
        <f t="shared" si="10"/>
        <v>0.4928914574701539</v>
      </c>
    </row>
    <row r="273" spans="4:6" ht="15">
      <c r="D273" s="4">
        <f t="shared" si="11"/>
        <v>24.452857142857535</v>
      </c>
      <c r="E273" s="4">
        <f t="shared" si="9"/>
        <v>0.4963051614503328</v>
      </c>
      <c r="F273" s="4">
        <f t="shared" si="10"/>
        <v>0.4963051614503328</v>
      </c>
    </row>
    <row r="274" spans="4:6" ht="15">
      <c r="D274" s="4">
        <f t="shared" si="11"/>
        <v>24.462857142857537</v>
      </c>
      <c r="E274" s="4">
        <f t="shared" si="9"/>
        <v>0.4996445683799108</v>
      </c>
      <c r="F274" s="4">
        <f t="shared" si="10"/>
        <v>0.4996445683799108</v>
      </c>
    </row>
    <row r="275" spans="4:6" ht="15">
      <c r="D275" s="4">
        <f t="shared" si="11"/>
        <v>24.47285714285754</v>
      </c>
      <c r="E275" s="4">
        <f t="shared" si="9"/>
        <v>0.5029078650257479</v>
      </c>
      <c r="F275" s="4">
        <f t="shared" si="10"/>
        <v>0.5029078650257479</v>
      </c>
    </row>
    <row r="276" spans="4:6" ht="15">
      <c r="D276" s="4">
        <f t="shared" si="11"/>
        <v>24.48285714285754</v>
      </c>
      <c r="E276" s="4">
        <f t="shared" si="9"/>
        <v>0.5060932710296706</v>
      </c>
      <c r="F276" s="4">
        <f t="shared" si="10"/>
        <v>0.5060932710296706</v>
      </c>
    </row>
    <row r="277" spans="4:6" ht="15">
      <c r="D277" s="4">
        <f t="shared" si="11"/>
        <v>24.49285714285754</v>
      </c>
      <c r="E277" s="4">
        <f t="shared" si="9"/>
        <v>0.5091990405233208</v>
      </c>
      <c r="F277" s="4">
        <f t="shared" si="10"/>
        <v>0.5091990405233208</v>
      </c>
    </row>
    <row r="278" spans="4:6" ht="15">
      <c r="D278" s="4">
        <f t="shared" si="11"/>
        <v>24.502857142857543</v>
      </c>
      <c r="E278" s="4">
        <f t="shared" si="9"/>
        <v>0.5122234637194875</v>
      </c>
      <c r="F278" s="4">
        <f t="shared" si="10"/>
        <v>0.5122234637194875</v>
      </c>
    </row>
    <row r="279" spans="4:6" ht="15">
      <c r="D279" s="4">
        <f t="shared" si="11"/>
        <v>24.512857142857545</v>
      </c>
      <c r="E279" s="4">
        <f aca="true" t="shared" si="12" ref="E279:E342">NORMDIST(D279,$D$1,$D$4,0)</f>
        <v>0.5151648684778976</v>
      </c>
      <c r="F279" s="4">
        <f aca="true" t="shared" si="13" ref="F279:F342">IF(AND(D279&gt;=$D$16,D279&lt;=$D$17),E279,"")</f>
        <v>0.5151648684778976</v>
      </c>
    </row>
    <row r="280" spans="4:6" ht="15">
      <c r="D280" s="4">
        <f aca="true" t="shared" si="14" ref="D280:D343">D279+0.01</f>
        <v>24.522857142857546</v>
      </c>
      <c r="E280" s="4">
        <f t="shared" si="12"/>
        <v>0.5180216218434621</v>
      </c>
      <c r="F280" s="4">
        <f t="shared" si="13"/>
        <v>0.5180216218434621</v>
      </c>
    </row>
    <row r="281" spans="4:6" ht="15">
      <c r="D281" s="4">
        <f t="shared" si="14"/>
        <v>24.532857142857548</v>
      </c>
      <c r="E281" s="4">
        <f t="shared" si="12"/>
        <v>0.5207921315549993</v>
      </c>
      <c r="F281" s="4">
        <f t="shared" si="13"/>
        <v>0.5207921315549993</v>
      </c>
    </row>
    <row r="282" spans="4:6" ht="15">
      <c r="D282" s="4">
        <f t="shared" si="14"/>
        <v>24.54285714285755</v>
      </c>
      <c r="E282" s="4">
        <f t="shared" si="12"/>
        <v>0.5234748475224869</v>
      </c>
      <c r="F282" s="4">
        <f t="shared" si="13"/>
        <v>0.5234748475224869</v>
      </c>
    </row>
    <row r="283" spans="4:6" ht="15">
      <c r="D283" s="4">
        <f t="shared" si="14"/>
        <v>24.55285714285755</v>
      </c>
      <c r="E283" s="4">
        <f t="shared" si="12"/>
        <v>0.5260682632709276</v>
      </c>
      <c r="F283" s="4">
        <f t="shared" si="13"/>
        <v>0.5260682632709276</v>
      </c>
    </row>
    <row r="284" spans="4:6" ht="15">
      <c r="D284" s="4">
        <f t="shared" si="14"/>
        <v>24.562857142857553</v>
      </c>
      <c r="E284" s="4">
        <f t="shared" si="12"/>
        <v>0.5285709173489471</v>
      </c>
      <c r="F284" s="4">
        <f t="shared" si="13"/>
        <v>0.5285709173489471</v>
      </c>
    </row>
    <row r="285" spans="4:6" ht="15">
      <c r="D285" s="4">
        <f t="shared" si="14"/>
        <v>24.572857142857554</v>
      </c>
      <c r="E285" s="4">
        <f t="shared" si="12"/>
        <v>0.530981394700281</v>
      </c>
      <c r="F285" s="4">
        <f t="shared" si="13"/>
        <v>0.530981394700281</v>
      </c>
    </row>
    <row r="286" spans="4:6" ht="15">
      <c r="D286" s="4">
        <f t="shared" si="14"/>
        <v>24.582857142857556</v>
      </c>
      <c r="E286" s="4">
        <f t="shared" si="12"/>
        <v>0.5332983279963526</v>
      </c>
      <c r="F286" s="4">
        <f t="shared" si="13"/>
        <v>0.5332983279963526</v>
      </c>
    </row>
    <row r="287" spans="4:6" ht="15">
      <c r="D287" s="4">
        <f t="shared" si="14"/>
        <v>24.592857142857557</v>
      </c>
      <c r="E287" s="4">
        <f t="shared" si="12"/>
        <v>0.5355203989281835</v>
      </c>
      <c r="F287" s="4">
        <f t="shared" si="13"/>
        <v>0.5355203989281835</v>
      </c>
    </row>
    <row r="288" spans="4:6" ht="15">
      <c r="D288" s="4">
        <f t="shared" si="14"/>
        <v>24.60285714285756</v>
      </c>
      <c r="E288" s="4">
        <f t="shared" si="12"/>
        <v>0.5376463394559332</v>
      </c>
      <c r="F288" s="4">
        <f t="shared" si="13"/>
        <v>0.5376463394559332</v>
      </c>
    </row>
    <row r="289" spans="4:6" ht="15">
      <c r="D289" s="4">
        <f t="shared" si="14"/>
        <v>24.61285714285756</v>
      </c>
      <c r="E289" s="4">
        <f t="shared" si="12"/>
        <v>0.539674933014404</v>
      </c>
      <c r="F289" s="4">
        <f t="shared" si="13"/>
        <v>0.539674933014404</v>
      </c>
    </row>
    <row r="290" spans="4:6" ht="15">
      <c r="D290" s="4">
        <f t="shared" si="14"/>
        <v>24.622857142857562</v>
      </c>
      <c r="E290" s="4">
        <f t="shared" si="12"/>
        <v>0.5416050156729146</v>
      </c>
      <c r="F290" s="4">
        <f t="shared" si="13"/>
        <v>0.5416050156729146</v>
      </c>
    </row>
    <row r="291" spans="4:6" ht="15">
      <c r="D291" s="4">
        <f t="shared" si="14"/>
        <v>24.632857142857564</v>
      </c>
      <c r="E291" s="4">
        <f t="shared" si="12"/>
        <v>0.5434354772479894</v>
      </c>
      <c r="F291" s="4">
        <f t="shared" si="13"/>
        <v>0.5434354772479894</v>
      </c>
    </row>
    <row r="292" spans="4:6" ht="15">
      <c r="D292" s="4">
        <f t="shared" si="14"/>
        <v>24.642857142857565</v>
      </c>
      <c r="E292" s="4">
        <f t="shared" si="12"/>
        <v>0.5451652623673773</v>
      </c>
      <c r="F292" s="4">
        <f t="shared" si="13"/>
        <v>0.5451652623673773</v>
      </c>
    </row>
    <row r="293" spans="4:6" ht="15">
      <c r="D293" s="4">
        <f t="shared" si="14"/>
        <v>24.652857142857567</v>
      </c>
      <c r="E293" s="4">
        <f t="shared" si="12"/>
        <v>0.5467933714839728</v>
      </c>
      <c r="F293" s="4">
        <f t="shared" si="13"/>
        <v>0.5467933714839728</v>
      </c>
    </row>
    <row r="294" spans="4:6" ht="15">
      <c r="D294" s="4">
        <f t="shared" si="14"/>
        <v>24.66285714285757</v>
      </c>
      <c r="E294" s="4">
        <f t="shared" si="12"/>
        <v>0.5483188618382744</v>
      </c>
      <c r="F294" s="4">
        <f t="shared" si="13"/>
        <v>0.5483188618382744</v>
      </c>
    </row>
    <row r="295" spans="4:6" ht="15">
      <c r="D295" s="4">
        <f t="shared" si="14"/>
        <v>24.67285714285757</v>
      </c>
      <c r="E295" s="4">
        <f t="shared" si="12"/>
        <v>0.549740848368085</v>
      </c>
      <c r="F295" s="4">
        <f t="shared" si="13"/>
        <v>0.549740848368085</v>
      </c>
    </row>
    <row r="296" spans="4:6" ht="15">
      <c r="D296" s="4">
        <f t="shared" si="14"/>
        <v>24.68285714285757</v>
      </c>
      <c r="E296" s="4">
        <f t="shared" si="12"/>
        <v>0.5510585045642241</v>
      </c>
      <c r="F296" s="4">
        <f t="shared" si="13"/>
        <v>0.5510585045642241</v>
      </c>
    </row>
    <row r="297" spans="4:6" ht="15">
      <c r="D297" s="4">
        <f t="shared" si="14"/>
        <v>24.692857142857573</v>
      </c>
      <c r="E297" s="4">
        <f t="shared" si="12"/>
        <v>0.5522710632710942</v>
      </c>
      <c r="F297" s="4">
        <f t="shared" si="13"/>
        <v>0.5522710632710942</v>
      </c>
    </row>
    <row r="298" spans="4:6" ht="15">
      <c r="D298" s="4">
        <f t="shared" si="14"/>
        <v>24.702857142857575</v>
      </c>
      <c r="E298" s="4">
        <f t="shared" si="12"/>
        <v>0.5533778174310163</v>
      </c>
      <c r="F298" s="4">
        <f t="shared" si="13"/>
        <v>0.5533778174310163</v>
      </c>
    </row>
    <row r="299" spans="4:6" ht="15">
      <c r="D299" s="4">
        <f t="shared" si="14"/>
        <v>24.712857142857576</v>
      </c>
      <c r="E299" s="4">
        <f t="shared" si="12"/>
        <v>0.554378120771323</v>
      </c>
      <c r="F299" s="4">
        <f t="shared" si="13"/>
        <v>0.554378120771323</v>
      </c>
    </row>
    <row r="300" spans="4:6" ht="15">
      <c r="D300" s="4">
        <f t="shared" si="14"/>
        <v>24.722857142857578</v>
      </c>
      <c r="E300" s="4">
        <f t="shared" si="12"/>
        <v>0.5552713884332748</v>
      </c>
      <c r="F300" s="4">
        <f t="shared" si="13"/>
        <v>0.5552713884332748</v>
      </c>
    </row>
    <row r="301" spans="4:6" ht="15">
      <c r="D301" s="4">
        <f t="shared" si="14"/>
        <v>24.73285714285758</v>
      </c>
      <c r="E301" s="4">
        <f t="shared" si="12"/>
        <v>0.5560570975419429</v>
      </c>
      <c r="F301" s="4">
        <f t="shared" si="13"/>
        <v>0.5560570975419429</v>
      </c>
    </row>
    <row r="302" spans="4:6" ht="15">
      <c r="D302" s="4">
        <f t="shared" si="14"/>
        <v>24.74285714285758</v>
      </c>
      <c r="E302" s="4">
        <f t="shared" si="12"/>
        <v>0.5567347877162796</v>
      </c>
      <c r="F302" s="4">
        <f t="shared" si="13"/>
        <v>0.5567347877162796</v>
      </c>
    </row>
    <row r="303" spans="4:6" ht="15">
      <c r="D303" s="4">
        <f t="shared" si="14"/>
        <v>24.752857142857582</v>
      </c>
      <c r="E303" s="4">
        <f t="shared" si="12"/>
        <v>0.5573040615186842</v>
      </c>
      <c r="F303" s="4">
        <f t="shared" si="13"/>
        <v>0.5573040615186842</v>
      </c>
    </row>
    <row r="304" spans="4:6" ht="15">
      <c r="D304" s="4">
        <f t="shared" si="14"/>
        <v>24.762857142857584</v>
      </c>
      <c r="E304" s="4">
        <f t="shared" si="12"/>
        <v>0.5577645848434434</v>
      </c>
      <c r="F304" s="4">
        <f t="shared" si="13"/>
        <v>0.5577645848434434</v>
      </c>
    </row>
    <row r="305" spans="4:6" ht="15">
      <c r="D305" s="4">
        <f t="shared" si="14"/>
        <v>24.772857142857585</v>
      </c>
      <c r="E305" s="4">
        <f t="shared" si="12"/>
        <v>0.55811608724352</v>
      </c>
      <c r="F305" s="4">
        <f t="shared" si="13"/>
        <v>0.55811608724352</v>
      </c>
    </row>
    <row r="306" spans="4:6" ht="15">
      <c r="D306" s="4">
        <f t="shared" si="14"/>
        <v>24.782857142857587</v>
      </c>
      <c r="E306" s="4">
        <f t="shared" si="12"/>
        <v>0.5583583621952406</v>
      </c>
      <c r="F306" s="4">
        <f t="shared" si="13"/>
        <v>0.5583583621952406</v>
      </c>
    </row>
    <row r="307" spans="4:6" ht="15">
      <c r="D307" s="4">
        <f t="shared" si="14"/>
        <v>24.79285714285759</v>
      </c>
      <c r="E307" s="4">
        <f t="shared" si="12"/>
        <v>0.5584912673005183</v>
      </c>
      <c r="F307" s="4">
        <f t="shared" si="13"/>
        <v>0.5584912673005183</v>
      </c>
    </row>
    <row r="308" spans="4:6" ht="15">
      <c r="D308" s="4">
        <f t="shared" si="14"/>
        <v>24.80285714285759</v>
      </c>
      <c r="E308" s="4">
        <f t="shared" si="12"/>
        <v>0.5585147244263364</v>
      </c>
      <c r="F308" s="4">
        <f t="shared" si="13"/>
        <v>0.5585147244263364</v>
      </c>
    </row>
    <row r="309" spans="4:6" ht="15">
      <c r="D309" s="4">
        <f t="shared" si="14"/>
        <v>24.81285714285759</v>
      </c>
      <c r="E309" s="4">
        <f t="shared" si="12"/>
        <v>0.5584287197812975</v>
      </c>
      <c r="F309" s="4">
        <f t="shared" si="13"/>
        <v>0.5584287197812975</v>
      </c>
    </row>
    <row r="310" spans="4:6" ht="15">
      <c r="D310" s="4">
        <f t="shared" si="14"/>
        <v>24.822857142857593</v>
      </c>
      <c r="E310" s="4">
        <f t="shared" si="12"/>
        <v>0.5582333039291381</v>
      </c>
      <c r="F310" s="4">
        <f t="shared" si="13"/>
        <v>0.5582333039291381</v>
      </c>
    </row>
    <row r="311" spans="4:6" ht="15">
      <c r="D311" s="4">
        <f t="shared" si="14"/>
        <v>24.832857142857595</v>
      </c>
      <c r="E311" s="4">
        <f t="shared" si="12"/>
        <v>0.5579285917391855</v>
      </c>
      <c r="F311" s="4">
        <f t="shared" si="13"/>
        <v>0.5579285917391855</v>
      </c>
    </row>
    <row r="312" spans="4:6" ht="15">
      <c r="D312" s="4">
        <f t="shared" si="14"/>
        <v>24.842857142857596</v>
      </c>
      <c r="E312" s="4">
        <f t="shared" si="12"/>
        <v>0.5575147622738285</v>
      </c>
      <c r="F312" s="4">
        <f t="shared" si="13"/>
        <v>0.5575147622738285</v>
      </c>
    </row>
    <row r="313" spans="4:6" ht="15">
      <c r="D313" s="4">
        <f t="shared" si="14"/>
        <v>24.852857142857598</v>
      </c>
      <c r="E313" s="4">
        <f t="shared" si="12"/>
        <v>0.5569920586131522</v>
      </c>
      <c r="F313" s="4">
        <f t="shared" si="13"/>
        <v>0.5569920586131522</v>
      </c>
    </row>
    <row r="314" spans="4:6" ht="15">
      <c r="D314" s="4">
        <f t="shared" si="14"/>
        <v>24.8628571428576</v>
      </c>
      <c r="E314" s="4">
        <f t="shared" si="12"/>
        <v>0.5563607876169834</v>
      </c>
      <c r="F314" s="4">
        <f t="shared" si="13"/>
        <v>0.5563607876169834</v>
      </c>
    </row>
    <row r="315" spans="4:6" ht="15">
      <c r="D315" s="4">
        <f t="shared" si="14"/>
        <v>24.8728571428576</v>
      </c>
      <c r="E315" s="4">
        <f t="shared" si="12"/>
        <v>0.5556213196246664</v>
      </c>
      <c r="F315" s="4">
        <f t="shared" si="13"/>
        <v>0.5556213196246664</v>
      </c>
    </row>
    <row r="316" spans="4:6" ht="15">
      <c r="D316" s="4">
        <f t="shared" si="14"/>
        <v>24.882857142857603</v>
      </c>
      <c r="E316" s="4">
        <f t="shared" si="12"/>
        <v>0.5547740880929835</v>
      </c>
      <c r="F316" s="4">
        <f t="shared" si="13"/>
        <v>0.5547740880929835</v>
      </c>
    </row>
    <row r="317" spans="4:6" ht="15">
      <c r="D317" s="4">
        <f t="shared" si="14"/>
        <v>24.892857142857604</v>
      </c>
      <c r="E317" s="4">
        <f t="shared" si="12"/>
        <v>0.5538195891727158</v>
      </c>
      <c r="F317" s="4">
        <f t="shared" si="13"/>
        <v>0.5538195891727158</v>
      </c>
    </row>
    <row r="318" spans="4:6" ht="15">
      <c r="D318" s="4">
        <f t="shared" si="14"/>
        <v>24.902857142857606</v>
      </c>
      <c r="E318" s="4">
        <f t="shared" si="12"/>
        <v>0.5527583812244241</v>
      </c>
      <c r="F318" s="4">
        <f t="shared" si="13"/>
        <v>0.5527583812244241</v>
      </c>
    </row>
    <row r="319" spans="4:6" ht="15">
      <c r="D319" s="4">
        <f t="shared" si="14"/>
        <v>24.912857142857607</v>
      </c>
      <c r="E319" s="4">
        <f t="shared" si="12"/>
        <v>0.5515910842741073</v>
      </c>
      <c r="F319" s="4">
        <f t="shared" si="13"/>
        <v>0.5515910842741073</v>
      </c>
    </row>
    <row r="320" spans="4:6" ht="15">
      <c r="D320" s="4">
        <f t="shared" si="14"/>
        <v>24.92285714285761</v>
      </c>
      <c r="E320" s="4">
        <f t="shared" si="12"/>
        <v>0.5503183794094876</v>
      </c>
      <c r="F320" s="4">
        <f t="shared" si="13"/>
        <v>0.5503183794094876</v>
      </c>
    </row>
    <row r="321" spans="4:6" ht="15">
      <c r="D321" s="4">
        <f t="shared" si="14"/>
        <v>24.93285714285761</v>
      </c>
      <c r="E321" s="4">
        <f t="shared" si="12"/>
        <v>0.548941008117739</v>
      </c>
      <c r="F321" s="4">
        <f t="shared" si="13"/>
        <v>0.548941008117739</v>
      </c>
    </row>
    <row r="322" spans="4:6" ht="15">
      <c r="D322" s="4">
        <f t="shared" si="14"/>
        <v>24.942857142857612</v>
      </c>
      <c r="E322" s="4">
        <f t="shared" si="12"/>
        <v>0.5474597715655664</v>
      </c>
      <c r="F322" s="4">
        <f t="shared" si="13"/>
        <v>0.5474597715655664</v>
      </c>
    </row>
    <row r="323" spans="4:6" ht="15">
      <c r="D323" s="4">
        <f t="shared" si="14"/>
        <v>24.952857142857614</v>
      </c>
      <c r="E323" s="4">
        <f t="shared" si="12"/>
        <v>0.545875529822608</v>
      </c>
      <c r="F323" s="4">
        <f t="shared" si="13"/>
        <v>0.545875529822608</v>
      </c>
    </row>
    <row r="324" spans="4:6" ht="15">
      <c r="D324" s="4">
        <f t="shared" si="14"/>
        <v>24.962857142857615</v>
      </c>
      <c r="E324" s="4">
        <f t="shared" si="12"/>
        <v>0.5441892010292205</v>
      </c>
      <c r="F324" s="4">
        <f t="shared" si="13"/>
        <v>0.5441892010292205</v>
      </c>
    </row>
    <row r="325" spans="4:6" ht="15">
      <c r="D325" s="4">
        <f t="shared" si="14"/>
        <v>24.972857142857617</v>
      </c>
      <c r="E325" s="4">
        <f t="shared" si="12"/>
        <v>0.5424017605097695</v>
      </c>
      <c r="F325" s="4">
        <f t="shared" si="13"/>
        <v>0.5424017605097695</v>
      </c>
    </row>
    <row r="326" spans="4:6" ht="15">
      <c r="D326" s="4">
        <f t="shared" si="14"/>
        <v>24.98285714285762</v>
      </c>
      <c r="E326" s="4">
        <f t="shared" si="12"/>
        <v>0.540514239832627</v>
      </c>
      <c r="F326" s="4">
        <f t="shared" si="13"/>
        <v>0.540514239832627</v>
      </c>
    </row>
    <row r="327" spans="4:6" ht="15">
      <c r="D327" s="4">
        <f t="shared" si="14"/>
        <v>24.99285714285762</v>
      </c>
      <c r="E327" s="4">
        <f t="shared" si="12"/>
        <v>0.5385277258181429</v>
      </c>
      <c r="F327" s="4">
        <f t="shared" si="13"/>
        <v>0.5385277258181429</v>
      </c>
    </row>
    <row r="328" spans="4:6" ht="15">
      <c r="D328" s="4">
        <f t="shared" si="14"/>
        <v>25.00285714285762</v>
      </c>
      <c r="E328" s="4">
        <f t="shared" si="12"/>
        <v>0.5364433594959248</v>
      </c>
      <c r="F328" s="4">
        <f t="shared" si="13"/>
        <v>0.5364433594959248</v>
      </c>
    </row>
    <row r="329" spans="4:6" ht="15">
      <c r="D329" s="4">
        <f t="shared" si="14"/>
        <v>25.012857142857623</v>
      </c>
      <c r="E329" s="4">
        <f t="shared" si="12"/>
        <v>0.5342623350128295</v>
      </c>
      <c r="F329" s="4">
        <f t="shared" si="13"/>
        <v>0.5342623350128295</v>
      </c>
    </row>
    <row r="330" spans="4:6" ht="15">
      <c r="D330" s="4">
        <f t="shared" si="14"/>
        <v>25.022857142857625</v>
      </c>
      <c r="E330" s="4">
        <f t="shared" si="12"/>
        <v>0.5319858984931245</v>
      </c>
      <c r="F330" s="4">
        <f t="shared" si="13"/>
        <v>0.5319858984931245</v>
      </c>
    </row>
    <row r="331" spans="4:6" ht="15">
      <c r="D331" s="4">
        <f t="shared" si="14"/>
        <v>25.032857142857626</v>
      </c>
      <c r="E331" s="4">
        <f t="shared" si="12"/>
        <v>0.5296153468523465</v>
      </c>
      <c r="F331" s="4">
        <f t="shared" si="13"/>
        <v>0.5296153468523465</v>
      </c>
    </row>
    <row r="332" spans="4:6" ht="15">
      <c r="D332" s="4">
        <f t="shared" si="14"/>
        <v>25.042857142857628</v>
      </c>
      <c r="E332" s="4">
        <f t="shared" si="12"/>
        <v>0.5271520265664339</v>
      </c>
      <c r="F332" s="4">
        <f t="shared" si="13"/>
        <v>0.5271520265664339</v>
      </c>
    </row>
    <row r="333" spans="4:6" ht="15">
      <c r="D333" s="4">
        <f t="shared" si="14"/>
        <v>25.05285714285763</v>
      </c>
      <c r="E333" s="4">
        <f t="shared" si="12"/>
        <v>0.5245973323977694</v>
      </c>
      <c r="F333" s="4">
        <f t="shared" si="13"/>
        <v>0.5245973323977694</v>
      </c>
    </row>
    <row r="334" spans="4:6" ht="15">
      <c r="D334" s="4">
        <f t="shared" si="14"/>
        <v>25.06285714285763</v>
      </c>
      <c r="E334" s="4">
        <f t="shared" si="12"/>
        <v>0.5219527060798176</v>
      </c>
      <c r="F334" s="4">
        <f t="shared" si="13"/>
        <v>0.5219527060798176</v>
      </c>
    </row>
    <row r="335" spans="4:6" ht="15">
      <c r="D335" s="4">
        <f t="shared" si="14"/>
        <v>25.072857142857632</v>
      </c>
      <c r="E335" s="4">
        <f t="shared" si="12"/>
        <v>0.519219634962097</v>
      </c>
      <c r="F335" s="4">
        <f t="shared" si="13"/>
        <v>0.519219634962097</v>
      </c>
    </row>
    <row r="336" spans="4:6" ht="15">
      <c r="D336" s="4">
        <f t="shared" si="14"/>
        <v>25.082857142857634</v>
      </c>
      <c r="E336" s="4">
        <f t="shared" si="12"/>
        <v>0.5163996506172621</v>
      </c>
      <c r="F336" s="4">
        <f t="shared" si="13"/>
        <v>0.5163996506172621</v>
      </c>
    </row>
    <row r="337" spans="4:6" ht="15">
      <c r="D337" s="4">
        <f t="shared" si="14"/>
        <v>25.092857142857635</v>
      </c>
      <c r="E337" s="4">
        <f t="shared" si="12"/>
        <v>0.5134943274121255</v>
      </c>
      <c r="F337" s="4">
        <f t="shared" si="13"/>
        <v>0.5134943274121255</v>
      </c>
    </row>
    <row r="338" spans="4:6" ht="15">
      <c r="D338" s="4">
        <f t="shared" si="14"/>
        <v>25.102857142857637</v>
      </c>
      <c r="E338" s="4">
        <f t="shared" si="12"/>
        <v>0.510505281044481</v>
      </c>
      <c r="F338" s="4">
        <f t="shared" si="13"/>
        <v>0.510505281044481</v>
      </c>
    </row>
    <row r="339" spans="4:6" ht="15">
      <c r="D339" s="4">
        <f t="shared" si="14"/>
        <v>25.11285714285764</v>
      </c>
      <c r="E339" s="4">
        <f t="shared" si="12"/>
        <v>0.5074341670476318</v>
      </c>
      <c r="F339" s="4">
        <f t="shared" si="13"/>
        <v>0.5074341670476318</v>
      </c>
    </row>
    <row r="340" spans="4:6" ht="15">
      <c r="D340" s="4">
        <f t="shared" si="14"/>
        <v>25.12285714285764</v>
      </c>
      <c r="E340" s="4">
        <f t="shared" si="12"/>
        <v>0.5042826792645557</v>
      </c>
      <c r="F340" s="4">
        <f t="shared" si="13"/>
        <v>0.5042826792645557</v>
      </c>
    </row>
    <row r="341" spans="4:6" ht="15">
      <c r="D341" s="4">
        <f t="shared" si="14"/>
        <v>25.13285714285764</v>
      </c>
      <c r="E341" s="4">
        <f t="shared" si="12"/>
        <v>0.501052548293676</v>
      </c>
      <c r="F341" s="4">
        <f t="shared" si="13"/>
        <v>0.501052548293676</v>
      </c>
    </row>
    <row r="342" spans="4:6" ht="15">
      <c r="D342" s="4">
        <f t="shared" si="14"/>
        <v>25.142857142857643</v>
      </c>
      <c r="E342" s="4">
        <f t="shared" si="12"/>
        <v>0.49774553990822873</v>
      </c>
      <c r="F342" s="4">
        <f t="shared" si="13"/>
        <v>0.49774553990822873</v>
      </c>
    </row>
    <row r="343" spans="4:6" ht="15">
      <c r="D343" s="4">
        <f t="shared" si="14"/>
        <v>25.152857142857645</v>
      </c>
      <c r="E343" s="4">
        <f aca="true" t="shared" si="15" ref="E343:E406">NORMDIST(D343,$D$1,$D$4,0)</f>
        <v>0.4943634534512431</v>
      </c>
      <c r="F343" s="4">
        <f aca="true" t="shared" si="16" ref="F343:F406">IF(AND(D343&gt;=$D$16,D343&lt;=$D$17),E343,"")</f>
        <v>0.4943634534512431</v>
      </c>
    </row>
    <row r="344" spans="4:6" ht="15">
      <c r="D344" s="4">
        <f aca="true" t="shared" si="17" ref="D344:D407">D343+0.01</f>
        <v>25.162857142857646</v>
      </c>
      <c r="E344" s="4">
        <f t="shared" si="15"/>
        <v>0.4909081202081734</v>
      </c>
      <c r="F344" s="4">
        <f t="shared" si="16"/>
        <v>0.4909081202081734</v>
      </c>
    </row>
    <row r="345" spans="4:6" ht="15">
      <c r="D345" s="4">
        <f t="shared" si="17"/>
        <v>25.172857142857648</v>
      </c>
      <c r="E345" s="4">
        <f t="shared" si="15"/>
        <v>0.487381401759236</v>
      </c>
      <c r="F345" s="4">
        <f t="shared" si="16"/>
        <v>0.487381401759236</v>
      </c>
    </row>
    <row r="346" spans="4:6" ht="15">
      <c r="D346" s="4">
        <f t="shared" si="17"/>
        <v>25.18285714285765</v>
      </c>
      <c r="E346" s="4">
        <f t="shared" si="15"/>
        <v>0.48378518831351974</v>
      </c>
      <c r="F346" s="4">
        <f t="shared" si="16"/>
        <v>0.48378518831351974</v>
      </c>
    </row>
    <row r="347" spans="4:6" ht="15">
      <c r="D347" s="4">
        <f t="shared" si="17"/>
        <v>25.19285714285765</v>
      </c>
      <c r="E347" s="4">
        <f t="shared" si="15"/>
        <v>0.4801213970269498</v>
      </c>
      <c r="F347" s="4">
        <f t="shared" si="16"/>
        <v>0.4801213970269498</v>
      </c>
    </row>
    <row r="348" spans="4:6" ht="15">
      <c r="D348" s="4">
        <f t="shared" si="17"/>
        <v>25.202857142857653</v>
      </c>
      <c r="E348" s="4">
        <f t="shared" si="15"/>
        <v>0.4763919703061915</v>
      </c>
      <c r="F348" s="4">
        <f t="shared" si="16"/>
        <v>0.4763919703061915</v>
      </c>
    </row>
    <row r="349" spans="4:6" ht="15">
      <c r="D349" s="4">
        <f t="shared" si="17"/>
        <v>25.212857142857654</v>
      </c>
      <c r="E349" s="4">
        <f t="shared" si="15"/>
        <v>0.4725988741005839</v>
      </c>
      <c r="F349" s="4">
        <f t="shared" si="16"/>
        <v>0.4725988741005839</v>
      </c>
    </row>
    <row r="350" spans="4:6" ht="15">
      <c r="D350" s="4">
        <f t="shared" si="17"/>
        <v>25.222857142857656</v>
      </c>
      <c r="E350" s="4">
        <f t="shared" si="15"/>
        <v>0.46874409618419405</v>
      </c>
      <c r="F350" s="4">
        <f t="shared" si="16"/>
        <v>0.46874409618419405</v>
      </c>
    </row>
    <row r="351" spans="4:6" ht="15">
      <c r="D351" s="4">
        <f t="shared" si="17"/>
        <v>25.232857142857657</v>
      </c>
      <c r="E351" s="4">
        <f t="shared" si="15"/>
        <v>0.46482964443008323</v>
      </c>
      <c r="F351" s="4">
        <f t="shared" si="16"/>
        <v>0.46482964443008323</v>
      </c>
    </row>
    <row r="352" spans="4:6" ht="15">
      <c r="D352" s="4">
        <f t="shared" si="17"/>
        <v>25.24285714285766</v>
      </c>
      <c r="E352" s="4">
        <f t="shared" si="15"/>
        <v>0.4608575450788645</v>
      </c>
      <c r="F352" s="4">
        <f t="shared" si="16"/>
        <v>0.4608575450788645</v>
      </c>
    </row>
    <row r="353" spans="4:6" ht="15">
      <c r="D353" s="4">
        <f t="shared" si="17"/>
        <v>25.25285714285766</v>
      </c>
      <c r="E353" s="4">
        <f t="shared" si="15"/>
        <v>0.4568298410036288</v>
      </c>
      <c r="F353" s="4">
        <f t="shared" si="16"/>
        <v>0.4568298410036288</v>
      </c>
    </row>
    <row r="354" spans="4:6" ht="15">
      <c r="D354" s="4">
        <f t="shared" si="17"/>
        <v>25.262857142857662</v>
      </c>
      <c r="E354" s="4">
        <f t="shared" si="15"/>
        <v>0.4527485899732989</v>
      </c>
      <c r="F354" s="4">
        <f t="shared" si="16"/>
        <v>0.4527485899732989</v>
      </c>
    </row>
    <row r="355" spans="4:6" ht="15">
      <c r="D355" s="4">
        <f t="shared" si="17"/>
        <v>25.272857142857664</v>
      </c>
      <c r="E355" s="4">
        <f t="shared" si="15"/>
        <v>0.4486158629164595</v>
      </c>
      <c r="F355" s="4">
        <f t="shared" si="16"/>
        <v>0.4486158629164595</v>
      </c>
    </row>
    <row r="356" spans="4:6" ht="15">
      <c r="D356" s="4">
        <f t="shared" si="17"/>
        <v>25.282857142857665</v>
      </c>
      <c r="E356" s="4">
        <f t="shared" si="15"/>
        <v>0.4444337421876911</v>
      </c>
      <c r="F356" s="4">
        <f t="shared" si="16"/>
        <v>0.4444337421876911</v>
      </c>
    </row>
    <row r="357" spans="4:6" ht="15">
      <c r="D357" s="4">
        <f t="shared" si="17"/>
        <v>25.292857142857667</v>
      </c>
      <c r="E357" s="4">
        <f t="shared" si="15"/>
        <v>0.44020431983841374</v>
      </c>
      <c r="F357" s="4">
        <f t="shared" si="16"/>
        <v>0.44020431983841374</v>
      </c>
    </row>
    <row r="358" spans="4:6" ht="15">
      <c r="D358" s="4">
        <f t="shared" si="17"/>
        <v>25.30285714285767</v>
      </c>
      <c r="E358" s="4">
        <f t="shared" si="15"/>
        <v>0.4359296958942246</v>
      </c>
      <c r="F358" s="4">
        <f t="shared" si="16"/>
        <v>0.4359296958942246</v>
      </c>
    </row>
    <row r="359" spans="4:6" ht="15">
      <c r="D359" s="4">
        <f t="shared" si="17"/>
        <v>25.31285714285767</v>
      </c>
      <c r="E359" s="4">
        <f t="shared" si="15"/>
        <v>0.43161197664068435</v>
      </c>
      <c r="F359" s="4">
        <f t="shared" si="16"/>
        <v>0.43161197664068435</v>
      </c>
    </row>
    <row r="360" spans="4:6" ht="15">
      <c r="D360" s="4">
        <f t="shared" si="17"/>
        <v>25.32285714285767</v>
      </c>
      <c r="E360" s="4">
        <f t="shared" si="15"/>
        <v>0.4272532729194766</v>
      </c>
      <c r="F360" s="4">
        <f t="shared" si="16"/>
        <v>0.4272532729194766</v>
      </c>
    </row>
    <row r="361" spans="4:6" ht="15">
      <c r="D361" s="4">
        <f t="shared" si="17"/>
        <v>25.332857142857673</v>
      </c>
      <c r="E361" s="4">
        <f t="shared" si="15"/>
        <v>0.42285569843683574</v>
      </c>
      <c r="F361" s="4">
        <f t="shared" si="16"/>
        <v>0.42285569843683574</v>
      </c>
    </row>
    <row r="362" spans="4:6" ht="15">
      <c r="D362" s="4">
        <f t="shared" si="17"/>
        <v>25.342857142857675</v>
      </c>
      <c r="E362" s="4">
        <f t="shared" si="15"/>
        <v>0.4184213680860974</v>
      </c>
      <c r="F362" s="4">
        <f t="shared" si="16"/>
        <v>0.4184213680860974</v>
      </c>
    </row>
    <row r="363" spans="4:6" ht="15">
      <c r="D363" s="4">
        <f t="shared" si="17"/>
        <v>25.352857142857676</v>
      </c>
      <c r="E363" s="4">
        <f t="shared" si="15"/>
        <v>0.41395239628619523</v>
      </c>
      <c r="F363" s="4">
        <f t="shared" si="16"/>
        <v>0.41395239628619523</v>
      </c>
    </row>
    <row r="364" spans="4:6" ht="15">
      <c r="D364" s="4">
        <f t="shared" si="17"/>
        <v>25.362857142857678</v>
      </c>
      <c r="E364" s="4">
        <f t="shared" si="15"/>
        <v>0.4094508953378791</v>
      </c>
      <c r="F364" s="4">
        <f t="shared" si="16"/>
        <v>0.4094508953378791</v>
      </c>
    </row>
    <row r="365" spans="4:6" ht="15">
      <c r="D365" s="4">
        <f t="shared" si="17"/>
        <v>25.37285714285768</v>
      </c>
      <c r="E365" s="4">
        <f t="shared" si="15"/>
        <v>0.4049189737993945</v>
      </c>
      <c r="F365" s="4">
        <f t="shared" si="16"/>
        <v>0.4049189737993945</v>
      </c>
    </row>
    <row r="366" spans="4:6" ht="15">
      <c r="D366" s="4">
        <f t="shared" si="17"/>
        <v>25.38285714285768</v>
      </c>
      <c r="E366" s="4">
        <f t="shared" si="15"/>
        <v>0.40035873488331397</v>
      </c>
      <c r="F366" s="4">
        <f t="shared" si="16"/>
        <v>0.40035873488331397</v>
      </c>
    </row>
    <row r="367" spans="4:6" ht="15">
      <c r="D367" s="4">
        <f t="shared" si="17"/>
        <v>25.392857142857682</v>
      </c>
      <c r="E367" s="4">
        <f t="shared" si="15"/>
        <v>0.39577227487616445</v>
      </c>
      <c r="F367" s="4">
        <f t="shared" si="16"/>
        <v>0.39577227487616445</v>
      </c>
    </row>
    <row r="368" spans="4:6" ht="15">
      <c r="D368" s="4">
        <f t="shared" si="17"/>
        <v>25.402857142857684</v>
      </c>
      <c r="E368" s="4">
        <f t="shared" si="15"/>
        <v>0.3911616815824472</v>
      </c>
      <c r="F368" s="4">
        <f t="shared" si="16"/>
        <v>0.3911616815824472</v>
      </c>
    </row>
    <row r="369" spans="4:6" ht="15">
      <c r="D369" s="4">
        <f t="shared" si="17"/>
        <v>25.412857142857685</v>
      </c>
      <c r="E369" s="4">
        <f t="shared" si="15"/>
        <v>0.3865290327945938</v>
      </c>
      <c r="F369" s="4">
        <f t="shared" si="16"/>
        <v>0.3865290327945938</v>
      </c>
    </row>
    <row r="370" spans="4:6" ht="15">
      <c r="D370" s="4">
        <f t="shared" si="17"/>
        <v>25.422857142857687</v>
      </c>
      <c r="E370" s="4">
        <f t="shared" si="15"/>
        <v>0.381876394790351</v>
      </c>
      <c r="F370" s="4">
        <f t="shared" si="16"/>
        <v>0.381876394790351</v>
      </c>
    </row>
    <row r="371" spans="4:6" ht="15">
      <c r="D371" s="4">
        <f t="shared" si="17"/>
        <v>25.43285714285769</v>
      </c>
      <c r="E371" s="4">
        <f t="shared" si="15"/>
        <v>0.37720582085902976</v>
      </c>
      <c r="F371" s="4">
        <f t="shared" si="16"/>
        <v>0.37720582085902976</v>
      </c>
    </row>
    <row r="372" spans="4:6" ht="15">
      <c r="D372" s="4">
        <f t="shared" si="17"/>
        <v>25.44285714285769</v>
      </c>
      <c r="E372" s="4">
        <f t="shared" si="15"/>
        <v>0.37251934985800017</v>
      </c>
      <c r="F372" s="4">
        <f t="shared" si="16"/>
        <v>0.37251934985800017</v>
      </c>
    </row>
    <row r="373" spans="4:6" ht="15">
      <c r="D373" s="4">
        <f t="shared" si="17"/>
        <v>25.45285714285769</v>
      </c>
      <c r="E373" s="4">
        <f t="shared" si="15"/>
        <v>0.3678190048007553</v>
      </c>
      <c r="F373" s="4">
        <f t="shared" si="16"/>
        <v>0.3678190048007553</v>
      </c>
    </row>
    <row r="374" spans="4:6" ht="15">
      <c r="D374" s="4">
        <f t="shared" si="17"/>
        <v>25.462857142857693</v>
      </c>
      <c r="E374" s="4">
        <f t="shared" si="15"/>
        <v>0.3631067914778066</v>
      </c>
      <c r="F374" s="4">
        <f t="shared" si="16"/>
        <v>0.3631067914778066</v>
      </c>
    </row>
    <row r="375" spans="4:6" ht="15">
      <c r="D375" s="4">
        <f t="shared" si="17"/>
        <v>25.472857142857695</v>
      </c>
      <c r="E375" s="4">
        <f t="shared" si="15"/>
        <v>0.3583846971116165</v>
      </c>
      <c r="F375" s="4">
        <f t="shared" si="16"/>
        <v>0.3583846971116165</v>
      </c>
    </row>
    <row r="376" spans="4:6" ht="15">
      <c r="D376" s="4">
        <f t="shared" si="17"/>
        <v>25.482857142857696</v>
      </c>
      <c r="E376" s="4">
        <f t="shared" si="15"/>
        <v>0.3536546890467073</v>
      </c>
      <c r="F376" s="4">
        <f t="shared" si="16"/>
        <v>0.3536546890467073</v>
      </c>
    </row>
    <row r="377" spans="4:6" ht="15">
      <c r="D377" s="4">
        <f t="shared" si="17"/>
        <v>25.492857142857698</v>
      </c>
      <c r="E377" s="4">
        <f t="shared" si="15"/>
        <v>0.34891871347602954</v>
      </c>
      <c r="F377" s="4">
        <f t="shared" si="16"/>
        <v>0.34891871347602954</v>
      </c>
    </row>
    <row r="378" spans="4:6" ht="15">
      <c r="D378" s="4">
        <f t="shared" si="17"/>
        <v>25.5028571428577</v>
      </c>
      <c r="E378" s="4">
        <f t="shared" si="15"/>
        <v>0.3441786942046024</v>
      </c>
      <c r="F378" s="4">
        <f t="shared" si="16"/>
        <v>0.3441786942046024</v>
      </c>
    </row>
    <row r="379" spans="4:6" ht="15">
      <c r="D379" s="4">
        <f t="shared" si="17"/>
        <v>25.5128571428577</v>
      </c>
      <c r="E379" s="4">
        <f t="shared" si="15"/>
        <v>0.33943653145138136</v>
      </c>
      <c r="F379" s="4">
        <f t="shared" si="16"/>
        <v>0.33943653145138136</v>
      </c>
    </row>
    <row r="380" spans="4:6" ht="15">
      <c r="D380" s="4">
        <f t="shared" si="17"/>
        <v>25.522857142857703</v>
      </c>
      <c r="E380" s="4">
        <f t="shared" si="15"/>
        <v>0.3346941006902384</v>
      </c>
      <c r="F380" s="4">
        <f t="shared" si="16"/>
        <v>0.3346941006902384</v>
      </c>
    </row>
    <row r="381" spans="4:6" ht="15">
      <c r="D381" s="4">
        <f t="shared" si="17"/>
        <v>25.532857142857704</v>
      </c>
      <c r="E381" s="4">
        <f t="shared" si="15"/>
        <v>0.32995325153087834</v>
      </c>
      <c r="F381" s="4">
        <f t="shared" si="16"/>
        <v>0.32995325153087834</v>
      </c>
    </row>
    <row r="382" spans="4:6" ht="15">
      <c r="D382" s="4">
        <f t="shared" si="17"/>
        <v>25.542857142857706</v>
      </c>
      <c r="E382" s="4">
        <f t="shared" si="15"/>
        <v>0.3252158066404464</v>
      </c>
      <c r="F382" s="4">
        <f t="shared" si="16"/>
        <v>0.3252158066404464</v>
      </c>
    </row>
    <row r="383" spans="4:6" ht="15">
      <c r="D383" s="4">
        <f t="shared" si="17"/>
        <v>25.552857142857707</v>
      </c>
      <c r="E383" s="4">
        <f t="shared" si="15"/>
        <v>0.32048356070651896</v>
      </c>
      <c r="F383" s="4">
        <f t="shared" si="16"/>
        <v>0.32048356070651896</v>
      </c>
    </row>
    <row r="384" spans="4:6" ht="15">
      <c r="D384" s="4">
        <f t="shared" si="17"/>
        <v>25.56285714285771</v>
      </c>
      <c r="E384" s="4">
        <f t="shared" si="15"/>
        <v>0.3157582794421011</v>
      </c>
      <c r="F384" s="4">
        <f t="shared" si="16"/>
        <v>0.3157582794421011</v>
      </c>
    </row>
    <row r="385" spans="4:6" ht="15">
      <c r="D385" s="4">
        <f t="shared" si="17"/>
        <v>25.57285714285771</v>
      </c>
      <c r="E385" s="4">
        <f t="shared" si="15"/>
        <v>0.31104169863318964</v>
      </c>
      <c r="F385" s="4">
        <f t="shared" si="16"/>
        <v>0.31104169863318964</v>
      </c>
    </row>
    <row r="386" spans="4:6" ht="15">
      <c r="D386" s="4">
        <f t="shared" si="17"/>
        <v>25.582857142857712</v>
      </c>
      <c r="E386" s="4">
        <f t="shared" si="15"/>
        <v>0.3063355232293938</v>
      </c>
      <c r="F386" s="4">
        <f t="shared" si="16"/>
        <v>0.3063355232293938</v>
      </c>
    </row>
    <row r="387" spans="4:6" ht="15">
      <c r="D387" s="4">
        <f t="shared" si="17"/>
        <v>25.592857142857714</v>
      </c>
      <c r="E387" s="4">
        <f t="shared" si="15"/>
        <v>0.3016414264780403</v>
      </c>
      <c r="F387" s="4">
        <f t="shared" si="16"/>
        <v>0.3016414264780403</v>
      </c>
    </row>
    <row r="388" spans="4:6" ht="15">
      <c r="D388" s="4">
        <f t="shared" si="17"/>
        <v>25.602857142857715</v>
      </c>
      <c r="E388" s="4">
        <f t="shared" si="15"/>
        <v>0.2969610491021239</v>
      </c>
      <c r="F388" s="4">
        <f t="shared" si="16"/>
        <v>0.2969610491021239</v>
      </c>
    </row>
    <row r="389" spans="4:6" ht="15">
      <c r="D389" s="4">
        <f t="shared" si="17"/>
        <v>25.612857142857717</v>
      </c>
      <c r="E389" s="4">
        <f t="shared" si="15"/>
        <v>0.29229599852239835</v>
      </c>
      <c r="F389" s="4">
        <f t="shared" si="16"/>
        <v>0.29229599852239835</v>
      </c>
    </row>
    <row r="390" spans="4:6" ht="15">
      <c r="D390" s="4">
        <f t="shared" si="17"/>
        <v>25.62285714285772</v>
      </c>
      <c r="E390" s="4">
        <f t="shared" si="15"/>
        <v>0.28764784812384103</v>
      </c>
      <c r="F390" s="4">
        <f t="shared" si="16"/>
        <v>0.28764784812384103</v>
      </c>
    </row>
    <row r="391" spans="4:6" ht="15">
      <c r="D391" s="4">
        <f t="shared" si="17"/>
        <v>25.63285714285772</v>
      </c>
      <c r="E391" s="4">
        <f t="shared" si="15"/>
        <v>0.28301813656665564</v>
      </c>
      <c r="F391" s="4">
        <f t="shared" si="16"/>
        <v>0.28301813656665564</v>
      </c>
    </row>
    <row r="392" spans="4:6" ht="15">
      <c r="D392" s="4">
        <f t="shared" si="17"/>
        <v>25.64285714285772</v>
      </c>
      <c r="E392" s="4">
        <f t="shared" si="15"/>
        <v>0.27840836714192047</v>
      </c>
      <c r="F392" s="4">
        <f t="shared" si="16"/>
        <v>0.27840836714192047</v>
      </c>
    </row>
    <row r="393" spans="4:6" ht="15">
      <c r="D393" s="4">
        <f t="shared" si="17"/>
        <v>25.652857142857723</v>
      </c>
      <c r="E393" s="4">
        <f t="shared" si="15"/>
        <v>0.27382000717192057</v>
      </c>
      <c r="F393" s="4">
        <f t="shared" si="16"/>
        <v>0.27382000717192057</v>
      </c>
    </row>
    <row r="394" spans="4:6" ht="15">
      <c r="D394" s="4">
        <f t="shared" si="17"/>
        <v>25.662857142857725</v>
      </c>
      <c r="E394" s="4">
        <f t="shared" si="15"/>
        <v>0.26925448745514685</v>
      </c>
      <c r="F394" s="4">
        <f t="shared" si="16"/>
        <v>0.26925448745514685</v>
      </c>
    </row>
    <row r="395" spans="4:6" ht="15">
      <c r="D395" s="4">
        <f t="shared" si="17"/>
        <v>25.672857142857726</v>
      </c>
      <c r="E395" s="4">
        <f t="shared" si="15"/>
        <v>0.2647132017558802</v>
      </c>
      <c r="F395" s="4">
        <f t="shared" si="16"/>
        <v>0.2647132017558802</v>
      </c>
    </row>
    <row r="396" spans="4:6" ht="15">
      <c r="D396" s="4">
        <f t="shared" si="17"/>
        <v>25.682857142857728</v>
      </c>
      <c r="E396" s="4">
        <f t="shared" si="15"/>
        <v>0.2601975063382211</v>
      </c>
      <c r="F396" s="4">
        <f t="shared" si="16"/>
        <v>0.2601975063382211</v>
      </c>
    </row>
    <row r="397" spans="4:6" ht="15">
      <c r="D397" s="4">
        <f t="shared" si="17"/>
        <v>25.69285714285773</v>
      </c>
      <c r="E397" s="4">
        <f t="shared" si="15"/>
        <v>0.2557087195443685</v>
      </c>
      <c r="F397" s="4">
        <f t="shared" si="16"/>
        <v>0.2557087195443685</v>
      </c>
    </row>
    <row r="398" spans="4:6" ht="15">
      <c r="D398" s="4">
        <f t="shared" si="17"/>
        <v>25.70285714285773</v>
      </c>
      <c r="E398" s="4">
        <f t="shared" si="15"/>
        <v>0.2512481214168916</v>
      </c>
      <c r="F398" s="4">
        <f t="shared" si="16"/>
        <v>0.2512481214168916</v>
      </c>
    </row>
    <row r="399" spans="4:6" ht="15">
      <c r="D399" s="4">
        <f t="shared" si="17"/>
        <v>25.712857142857732</v>
      </c>
      <c r="E399" s="4">
        <f t="shared" si="15"/>
        <v>0.24681695336468504</v>
      </c>
      <c r="F399" s="4">
        <f t="shared" si="16"/>
        <v>0.24681695336468504</v>
      </c>
    </row>
    <row r="400" spans="4:6" ht="15">
      <c r="D400" s="4">
        <f t="shared" si="17"/>
        <v>25.722857142857734</v>
      </c>
      <c r="E400" s="4">
        <f t="shared" si="15"/>
        <v>0.24241641787224405</v>
      </c>
      <c r="F400" s="4">
        <f t="shared" si="16"/>
        <v>0.24241641787224405</v>
      </c>
    </row>
    <row r="401" spans="4:6" ht="15">
      <c r="D401" s="4">
        <f t="shared" si="17"/>
        <v>25.732857142857736</v>
      </c>
      <c r="E401" s="4">
        <f t="shared" si="15"/>
        <v>0.23804767825184212</v>
      </c>
      <c r="F401" s="4">
        <f t="shared" si="16"/>
        <v>0.23804767825184212</v>
      </c>
    </row>
    <row r="402" spans="4:6" ht="15">
      <c r="D402" s="4">
        <f t="shared" si="17"/>
        <v>25.742857142857737</v>
      </c>
      <c r="E402" s="4">
        <f t="shared" si="15"/>
        <v>0.233711858438143</v>
      </c>
      <c r="F402" s="4">
        <f t="shared" si="16"/>
        <v>0.233711858438143</v>
      </c>
    </row>
    <row r="403" spans="4:6" ht="15">
      <c r="D403" s="4">
        <f t="shared" si="17"/>
        <v>25.75285714285774</v>
      </c>
      <c r="E403" s="4">
        <f t="shared" si="15"/>
        <v>0.2294100428247309</v>
      </c>
      <c r="F403" s="4">
        <f t="shared" si="16"/>
        <v>0.2294100428247309</v>
      </c>
    </row>
    <row r="404" spans="4:6" ht="15">
      <c r="D404" s="4">
        <f t="shared" si="17"/>
        <v>25.76285714285774</v>
      </c>
      <c r="E404" s="4">
        <f t="shared" si="15"/>
        <v>0.22514327614199323</v>
      </c>
      <c r="F404" s="4">
        <f t="shared" si="16"/>
        <v>0.22514327614199323</v>
      </c>
    </row>
    <row r="405" spans="4:6" ht="15">
      <c r="D405" s="4">
        <f t="shared" si="17"/>
        <v>25.77285714285774</v>
      </c>
      <c r="E405" s="4">
        <f t="shared" si="15"/>
        <v>0.22091256337574522</v>
      </c>
      <c r="F405" s="4">
        <f t="shared" si="16"/>
        <v>0.22091256337574522</v>
      </c>
    </row>
    <row r="406" spans="4:6" ht="15">
      <c r="D406" s="4">
        <f t="shared" si="17"/>
        <v>25.782857142857743</v>
      </c>
      <c r="E406" s="4">
        <f t="shared" si="15"/>
        <v>0.2167188697259416</v>
      </c>
      <c r="F406" s="4">
        <f t="shared" si="16"/>
        <v>0.2167188697259416</v>
      </c>
    </row>
    <row r="407" spans="4:6" ht="15">
      <c r="D407" s="4">
        <f t="shared" si="17"/>
        <v>25.792857142857745</v>
      </c>
      <c r="E407" s="4">
        <f aca="true" t="shared" si="18" ref="E407:E470">NORMDIST(D407,$D$1,$D$4,0)</f>
        <v>0.21256312060477756</v>
      </c>
      <c r="F407" s="4">
        <f aca="true" t="shared" si="19" ref="F407:F470">IF(AND(D407&gt;=$D$16,D407&lt;=$D$17),E407,"")</f>
        <v>0.21256312060477756</v>
      </c>
    </row>
    <row r="408" spans="4:6" ht="15">
      <c r="D408" s="4">
        <f aca="true" t="shared" si="20" ref="D408:D471">D407+0.01</f>
        <v>25.802857142857746</v>
      </c>
      <c r="E408" s="4">
        <f t="shared" si="18"/>
        <v>0.20844620167344108</v>
      </c>
      <c r="F408" s="4">
        <f t="shared" si="19"/>
        <v>0.20844620167344108</v>
      </c>
    </row>
    <row r="409" spans="4:6" ht="15">
      <c r="D409" s="4">
        <f t="shared" si="20"/>
        <v>25.812857142857748</v>
      </c>
      <c r="E409" s="4">
        <f t="shared" si="18"/>
        <v>0.20436895891674087</v>
      </c>
      <c r="F409" s="4">
        <f t="shared" si="19"/>
        <v>0.20436895891674087</v>
      </c>
    </row>
    <row r="410" spans="4:6" ht="15">
      <c r="D410" s="4">
        <f t="shared" si="20"/>
        <v>25.82285714285775</v>
      </c>
      <c r="E410" s="4">
        <f t="shared" si="18"/>
        <v>0.2003321987547958</v>
      </c>
      <c r="F410" s="4">
        <f t="shared" si="19"/>
        <v>0.2003321987547958</v>
      </c>
    </row>
    <row r="411" spans="4:6" ht="15">
      <c r="D411" s="4">
        <f t="shared" si="20"/>
        <v>25.83285714285775</v>
      </c>
      <c r="E411" s="4">
        <f t="shared" si="18"/>
        <v>0.196336688190939</v>
      </c>
      <c r="F411" s="4">
        <f t="shared" si="19"/>
        <v>0.196336688190939</v>
      </c>
    </row>
    <row r="412" spans="4:6" ht="15">
      <c r="D412" s="4">
        <f t="shared" si="20"/>
        <v>25.842857142857753</v>
      </c>
      <c r="E412" s="4">
        <f t="shared" si="18"/>
        <v>0.1923831549949549</v>
      </c>
      <c r="F412" s="4">
        <f t="shared" si="19"/>
        <v>0.1923831549949549</v>
      </c>
    </row>
    <row r="413" spans="4:6" ht="15">
      <c r="D413" s="4">
        <f t="shared" si="20"/>
        <v>25.852857142857754</v>
      </c>
      <c r="E413" s="4">
        <f t="shared" si="18"/>
        <v>0.18847228792073986</v>
      </c>
      <c r="F413" s="4">
        <f t="shared" si="19"/>
        <v>0.18847228792073986</v>
      </c>
    </row>
    <row r="414" spans="4:6" ht="15">
      <c r="D414" s="4">
        <f t="shared" si="20"/>
        <v>25.862857142857756</v>
      </c>
      <c r="E414" s="4">
        <f t="shared" si="18"/>
        <v>0.18460473695744448</v>
      </c>
      <c r="F414" s="4">
        <f t="shared" si="19"/>
        <v>0.18460473695744448</v>
      </c>
    </row>
    <row r="415" spans="4:6" ht="15">
      <c r="D415" s="4">
        <f t="shared" si="20"/>
        <v>25.872857142857757</v>
      </c>
      <c r="E415" s="4">
        <f t="shared" si="18"/>
        <v>0.18078111361313298</v>
      </c>
      <c r="F415" s="4">
        <f t="shared" si="19"/>
        <v>0.18078111361313298</v>
      </c>
    </row>
    <row r="416" spans="4:6" ht="15">
      <c r="D416" s="4">
        <f t="shared" si="20"/>
        <v>25.88285714285776</v>
      </c>
      <c r="E416" s="4">
        <f t="shared" si="18"/>
        <v>0.17700199122996738</v>
      </c>
      <c r="F416" s="4">
        <f t="shared" si="19"/>
        <v>0.17700199122996738</v>
      </c>
    </row>
    <row r="417" spans="4:6" ht="15">
      <c r="D417" s="4">
        <f t="shared" si="20"/>
        <v>25.89285714285776</v>
      </c>
      <c r="E417" s="4">
        <f t="shared" si="18"/>
        <v>0.17326790532990338</v>
      </c>
      <c r="F417" s="4">
        <f t="shared" si="19"/>
        <v>0.17326790532990338</v>
      </c>
    </row>
    <row r="418" spans="4:6" ht="15">
      <c r="D418" s="4">
        <f t="shared" si="20"/>
        <v>25.902857142857762</v>
      </c>
      <c r="E418" s="4">
        <f t="shared" si="18"/>
        <v>0.16957935398986362</v>
      </c>
      <c r="F418" s="4">
        <f t="shared" si="19"/>
        <v>0.16957935398986362</v>
      </c>
    </row>
    <row r="419" spans="4:6" ht="15">
      <c r="D419" s="4">
        <f t="shared" si="20"/>
        <v>25.912857142857764</v>
      </c>
      <c r="E419" s="4">
        <f t="shared" si="18"/>
        <v>0.1659367982453359</v>
      </c>
      <c r="F419" s="4">
        <f t="shared" si="19"/>
        <v>0.1659367982453359</v>
      </c>
    </row>
    <row r="420" spans="4:6" ht="15">
      <c r="D420" s="4">
        <f t="shared" si="20"/>
        <v>25.922857142857765</v>
      </c>
      <c r="E420" s="4">
        <f t="shared" si="18"/>
        <v>0.162340662521327</v>
      </c>
      <c r="F420" s="4">
        <f t="shared" si="19"/>
        <v>0.162340662521327</v>
      </c>
    </row>
    <row r="421" spans="4:6" ht="15">
      <c r="D421" s="4">
        <f t="shared" si="20"/>
        <v>25.932857142857767</v>
      </c>
      <c r="E421" s="4">
        <f t="shared" si="18"/>
        <v>0.15879133508958887</v>
      </c>
      <c r="F421" s="4">
        <f t="shared" si="19"/>
        <v>0.15879133508958887</v>
      </c>
    </row>
    <row r="422" spans="4:6" ht="15">
      <c r="D422" s="4">
        <f t="shared" si="20"/>
        <v>25.94285714285777</v>
      </c>
      <c r="E422" s="4">
        <f t="shared" si="18"/>
        <v>0.15528916855102043</v>
      </c>
      <c r="F422" s="4">
        <f t="shared" si="19"/>
        <v>0.15528916855102043</v>
      </c>
    </row>
    <row r="423" spans="4:6" ht="15">
      <c r="D423" s="4">
        <f t="shared" si="20"/>
        <v>25.95285714285777</v>
      </c>
      <c r="E423" s="4">
        <f t="shared" si="18"/>
        <v>0.1518344803421394</v>
      </c>
      <c r="F423" s="4">
        <f t="shared" si="19"/>
        <v>0.1518344803421394</v>
      </c>
    </row>
    <row r="424" spans="4:6" ht="15">
      <c r="D424" s="4">
        <f t="shared" si="20"/>
        <v>25.96285714285777</v>
      </c>
      <c r="E424" s="4">
        <f t="shared" si="18"/>
        <v>0.14842755326450813</v>
      </c>
      <c r="F424" s="4">
        <f t="shared" si="19"/>
        <v>0.14842755326450813</v>
      </c>
    </row>
    <row r="425" spans="4:6" ht="15">
      <c r="D425" s="4">
        <f t="shared" si="20"/>
        <v>25.972857142857773</v>
      </c>
      <c r="E425" s="4">
        <f t="shared" si="18"/>
        <v>0.14506863603599218</v>
      </c>
      <c r="F425" s="4">
        <f t="shared" si="19"/>
        <v>0.14506863603599218</v>
      </c>
    </row>
    <row r="426" spans="4:6" ht="15">
      <c r="D426" s="4">
        <f t="shared" si="20"/>
        <v>25.982857142857775</v>
      </c>
      <c r="E426" s="4">
        <f t="shared" si="18"/>
        <v>0.1417579438627249</v>
      </c>
      <c r="F426" s="4">
        <f t="shared" si="19"/>
        <v>0.1417579438627249</v>
      </c>
    </row>
    <row r="427" spans="4:6" ht="15">
      <c r="D427" s="4">
        <f t="shared" si="20"/>
        <v>25.992857142857776</v>
      </c>
      <c r="E427" s="4">
        <f t="shared" si="18"/>
        <v>0.13849565903064834</v>
      </c>
      <c r="F427" s="4">
        <f t="shared" si="19"/>
        <v>0.13849565903064834</v>
      </c>
    </row>
    <row r="428" spans="4:6" ht="15">
      <c r="D428" s="4">
        <f t="shared" si="20"/>
        <v>26.002857142857778</v>
      </c>
      <c r="E428" s="4">
        <f t="shared" si="18"/>
        <v>0.13528193151550053</v>
      </c>
      <c r="F428" s="4">
        <f t="shared" si="19"/>
        <v>0.13528193151550053</v>
      </c>
    </row>
    <row r="429" spans="4:6" ht="15">
      <c r="D429" s="4">
        <f t="shared" si="20"/>
        <v>26.01285714285778</v>
      </c>
      <c r="E429" s="4">
        <f t="shared" si="18"/>
        <v>0.13211687961011817</v>
      </c>
      <c r="F429" s="4">
        <f t="shared" si="19"/>
        <v>0.13211687961011817</v>
      </c>
    </row>
    <row r="430" spans="4:6" ht="15">
      <c r="D430" s="4">
        <f t="shared" si="20"/>
        <v>26.02285714285778</v>
      </c>
      <c r="E430" s="4">
        <f t="shared" si="18"/>
        <v>0.12900059056792845</v>
      </c>
      <c r="F430" s="4">
        <f t="shared" si="19"/>
        <v>0.12900059056792845</v>
      </c>
    </row>
    <row r="431" spans="4:6" ht="15">
      <c r="D431" s="4">
        <f t="shared" si="20"/>
        <v>26.032857142857782</v>
      </c>
      <c r="E431" s="4">
        <f t="shared" si="18"/>
        <v>0.12593312126150583</v>
      </c>
      <c r="F431" s="4">
        <f t="shared" si="19"/>
        <v>0.12593312126150583</v>
      </c>
    </row>
    <row r="432" spans="4:6" ht="15">
      <c r="D432" s="4">
        <f t="shared" si="20"/>
        <v>26.042857142857784</v>
      </c>
      <c r="E432" s="4">
        <f t="shared" si="18"/>
        <v>0.12291449885507613</v>
      </c>
      <c r="F432" s="4">
        <f t="shared" si="19"/>
        <v>0.12291449885507613</v>
      </c>
    </row>
    <row r="433" spans="4:6" ht="15">
      <c r="D433" s="4">
        <f t="shared" si="20"/>
        <v>26.052857142857786</v>
      </c>
      <c r="E433" s="4">
        <f t="shared" si="18"/>
        <v>0.11994472148985834</v>
      </c>
      <c r="F433" s="4">
        <f t="shared" si="19"/>
        <v>0.11994472148985834</v>
      </c>
    </row>
    <row r="434" spans="4:6" ht="15">
      <c r="D434" s="4">
        <f t="shared" si="20"/>
        <v>26.062857142857787</v>
      </c>
      <c r="E434" s="4">
        <f t="shared" si="18"/>
        <v>0.11702375898114183</v>
      </c>
      <c r="F434" s="4">
        <f t="shared" si="19"/>
        <v>0.11702375898114183</v>
      </c>
    </row>
    <row r="435" spans="4:6" ht="15">
      <c r="D435" s="4">
        <f t="shared" si="20"/>
        <v>26.07285714285779</v>
      </c>
      <c r="E435" s="4">
        <f t="shared" si="18"/>
        <v>0.11415155352600845</v>
      </c>
      <c r="F435" s="4">
        <f t="shared" si="19"/>
        <v>0.11415155352600845</v>
      </c>
    </row>
    <row r="436" spans="4:6" ht="15">
      <c r="D436" s="4">
        <f t="shared" si="20"/>
        <v>26.08285714285779</v>
      </c>
      <c r="E436" s="4">
        <f t="shared" si="18"/>
        <v>0.11132802042062079</v>
      </c>
      <c r="F436" s="4">
        <f t="shared" si="19"/>
        <v>0.11132802042062079</v>
      </c>
    </row>
    <row r="437" spans="4:6" ht="15">
      <c r="D437" s="4">
        <f t="shared" si="20"/>
        <v>26.092857142857792</v>
      </c>
      <c r="E437" s="4">
        <f t="shared" si="18"/>
        <v>0.10855304878600924</v>
      </c>
      <c r="F437" s="4">
        <f t="shared" si="19"/>
        <v>0.10855304878600924</v>
      </c>
    </row>
    <row r="438" spans="4:6" ht="15">
      <c r="D438" s="4">
        <f t="shared" si="20"/>
        <v>26.102857142857793</v>
      </c>
      <c r="E438" s="4">
        <f t="shared" si="18"/>
        <v>0.10582650230130826</v>
      </c>
      <c r="F438" s="4">
        <f t="shared" si="19"/>
        <v>0.10582650230130826</v>
      </c>
    </row>
    <row r="439" spans="4:6" ht="15">
      <c r="D439" s="4">
        <f t="shared" si="20"/>
        <v>26.112857142857795</v>
      </c>
      <c r="E439" s="4">
        <f t="shared" si="18"/>
        <v>0.10314821994340458</v>
      </c>
      <c r="F439" s="4">
        <f t="shared" si="19"/>
        <v>0.10314821994340458</v>
      </c>
    </row>
    <row r="440" spans="4:6" ht="15">
      <c r="D440" s="4">
        <f t="shared" si="20"/>
        <v>26.122857142857796</v>
      </c>
      <c r="E440" s="4">
        <f t="shared" si="18"/>
        <v>0.1005180167319798</v>
      </c>
      <c r="F440" s="4">
        <f t="shared" si="19"/>
        <v>0.1005180167319798</v>
      </c>
    </row>
    <row r="441" spans="4:6" ht="15">
      <c r="D441" s="4">
        <f t="shared" si="20"/>
        <v>26.132857142857798</v>
      </c>
      <c r="E441" s="4">
        <f t="shared" si="18"/>
        <v>0.09793568447894666</v>
      </c>
      <c r="F441" s="4">
        <f t="shared" si="19"/>
        <v>0.09793568447894666</v>
      </c>
    </row>
    <row r="442" spans="4:6" ht="15">
      <c r="D442" s="4">
        <f t="shared" si="20"/>
        <v>26.1428571428578</v>
      </c>
      <c r="E442" s="4">
        <f t="shared" si="18"/>
        <v>0.09540099254129766</v>
      </c>
      <c r="F442" s="4">
        <f t="shared" si="19"/>
        <v>0.09540099254129766</v>
      </c>
    </row>
    <row r="443" spans="4:6" ht="15">
      <c r="D443" s="4">
        <f t="shared" si="20"/>
        <v>26.1528571428578</v>
      </c>
      <c r="E443" s="4">
        <f t="shared" si="18"/>
        <v>0.09291368857640561</v>
      </c>
      <c r="F443" s="4">
        <f t="shared" si="19"/>
        <v>0.09291368857640561</v>
      </c>
    </row>
    <row r="444" spans="4:6" ht="15">
      <c r="D444" s="4">
        <f t="shared" si="20"/>
        <v>26.162857142857803</v>
      </c>
      <c r="E444" s="4">
        <f t="shared" si="18"/>
        <v>0.09047349929883594</v>
      </c>
      <c r="F444" s="4">
        <f t="shared" si="19"/>
        <v>0.09047349929883594</v>
      </c>
    </row>
    <row r="445" spans="4:6" ht="15">
      <c r="D445" s="4">
        <f t="shared" si="20"/>
        <v>26.172857142857804</v>
      </c>
      <c r="E445" s="4">
        <f t="shared" si="18"/>
        <v>0.08808013123775414</v>
      </c>
      <c r="F445" s="4">
        <f t="shared" si="19"/>
        <v>0.08808013123775414</v>
      </c>
    </row>
    <row r="446" spans="4:6" ht="15">
      <c r="D446" s="4">
        <f t="shared" si="20"/>
        <v>26.182857142857806</v>
      </c>
      <c r="E446" s="4">
        <f t="shared" si="18"/>
        <v>0.08573327149403323</v>
      </c>
      <c r="F446" s="4">
        <f t="shared" si="19"/>
        <v>0.08573327149403323</v>
      </c>
    </row>
    <row r="447" spans="4:6" ht="15">
      <c r="D447" s="4">
        <f t="shared" si="20"/>
        <v>26.192857142857807</v>
      </c>
      <c r="E447" s="4">
        <f t="shared" si="18"/>
        <v>0.08343258849619128</v>
      </c>
      <c r="F447" s="4">
        <f t="shared" si="19"/>
        <v>0.08343258849619128</v>
      </c>
    </row>
    <row r="448" spans="4:6" ht="15">
      <c r="D448" s="4">
        <f t="shared" si="20"/>
        <v>26.20285714285781</v>
      </c>
      <c r="E448" s="4">
        <f t="shared" si="18"/>
        <v>0.08117773275431238</v>
      </c>
      <c r="F448" s="4">
        <f t="shared" si="19"/>
      </c>
    </row>
    <row r="449" spans="4:6" ht="15">
      <c r="D449" s="4">
        <f t="shared" si="20"/>
        <v>26.21285714285781</v>
      </c>
      <c r="E449" s="4">
        <f t="shared" si="18"/>
        <v>0.0789683376111309</v>
      </c>
      <c r="F449" s="4">
        <f t="shared" si="19"/>
      </c>
    </row>
    <row r="450" spans="4:6" ht="15">
      <c r="D450" s="4">
        <f t="shared" si="20"/>
        <v>26.222857142857812</v>
      </c>
      <c r="E450" s="4">
        <f t="shared" si="18"/>
        <v>0.0768040199894834</v>
      </c>
      <c r="F450" s="4">
        <f t="shared" si="19"/>
      </c>
    </row>
    <row r="451" spans="4:6" ht="15">
      <c r="D451" s="4">
        <f t="shared" si="20"/>
        <v>26.232857142857814</v>
      </c>
      <c r="E451" s="4">
        <f t="shared" si="18"/>
        <v>0.07468438113535965</v>
      </c>
      <c r="F451" s="4">
        <f t="shared" si="19"/>
      </c>
    </row>
    <row r="452" spans="4:6" ht="15">
      <c r="D452" s="4">
        <f t="shared" si="20"/>
        <v>26.242857142857815</v>
      </c>
      <c r="E452" s="4">
        <f t="shared" si="18"/>
        <v>0.07260900735581087</v>
      </c>
      <c r="F452" s="4">
        <f t="shared" si="19"/>
      </c>
    </row>
    <row r="453" spans="4:6" ht="15">
      <c r="D453" s="4">
        <f t="shared" si="20"/>
        <v>26.252857142857817</v>
      </c>
      <c r="E453" s="4">
        <f t="shared" si="18"/>
        <v>0.07057747075100049</v>
      </c>
      <c r="F453" s="4">
        <f t="shared" si="19"/>
      </c>
    </row>
    <row r="454" spans="4:6" ht="15">
      <c r="D454" s="4">
        <f t="shared" si="20"/>
        <v>26.26285714285782</v>
      </c>
      <c r="E454" s="4">
        <f t="shared" si="18"/>
        <v>0.06858932993971024</v>
      </c>
      <c r="F454" s="4">
        <f t="shared" si="19"/>
      </c>
    </row>
    <row r="455" spans="4:6" ht="15">
      <c r="D455" s="4">
        <f t="shared" si="20"/>
        <v>26.27285714285782</v>
      </c>
      <c r="E455" s="4">
        <f t="shared" si="18"/>
        <v>0.06664413077764234</v>
      </c>
      <c r="F455" s="4">
        <f t="shared" si="19"/>
      </c>
    </row>
    <row r="456" spans="4:6" ht="15">
      <c r="D456" s="4">
        <f t="shared" si="20"/>
        <v>26.28285714285782</v>
      </c>
      <c r="E456" s="4">
        <f t="shared" si="18"/>
        <v>0.06474140706788638</v>
      </c>
      <c r="F456" s="4">
        <f t="shared" si="19"/>
      </c>
    </row>
    <row r="457" spans="4:6" ht="15">
      <c r="D457" s="4">
        <f t="shared" si="20"/>
        <v>26.292857142857823</v>
      </c>
      <c r="E457" s="4">
        <f t="shared" si="18"/>
        <v>0.0628806812629489</v>
      </c>
      <c r="F457" s="4">
        <f t="shared" si="19"/>
      </c>
    </row>
    <row r="458" spans="4:6" ht="15">
      <c r="D458" s="4">
        <f t="shared" si="20"/>
        <v>26.302857142857825</v>
      </c>
      <c r="E458" s="4">
        <f t="shared" si="18"/>
        <v>0.06106146515776994</v>
      </c>
      <c r="F458" s="4">
        <f t="shared" si="19"/>
      </c>
    </row>
    <row r="459" spans="4:6" ht="15">
      <c r="D459" s="4">
        <f t="shared" si="20"/>
        <v>26.312857142857826</v>
      </c>
      <c r="E459" s="4">
        <f t="shared" si="18"/>
        <v>0.05928326057318218</v>
      </c>
      <c r="F459" s="4">
        <f t="shared" si="19"/>
      </c>
    </row>
    <row r="460" spans="4:6" ht="15">
      <c r="D460" s="4">
        <f t="shared" si="20"/>
        <v>26.322857142857828</v>
      </c>
      <c r="E460" s="4">
        <f t="shared" si="18"/>
        <v>0.057545560029294424</v>
      </c>
      <c r="F460" s="4">
        <f t="shared" si="19"/>
      </c>
    </row>
    <row r="461" spans="4:6" ht="15">
      <c r="D461" s="4">
        <f t="shared" si="20"/>
        <v>26.33285714285783</v>
      </c>
      <c r="E461" s="4">
        <f t="shared" si="18"/>
        <v>0.055847847408310655</v>
      </c>
      <c r="F461" s="4">
        <f t="shared" si="19"/>
      </c>
    </row>
    <row r="462" spans="4:6" ht="15">
      <c r="D462" s="4">
        <f t="shared" si="20"/>
        <v>26.34285714285783</v>
      </c>
      <c r="E462" s="4">
        <f t="shared" si="18"/>
        <v>0.05418959860632524</v>
      </c>
      <c r="F462" s="4">
        <f t="shared" si="19"/>
      </c>
    </row>
    <row r="463" spans="4:6" ht="15">
      <c r="D463" s="4">
        <f t="shared" si="20"/>
        <v>26.352857142857832</v>
      </c>
      <c r="E463" s="4">
        <f t="shared" si="18"/>
        <v>0.0525702821736611</v>
      </c>
      <c r="F463" s="4">
        <f t="shared" si="19"/>
      </c>
    </row>
    <row r="464" spans="4:6" ht="15">
      <c r="D464" s="4">
        <f t="shared" si="20"/>
        <v>26.362857142857834</v>
      </c>
      <c r="E464" s="4">
        <f t="shared" si="18"/>
        <v>0.05098935994334832</v>
      </c>
      <c r="F464" s="4">
        <f t="shared" si="19"/>
      </c>
    </row>
    <row r="465" spans="4:6" ht="15">
      <c r="D465" s="4">
        <f t="shared" si="20"/>
        <v>26.372857142857836</v>
      </c>
      <c r="E465" s="4">
        <f t="shared" si="18"/>
        <v>0.04944628764736627</v>
      </c>
      <c r="F465" s="4">
        <f t="shared" si="19"/>
      </c>
    </row>
    <row r="466" spans="4:6" ht="15">
      <c r="D466" s="4">
        <f t="shared" si="20"/>
        <v>26.382857142857837</v>
      </c>
      <c r="E466" s="4">
        <f t="shared" si="18"/>
        <v>0.04794051552030215</v>
      </c>
      <c r="F466" s="4">
        <f t="shared" si="19"/>
      </c>
    </row>
    <row r="467" spans="4:6" ht="15">
      <c r="D467" s="4">
        <f t="shared" si="20"/>
        <v>26.39285714285784</v>
      </c>
      <c r="E467" s="4">
        <f t="shared" si="18"/>
        <v>0.046471488890104724</v>
      </c>
      <c r="F467" s="4">
        <f t="shared" si="19"/>
      </c>
    </row>
    <row r="468" spans="4:6" ht="15">
      <c r="D468" s="4">
        <f t="shared" si="20"/>
        <v>26.40285714285784</v>
      </c>
      <c r="E468" s="4">
        <f t="shared" si="18"/>
        <v>0.045038648755639746</v>
      </c>
      <c r="F468" s="4">
        <f t="shared" si="19"/>
      </c>
    </row>
    <row r="469" spans="4:6" ht="15">
      <c r="D469" s="4">
        <f t="shared" si="20"/>
        <v>26.412857142857842</v>
      </c>
      <c r="E469" s="4">
        <f t="shared" si="18"/>
        <v>0.04364143235078078</v>
      </c>
      <c r="F469" s="4">
        <f t="shared" si="19"/>
      </c>
    </row>
    <row r="470" spans="4:6" ht="15">
      <c r="D470" s="4">
        <f t="shared" si="20"/>
        <v>26.422857142857843</v>
      </c>
      <c r="E470" s="4">
        <f t="shared" si="18"/>
        <v>0.04227927369479431</v>
      </c>
      <c r="F470" s="4">
        <f t="shared" si="19"/>
      </c>
    </row>
    <row r="471" spans="4:6" ht="15">
      <c r="D471" s="4">
        <f t="shared" si="20"/>
        <v>26.432857142857845</v>
      </c>
      <c r="E471" s="4">
        <f aca="true" t="shared" si="21" ref="E471:E534">NORMDIST(D471,$D$1,$D$4,0)</f>
        <v>0.040951604128805004</v>
      </c>
      <c r="F471" s="4">
        <f aca="true" t="shared" si="22" ref="F471:F534">IF(AND(D471&gt;=$D$16,D471&lt;=$D$17),E471,"")</f>
      </c>
    </row>
    <row r="472" spans="4:6" ht="15">
      <c r="D472" s="4">
        <f aca="true" t="shared" si="23" ref="D472:D535">D471+0.01</f>
        <v>26.442857142857846</v>
      </c>
      <c r="E472" s="4">
        <f t="shared" si="21"/>
        <v>0.03965785283815187</v>
      </c>
      <c r="F472" s="4">
        <f t="shared" si="22"/>
      </c>
    </row>
    <row r="473" spans="4:6" ht="15">
      <c r="D473" s="4">
        <f t="shared" si="23"/>
        <v>26.452857142857848</v>
      </c>
      <c r="E473" s="4">
        <f t="shared" si="21"/>
        <v>0.038397447360471314</v>
      </c>
      <c r="F473" s="4">
        <f t="shared" si="22"/>
      </c>
    </row>
    <row r="474" spans="4:6" ht="15">
      <c r="D474" s="4">
        <f t="shared" si="23"/>
        <v>26.46285714285785</v>
      </c>
      <c r="E474" s="4">
        <f t="shared" si="21"/>
        <v>0.03716981407936677</v>
      </c>
      <c r="F474" s="4">
        <f t="shared" si="22"/>
      </c>
    </row>
    <row r="475" spans="4:6" ht="15">
      <c r="D475" s="4">
        <f t="shared" si="23"/>
        <v>26.47285714285785</v>
      </c>
      <c r="E475" s="4">
        <f t="shared" si="21"/>
        <v>0.03597437870354979</v>
      </c>
      <c r="F475" s="4">
        <f t="shared" si="22"/>
      </c>
    </row>
    <row r="476" spans="4:6" ht="15">
      <c r="D476" s="4">
        <f t="shared" si="23"/>
        <v>26.482857142857853</v>
      </c>
      <c r="E476" s="4">
        <f t="shared" si="21"/>
        <v>0.034810566731359134</v>
      </c>
      <c r="F476" s="4">
        <f t="shared" si="22"/>
      </c>
    </row>
    <row r="477" spans="4:6" ht="15">
      <c r="D477" s="4">
        <f t="shared" si="23"/>
        <v>26.492857142857854</v>
      </c>
      <c r="E477" s="4">
        <f t="shared" si="21"/>
        <v>0.033677803900588735</v>
      </c>
      <c r="F477" s="4">
        <f t="shared" si="22"/>
      </c>
    </row>
    <row r="478" spans="4:6" ht="15">
      <c r="D478" s="4">
        <f t="shared" si="23"/>
        <v>26.502857142857856</v>
      </c>
      <c r="E478" s="4">
        <f t="shared" si="21"/>
        <v>0.03257551662357576</v>
      </c>
      <c r="F478" s="4">
        <f t="shared" si="22"/>
      </c>
    </row>
    <row r="479" spans="4:6" ht="15">
      <c r="D479" s="4">
        <f t="shared" si="23"/>
        <v>26.512857142857857</v>
      </c>
      <c r="E479" s="4">
        <f t="shared" si="21"/>
        <v>0.03150313240752318</v>
      </c>
      <c r="F479" s="4">
        <f t="shared" si="22"/>
      </c>
    </row>
    <row r="480" spans="4:6" ht="15">
      <c r="D480" s="4">
        <f t="shared" si="23"/>
        <v>26.52285714285786</v>
      </c>
      <c r="E480" s="4">
        <f t="shared" si="21"/>
        <v>0.030460080260050572</v>
      </c>
      <c r="F480" s="4">
        <f t="shared" si="22"/>
      </c>
    </row>
    <row r="481" spans="4:6" ht="15">
      <c r="D481" s="4">
        <f t="shared" si="23"/>
        <v>26.53285714285786</v>
      </c>
      <c r="E481" s="4">
        <f t="shared" si="21"/>
        <v>0.02944579107998792</v>
      </c>
      <c r="F481" s="4">
        <f t="shared" si="22"/>
      </c>
    </row>
    <row r="482" spans="4:6" ht="15">
      <c r="D482" s="4">
        <f t="shared" si="23"/>
        <v>26.542857142857862</v>
      </c>
      <c r="E482" s="4">
        <f t="shared" si="21"/>
        <v>0.028459698033446314</v>
      </c>
      <c r="F482" s="4">
        <f t="shared" si="22"/>
      </c>
    </row>
    <row r="483" spans="4:6" ht="15">
      <c r="D483" s="4">
        <f t="shared" si="23"/>
        <v>26.552857142857864</v>
      </c>
      <c r="E483" s="4">
        <f t="shared" si="21"/>
        <v>0.02750123691521773</v>
      </c>
      <c r="F483" s="4">
        <f t="shared" si="22"/>
      </c>
    </row>
    <row r="484" spans="4:6" ht="15">
      <c r="D484" s="4">
        <f t="shared" si="23"/>
        <v>26.562857142857865</v>
      </c>
      <c r="E484" s="4">
        <f t="shared" si="21"/>
        <v>0.02656984649557538</v>
      </c>
      <c r="F484" s="4">
        <f t="shared" si="22"/>
      </c>
    </row>
    <row r="485" spans="4:6" ht="15">
      <c r="D485" s="4">
        <f t="shared" si="23"/>
        <v>26.572857142857867</v>
      </c>
      <c r="E485" s="4">
        <f t="shared" si="21"/>
        <v>0.02566496885256164</v>
      </c>
      <c r="F485" s="4">
        <f t="shared" si="22"/>
      </c>
    </row>
    <row r="486" spans="4:6" ht="15">
      <c r="D486" s="4">
        <f t="shared" si="23"/>
        <v>26.58285714285787</v>
      </c>
      <c r="E486" s="4">
        <f t="shared" si="21"/>
        <v>0.024786049689869107</v>
      </c>
      <c r="F486" s="4">
        <f t="shared" si="22"/>
      </c>
    </row>
    <row r="487" spans="4:6" ht="15">
      <c r="D487" s="4">
        <f t="shared" si="23"/>
        <v>26.59285714285787</v>
      </c>
      <c r="E487" s="4">
        <f t="shared" si="21"/>
        <v>0.023932538640434625</v>
      </c>
      <c r="F487" s="4">
        <f t="shared" si="22"/>
      </c>
    </row>
    <row r="488" spans="4:6" ht="15">
      <c r="D488" s="4">
        <f t="shared" si="23"/>
        <v>26.60285714285787</v>
      </c>
      <c r="E488" s="4">
        <f t="shared" si="21"/>
        <v>0.023103889555882145</v>
      </c>
      <c r="F488" s="4">
        <f t="shared" si="22"/>
      </c>
    </row>
    <row r="489" spans="4:6" ht="15">
      <c r="D489" s="4">
        <f t="shared" si="23"/>
        <v>26.612857142857873</v>
      </c>
      <c r="E489" s="4">
        <f t="shared" si="21"/>
        <v>0.022299560781964715</v>
      </c>
      <c r="F489" s="4">
        <f t="shared" si="22"/>
      </c>
    </row>
    <row r="490" spans="4:6" ht="15">
      <c r="D490" s="4">
        <f t="shared" si="23"/>
        <v>26.622857142857875</v>
      </c>
      <c r="E490" s="4">
        <f t="shared" si="21"/>
        <v>0.021519015420169266</v>
      </c>
      <c r="F490" s="4">
        <f t="shared" si="22"/>
      </c>
    </row>
    <row r="491" spans="4:6" ht="15">
      <c r="D491" s="4">
        <f t="shared" si="23"/>
        <v>26.632857142857876</v>
      </c>
      <c r="E491" s="4">
        <f t="shared" si="21"/>
        <v>0.020761721575660964</v>
      </c>
      <c r="F491" s="4">
        <f t="shared" si="22"/>
      </c>
    </row>
    <row r="492" spans="4:6" ht="15">
      <c r="D492" s="4">
        <f t="shared" si="23"/>
        <v>26.642857142857878</v>
      </c>
      <c r="E492" s="4">
        <f t="shared" si="21"/>
        <v>0.020027152591756463</v>
      </c>
      <c r="F492" s="4">
        <f t="shared" si="22"/>
      </c>
    </row>
    <row r="493" spans="4:6" ht="15">
      <c r="D493" s="4">
        <f t="shared" si="23"/>
        <v>26.65285714285788</v>
      </c>
      <c r="E493" s="4">
        <f t="shared" si="21"/>
        <v>0.01931478727112642</v>
      </c>
      <c r="F493" s="4">
        <f t="shared" si="22"/>
      </c>
    </row>
    <row r="494" spans="4:6" ht="15">
      <c r="D494" s="4">
        <f t="shared" si="23"/>
        <v>26.66285714285788</v>
      </c>
      <c r="E494" s="4">
        <f t="shared" si="21"/>
        <v>0.018624110083939077</v>
      </c>
      <c r="F494" s="4">
        <f t="shared" si="22"/>
      </c>
    </row>
    <row r="495" spans="4:6" ht="15">
      <c r="D495" s="4">
        <f t="shared" si="23"/>
        <v>26.672857142857882</v>
      </c>
      <c r="E495" s="4">
        <f t="shared" si="21"/>
        <v>0.01795461136316632</v>
      </c>
      <c r="F495" s="4">
        <f t="shared" si="22"/>
      </c>
    </row>
    <row r="496" spans="4:6" ht="15">
      <c r="D496" s="4">
        <f t="shared" si="23"/>
        <v>26.682857142857884</v>
      </c>
      <c r="E496" s="4">
        <f t="shared" si="21"/>
        <v>0.01730578748728325</v>
      </c>
      <c r="F496" s="4">
        <f t="shared" si="22"/>
      </c>
    </row>
    <row r="497" spans="4:6" ht="15">
      <c r="D497" s="4">
        <f t="shared" si="23"/>
        <v>26.692857142857886</v>
      </c>
      <c r="E497" s="4">
        <f t="shared" si="21"/>
        <v>0.01667714105060134</v>
      </c>
      <c r="F497" s="4">
        <f t="shared" si="22"/>
      </c>
    </row>
    <row r="498" spans="4:6" ht="15">
      <c r="D498" s="4">
        <f t="shared" si="23"/>
        <v>26.702857142857887</v>
      </c>
      <c r="E498" s="4">
        <f t="shared" si="21"/>
        <v>0.0160681810214827</v>
      </c>
      <c r="F498" s="4">
        <f t="shared" si="22"/>
      </c>
    </row>
    <row r="499" spans="4:6" ht="15">
      <c r="D499" s="4">
        <f t="shared" si="23"/>
        <v>26.71285714285789</v>
      </c>
      <c r="E499" s="4">
        <f t="shared" si="21"/>
        <v>0.01547842288869096</v>
      </c>
      <c r="F499" s="4">
        <f t="shared" si="22"/>
      </c>
    </row>
    <row r="500" spans="4:6" ht="15">
      <c r="D500" s="4">
        <f t="shared" si="23"/>
        <v>26.72285714285789</v>
      </c>
      <c r="E500" s="4">
        <f t="shared" si="21"/>
        <v>0.014907388796140635</v>
      </c>
      <c r="F500" s="4">
        <f t="shared" si="22"/>
      </c>
    </row>
    <row r="501" spans="4:6" ht="15">
      <c r="D501" s="4">
        <f t="shared" si="23"/>
        <v>26.732857142857892</v>
      </c>
      <c r="E501" s="4">
        <f t="shared" si="21"/>
        <v>0.014354607666313005</v>
      </c>
      <c r="F501" s="4">
        <f t="shared" si="22"/>
      </c>
    </row>
    <row r="502" spans="4:6" ht="15">
      <c r="D502" s="4">
        <f t="shared" si="23"/>
        <v>26.742857142857893</v>
      </c>
      <c r="E502" s="4">
        <f t="shared" si="21"/>
        <v>0.013819615312612131</v>
      </c>
      <c r="F502" s="4">
        <f t="shared" si="22"/>
      </c>
    </row>
    <row r="503" spans="4:6" ht="15">
      <c r="D503" s="4">
        <f t="shared" si="23"/>
        <v>26.752857142857895</v>
      </c>
      <c r="E503" s="4">
        <f t="shared" si="21"/>
        <v>0.013301954540939255</v>
      </c>
      <c r="F503" s="4">
        <f t="shared" si="22"/>
      </c>
    </row>
    <row r="504" spans="4:6" ht="15">
      <c r="D504" s="4">
        <f t="shared" si="23"/>
        <v>26.762857142857897</v>
      </c>
      <c r="E504" s="4">
        <f t="shared" si="21"/>
        <v>0.012801175240768141</v>
      </c>
      <c r="F504" s="4">
        <f t="shared" si="22"/>
      </c>
    </row>
    <row r="505" spans="4:6" ht="15">
      <c r="D505" s="4">
        <f t="shared" si="23"/>
        <v>26.772857142857898</v>
      </c>
      <c r="E505" s="4">
        <f t="shared" si="21"/>
        <v>0.012316834466007648</v>
      </c>
      <c r="F505" s="4">
        <f t="shared" si="22"/>
      </c>
    </row>
    <row r="506" spans="4:6" ht="15">
      <c r="D506" s="4">
        <f t="shared" si="23"/>
        <v>26.7828571428579</v>
      </c>
      <c r="E506" s="4">
        <f t="shared" si="21"/>
        <v>0.011848496505940569</v>
      </c>
      <c r="F506" s="4">
        <f t="shared" si="22"/>
      </c>
    </row>
    <row r="507" spans="4:6" ht="15">
      <c r="D507" s="4">
        <f t="shared" si="23"/>
        <v>26.7928571428579</v>
      </c>
      <c r="E507" s="4">
        <f t="shared" si="21"/>
        <v>0.011395732946530708</v>
      </c>
      <c r="F507" s="4">
        <f t="shared" si="22"/>
      </c>
    </row>
    <row r="508" spans="4:6" ht="15">
      <c r="D508" s="4">
        <f t="shared" si="23"/>
        <v>26.802857142857903</v>
      </c>
      <c r="E508" s="4">
        <f t="shared" si="21"/>
        <v>0.010958122722391661</v>
      </c>
      <c r="F508" s="4">
        <f t="shared" si="22"/>
      </c>
    </row>
    <row r="509" spans="4:6" ht="15">
      <c r="D509" s="4">
        <f t="shared" si="23"/>
        <v>26.812857142857904</v>
      </c>
      <c r="E509" s="4">
        <f t="shared" si="21"/>
        <v>0.010535252159712606</v>
      </c>
      <c r="F509" s="4">
        <f t="shared" si="22"/>
      </c>
    </row>
    <row r="510" spans="4:6" ht="15">
      <c r="D510" s="4">
        <f t="shared" si="23"/>
        <v>26.822857142857906</v>
      </c>
      <c r="E510" s="4">
        <f t="shared" si="21"/>
        <v>0.010126715010436944</v>
      </c>
      <c r="F510" s="4">
        <f t="shared" si="22"/>
      </c>
    </row>
    <row r="511" spans="4:6" ht="15">
      <c r="D511" s="4">
        <f t="shared" si="23"/>
        <v>26.832857142857907</v>
      </c>
      <c r="E511" s="4">
        <f t="shared" si="21"/>
        <v>0.009732112477990428</v>
      </c>
      <c r="F511" s="4">
        <f t="shared" si="22"/>
      </c>
    </row>
    <row r="512" spans="4:6" ht="15">
      <c r="D512" s="4">
        <f t="shared" si="23"/>
        <v>26.84285714285791</v>
      </c>
      <c r="E512" s="4">
        <f t="shared" si="21"/>
        <v>0.009351053234855005</v>
      </c>
      <c r="F512" s="4">
        <f t="shared" si="22"/>
      </c>
    </row>
    <row r="513" spans="4:6" ht="15">
      <c r="D513" s="4">
        <f t="shared" si="23"/>
        <v>26.85285714285791</v>
      </c>
      <c r="E513" s="4">
        <f t="shared" si="21"/>
        <v>0.008983153432284485</v>
      </c>
      <c r="F513" s="4">
        <f t="shared" si="22"/>
      </c>
    </row>
    <row r="514" spans="4:6" ht="15">
      <c r="D514" s="4">
        <f t="shared" si="23"/>
        <v>26.862857142857912</v>
      </c>
      <c r="E514" s="4">
        <f t="shared" si="21"/>
        <v>0.008628036702456859</v>
      </c>
      <c r="F514" s="4">
        <f t="shared" si="22"/>
      </c>
    </row>
    <row r="515" spans="4:6" ht="15">
      <c r="D515" s="4">
        <f t="shared" si="23"/>
        <v>26.872857142857914</v>
      </c>
      <c r="E515" s="4">
        <f t="shared" si="21"/>
        <v>0.008285334153356935</v>
      </c>
      <c r="F515" s="4">
        <f t="shared" si="22"/>
      </c>
    </row>
    <row r="516" spans="4:6" ht="15">
      <c r="D516" s="4">
        <f t="shared" si="23"/>
        <v>26.882857142857915</v>
      </c>
      <c r="E516" s="4">
        <f t="shared" si="21"/>
        <v>0.007954684356681266</v>
      </c>
      <c r="F516" s="4">
        <f t="shared" si="22"/>
      </c>
    </row>
    <row r="517" spans="4:6" ht="15">
      <c r="D517" s="4">
        <f t="shared" si="23"/>
        <v>26.892857142857917</v>
      </c>
      <c r="E517" s="4">
        <f t="shared" si="21"/>
        <v>0.00763573332905495</v>
      </c>
      <c r="F517" s="4">
        <f t="shared" si="22"/>
      </c>
    </row>
    <row r="518" spans="4:6" ht="15">
      <c r="D518" s="4">
        <f t="shared" si="23"/>
        <v>26.90285714285792</v>
      </c>
      <c r="E518" s="4">
        <f t="shared" si="21"/>
        <v>0.007328134506847774</v>
      </c>
      <c r="F518" s="4">
        <f t="shared" si="22"/>
      </c>
    </row>
    <row r="519" spans="4:6" ht="15">
      <c r="D519" s="4">
        <f t="shared" si="23"/>
        <v>26.91285714285792</v>
      </c>
      <c r="E519" s="4">
        <f t="shared" si="21"/>
        <v>0.0070315487148739485</v>
      </c>
      <c r="F519" s="4">
        <f t="shared" si="22"/>
      </c>
    </row>
    <row r="520" spans="4:6" ht="15">
      <c r="D520" s="4">
        <f t="shared" si="23"/>
        <v>26.92285714285792</v>
      </c>
      <c r="E520" s="4">
        <f t="shared" si="21"/>
        <v>0.0067456441292567835</v>
      </c>
      <c r="F520" s="4">
        <f t="shared" si="22"/>
      </c>
    </row>
    <row r="521" spans="4:6" ht="15">
      <c r="D521" s="4">
        <f t="shared" si="23"/>
        <v>26.932857142857923</v>
      </c>
      <c r="E521" s="4">
        <f t="shared" si="21"/>
        <v>0.006470096234736175</v>
      </c>
      <c r="F521" s="4">
        <f t="shared" si="22"/>
      </c>
    </row>
    <row r="522" spans="4:6" ht="15">
      <c r="D522" s="4">
        <f t="shared" si="23"/>
        <v>26.942857142857925</v>
      </c>
      <c r="E522" s="4">
        <f t="shared" si="21"/>
        <v>0.006204587776692859</v>
      </c>
      <c r="F522" s="4">
        <f t="shared" si="22"/>
      </c>
    </row>
    <row r="523" spans="4:6" ht="15">
      <c r="D523" s="4">
        <f t="shared" si="23"/>
        <v>26.952857142857926</v>
      </c>
      <c r="E523" s="4">
        <f t="shared" si="21"/>
        <v>0.005948808708159555</v>
      </c>
      <c r="F523" s="4">
        <f t="shared" si="22"/>
      </c>
    </row>
    <row r="524" spans="4:6" ht="15">
      <c r="D524" s="4">
        <f t="shared" si="23"/>
        <v>26.962857142857928</v>
      </c>
      <c r="E524" s="4">
        <f t="shared" si="21"/>
        <v>0.005702456132084781</v>
      </c>
      <c r="F524" s="4">
        <f t="shared" si="22"/>
      </c>
    </row>
    <row r="525" spans="4:6" ht="15">
      <c r="D525" s="4">
        <f t="shared" si="23"/>
        <v>26.97285714285793</v>
      </c>
      <c r="E525" s="4">
        <f t="shared" si="21"/>
        <v>0.005465234239110521</v>
      </c>
      <c r="F525" s="4">
        <f t="shared" si="22"/>
      </c>
    </row>
    <row r="526" spans="4:6" ht="15">
      <c r="D526" s="4">
        <f t="shared" si="23"/>
        <v>26.98285714285793</v>
      </c>
      <c r="E526" s="4">
        <f t="shared" si="21"/>
        <v>0.005236854241120465</v>
      </c>
      <c r="F526" s="4">
        <f t="shared" si="22"/>
      </c>
    </row>
    <row r="527" spans="4:6" ht="15">
      <c r="D527" s="4">
        <f t="shared" si="23"/>
        <v>26.992857142857932</v>
      </c>
      <c r="E527" s="4">
        <f t="shared" si="21"/>
        <v>0.0050170343008102926</v>
      </c>
      <c r="F527" s="4">
        <f t="shared" si="22"/>
      </c>
    </row>
    <row r="528" spans="4:6" ht="15">
      <c r="D528" s="4">
        <f t="shared" si="23"/>
        <v>27.002857142857934</v>
      </c>
      <c r="E528" s="4">
        <f t="shared" si="21"/>
        <v>0.004805499457526655</v>
      </c>
      <c r="F528" s="4">
        <f t="shared" si="22"/>
      </c>
    </row>
    <row r="529" spans="4:6" ht="15">
      <c r="D529" s="4">
        <f t="shared" si="23"/>
        <v>27.012857142857936</v>
      </c>
      <c r="E529" s="4">
        <f t="shared" si="21"/>
        <v>0.004601981549616063</v>
      </c>
      <c r="F529" s="4">
        <f t="shared" si="22"/>
      </c>
    </row>
    <row r="530" spans="4:6" ht="15">
      <c r="D530" s="4">
        <f t="shared" si="23"/>
        <v>27.022857142857937</v>
      </c>
      <c r="E530" s="4">
        <f t="shared" si="21"/>
        <v>0.004406219133519541</v>
      </c>
      <c r="F530" s="4">
        <f t="shared" si="22"/>
      </c>
    </row>
    <row r="531" spans="4:6" ht="15">
      <c r="D531" s="4">
        <f t="shared" si="23"/>
        <v>27.03285714285794</v>
      </c>
      <c r="E531" s="4">
        <f t="shared" si="21"/>
        <v>0.004217957399843402</v>
      </c>
      <c r="F531" s="4">
        <f t="shared" si="22"/>
      </c>
    </row>
    <row r="532" spans="4:6" ht="15">
      <c r="D532" s="4">
        <f t="shared" si="23"/>
        <v>27.04285714285794</v>
      </c>
      <c r="E532" s="4">
        <f t="shared" si="21"/>
        <v>0.004036948086630676</v>
      </c>
      <c r="F532" s="4">
        <f t="shared" si="22"/>
      </c>
    </row>
    <row r="533" spans="4:6" ht="15">
      <c r="D533" s="4">
        <f t="shared" si="23"/>
        <v>27.052857142857942</v>
      </c>
      <c r="E533" s="4">
        <f t="shared" si="21"/>
        <v>0.0038629493900521517</v>
      </c>
      <c r="F533" s="4">
        <f t="shared" si="22"/>
      </c>
    </row>
    <row r="534" spans="4:6" ht="15">
      <c r="D534" s="4">
        <f t="shared" si="23"/>
        <v>27.062857142857943</v>
      </c>
      <c r="E534" s="4">
        <f t="shared" si="21"/>
        <v>0.0036957258727299217</v>
      </c>
      <c r="F534" s="4">
        <f t="shared" si="22"/>
      </c>
    </row>
    <row r="535" spans="4:6" ht="15">
      <c r="D535" s="4">
        <f t="shared" si="23"/>
        <v>27.072857142857945</v>
      </c>
      <c r="E535" s="4">
        <f aca="true" t="shared" si="24" ref="E535:E594">NORMDIST(D535,$D$1,$D$4,0)</f>
        <v>0.003535048369900551</v>
      </c>
      <c r="F535" s="4">
        <f aca="true" t="shared" si="25" ref="F535:F594">IF(AND(D535&gt;=$D$16,D535&lt;=$D$17),E535,"")</f>
      </c>
    </row>
    <row r="536" spans="4:6" ht="15">
      <c r="D536" s="4">
        <f aca="true" t="shared" si="26" ref="D536:D594">D535+0.01</f>
        <v>27.082857142857947</v>
      </c>
      <c r="E536" s="4">
        <f t="shared" si="24"/>
        <v>0.0033806938936188718</v>
      </c>
      <c r="F536" s="4">
        <f t="shared" si="25"/>
      </c>
    </row>
    <row r="537" spans="4:6" ht="15">
      <c r="D537" s="4">
        <f t="shared" si="26"/>
        <v>27.092857142857948</v>
      </c>
      <c r="E537" s="4">
        <f t="shared" si="24"/>
        <v>0.0032324455351974055</v>
      </c>
      <c r="F537" s="4">
        <f t="shared" si="25"/>
      </c>
    </row>
    <row r="538" spans="4:6" ht="15">
      <c r="D538" s="4">
        <f t="shared" si="26"/>
        <v>27.10285714285795</v>
      </c>
      <c r="E538" s="4">
        <f t="shared" si="24"/>
        <v>0.00309009236607031</v>
      </c>
      <c r="F538" s="4">
        <f t="shared" si="25"/>
      </c>
    </row>
    <row r="539" spans="4:6" ht="15">
      <c r="D539" s="4">
        <f t="shared" si="26"/>
        <v>27.11285714285795</v>
      </c>
      <c r="E539" s="4">
        <f t="shared" si="24"/>
        <v>0.0029534293372646186</v>
      </c>
      <c r="F539" s="4">
        <f t="shared" si="25"/>
      </c>
    </row>
    <row r="540" spans="4:6" ht="15">
      <c r="D540" s="4">
        <f t="shared" si="26"/>
        <v>27.122857142857953</v>
      </c>
      <c r="E540" s="4">
        <f t="shared" si="24"/>
        <v>0.0028222571776554445</v>
      </c>
      <c r="F540" s="4">
        <f t="shared" si="25"/>
      </c>
    </row>
    <row r="541" spans="4:6" ht="15">
      <c r="D541" s="4">
        <f t="shared" si="26"/>
        <v>27.132857142857954</v>
      </c>
      <c r="E541" s="4">
        <f t="shared" si="24"/>
        <v>0.0026963822911756437</v>
      </c>
      <c r="F541" s="4">
        <f t="shared" si="25"/>
      </c>
    </row>
    <row r="542" spans="4:6" ht="15">
      <c r="D542" s="4">
        <f t="shared" si="26"/>
        <v>27.142857142857956</v>
      </c>
      <c r="E542" s="4">
        <f t="shared" si="24"/>
        <v>0.0025756166531443825</v>
      </c>
      <c r="F542" s="4">
        <f t="shared" si="25"/>
      </c>
    </row>
    <row r="543" spans="4:6" ht="15">
      <c r="D543" s="4">
        <f t="shared" si="26"/>
        <v>27.152857142857957</v>
      </c>
      <c r="E543" s="4">
        <f t="shared" si="24"/>
        <v>0.0024597777058728435</v>
      </c>
      <c r="F543" s="4">
        <f t="shared" si="25"/>
      </c>
    </row>
    <row r="544" spans="4:6" ht="15">
      <c r="D544" s="4">
        <f t="shared" si="26"/>
        <v>27.16285714285796</v>
      </c>
      <c r="E544" s="4">
        <f t="shared" si="24"/>
        <v>0.0023486882536993287</v>
      </c>
      <c r="F544" s="4">
        <f t="shared" si="25"/>
      </c>
    </row>
    <row r="545" spans="4:6" ht="15">
      <c r="D545" s="4">
        <f t="shared" si="26"/>
        <v>27.17285714285796</v>
      </c>
      <c r="E545" s="4">
        <f t="shared" si="24"/>
        <v>0.0022421763575999417</v>
      </c>
      <c r="F545" s="4">
        <f t="shared" si="25"/>
      </c>
    </row>
    <row r="546" spans="4:6" ht="15">
      <c r="D546" s="4">
        <f t="shared" si="26"/>
        <v>27.182857142857962</v>
      </c>
      <c r="E546" s="4">
        <f t="shared" si="24"/>
        <v>0.002140075229515018</v>
      </c>
      <c r="F546" s="4">
        <f t="shared" si="25"/>
      </c>
    </row>
    <row r="547" spans="4:6" ht="15">
      <c r="D547" s="4">
        <f t="shared" si="26"/>
        <v>27.192857142857964</v>
      </c>
      <c r="E547" s="4">
        <f t="shared" si="24"/>
        <v>0.0020422231265255883</v>
      </c>
      <c r="F547" s="4">
        <f t="shared" si="25"/>
      </c>
    </row>
    <row r="548" spans="4:6" ht="15">
      <c r="D548" s="4">
        <f t="shared" si="26"/>
        <v>27.202857142857965</v>
      </c>
      <c r="E548" s="4">
        <f t="shared" si="24"/>
        <v>0.001948463245008217</v>
      </c>
      <c r="F548" s="4">
        <f t="shared" si="25"/>
      </c>
    </row>
    <row r="549" spans="4:6" ht="15">
      <c r="D549" s="4">
        <f t="shared" si="26"/>
        <v>27.212857142857967</v>
      </c>
      <c r="E549" s="4">
        <f t="shared" si="24"/>
        <v>0.0018586436148908302</v>
      </c>
      <c r="F549" s="4">
        <f t="shared" si="25"/>
      </c>
    </row>
    <row r="550" spans="4:6" ht="15">
      <c r="D550" s="4">
        <f t="shared" si="26"/>
        <v>27.22285714285797</v>
      </c>
      <c r="E550" s="4">
        <f t="shared" si="24"/>
        <v>0.0017726169941263525</v>
      </c>
      <c r="F550" s="4">
        <f t="shared" si="25"/>
      </c>
    </row>
    <row r="551" spans="4:6" ht="15">
      <c r="D551" s="4">
        <f t="shared" si="26"/>
        <v>27.23285714285797</v>
      </c>
      <c r="E551" s="4">
        <f t="shared" si="24"/>
        <v>0.001690240763495373</v>
      </c>
      <c r="F551" s="4">
        <f t="shared" si="25"/>
      </c>
    </row>
    <row r="552" spans="4:6" ht="15">
      <c r="D552" s="4">
        <f t="shared" si="26"/>
        <v>27.24285714285797</v>
      </c>
      <c r="E552" s="4">
        <f t="shared" si="24"/>
        <v>0.0016113768218434892</v>
      </c>
      <c r="F552" s="4">
        <f t="shared" si="25"/>
      </c>
    </row>
    <row r="553" spans="4:6" ht="15">
      <c r="D553" s="4">
        <f t="shared" si="26"/>
        <v>27.252857142857973</v>
      </c>
      <c r="E553" s="4">
        <f t="shared" si="24"/>
        <v>0.0015358914818534798</v>
      </c>
      <c r="F553" s="4">
        <f t="shared" si="25"/>
      </c>
    </row>
    <row r="554" spans="4:6" ht="15">
      <c r="D554" s="4">
        <f t="shared" si="26"/>
        <v>27.262857142857975</v>
      </c>
      <c r="E554" s="4">
        <f t="shared" si="24"/>
        <v>0.0014636553664471904</v>
      </c>
      <c r="F554" s="4">
        <f t="shared" si="25"/>
      </c>
    </row>
    <row r="555" spans="4:6" ht="15">
      <c r="D555" s="4">
        <f t="shared" si="26"/>
        <v>27.272857142857976</v>
      </c>
      <c r="E555" s="4">
        <f t="shared" si="24"/>
        <v>0.001394543305906641</v>
      </c>
      <c r="F555" s="4">
        <f t="shared" si="25"/>
      </c>
    </row>
    <row r="556" spans="4:6" ht="15">
      <c r="D556" s="4">
        <f t="shared" si="26"/>
        <v>27.282857142857978</v>
      </c>
      <c r="E556" s="4">
        <f t="shared" si="24"/>
        <v>0.0013284342357987966</v>
      </c>
      <c r="F556" s="4">
        <f t="shared" si="25"/>
      </c>
    </row>
    <row r="557" spans="4:6" ht="15">
      <c r="D557" s="4">
        <f t="shared" si="26"/>
        <v>27.29285714285798</v>
      </c>
      <c r="E557" s="4">
        <f t="shared" si="24"/>
        <v>0.0012652110957833682</v>
      </c>
      <c r="F557" s="4">
        <f t="shared" si="25"/>
      </c>
    </row>
    <row r="558" spans="4:6" ht="15">
      <c r="D558" s="4">
        <f t="shared" si="26"/>
        <v>27.30285714285798</v>
      </c>
      <c r="E558" s="4">
        <f t="shared" si="24"/>
        <v>0.0012047607293781118</v>
      </c>
      <c r="F558" s="4">
        <f t="shared" si="25"/>
      </c>
    </row>
    <row r="559" spans="4:6" ht="15">
      <c r="D559" s="4">
        <f t="shared" si="26"/>
        <v>27.312857142857982</v>
      </c>
      <c r="E559" s="4">
        <f t="shared" si="24"/>
        <v>0.001146973784751252</v>
      </c>
      <c r="F559" s="4">
        <f t="shared" si="25"/>
      </c>
    </row>
    <row r="560" spans="4:6" ht="15">
      <c r="D560" s="4">
        <f t="shared" si="26"/>
        <v>27.322857142857984</v>
      </c>
      <c r="E560" s="4">
        <f t="shared" si="24"/>
        <v>0.0010917446166060184</v>
      </c>
      <c r="F560" s="4">
        <f t="shared" si="25"/>
      </c>
    </row>
    <row r="561" spans="4:6" ht="15">
      <c r="D561" s="4">
        <f t="shared" si="26"/>
        <v>27.332857142857986</v>
      </c>
      <c r="E561" s="4">
        <f t="shared" si="24"/>
        <v>0.0010389711892176852</v>
      </c>
      <c r="F561" s="4">
        <f t="shared" si="25"/>
      </c>
    </row>
    <row r="562" spans="4:6" ht="15">
      <c r="D562" s="4">
        <f t="shared" si="26"/>
        <v>27.342857142857987</v>
      </c>
      <c r="E562" s="4">
        <f t="shared" si="24"/>
        <v>0.000988554980679094</v>
      </c>
      <c r="F562" s="4">
        <f t="shared" si="25"/>
      </c>
    </row>
    <row r="563" spans="4:6" ht="15">
      <c r="D563" s="4">
        <f t="shared" si="26"/>
        <v>27.35285714285799</v>
      </c>
      <c r="E563" s="4">
        <f t="shared" si="24"/>
        <v>0.0009404008884063345</v>
      </c>
      <c r="F563" s="4">
        <f t="shared" si="25"/>
      </c>
    </row>
    <row r="564" spans="4:6" ht="15">
      <c r="D564" s="4">
        <f t="shared" si="26"/>
        <v>27.36285714285799</v>
      </c>
      <c r="E564" s="4">
        <f t="shared" si="24"/>
        <v>0.0008944171359520431</v>
      </c>
      <c r="F564" s="4">
        <f t="shared" si="25"/>
      </c>
    </row>
    <row r="565" spans="4:6" ht="15">
      <c r="D565" s="4">
        <f t="shared" si="26"/>
        <v>27.372857142857992</v>
      </c>
      <c r="E565" s="4">
        <f t="shared" si="24"/>
        <v>0.0008505151811697848</v>
      </c>
      <c r="F565" s="4">
        <f t="shared" si="25"/>
      </c>
    </row>
    <row r="566" spans="4:6" ht="15">
      <c r="D566" s="4">
        <f t="shared" si="26"/>
        <v>27.382857142857993</v>
      </c>
      <c r="E566" s="4">
        <f t="shared" si="24"/>
        <v>0.0008086096257690274</v>
      </c>
      <c r="F566" s="4">
        <f t="shared" si="25"/>
      </c>
    </row>
    <row r="567" spans="4:6" ht="15">
      <c r="D567" s="4">
        <f t="shared" si="26"/>
        <v>27.392857142857995</v>
      </c>
      <c r="E567" s="4">
        <f t="shared" si="24"/>
        <v>0.000768618126296416</v>
      </c>
      <c r="F567" s="4">
        <f t="shared" si="25"/>
      </c>
    </row>
    <row r="568" spans="4:6" ht="15">
      <c r="D568" s="4">
        <f t="shared" si="26"/>
        <v>27.402857142857997</v>
      </c>
      <c r="E568" s="4">
        <f t="shared" si="24"/>
        <v>0.0007304613065754609</v>
      </c>
      <c r="F568" s="4">
        <f t="shared" si="25"/>
      </c>
    </row>
    <row r="569" spans="4:6" ht="15">
      <c r="D569" s="4">
        <f t="shared" si="26"/>
        <v>27.412857142857998</v>
      </c>
      <c r="E569" s="4">
        <f t="shared" si="24"/>
        <v>0.0006940626716331344</v>
      </c>
      <c r="F569" s="4">
        <f t="shared" si="25"/>
      </c>
    </row>
    <row r="570" spans="4:6" ht="15">
      <c r="D570" s="4">
        <f t="shared" si="26"/>
        <v>27.422857142858</v>
      </c>
      <c r="E570" s="4">
        <f t="shared" si="24"/>
        <v>0.0006593485231385595</v>
      </c>
      <c r="F570" s="4">
        <f t="shared" si="25"/>
      </c>
    </row>
    <row r="571" spans="4:6" ht="15">
      <c r="D571" s="4">
        <f t="shared" si="26"/>
        <v>27.432857142858</v>
      </c>
      <c r="E571" s="4">
        <f t="shared" si="24"/>
        <v>0.0006262478763756434</v>
      </c>
      <c r="F571" s="4">
        <f t="shared" si="25"/>
      </c>
    </row>
    <row r="572" spans="4:6" ht="15">
      <c r="D572" s="4">
        <f t="shared" si="26"/>
        <v>27.442857142858003</v>
      </c>
      <c r="E572" s="4">
        <f t="shared" si="24"/>
        <v>0.0005946923787684052</v>
      </c>
      <c r="F572" s="4">
        <f t="shared" si="25"/>
      </c>
    </row>
    <row r="573" spans="4:6" ht="15">
      <c r="D573" s="4">
        <f t="shared" si="26"/>
        <v>27.452857142858004</v>
      </c>
      <c r="E573" s="4">
        <f t="shared" si="24"/>
        <v>0.0005646162299747224</v>
      </c>
      <c r="F573" s="4">
        <f t="shared" si="25"/>
      </c>
    </row>
    <row r="574" spans="4:6" ht="15">
      <c r="D574" s="4">
        <f t="shared" si="26"/>
        <v>27.462857142858006</v>
      </c>
      <c r="E574" s="4">
        <f t="shared" si="24"/>
        <v>0.000535956103561331</v>
      </c>
      <c r="F574" s="4">
        <f t="shared" si="25"/>
      </c>
    </row>
    <row r="575" spans="4:6" ht="15">
      <c r="D575" s="4">
        <f t="shared" si="26"/>
        <v>27.472857142858008</v>
      </c>
      <c r="E575" s="4">
        <f t="shared" si="24"/>
        <v>0.0005086510702701729</v>
      </c>
      <c r="F575" s="4">
        <f t="shared" si="25"/>
      </c>
    </row>
    <row r="576" spans="4:6" ht="15">
      <c r="D576" s="4">
        <f t="shared" si="26"/>
        <v>27.48285714285801</v>
      </c>
      <c r="E576" s="4">
        <f t="shared" si="24"/>
        <v>0.0004826425228835203</v>
      </c>
      <c r="F576" s="4">
        <f t="shared" si="25"/>
      </c>
    </row>
    <row r="577" spans="4:6" ht="15">
      <c r="D577" s="4">
        <f t="shared" si="26"/>
        <v>27.49285714285801</v>
      </c>
      <c r="E577" s="4">
        <f t="shared" si="24"/>
        <v>0.00045787410269282976</v>
      </c>
      <c r="F577" s="4">
        <f t="shared" si="25"/>
      </c>
    </row>
    <row r="578" spans="4:6" ht="15">
      <c r="D578" s="4">
        <f t="shared" si="26"/>
        <v>27.502857142858012</v>
      </c>
      <c r="E578" s="4">
        <f t="shared" si="24"/>
        <v>0.00043429162757383264</v>
      </c>
      <c r="F578" s="4">
        <f t="shared" si="25"/>
      </c>
    </row>
    <row r="579" spans="4:6" ht="15">
      <c r="D579" s="4">
        <f t="shared" si="26"/>
        <v>27.512857142858014</v>
      </c>
      <c r="E579" s="4">
        <f t="shared" si="24"/>
        <v>0.00041184302166816103</v>
      </c>
      <c r="F579" s="4">
        <f t="shared" si="25"/>
      </c>
    </row>
    <row r="580" spans="4:6" ht="15">
      <c r="D580" s="4">
        <f t="shared" si="26"/>
        <v>27.522857142858015</v>
      </c>
      <c r="E580" s="4">
        <f t="shared" si="24"/>
        <v>0.0003904782466695746</v>
      </c>
      <c r="F580" s="4">
        <f t="shared" si="25"/>
      </c>
    </row>
    <row r="581" spans="4:6" ht="15">
      <c r="D581" s="4">
        <f t="shared" si="26"/>
        <v>27.532857142858017</v>
      </c>
      <c r="E581" s="4">
        <f t="shared" si="24"/>
        <v>0.00037014923471086496</v>
      </c>
      <c r="F581" s="4">
        <f t="shared" si="25"/>
      </c>
    </row>
    <row r="582" spans="4:6" ht="15">
      <c r="D582" s="4">
        <f t="shared" si="26"/>
        <v>27.54285714285802</v>
      </c>
      <c r="E582" s="4">
        <f t="shared" si="24"/>
        <v>0.00035080982284555487</v>
      </c>
      <c r="F582" s="4">
        <f t="shared" si="25"/>
      </c>
    </row>
    <row r="583" spans="4:6" ht="15">
      <c r="D583" s="4">
        <f t="shared" si="26"/>
        <v>27.55285714285802</v>
      </c>
      <c r="E583" s="4">
        <f t="shared" si="24"/>
        <v>0.0003324156891166767</v>
      </c>
      <c r="F583" s="4">
        <f t="shared" si="25"/>
      </c>
    </row>
    <row r="584" spans="4:6" ht="15">
      <c r="D584" s="4">
        <f t="shared" si="26"/>
        <v>27.56285714285802</v>
      </c>
      <c r="E584" s="4">
        <f t="shared" si="24"/>
        <v>0.00031492429020321303</v>
      </c>
      <c r="F584" s="4">
        <f t="shared" si="25"/>
      </c>
    </row>
    <row r="585" spans="4:6" ht="15">
      <c r="D585" s="4">
        <f t="shared" si="26"/>
        <v>27.572857142858023</v>
      </c>
      <c r="E585" s="4">
        <f t="shared" si="24"/>
        <v>0.00029829480063315824</v>
      </c>
      <c r="F585" s="4">
        <f t="shared" si="25"/>
      </c>
    </row>
    <row r="586" spans="4:6" ht="15">
      <c r="D586" s="4">
        <f t="shared" si="26"/>
        <v>27.582857142858025</v>
      </c>
      <c r="E586" s="4">
        <f t="shared" si="24"/>
        <v>0.0002824880535506421</v>
      </c>
      <c r="F586" s="4">
        <f t="shared" si="25"/>
      </c>
    </row>
    <row r="587" spans="4:6" ht="15">
      <c r="D587" s="4">
        <f t="shared" si="26"/>
        <v>27.592857142858026</v>
      </c>
      <c r="E587" s="4">
        <f t="shared" si="24"/>
        <v>0.0002674664830231445</v>
      </c>
      <c r="F587" s="4">
        <f t="shared" si="25"/>
      </c>
    </row>
    <row r="588" spans="4:6" ht="15">
      <c r="D588" s="4">
        <f t="shared" si="26"/>
        <v>27.602857142858028</v>
      </c>
      <c r="E588" s="4">
        <f t="shared" si="24"/>
        <v>0.0002531940678735147</v>
      </c>
      <c r="F588" s="4">
        <f t="shared" si="25"/>
      </c>
    </row>
    <row r="589" spans="4:6" ht="15">
      <c r="D589" s="4">
        <f t="shared" si="26"/>
        <v>27.61285714285803</v>
      </c>
      <c r="E589" s="4">
        <f t="shared" si="24"/>
        <v>0.0002396362770202718</v>
      </c>
      <c r="F589" s="4">
        <f t="shared" si="25"/>
      </c>
    </row>
    <row r="590" spans="4:6" ht="15">
      <c r="D590" s="4">
        <f t="shared" si="26"/>
        <v>27.62285714285803</v>
      </c>
      <c r="E590" s="4">
        <f t="shared" si="24"/>
        <v>0.0002267600163085349</v>
      </c>
      <c r="F590" s="4">
        <f t="shared" si="25"/>
      </c>
    </row>
    <row r="591" spans="4:6" ht="15">
      <c r="D591" s="4">
        <f t="shared" si="26"/>
        <v>27.632857142858033</v>
      </c>
      <c r="E591" s="4">
        <f t="shared" si="24"/>
        <v>0.00021453357681287778</v>
      </c>
      <c r="F591" s="4">
        <f t="shared" si="25"/>
      </c>
    </row>
    <row r="592" spans="4:6" ht="15">
      <c r="D592" s="4">
        <f t="shared" si="26"/>
        <v>27.642857142858034</v>
      </c>
      <c r="E592" s="4">
        <f t="shared" si="24"/>
        <v>0.00020292658459244062</v>
      </c>
      <c r="F592" s="4">
        <f t="shared" si="25"/>
      </c>
    </row>
    <row r="593" spans="4:6" ht="15">
      <c r="D593" s="4">
        <f t="shared" si="26"/>
        <v>27.652857142858036</v>
      </c>
      <c r="E593" s="4">
        <f t="shared" si="24"/>
        <v>0.00019190995187774246</v>
      </c>
      <c r="F593" s="4">
        <f t="shared" si="25"/>
      </c>
    </row>
    <row r="594" spans="4:6" ht="15">
      <c r="D594" s="4">
        <f t="shared" si="26"/>
        <v>27.662857142858037</v>
      </c>
      <c r="E594" s="4">
        <f t="shared" si="24"/>
        <v>0.00018145582966784516</v>
      </c>
      <c r="F594" s="4">
        <f t="shared" si="25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E15"/>
  <sheetViews>
    <sheetView zoomScale="93" zoomScaleNormal="93" zoomScalePageLayoutView="0" workbookViewId="0" topLeftCell="A1">
      <selection activeCell="B3" sqref="B3"/>
    </sheetView>
  </sheetViews>
  <sheetFormatPr defaultColWidth="9.140625" defaultRowHeight="15"/>
  <cols>
    <col min="1" max="1" width="22.28125" style="0" customWidth="1"/>
    <col min="3" max="3" width="41.28125" style="0" customWidth="1"/>
  </cols>
  <sheetData>
    <row r="1" spans="1:3" ht="75">
      <c r="A1" s="43" t="s">
        <v>106</v>
      </c>
      <c r="B1" s="36"/>
      <c r="C1" s="36"/>
    </row>
    <row r="2" spans="1:4" ht="15">
      <c r="A2" s="28" t="s">
        <v>10</v>
      </c>
      <c r="B2" s="26">
        <v>40</v>
      </c>
      <c r="C2" s="9" t="s">
        <v>104</v>
      </c>
      <c r="D2" t="s">
        <v>133</v>
      </c>
    </row>
    <row r="3" spans="1:4" ht="30">
      <c r="A3" s="28" t="s">
        <v>6</v>
      </c>
      <c r="B3" s="27"/>
      <c r="C3" s="9" t="s">
        <v>105</v>
      </c>
      <c r="D3" t="s">
        <v>164</v>
      </c>
    </row>
    <row r="4" spans="1:4" ht="15">
      <c r="A4" s="28" t="s">
        <v>31</v>
      </c>
      <c r="B4" s="26">
        <v>8</v>
      </c>
      <c r="C4" s="9" t="s">
        <v>95</v>
      </c>
      <c r="D4" t="s">
        <v>132</v>
      </c>
    </row>
    <row r="5" spans="1:4" ht="30">
      <c r="A5" s="28" t="s">
        <v>97</v>
      </c>
      <c r="B5" s="26">
        <v>3</v>
      </c>
      <c r="C5" s="9" t="s">
        <v>86</v>
      </c>
      <c r="D5" t="s">
        <v>134</v>
      </c>
    </row>
    <row r="6" spans="1:4" ht="30">
      <c r="A6" s="28" t="s">
        <v>15</v>
      </c>
      <c r="B6" s="27"/>
      <c r="C6" s="9" t="s">
        <v>87</v>
      </c>
      <c r="D6" t="s">
        <v>165</v>
      </c>
    </row>
    <row r="7" spans="1:4" ht="30">
      <c r="A7" s="28" t="s">
        <v>35</v>
      </c>
      <c r="B7" s="26">
        <v>0.9</v>
      </c>
      <c r="C7" s="9" t="s">
        <v>88</v>
      </c>
      <c r="D7" t="s">
        <v>136</v>
      </c>
    </row>
    <row r="8" spans="1:4" ht="30">
      <c r="A8" s="28" t="s">
        <v>89</v>
      </c>
      <c r="B8" s="27"/>
      <c r="C8" s="9" t="s">
        <v>90</v>
      </c>
      <c r="D8" t="s">
        <v>166</v>
      </c>
    </row>
    <row r="9" spans="1:4" ht="15">
      <c r="A9" s="28" t="s">
        <v>91</v>
      </c>
      <c r="B9" s="27"/>
      <c r="C9" s="9"/>
      <c r="D9" t="s">
        <v>139</v>
      </c>
    </row>
    <row r="10" spans="1:4" ht="75">
      <c r="A10" s="28" t="s">
        <v>92</v>
      </c>
      <c r="B10" s="27"/>
      <c r="C10" s="30" t="s">
        <v>93</v>
      </c>
      <c r="D10" t="s">
        <v>167</v>
      </c>
    </row>
    <row r="11" spans="1:4" ht="15">
      <c r="A11" s="28" t="s">
        <v>94</v>
      </c>
      <c r="B11" s="27"/>
      <c r="D11" t="s">
        <v>168</v>
      </c>
    </row>
    <row r="12" spans="1:4" ht="30">
      <c r="A12" s="28" t="s">
        <v>67</v>
      </c>
      <c r="B12" s="27"/>
      <c r="C12" s="9">
        <f>IF(B12="","",INT(B12)&amp;" hours and "&amp;ROUND((B12-INT(B12))*60,0)&amp;" minutes")</f>
      </c>
      <c r="D12" t="s">
        <v>169</v>
      </c>
    </row>
    <row r="13" spans="1:4" ht="30">
      <c r="A13" s="28" t="s">
        <v>68</v>
      </c>
      <c r="B13" s="27"/>
      <c r="C13" s="9">
        <f>IF(B13="","",INT(B13)&amp;" hours and "&amp;ROUND((B13-INT(B13))*60,0)&amp;" minutes")</f>
      </c>
      <c r="D13" t="s">
        <v>170</v>
      </c>
    </row>
    <row r="14" spans="1:4" ht="15">
      <c r="A14" s="44" t="s">
        <v>71</v>
      </c>
      <c r="D14" t="s">
        <v>139</v>
      </c>
    </row>
    <row r="15" spans="1:5" ht="105">
      <c r="A15" s="33" t="str">
        <f>"The limits for the "&amp;TEXT(B7,"0.00%")&amp;" Confidence Interval are "&amp;C12&amp;" and "&amp;C13&amp;". It is reasonable to assume that the population mean is within our interval (given a "&amp;TEXT(1-B7,"0.00%")&amp;" risk). We are "&amp;TEXT(B7,"0.00%")&amp;" sure that the population mean for "&amp;C4&amp;" is between these limits. However, we do take a "&amp;TEXT(1-B7,"0.00%")&amp;" risk that the Population means is not within our interval. If our population distribution is normally distributed or our n is large enough, if we were to construct 100 similar intervals, we would expect to find our population mean in "&amp;TEXT(B7*100,0)&amp;" of them, and "&amp;TEXT(100-B7*100,0)&amp;" would not contain the population mean."</f>
        <v>The limits for the 90.00% Confidence Interval are  and . It is reasonable to assume that the population mean is within our interval (given a 10.00% risk). We are 90.00% sure that the population mean for Hours to build a typical deck is between these limits. However, we do take a 10.00% risk that the Population means is not within our interval. If our population distribution is normally distributed or our n is large enough, if we were to construct 100 similar intervals, we would expect to find our population mean in 90 of them, and 10 would not contain the population mean.</v>
      </c>
      <c r="B15" s="33"/>
      <c r="C15" s="33"/>
      <c r="D15" s="33"/>
      <c r="E15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="93" zoomScaleNormal="93" zoomScalePageLayoutView="0" workbookViewId="0" topLeftCell="A1">
      <selection activeCell="D3" sqref="D3"/>
    </sheetView>
  </sheetViews>
  <sheetFormatPr defaultColWidth="9.140625" defaultRowHeight="15"/>
  <cols>
    <col min="1" max="1" width="22.28125" style="0" customWidth="1"/>
    <col min="3" max="3" width="41.28125" style="0" customWidth="1"/>
  </cols>
  <sheetData>
    <row r="1" spans="1:3" ht="75">
      <c r="A1" s="43" t="s">
        <v>106</v>
      </c>
      <c r="B1" s="36"/>
      <c r="C1" s="36"/>
    </row>
    <row r="2" spans="1:4" ht="15">
      <c r="A2" s="28" t="s">
        <v>10</v>
      </c>
      <c r="B2" s="26">
        <v>40</v>
      </c>
      <c r="C2" s="9" t="s">
        <v>104</v>
      </c>
      <c r="D2" t="s">
        <v>133</v>
      </c>
    </row>
    <row r="3" spans="1:4" ht="30">
      <c r="A3" s="28" t="s">
        <v>6</v>
      </c>
      <c r="B3" s="27">
        <f>B2-1</f>
        <v>39</v>
      </c>
      <c r="C3" s="9" t="s">
        <v>105</v>
      </c>
      <c r="D3" t="s">
        <v>164</v>
      </c>
    </row>
    <row r="4" spans="1:4" ht="15">
      <c r="A4" s="28" t="s">
        <v>31</v>
      </c>
      <c r="B4" s="26">
        <v>8</v>
      </c>
      <c r="C4" s="9" t="s">
        <v>95</v>
      </c>
      <c r="D4" t="s">
        <v>132</v>
      </c>
    </row>
    <row r="5" spans="1:4" ht="30">
      <c r="A5" s="28" t="s">
        <v>97</v>
      </c>
      <c r="B5" s="26">
        <v>3</v>
      </c>
      <c r="C5" s="9" t="s">
        <v>86</v>
      </c>
      <c r="D5" t="s">
        <v>134</v>
      </c>
    </row>
    <row r="6" spans="1:4" ht="30">
      <c r="A6" s="28" t="s">
        <v>15</v>
      </c>
      <c r="B6" s="27">
        <f>B5/SQRT(B2)</f>
        <v>0.4743416490252569</v>
      </c>
      <c r="C6" s="9" t="s">
        <v>87</v>
      </c>
      <c r="D6" t="s">
        <v>165</v>
      </c>
    </row>
    <row r="7" spans="1:4" ht="30">
      <c r="A7" s="28" t="s">
        <v>35</v>
      </c>
      <c r="B7" s="26">
        <v>0.9</v>
      </c>
      <c r="C7" s="9" t="s">
        <v>88</v>
      </c>
      <c r="D7" t="s">
        <v>136</v>
      </c>
    </row>
    <row r="8" spans="1:4" ht="30">
      <c r="A8" s="28" t="s">
        <v>89</v>
      </c>
      <c r="B8" s="27">
        <f>1-B7</f>
        <v>0.09999999999999998</v>
      </c>
      <c r="C8" s="9" t="s">
        <v>90</v>
      </c>
      <c r="D8" t="s">
        <v>166</v>
      </c>
    </row>
    <row r="9" spans="1:4" ht="15">
      <c r="A9" s="28" t="s">
        <v>91</v>
      </c>
      <c r="B9" s="27"/>
      <c r="C9" s="9"/>
      <c r="D9" t="s">
        <v>139</v>
      </c>
    </row>
    <row r="10" spans="1:4" ht="75">
      <c r="A10" s="28" t="s">
        <v>92</v>
      </c>
      <c r="B10" s="27">
        <f>TINV(B8,B3)</f>
        <v>1.6848751221817824</v>
      </c>
      <c r="C10" s="30" t="s">
        <v>93</v>
      </c>
      <c r="D10" t="s">
        <v>167</v>
      </c>
    </row>
    <row r="11" spans="1:4" ht="15">
      <c r="A11" s="28" t="s">
        <v>94</v>
      </c>
      <c r="B11" s="27">
        <f>B10*B6</f>
        <v>0.7992064438573379</v>
      </c>
      <c r="D11" t="s">
        <v>168</v>
      </c>
    </row>
    <row r="12" spans="1:4" ht="30">
      <c r="A12" s="28" t="s">
        <v>67</v>
      </c>
      <c r="B12" s="27">
        <f>B4-B11</f>
        <v>7.200793556142662</v>
      </c>
      <c r="C12" s="9" t="str">
        <f>IF(B12="","",INT(B12)&amp;" hours and "&amp;ROUND((B12-INT(B12))*60,0)&amp;" minutes")</f>
        <v>7 hours and 12 minutes</v>
      </c>
      <c r="D12" t="s">
        <v>169</v>
      </c>
    </row>
    <row r="13" spans="1:4" ht="30">
      <c r="A13" s="28" t="s">
        <v>68</v>
      </c>
      <c r="B13" s="27">
        <f>B4+B11</f>
        <v>8.799206443857338</v>
      </c>
      <c r="C13" s="9" t="str">
        <f>IF(B13="","",INT(B13)&amp;" hours and "&amp;ROUND((B13-INT(B13))*60,0)&amp;" minutes")</f>
        <v>8 hours and 48 minutes</v>
      </c>
      <c r="D13" t="s">
        <v>170</v>
      </c>
    </row>
    <row r="14" spans="1:4" ht="15">
      <c r="A14" s="44" t="s">
        <v>71</v>
      </c>
      <c r="D14" t="s">
        <v>139</v>
      </c>
    </row>
    <row r="15" spans="1:5" ht="105">
      <c r="A15" s="33" t="str">
        <f>"The limits for the "&amp;TEXT(B7,"0.00%")&amp;" Confidence Interval are "&amp;C12&amp;" and "&amp;C13&amp;". It is reasonable to assume that the population mean is within our interval (given a "&amp;TEXT(1-B7,"0.00%")&amp;" risk). We are "&amp;TEXT(B7,"0.00%")&amp;" sure that the population mean for "&amp;C4&amp;" is between these limits. However, we do take a "&amp;TEXT(1-B7,"0.00%")&amp;" risk that the Population means is not within our interval. If our population distribution is normally distributed or our n is large enough, if we were to construct 100 similar intervals, we would expect to find our population mean in "&amp;TEXT(B7*100,0)&amp;" of them, and "&amp;TEXT(100-B7*100,0)&amp;" would not contain the population mean."</f>
        <v>The limits for the 90.00% Confidence Interval are 7 hours and 12 minutes and 8 hours and 48 minutes. It is reasonable to assume that the population mean is within our interval (given a 10.00% risk). We are 90.00% sure that the population mean for Hours to build a typical deck is between these limits. However, we do take a 10.00% risk that the Population means is not within our interval. If our population distribution is normally distributed or our n is large enough, if we were to construct 100 similar intervals, we would expect to find our population mean in 90 of them, and 10 would not contain the population mean.</v>
      </c>
      <c r="B15" s="33"/>
      <c r="C15" s="33"/>
      <c r="D15" s="33"/>
      <c r="E15" s="3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D13"/>
  <sheetViews>
    <sheetView zoomScale="115" zoomScaleNormal="115" zoomScalePageLayoutView="0" workbookViewId="0" topLeftCell="A1">
      <selection activeCell="D5" sqref="D5"/>
    </sheetView>
  </sheetViews>
  <sheetFormatPr defaultColWidth="9.140625" defaultRowHeight="15"/>
  <cols>
    <col min="1" max="1" width="24.7109375" style="0" customWidth="1"/>
    <col min="2" max="2" width="11.8515625" style="0" customWidth="1"/>
    <col min="8" max="8" width="3.00390625" style="0" customWidth="1"/>
    <col min="9" max="9" width="2.00390625" style="0" bestFit="1" customWidth="1"/>
    <col min="10" max="10" width="3.7109375" style="0" customWidth="1"/>
  </cols>
  <sheetData>
    <row r="1" spans="1:3" ht="30">
      <c r="A1" s="15" t="s">
        <v>7</v>
      </c>
      <c r="B1" s="15"/>
      <c r="C1" s="15"/>
    </row>
    <row r="2" spans="1:3" ht="15">
      <c r="A2" s="4" t="s">
        <v>8</v>
      </c>
      <c r="B2" s="4">
        <v>2409</v>
      </c>
      <c r="C2" s="4" t="s">
        <v>9</v>
      </c>
    </row>
    <row r="3" spans="1:2" ht="15">
      <c r="A3" s="4" t="s">
        <v>10</v>
      </c>
      <c r="B3" s="4">
        <v>10</v>
      </c>
    </row>
    <row r="4" spans="1:2" ht="15">
      <c r="A4" s="4" t="s">
        <v>11</v>
      </c>
      <c r="B4" s="4">
        <v>1</v>
      </c>
    </row>
    <row r="5" spans="1:4" ht="15">
      <c r="A5" s="4" t="s">
        <v>6</v>
      </c>
      <c r="B5" s="27"/>
      <c r="D5" t="s">
        <v>171</v>
      </c>
    </row>
    <row r="6" spans="1:4" ht="15">
      <c r="A6" s="4" t="s">
        <v>12</v>
      </c>
      <c r="B6" s="4">
        <v>0.95</v>
      </c>
      <c r="D6" t="s">
        <v>152</v>
      </c>
    </row>
    <row r="7" spans="1:4" ht="15">
      <c r="A7" s="4" t="s">
        <v>13</v>
      </c>
      <c r="B7" s="27"/>
      <c r="D7" t="s">
        <v>172</v>
      </c>
    </row>
    <row r="8" spans="1:4" ht="15">
      <c r="A8" s="4" t="s">
        <v>14</v>
      </c>
      <c r="B8" s="4">
        <v>304</v>
      </c>
      <c r="C8" s="4" t="s">
        <v>9</v>
      </c>
      <c r="D8" t="s">
        <v>173</v>
      </c>
    </row>
    <row r="9" spans="1:4" ht="15">
      <c r="A9" s="4" t="s">
        <v>15</v>
      </c>
      <c r="B9" s="27"/>
      <c r="D9" t="s">
        <v>174</v>
      </c>
    </row>
    <row r="10" spans="1:4" ht="15">
      <c r="A10" s="4" t="s">
        <v>16</v>
      </c>
      <c r="B10" s="27"/>
      <c r="D10" t="s">
        <v>175</v>
      </c>
    </row>
    <row r="11" ht="15">
      <c r="D11" t="s">
        <v>139</v>
      </c>
    </row>
    <row r="12" spans="1:4" ht="18">
      <c r="A12" s="4" t="s">
        <v>17</v>
      </c>
      <c r="B12" s="27"/>
      <c r="D12" t="s">
        <v>176</v>
      </c>
    </row>
    <row r="13" spans="1:4" ht="18">
      <c r="A13" s="4" t="s">
        <v>18</v>
      </c>
      <c r="B13" s="27"/>
      <c r="D13" t="s">
        <v>177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zoomScale="115" zoomScaleNormal="115" zoomScalePageLayoutView="0" workbookViewId="0" topLeftCell="A1">
      <selection activeCell="D5" sqref="D5"/>
    </sheetView>
  </sheetViews>
  <sheetFormatPr defaultColWidth="9.140625" defaultRowHeight="15"/>
  <cols>
    <col min="1" max="1" width="24.7109375" style="0" customWidth="1"/>
    <col min="2" max="2" width="11.8515625" style="0" customWidth="1"/>
    <col min="8" max="8" width="3.00390625" style="0" customWidth="1"/>
    <col min="9" max="9" width="2.00390625" style="0" bestFit="1" customWidth="1"/>
    <col min="10" max="10" width="3.7109375" style="0" customWidth="1"/>
  </cols>
  <sheetData>
    <row r="1" spans="1:3" ht="30">
      <c r="A1" s="15" t="s">
        <v>7</v>
      </c>
      <c r="B1" s="15"/>
      <c r="C1" s="15"/>
    </row>
    <row r="2" spans="1:3" ht="15">
      <c r="A2" s="4" t="s">
        <v>8</v>
      </c>
      <c r="B2" s="4">
        <v>2409</v>
      </c>
      <c r="C2" s="4" t="s">
        <v>9</v>
      </c>
    </row>
    <row r="3" spans="1:2" ht="15">
      <c r="A3" s="4" t="s">
        <v>10</v>
      </c>
      <c r="B3" s="4">
        <v>10</v>
      </c>
    </row>
    <row r="4" spans="1:2" ht="15">
      <c r="A4" s="4" t="s">
        <v>11</v>
      </c>
      <c r="B4" s="4">
        <v>1</v>
      </c>
    </row>
    <row r="5" spans="1:4" ht="15">
      <c r="A5" s="4" t="s">
        <v>6</v>
      </c>
      <c r="B5" s="4">
        <v>1</v>
      </c>
      <c r="D5" t="s">
        <v>171</v>
      </c>
    </row>
    <row r="6" spans="1:4" ht="15">
      <c r="A6" s="4" t="s">
        <v>12</v>
      </c>
      <c r="B6" s="4">
        <v>0.95</v>
      </c>
      <c r="D6" t="s">
        <v>152</v>
      </c>
    </row>
    <row r="7" spans="1:4" ht="15">
      <c r="A7" s="4" t="s">
        <v>13</v>
      </c>
      <c r="B7" s="27">
        <f>TINV(1-B6,B5)</f>
        <v>12.70620473398698</v>
      </c>
      <c r="D7" t="s">
        <v>172</v>
      </c>
    </row>
    <row r="8" spans="1:4" ht="15">
      <c r="A8" s="4" t="s">
        <v>14</v>
      </c>
      <c r="B8" s="4">
        <v>304</v>
      </c>
      <c r="C8" s="4" t="s">
        <v>9</v>
      </c>
      <c r="D8" t="s">
        <v>173</v>
      </c>
    </row>
    <row r="9" spans="1:4" ht="15">
      <c r="A9" s="4" t="s">
        <v>15</v>
      </c>
      <c r="B9" s="27">
        <f>B8/SQRT(B3)</f>
        <v>96.13324086911872</v>
      </c>
      <c r="D9" t="s">
        <v>174</v>
      </c>
    </row>
    <row r="10" spans="1:4" ht="15">
      <c r="A10" s="4" t="s">
        <v>16</v>
      </c>
      <c r="B10" s="27">
        <f>B9*B7</f>
        <v>1221.4886402247068</v>
      </c>
      <c r="D10" t="s">
        <v>175</v>
      </c>
    </row>
    <row r="11" ht="15">
      <c r="D11" t="s">
        <v>139</v>
      </c>
    </row>
    <row r="12" spans="1:4" ht="18">
      <c r="A12" s="4" t="s">
        <v>17</v>
      </c>
      <c r="B12" s="27">
        <f>$B$2-$B$10</f>
        <v>1187.5113597752932</v>
      </c>
      <c r="D12" t="s">
        <v>176</v>
      </c>
    </row>
    <row r="13" spans="1:4" ht="18">
      <c r="A13" s="4" t="s">
        <v>18</v>
      </c>
      <c r="B13" s="27">
        <f>$B$2+$B$10</f>
        <v>3630.4886402247066</v>
      </c>
      <c r="D1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2009-07-28T14:02:54Z</dcterms:created>
  <dcterms:modified xsi:type="dcterms:W3CDTF">2009-08-03T15:32:52Z</dcterms:modified>
  <cp:category/>
  <cp:version/>
  <cp:contentType/>
  <cp:contentStatus/>
</cp:coreProperties>
</file>