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4" sheetId="9" r:id="rId1"/>
    <sheet name="4." sheetId="1" state="hidden" r:id="rId2"/>
    <sheet name="5" sheetId="2" r:id="rId3"/>
    <sheet name="6" sheetId="10" r:id="rId4"/>
    <sheet name="6." sheetId="3" state="hidden" r:id="rId5"/>
    <sheet name="7" sheetId="4" r:id="rId6"/>
    <sheet name="12" sheetId="11" r:id="rId7"/>
    <sheet name="12." sheetId="5" state="hidden" r:id="rId8"/>
    <sheet name="13" sheetId="6" r:id="rId9"/>
    <sheet name="14" sheetId="12" r:id="rId10"/>
    <sheet name="16" sheetId="13" r:id="rId11"/>
    <sheet name="18" sheetId="14" r:id="rId12"/>
    <sheet name="21" sheetId="15" r:id="rId13"/>
    <sheet name="26" sheetId="16" r:id="rId14"/>
    <sheet name="28" sheetId="17" r:id="rId15"/>
    <sheet name="36" sheetId="18" r:id="rId16"/>
    <sheet name="38" sheetId="19" r:id="rId17"/>
  </sheets>
  <calcPr calcId="152511"/>
</workbook>
</file>

<file path=xl/calcChain.xml><?xml version="1.0" encoding="utf-8"?>
<calcChain xmlns="http://schemas.openxmlformats.org/spreadsheetml/2006/main">
  <c r="F18" i="6" l="1"/>
  <c r="B16" i="11"/>
  <c r="C26" i="4"/>
  <c r="L15" i="19" l="1"/>
  <c r="B20" i="19"/>
  <c r="J9" i="19" s="1"/>
  <c r="B19" i="19"/>
  <c r="J10" i="19" s="1"/>
  <c r="O9" i="19" s="1"/>
  <c r="B18" i="19"/>
  <c r="I11" i="19" s="1"/>
  <c r="B15" i="19"/>
  <c r="C15" i="19"/>
  <c r="D15" i="19"/>
  <c r="E15" i="19"/>
  <c r="B14" i="19"/>
  <c r="C14" i="19"/>
  <c r="D14" i="19"/>
  <c r="E14" i="19"/>
  <c r="D16" i="19" l="1"/>
  <c r="E16" i="19"/>
  <c r="I9" i="19"/>
  <c r="L9" i="19" s="1"/>
  <c r="C16" i="19"/>
  <c r="B16" i="19"/>
  <c r="I14" i="19"/>
  <c r="J11" i="19"/>
  <c r="L11" i="19" s="1"/>
  <c r="C18" i="19"/>
  <c r="I19" i="18"/>
  <c r="I8" i="17"/>
  <c r="I10" i="19" l="1"/>
  <c r="C28" i="18"/>
  <c r="B25" i="18"/>
  <c r="H12" i="18" s="1"/>
  <c r="B24" i="18"/>
  <c r="B20" i="18"/>
  <c r="C20" i="18"/>
  <c r="D20" i="18"/>
  <c r="B23" i="18"/>
  <c r="G14" i="18" s="1"/>
  <c r="B19" i="18"/>
  <c r="C19" i="18"/>
  <c r="D19" i="18"/>
  <c r="B18" i="18"/>
  <c r="C18" i="18"/>
  <c r="D18" i="18"/>
  <c r="B26" i="18" l="1"/>
  <c r="B28" i="18" s="1"/>
  <c r="G12" i="18"/>
  <c r="I12" i="18" s="1"/>
  <c r="I17" i="18"/>
  <c r="C31" i="18"/>
  <c r="H13" i="18"/>
  <c r="H14" i="18"/>
  <c r="I14" i="18" s="1"/>
  <c r="B33" i="18"/>
  <c r="B27" i="18"/>
  <c r="B30" i="18"/>
  <c r="B36" i="18" s="1"/>
  <c r="G13" i="18"/>
  <c r="B32" i="18"/>
  <c r="I18" i="18"/>
  <c r="L12" i="18"/>
  <c r="B29" i="18"/>
  <c r="L10" i="19"/>
  <c r="M9" i="19" s="1"/>
  <c r="N9" i="19" s="1"/>
  <c r="I15" i="19"/>
  <c r="C21" i="18"/>
  <c r="B21" i="18"/>
  <c r="D23" i="18"/>
  <c r="D21" i="18"/>
  <c r="C23" i="18"/>
  <c r="B31" i="18" l="1"/>
  <c r="B35" i="18" s="1"/>
  <c r="B37" i="18" s="1"/>
  <c r="I13" i="18"/>
  <c r="C34" i="18"/>
  <c r="B34" i="18"/>
  <c r="D32" i="18"/>
  <c r="J12" i="18"/>
  <c r="K12" i="18" s="1"/>
  <c r="B26" i="17"/>
  <c r="B19" i="17"/>
  <c r="B12" i="17"/>
  <c r="C12" i="17"/>
  <c r="D12" i="17"/>
  <c r="B11" i="17"/>
  <c r="H4" i="17" s="1"/>
  <c r="B14" i="17"/>
  <c r="C23" i="17" s="1"/>
  <c r="C14" i="17"/>
  <c r="D14" i="17"/>
  <c r="B13" i="17"/>
  <c r="C13" i="17"/>
  <c r="D13" i="17"/>
  <c r="B17" i="17" l="1"/>
  <c r="C20" i="17"/>
  <c r="G5" i="17"/>
  <c r="B16" i="17"/>
  <c r="G4" i="17" s="1"/>
  <c r="I4" i="17" s="1"/>
  <c r="B21" i="17"/>
  <c r="H15" i="16"/>
  <c r="I7" i="16"/>
  <c r="I8" i="16"/>
  <c r="B23" i="16"/>
  <c r="C23" i="16"/>
  <c r="D2" i="16"/>
  <c r="D3" i="16"/>
  <c r="D4" i="16"/>
  <c r="D5" i="16"/>
  <c r="D6" i="16"/>
  <c r="D7" i="16"/>
  <c r="D8" i="16"/>
  <c r="D9" i="16"/>
  <c r="D10" i="16"/>
  <c r="D11" i="16"/>
  <c r="D12" i="16"/>
  <c r="D13" i="16"/>
  <c r="D14" i="16"/>
  <c r="D15" i="16"/>
  <c r="D16" i="16"/>
  <c r="D17" i="16"/>
  <c r="D18" i="16"/>
  <c r="D19" i="16"/>
  <c r="D20" i="16"/>
  <c r="D21" i="16"/>
  <c r="D3" i="15"/>
  <c r="H4" i="15"/>
  <c r="H3" i="15"/>
  <c r="D4" i="15"/>
  <c r="D5" i="15"/>
  <c r="D6" i="15"/>
  <c r="D7" i="15"/>
  <c r="D8" i="15"/>
  <c r="D9" i="15"/>
  <c r="D10" i="15"/>
  <c r="D23" i="16" l="1"/>
  <c r="B18" i="17"/>
  <c r="B20" i="17" s="1"/>
  <c r="G6" i="17"/>
  <c r="C24" i="17"/>
  <c r="G8" i="17"/>
  <c r="H6" i="17"/>
  <c r="H5" i="17"/>
  <c r="L4" i="17" s="1"/>
  <c r="D24" i="17"/>
  <c r="B22" i="17"/>
  <c r="B29" i="17" s="1"/>
  <c r="G15" i="15"/>
  <c r="G16" i="15" s="1"/>
  <c r="G22" i="15" s="1"/>
  <c r="H19" i="16"/>
  <c r="H20" i="16"/>
  <c r="H21" i="16" s="1"/>
  <c r="H27" i="16" s="1"/>
  <c r="H18" i="16"/>
  <c r="G13" i="15"/>
  <c r="G14" i="15"/>
  <c r="F19" i="14"/>
  <c r="F15" i="14"/>
  <c r="F14" i="14"/>
  <c r="F7" i="14"/>
  <c r="E7" i="14"/>
  <c r="F5" i="14"/>
  <c r="F6" i="14" s="1"/>
  <c r="E5" i="14"/>
  <c r="E6" i="14" s="1"/>
  <c r="F4" i="14"/>
  <c r="E4" i="14"/>
  <c r="F10" i="14" s="1"/>
  <c r="I25" i="13"/>
  <c r="I24" i="13"/>
  <c r="I22" i="13"/>
  <c r="J20" i="13"/>
  <c r="I20" i="13"/>
  <c r="J19" i="13"/>
  <c r="I19" i="13"/>
  <c r="J18" i="13"/>
  <c r="I18" i="13"/>
  <c r="G9" i="13"/>
  <c r="G8" i="13"/>
  <c r="D20" i="12"/>
  <c r="D19" i="12"/>
  <c r="C15" i="12"/>
  <c r="D8" i="12"/>
  <c r="D9" i="12" s="1"/>
  <c r="C8" i="12"/>
  <c r="C9" i="12" s="1"/>
  <c r="D6" i="12"/>
  <c r="C6" i="12"/>
  <c r="D26" i="12"/>
  <c r="J25" i="13"/>
  <c r="G23" i="14"/>
  <c r="L29" i="14"/>
  <c r="J24" i="13"/>
  <c r="G22" i="14"/>
  <c r="G27" i="14"/>
  <c r="G24" i="14"/>
  <c r="G29" i="14"/>
  <c r="D28" i="12"/>
  <c r="D27" i="12"/>
  <c r="L27" i="14"/>
  <c r="J22" i="13"/>
  <c r="I5" i="17" l="1"/>
  <c r="J4" i="17" s="1"/>
  <c r="K4" i="17" s="1"/>
  <c r="I6" i="17"/>
  <c r="B24" i="17"/>
  <c r="B25" i="17" s="1"/>
  <c r="F11" i="13"/>
  <c r="B23" i="17"/>
  <c r="B27" i="17" s="1"/>
  <c r="B28" i="17" s="1"/>
  <c r="F8" i="14"/>
  <c r="E8" i="14"/>
  <c r="G17" i="15"/>
  <c r="H36" i="16"/>
  <c r="H40" i="16"/>
  <c r="H42" i="16" s="1"/>
  <c r="H22" i="16"/>
  <c r="H23" i="16" s="1"/>
  <c r="G18" i="15"/>
  <c r="G25" i="15" s="1"/>
  <c r="C28" i="12"/>
  <c r="C31" i="12" s="1"/>
  <c r="C26" i="12"/>
  <c r="C27" i="12" s="1"/>
  <c r="C33" i="12" s="1"/>
  <c r="F24" i="14"/>
  <c r="F22" i="14"/>
  <c r="F23" i="14" s="1"/>
  <c r="H30" i="16" l="1"/>
  <c r="H39" i="16"/>
  <c r="H41" i="16" s="1"/>
  <c r="G45" i="16" s="1"/>
  <c r="J27" i="14"/>
  <c r="E27" i="14"/>
  <c r="J29" i="14"/>
  <c r="E29" i="14"/>
  <c r="G46" i="16" l="1"/>
  <c r="F8" i="10"/>
  <c r="F7" i="10"/>
  <c r="G8" i="10"/>
  <c r="G7" i="10"/>
  <c r="E30" i="6" l="1"/>
  <c r="E27" i="6"/>
  <c r="F20" i="6"/>
  <c r="F21" i="6" s="1"/>
  <c r="A29" i="11"/>
  <c r="A26" i="11"/>
  <c r="G10" i="6"/>
  <c r="G11" i="6" s="1"/>
  <c r="F10" i="6"/>
  <c r="F11" i="6" s="1"/>
  <c r="G9" i="6"/>
  <c r="F9" i="6"/>
  <c r="F15" i="6" s="1"/>
  <c r="G7" i="6"/>
  <c r="G8" i="6" s="1"/>
  <c r="F7" i="6"/>
  <c r="F8" i="6" s="1"/>
  <c r="B18" i="11"/>
  <c r="B19" i="11" s="1"/>
  <c r="B7" i="11"/>
  <c r="C7" i="11"/>
  <c r="B14" i="11"/>
  <c r="B10" i="11"/>
  <c r="B11" i="11" s="1"/>
  <c r="C10" i="11"/>
  <c r="C11" i="11" s="1"/>
  <c r="E21" i="4"/>
  <c r="D16" i="2"/>
  <c r="H22" i="10"/>
  <c r="H15" i="6"/>
  <c r="D15" i="11"/>
  <c r="G6" i="2"/>
  <c r="D10" i="2"/>
  <c r="I8" i="6"/>
  <c r="I12" i="6"/>
  <c r="E11" i="11"/>
  <c r="D13" i="2"/>
  <c r="E26" i="4"/>
  <c r="H15" i="4"/>
  <c r="D22" i="9"/>
  <c r="H23" i="10"/>
  <c r="D20" i="11"/>
  <c r="D16" i="11"/>
  <c r="D19" i="11"/>
  <c r="I9" i="10"/>
  <c r="H17" i="6"/>
  <c r="D8" i="2"/>
  <c r="H21" i="6"/>
  <c r="I8" i="10"/>
  <c r="D15" i="9"/>
  <c r="E11" i="9"/>
  <c r="I11" i="6"/>
  <c r="D12" i="2"/>
  <c r="H22" i="6"/>
  <c r="H27" i="10"/>
  <c r="H24" i="6"/>
  <c r="D22" i="11"/>
  <c r="H20" i="6"/>
  <c r="E12" i="9"/>
  <c r="E10" i="11"/>
  <c r="E25" i="4"/>
  <c r="D14" i="2"/>
  <c r="D14" i="11"/>
  <c r="H23" i="6"/>
  <c r="D17" i="9"/>
  <c r="I10" i="10"/>
  <c r="D20" i="9"/>
  <c r="E7" i="11"/>
  <c r="H14" i="4"/>
  <c r="H29" i="10"/>
  <c r="E29" i="4"/>
  <c r="D21" i="9"/>
  <c r="G5" i="2"/>
  <c r="I7" i="10"/>
  <c r="H18" i="6"/>
  <c r="D21" i="11"/>
  <c r="D23" i="9"/>
  <c r="E35" i="4"/>
  <c r="D18" i="9"/>
  <c r="E34" i="4"/>
  <c r="D19" i="9"/>
  <c r="I9" i="6"/>
  <c r="I7" i="6"/>
  <c r="E37" i="4"/>
  <c r="D11" i="2"/>
  <c r="I10" i="6"/>
  <c r="D15" i="2"/>
  <c r="D23" i="11"/>
  <c r="D18" i="11"/>
  <c r="H25" i="6"/>
  <c r="B20" i="11" l="1"/>
  <c r="B21" i="11" s="1"/>
  <c r="B22" i="11" s="1"/>
  <c r="B15" i="11"/>
  <c r="G12" i="6"/>
  <c r="F12" i="6"/>
  <c r="F17" i="6" l="1"/>
  <c r="B23" i="11"/>
  <c r="A27" i="11" s="1"/>
  <c r="F22" i="6"/>
  <c r="F23" i="6" s="1"/>
  <c r="F25" i="6" s="1"/>
  <c r="A30" i="11"/>
  <c r="F27" i="10"/>
  <c r="G13" i="10"/>
  <c r="G14" i="10"/>
  <c r="F9" i="10"/>
  <c r="G9" i="10"/>
  <c r="B17" i="9"/>
  <c r="B18" i="9" s="1"/>
  <c r="B20" i="9" s="1"/>
  <c r="B15" i="9"/>
  <c r="B11" i="9"/>
  <c r="B12" i="9" s="1"/>
  <c r="C11" i="9"/>
  <c r="C12" i="9" s="1"/>
  <c r="C7" i="9"/>
  <c r="B7" i="9"/>
  <c r="F24" i="6" l="1"/>
  <c r="E28" i="6" s="1"/>
  <c r="E31" i="6"/>
  <c r="F10" i="10"/>
  <c r="G10" i="10"/>
  <c r="B19" i="9"/>
  <c r="B21" i="9" s="1"/>
  <c r="B23" i="9" s="1"/>
  <c r="C12" i="5"/>
  <c r="C13" i="5" s="1"/>
  <c r="C10" i="5"/>
  <c r="C7" i="5"/>
  <c r="C8" i="5" s="1"/>
  <c r="B7" i="5"/>
  <c r="B8" i="5" s="1"/>
  <c r="C15" i="5" s="1"/>
  <c r="C5" i="5"/>
  <c r="B5" i="5"/>
  <c r="F22" i="10" l="1"/>
  <c r="F23" i="10" s="1"/>
  <c r="F29" i="10" s="1"/>
  <c r="A26" i="9"/>
  <c r="B22" i="9"/>
  <c r="A25" i="9" s="1"/>
  <c r="C17" i="5"/>
  <c r="C19" i="5" s="1"/>
  <c r="C20" i="5" s="1"/>
  <c r="C48" i="4"/>
  <c r="C49" i="4" s="1"/>
  <c r="C50" i="4" s="1"/>
  <c r="C45" i="4"/>
  <c r="I8" i="3"/>
  <c r="I9" i="3"/>
  <c r="D18" i="4"/>
  <c r="D19" i="4"/>
  <c r="C22" i="5" l="1"/>
  <c r="C23" i="5"/>
  <c r="C25" i="4" l="1"/>
  <c r="C34" i="4" s="1"/>
  <c r="C35" i="4" s="1"/>
  <c r="C14" i="4"/>
  <c r="C15" i="4" s="1"/>
  <c r="F14" i="4"/>
  <c r="F15" i="4" s="1"/>
  <c r="C21" i="4"/>
  <c r="C46" i="4" l="1"/>
  <c r="C51" i="4" s="1"/>
  <c r="C29" i="4"/>
  <c r="C37" i="4" s="1"/>
  <c r="H22" i="3"/>
  <c r="E4" i="3"/>
  <c r="B4" i="3"/>
  <c r="H16" i="3"/>
  <c r="B2" i="3"/>
  <c r="E2" i="3"/>
  <c r="B1" i="3"/>
  <c r="E1" i="3"/>
  <c r="B8" i="2"/>
  <c r="B10" i="2"/>
  <c r="B11" i="2" s="1"/>
  <c r="B13" i="2" s="1"/>
  <c r="B5" i="2"/>
  <c r="B6" i="2" s="1"/>
  <c r="E5" i="2"/>
  <c r="E6" i="2" s="1"/>
  <c r="C9" i="1"/>
  <c r="C18" i="1" s="1"/>
  <c r="F9" i="1"/>
  <c r="C16" i="1"/>
  <c r="C17" i="1" s="1"/>
  <c r="C19" i="1" s="1"/>
  <c r="F13" i="1"/>
  <c r="B12" i="2" l="1"/>
  <c r="H15" i="3"/>
  <c r="B14" i="2"/>
  <c r="H18" i="3"/>
  <c r="H24" i="3" s="1"/>
  <c r="C53" i="4"/>
  <c r="C52" i="4"/>
  <c r="H4" i="3"/>
  <c r="H17" i="3"/>
  <c r="C20" i="1"/>
  <c r="C21" i="1" s="1"/>
  <c r="B15" i="2" l="1"/>
  <c r="B16" i="2"/>
  <c r="C22" i="1"/>
  <c r="B24" i="1" s="1"/>
</calcChain>
</file>

<file path=xl/comments1.xml><?xml version="1.0" encoding="utf-8"?>
<comments xmlns="http://schemas.openxmlformats.org/spreadsheetml/2006/main">
  <authors>
    <author>Author</author>
  </authors>
  <commentList>
    <comment ref="I12" authorId="0" shapeId="0">
      <text/>
    </comment>
  </commentList>
</comments>
</file>

<file path=xl/comments2.xml><?xml version="1.0" encoding="utf-8"?>
<comments xmlns="http://schemas.openxmlformats.org/spreadsheetml/2006/main">
  <authors>
    <author>Author</author>
  </authors>
  <commentList>
    <comment ref="J4" authorId="0" shapeId="0">
      <text>
        <r>
          <rPr>
            <sz val="9"/>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D21" authorId="0" shapeId="0">
      <text/>
    </comment>
  </commentList>
</comments>
</file>

<file path=xl/comments4.xml><?xml version="1.0" encoding="utf-8"?>
<comments xmlns="http://schemas.openxmlformats.org/spreadsheetml/2006/main">
  <authors>
    <author>Author</author>
  </authors>
  <commentList>
    <comment ref="F16" authorId="0" shapeId="0">
      <text/>
    </comment>
  </commentList>
</comments>
</file>

<file path=xl/comments5.xml><?xml version="1.0" encoding="utf-8"?>
<comments xmlns="http://schemas.openxmlformats.org/spreadsheetml/2006/main">
  <authors>
    <author>Author</author>
  </authors>
  <commentList>
    <comment ref="I15" authorId="0" shapeId="0">
      <text/>
    </comment>
  </commentList>
</comments>
</file>

<file path=xl/comments6.xml><?xml version="1.0" encoding="utf-8"?>
<comments xmlns="http://schemas.openxmlformats.org/spreadsheetml/2006/main">
  <authors>
    <author>Author</author>
  </authors>
  <commentList>
    <comment ref="H14" authorId="0" shapeId="0">
      <text/>
    </comment>
  </commentList>
</comments>
</file>

<file path=xl/comments7.xml><?xml version="1.0" encoding="utf-8"?>
<comments xmlns="http://schemas.openxmlformats.org/spreadsheetml/2006/main">
  <authors>
    <author>Author</author>
  </authors>
  <commentList>
    <comment ref="N23" authorId="0" shapeId="0">
      <text/>
    </comment>
  </commentList>
</comments>
</file>

<file path=xl/comments8.xml><?xml version="1.0" encoding="utf-8"?>
<comments xmlns="http://schemas.openxmlformats.org/spreadsheetml/2006/main">
  <authors>
    <author>Author</author>
  </authors>
  <commentList>
    <comment ref="N22" authorId="0" shapeId="0">
      <text/>
    </comment>
  </commentList>
</comments>
</file>

<file path=xl/sharedStrings.xml><?xml version="1.0" encoding="utf-8"?>
<sst xmlns="http://schemas.openxmlformats.org/spreadsheetml/2006/main" count="827" uniqueCount="473">
  <si>
    <t>Atlanta</t>
  </si>
  <si>
    <t>Houston</t>
  </si>
  <si>
    <t>Cruise Ship Service Rating</t>
  </si>
  <si>
    <t>Fewer than 500 passengers</t>
  </si>
  <si>
    <t>More than 500 passengers</t>
  </si>
  <si>
    <r>
      <t>n</t>
    </r>
    <r>
      <rPr>
        <vertAlign val="subscript"/>
        <sz val="11"/>
        <color theme="0"/>
        <rFont val="Calibri"/>
        <family val="2"/>
        <scheme val="minor"/>
      </rPr>
      <t>1</t>
    </r>
  </si>
  <si>
    <r>
      <t>Xbar</t>
    </r>
    <r>
      <rPr>
        <vertAlign val="subscript"/>
        <sz val="11"/>
        <color theme="0"/>
        <rFont val="Calibri"/>
        <family val="2"/>
        <scheme val="minor"/>
      </rPr>
      <t>1</t>
    </r>
  </si>
  <si>
    <r>
      <t>n</t>
    </r>
    <r>
      <rPr>
        <vertAlign val="subscript"/>
        <sz val="11"/>
        <color theme="0"/>
        <rFont val="Calibri"/>
        <family val="2"/>
        <scheme val="minor"/>
      </rPr>
      <t>2</t>
    </r>
  </si>
  <si>
    <r>
      <t>Xbar</t>
    </r>
    <r>
      <rPr>
        <vertAlign val="subscript"/>
        <sz val="11"/>
        <color theme="0"/>
        <rFont val="Calibri"/>
        <family val="2"/>
        <scheme val="minor"/>
      </rPr>
      <t>2</t>
    </r>
  </si>
  <si>
    <r>
      <t xml:space="preserve">Pop SD = Sigma = </t>
    </r>
    <r>
      <rPr>
        <sz val="11"/>
        <color theme="0"/>
        <rFont val="Symbol"/>
        <family val="1"/>
        <charset val="2"/>
      </rPr>
      <t>s</t>
    </r>
    <r>
      <rPr>
        <vertAlign val="subscript"/>
        <sz val="10"/>
        <color theme="0"/>
        <rFont val="Calibri"/>
        <family val="2"/>
      </rPr>
      <t>1</t>
    </r>
  </si>
  <si>
    <r>
      <t xml:space="preserve">Pop SD = Sigma = </t>
    </r>
    <r>
      <rPr>
        <sz val="11"/>
        <color theme="0"/>
        <rFont val="Symbol"/>
        <family val="1"/>
        <charset val="2"/>
      </rPr>
      <t>s</t>
    </r>
    <r>
      <rPr>
        <vertAlign val="subscript"/>
        <sz val="10"/>
        <color theme="0"/>
        <rFont val="Calibri"/>
        <family val="2"/>
      </rPr>
      <t>2</t>
    </r>
  </si>
  <si>
    <t>Point Estimate of difference between Pop Mean Rating for ships that carry fewer than 500 passengers and the Pop Mean Rating for ships that carry more than 500 passengers?</t>
  </si>
  <si>
    <t>Confidence Level/Coefficient</t>
  </si>
  <si>
    <t>Alpha</t>
  </si>
  <si>
    <t>Alpha/2</t>
  </si>
  <si>
    <t>SE</t>
  </si>
  <si>
    <t>Standard Error of Xbar1 - Xbar2 = SD for Sampling Distribution of Differences of Xbar (Xbar1 - Xbar2)</t>
  </si>
  <si>
    <r>
      <t xml:space="preserve">Pop Variance = </t>
    </r>
    <r>
      <rPr>
        <sz val="11"/>
        <color theme="0"/>
        <rFont val="Symbol"/>
        <family val="1"/>
        <charset val="2"/>
      </rPr>
      <t>s</t>
    </r>
    <r>
      <rPr>
        <vertAlign val="subscript"/>
        <sz val="11"/>
        <color theme="0"/>
        <rFont val="Calibri"/>
        <family val="2"/>
        <scheme val="minor"/>
      </rPr>
      <t>1</t>
    </r>
    <r>
      <rPr>
        <sz val="11"/>
        <color theme="0"/>
        <rFont val="Calibri"/>
        <family val="2"/>
        <scheme val="minor"/>
      </rPr>
      <t>^2</t>
    </r>
  </si>
  <si>
    <r>
      <t xml:space="preserve">Pop Variance = </t>
    </r>
    <r>
      <rPr>
        <sz val="11"/>
        <color theme="0"/>
        <rFont val="Symbol"/>
        <family val="1"/>
        <charset val="2"/>
      </rPr>
      <t>s</t>
    </r>
    <r>
      <rPr>
        <vertAlign val="subscript"/>
        <sz val="11"/>
        <color theme="0"/>
        <rFont val="Calibri"/>
        <family val="2"/>
        <scheme val="minor"/>
      </rPr>
      <t>2</t>
    </r>
    <r>
      <rPr>
        <sz val="11"/>
        <color theme="0"/>
        <rFont val="Calibri"/>
        <family val="2"/>
        <scheme val="minor"/>
      </rPr>
      <t>^2</t>
    </r>
  </si>
  <si>
    <r>
      <t>SE = SQRT(</t>
    </r>
    <r>
      <rPr>
        <sz val="11"/>
        <color theme="1"/>
        <rFont val="Symbol"/>
        <family val="1"/>
        <charset val="2"/>
      </rPr>
      <t>s</t>
    </r>
    <r>
      <rPr>
        <vertAlign val="subscript"/>
        <sz val="11"/>
        <color theme="1"/>
        <rFont val="Calibri"/>
        <family val="2"/>
        <scheme val="minor"/>
      </rPr>
      <t>1</t>
    </r>
    <r>
      <rPr>
        <sz val="11"/>
        <color theme="1"/>
        <rFont val="Calibri"/>
        <family val="2"/>
        <scheme val="minor"/>
      </rPr>
      <t>^2/n</t>
    </r>
    <r>
      <rPr>
        <vertAlign val="subscript"/>
        <sz val="11"/>
        <color theme="1"/>
        <rFont val="Calibri"/>
        <family val="2"/>
        <scheme val="minor"/>
      </rPr>
      <t>1</t>
    </r>
    <r>
      <rPr>
        <sz val="11"/>
        <color theme="1"/>
        <rFont val="Calibri"/>
        <family val="2"/>
        <scheme val="minor"/>
      </rPr>
      <t xml:space="preserve"> + </t>
    </r>
    <r>
      <rPr>
        <sz val="11"/>
        <color theme="1"/>
        <rFont val="Symbol"/>
        <family val="1"/>
        <charset val="2"/>
      </rPr>
      <t>s</t>
    </r>
    <r>
      <rPr>
        <vertAlign val="subscript"/>
        <sz val="11"/>
        <color theme="1"/>
        <rFont val="Calibri"/>
        <family val="2"/>
        <scheme val="minor"/>
      </rPr>
      <t>2</t>
    </r>
    <r>
      <rPr>
        <sz val="11"/>
        <color theme="1"/>
        <rFont val="Calibri"/>
        <family val="2"/>
        <scheme val="minor"/>
      </rPr>
      <t>^2/n</t>
    </r>
    <r>
      <rPr>
        <vertAlign val="subscript"/>
        <sz val="11"/>
        <color theme="1"/>
        <rFont val="Calibri"/>
        <family val="2"/>
        <scheme val="minor"/>
      </rPr>
      <t>2</t>
    </r>
    <r>
      <rPr>
        <sz val="11"/>
        <color theme="1"/>
        <rFont val="Calibri"/>
        <family val="2"/>
        <scheme val="minor"/>
      </rPr>
      <t>)</t>
    </r>
  </si>
  <si>
    <r>
      <t>SE of X</t>
    </r>
    <r>
      <rPr>
        <vertAlign val="subscript"/>
        <sz val="11"/>
        <color theme="0"/>
        <rFont val="Calibri"/>
        <family val="2"/>
        <scheme val="minor"/>
      </rPr>
      <t>bar1</t>
    </r>
    <r>
      <rPr>
        <sz val="11"/>
        <color theme="0"/>
        <rFont val="Calibri"/>
        <family val="2"/>
        <scheme val="minor"/>
      </rPr>
      <t xml:space="preserve"> - X</t>
    </r>
    <r>
      <rPr>
        <vertAlign val="subscript"/>
        <sz val="11"/>
        <color theme="0"/>
        <rFont val="Calibri"/>
        <family val="2"/>
        <scheme val="minor"/>
      </rPr>
      <t>bar2</t>
    </r>
  </si>
  <si>
    <r>
      <t>SE = SQRT(Variance</t>
    </r>
    <r>
      <rPr>
        <vertAlign val="subscript"/>
        <sz val="11"/>
        <color theme="1"/>
        <rFont val="Symbol"/>
        <family val="1"/>
        <charset val="2"/>
      </rPr>
      <t>1</t>
    </r>
    <r>
      <rPr>
        <sz val="11"/>
        <color theme="1"/>
        <rFont val="Calibri"/>
        <family val="2"/>
        <scheme val="minor"/>
      </rPr>
      <t>/n</t>
    </r>
    <r>
      <rPr>
        <vertAlign val="subscript"/>
        <sz val="11"/>
        <color theme="1"/>
        <rFont val="Calibri"/>
        <family val="2"/>
        <scheme val="minor"/>
      </rPr>
      <t>1</t>
    </r>
    <r>
      <rPr>
        <sz val="11"/>
        <color theme="1"/>
        <rFont val="Calibri"/>
        <family val="2"/>
        <scheme val="minor"/>
      </rPr>
      <t xml:space="preserve"> + Variance</t>
    </r>
    <r>
      <rPr>
        <vertAlign val="sub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t>
    </r>
  </si>
  <si>
    <t>Z Upper</t>
  </si>
  <si>
    <t>Margin of Error</t>
  </si>
  <si>
    <t>Xbar1 - Xbar2 ==&gt;&gt; point estimate ==&gt;&gt; Mew1 - Mew 2 =</t>
  </si>
  <si>
    <t>Z Upper +/- Margin of Error</t>
  </si>
  <si>
    <t>Margin of Error = Z Upper * SE</t>
  </si>
  <si>
    <t>Upper Limit for Interval Diff Between Pop Means</t>
  </si>
  <si>
    <t>Lower Limit for Interval Diff Between Pop Means</t>
  </si>
  <si>
    <t>a</t>
  </si>
  <si>
    <t>b</t>
  </si>
  <si>
    <t>c</t>
  </si>
  <si>
    <t>Male</t>
  </si>
  <si>
    <t>Female</t>
  </si>
  <si>
    <t>Mean amount spent on valentines day</t>
  </si>
  <si>
    <r>
      <t>Xbar</t>
    </r>
    <r>
      <rPr>
        <vertAlign val="subscript"/>
        <sz val="11"/>
        <color theme="0"/>
        <rFont val="Calibri"/>
        <family val="2"/>
        <scheme val="minor"/>
      </rPr>
      <t>M</t>
    </r>
  </si>
  <si>
    <r>
      <t>Xbar</t>
    </r>
    <r>
      <rPr>
        <vertAlign val="subscript"/>
        <sz val="11"/>
        <color theme="0"/>
        <rFont val="Calibri"/>
        <family val="2"/>
        <scheme val="minor"/>
      </rPr>
      <t>W</t>
    </r>
  </si>
  <si>
    <r>
      <t>Sigma</t>
    </r>
    <r>
      <rPr>
        <vertAlign val="subscript"/>
        <sz val="11"/>
        <color theme="0"/>
        <rFont val="Calibri"/>
        <family val="2"/>
        <scheme val="minor"/>
      </rPr>
      <t>M</t>
    </r>
  </si>
  <si>
    <r>
      <t>Sigma</t>
    </r>
    <r>
      <rPr>
        <vertAlign val="subscript"/>
        <sz val="11"/>
        <color theme="0"/>
        <rFont val="Calibri"/>
        <family val="2"/>
        <scheme val="minor"/>
      </rPr>
      <t>W</t>
    </r>
  </si>
  <si>
    <r>
      <t>Variance</t>
    </r>
    <r>
      <rPr>
        <vertAlign val="subscript"/>
        <sz val="11"/>
        <color theme="0"/>
        <rFont val="Calibri"/>
        <family val="2"/>
        <scheme val="minor"/>
      </rPr>
      <t>M</t>
    </r>
  </si>
  <si>
    <r>
      <t>Variance</t>
    </r>
    <r>
      <rPr>
        <vertAlign val="subscript"/>
        <sz val="11"/>
        <color theme="0"/>
        <rFont val="Calibri"/>
        <family val="2"/>
        <scheme val="minor"/>
      </rPr>
      <t>W</t>
    </r>
  </si>
  <si>
    <r>
      <t>n</t>
    </r>
    <r>
      <rPr>
        <vertAlign val="subscript"/>
        <sz val="11"/>
        <color theme="0"/>
        <rFont val="Calibri"/>
        <family val="2"/>
        <scheme val="minor"/>
      </rPr>
      <t>M</t>
    </r>
  </si>
  <si>
    <r>
      <t>n</t>
    </r>
    <r>
      <rPr>
        <vertAlign val="subscript"/>
        <sz val="11"/>
        <color theme="0"/>
        <rFont val="Calibri"/>
        <family val="2"/>
        <scheme val="minor"/>
      </rPr>
      <t>W</t>
    </r>
  </si>
  <si>
    <r>
      <t>SE of Xbar</t>
    </r>
    <r>
      <rPr>
        <vertAlign val="subscript"/>
        <sz val="11"/>
        <color theme="1"/>
        <rFont val="Calibri"/>
        <family val="2"/>
        <scheme val="minor"/>
      </rPr>
      <t>M</t>
    </r>
    <r>
      <rPr>
        <sz val="11"/>
        <color theme="1"/>
        <rFont val="Calibri"/>
        <family val="2"/>
        <scheme val="minor"/>
      </rPr>
      <t xml:space="preserve"> - Xbar</t>
    </r>
    <r>
      <rPr>
        <vertAlign val="subscript"/>
        <sz val="11"/>
        <color theme="1"/>
        <rFont val="Calibri"/>
        <family val="2"/>
        <scheme val="minor"/>
      </rPr>
      <t>W</t>
    </r>
    <r>
      <rPr>
        <sz val="11"/>
        <color theme="1"/>
        <rFont val="Calibri"/>
        <family val="2"/>
        <scheme val="minor"/>
      </rPr>
      <t xml:space="preserve"> = SD of Sampling Distribution of Xbar</t>
    </r>
    <r>
      <rPr>
        <vertAlign val="subscript"/>
        <sz val="11"/>
        <color theme="1"/>
        <rFont val="Calibri"/>
        <family val="2"/>
        <scheme val="minor"/>
      </rPr>
      <t>M</t>
    </r>
    <r>
      <rPr>
        <sz val="11"/>
        <color theme="1"/>
        <rFont val="Calibri"/>
        <family val="2"/>
        <scheme val="minor"/>
      </rPr>
      <t xml:space="preserve"> - Xbar</t>
    </r>
    <r>
      <rPr>
        <vertAlign val="subscript"/>
        <sz val="11"/>
        <color theme="1"/>
        <rFont val="Calibri"/>
        <family val="2"/>
        <scheme val="minor"/>
      </rPr>
      <t>W</t>
    </r>
  </si>
  <si>
    <t>Lower Limit for CI of Diff between Pop Means</t>
  </si>
  <si>
    <t>Upper Limit for CI of Diff between Pop Means</t>
  </si>
  <si>
    <t>We are 99% sure that men spend an average of $67 more than women do on valentines gifts, with a margin of error of about $17.</t>
  </si>
  <si>
    <t>Assume Alpha</t>
  </si>
  <si>
    <r>
      <t>Xbar</t>
    </r>
    <r>
      <rPr>
        <vertAlign val="subscript"/>
        <sz val="11"/>
        <color theme="0"/>
        <rFont val="Calibri"/>
        <family val="2"/>
        <scheme val="minor"/>
      </rPr>
      <t>A</t>
    </r>
  </si>
  <si>
    <r>
      <t>n</t>
    </r>
    <r>
      <rPr>
        <vertAlign val="subscript"/>
        <sz val="11"/>
        <color theme="0"/>
        <rFont val="Calibri"/>
        <family val="2"/>
        <scheme val="minor"/>
      </rPr>
      <t>A</t>
    </r>
  </si>
  <si>
    <r>
      <t>SD</t>
    </r>
    <r>
      <rPr>
        <vertAlign val="subscript"/>
        <sz val="11"/>
        <color theme="0"/>
        <rFont val="Calibri"/>
        <family val="2"/>
        <scheme val="minor"/>
      </rPr>
      <t>A</t>
    </r>
  </si>
  <si>
    <r>
      <t>Var</t>
    </r>
    <r>
      <rPr>
        <vertAlign val="subscript"/>
        <sz val="11"/>
        <color theme="0"/>
        <rFont val="Calibri"/>
        <family val="2"/>
        <scheme val="minor"/>
      </rPr>
      <t>A</t>
    </r>
  </si>
  <si>
    <r>
      <t>Xbar</t>
    </r>
    <r>
      <rPr>
        <vertAlign val="subscript"/>
        <sz val="11"/>
        <color theme="0"/>
        <rFont val="Calibri"/>
        <family val="2"/>
        <scheme val="minor"/>
      </rPr>
      <t>H</t>
    </r>
  </si>
  <si>
    <r>
      <t>n</t>
    </r>
    <r>
      <rPr>
        <vertAlign val="subscript"/>
        <sz val="11"/>
        <color theme="0"/>
        <rFont val="Calibri"/>
        <family val="2"/>
        <scheme val="minor"/>
      </rPr>
      <t>H</t>
    </r>
  </si>
  <si>
    <r>
      <t>SD</t>
    </r>
    <r>
      <rPr>
        <vertAlign val="subscript"/>
        <sz val="11"/>
        <color theme="0"/>
        <rFont val="Calibri"/>
        <family val="2"/>
        <scheme val="minor"/>
      </rPr>
      <t>H</t>
    </r>
  </si>
  <si>
    <r>
      <t>Var</t>
    </r>
    <r>
      <rPr>
        <vertAlign val="subscript"/>
        <sz val="11"/>
        <color theme="0"/>
        <rFont val="Calibri"/>
        <family val="2"/>
        <scheme val="minor"/>
      </rPr>
      <t>H</t>
    </r>
  </si>
  <si>
    <t>Test Statistic</t>
  </si>
  <si>
    <r>
      <t>SQRT(Var</t>
    </r>
    <r>
      <rPr>
        <vertAlign val="subscript"/>
        <sz val="11"/>
        <color theme="1"/>
        <rFont val="Calibri"/>
        <family val="2"/>
        <scheme val="minor"/>
      </rPr>
      <t>H</t>
    </r>
    <r>
      <rPr>
        <sz val="11"/>
        <color theme="1"/>
        <rFont val="Calibri"/>
        <family val="2"/>
        <scheme val="minor"/>
      </rPr>
      <t>/n</t>
    </r>
    <r>
      <rPr>
        <vertAlign val="subscript"/>
        <sz val="11"/>
        <color theme="1"/>
        <rFont val="Calibri"/>
        <family val="2"/>
        <scheme val="minor"/>
      </rPr>
      <t>H</t>
    </r>
    <r>
      <rPr>
        <sz val="11"/>
        <color theme="1"/>
        <rFont val="Calibri"/>
        <family val="2"/>
        <scheme val="minor"/>
      </rPr>
      <t xml:space="preserve"> + Var</t>
    </r>
    <r>
      <rPr>
        <vertAlign val="subscript"/>
        <sz val="11"/>
        <color theme="1"/>
        <rFont val="Calibri"/>
        <family val="2"/>
        <scheme val="minor"/>
      </rPr>
      <t>A</t>
    </r>
    <r>
      <rPr>
        <sz val="11"/>
        <color theme="1"/>
        <rFont val="Calibri"/>
        <family val="2"/>
        <scheme val="minor"/>
      </rPr>
      <t>/n</t>
    </r>
    <r>
      <rPr>
        <vertAlign val="subscript"/>
        <sz val="11"/>
        <color theme="1"/>
        <rFont val="Calibri"/>
        <family val="2"/>
        <scheme val="minor"/>
      </rPr>
      <t>A</t>
    </r>
    <r>
      <rPr>
        <sz val="11"/>
        <color theme="1"/>
        <rFont val="Calibri"/>
        <family val="2"/>
        <scheme val="minor"/>
      </rPr>
      <t>)</t>
    </r>
  </si>
  <si>
    <t xml:space="preserve"> &lt;</t>
  </si>
  <si>
    <t xml:space="preserve"> &gt;=</t>
  </si>
  <si>
    <t>Pop Mean hotel price in Atlanta</t>
  </si>
  <si>
    <t>Pop Mean hotel price in Houston</t>
  </si>
  <si>
    <r>
      <t>H</t>
    </r>
    <r>
      <rPr>
        <vertAlign val="subscript"/>
        <sz val="11"/>
        <color theme="0"/>
        <rFont val="Calibri"/>
        <family val="2"/>
        <scheme val="minor"/>
      </rPr>
      <t>0</t>
    </r>
    <r>
      <rPr>
        <sz val="11"/>
        <color theme="0"/>
        <rFont val="Calibri"/>
        <family val="2"/>
        <scheme val="minor"/>
      </rPr>
      <t>: Mew</t>
    </r>
    <r>
      <rPr>
        <vertAlign val="subscript"/>
        <sz val="11"/>
        <color theme="0"/>
        <rFont val="Calibri"/>
        <family val="2"/>
        <scheme val="minor"/>
      </rPr>
      <t>A</t>
    </r>
    <r>
      <rPr>
        <sz val="11"/>
        <color theme="0"/>
        <rFont val="Calibri"/>
        <family val="2"/>
        <scheme val="minor"/>
      </rPr>
      <t xml:space="preserve"> - Mew</t>
    </r>
    <r>
      <rPr>
        <vertAlign val="subscript"/>
        <sz val="11"/>
        <color theme="0"/>
        <rFont val="Calibri"/>
        <family val="2"/>
        <scheme val="minor"/>
      </rPr>
      <t>H</t>
    </r>
    <r>
      <rPr>
        <sz val="11"/>
        <color theme="0"/>
        <rFont val="Calibri"/>
        <family val="2"/>
        <scheme val="minor"/>
      </rPr>
      <t xml:space="preserve"> </t>
    </r>
  </si>
  <si>
    <r>
      <t>H</t>
    </r>
    <r>
      <rPr>
        <vertAlign val="subscript"/>
        <sz val="11"/>
        <color theme="0"/>
        <rFont val="Calibri"/>
        <family val="2"/>
        <scheme val="minor"/>
      </rPr>
      <t>a</t>
    </r>
    <r>
      <rPr>
        <sz val="11"/>
        <color theme="0"/>
        <rFont val="Calibri"/>
        <family val="2"/>
        <scheme val="minor"/>
      </rPr>
      <t>: Mew</t>
    </r>
    <r>
      <rPr>
        <vertAlign val="subscript"/>
        <sz val="11"/>
        <color theme="0"/>
        <rFont val="Calibri"/>
        <family val="2"/>
        <scheme val="minor"/>
      </rPr>
      <t>A</t>
    </r>
    <r>
      <rPr>
        <sz val="11"/>
        <color theme="0"/>
        <rFont val="Calibri"/>
        <family val="2"/>
        <scheme val="minor"/>
      </rPr>
      <t xml:space="preserve"> - Mew</t>
    </r>
    <r>
      <rPr>
        <vertAlign val="subscript"/>
        <sz val="11"/>
        <color theme="0"/>
        <rFont val="Calibri"/>
        <family val="2"/>
        <scheme val="minor"/>
      </rPr>
      <t>H</t>
    </r>
    <r>
      <rPr>
        <sz val="11"/>
        <color theme="0"/>
        <rFont val="Calibri"/>
        <family val="2"/>
        <scheme val="minor"/>
      </rPr>
      <t xml:space="preserve"> </t>
    </r>
  </si>
  <si>
    <r>
      <t>Mew</t>
    </r>
    <r>
      <rPr>
        <vertAlign val="subscript"/>
        <sz val="11"/>
        <color theme="0"/>
        <rFont val="Calibri"/>
        <family val="2"/>
        <scheme val="minor"/>
      </rPr>
      <t>H</t>
    </r>
    <r>
      <rPr>
        <sz val="11"/>
        <color theme="0"/>
        <rFont val="Calibri"/>
        <family val="2"/>
        <scheme val="minor"/>
      </rPr>
      <t xml:space="preserve"> =</t>
    </r>
  </si>
  <si>
    <r>
      <t>Mew</t>
    </r>
    <r>
      <rPr>
        <vertAlign val="subscript"/>
        <sz val="11"/>
        <color theme="0"/>
        <rFont val="Calibri"/>
        <family val="2"/>
        <scheme val="minor"/>
      </rPr>
      <t>A</t>
    </r>
    <r>
      <rPr>
        <sz val="11"/>
        <color theme="0"/>
        <rFont val="Calibri"/>
        <family val="2"/>
        <scheme val="minor"/>
      </rPr>
      <t xml:space="preserve"> =</t>
    </r>
  </si>
  <si>
    <r>
      <t>Point Estimate: Mew</t>
    </r>
    <r>
      <rPr>
        <vertAlign val="subscript"/>
        <sz val="11"/>
        <color theme="0"/>
        <rFont val="Calibri"/>
        <family val="2"/>
        <scheme val="minor"/>
      </rPr>
      <t>A</t>
    </r>
    <r>
      <rPr>
        <sz val="11"/>
        <color theme="0"/>
        <rFont val="Calibri"/>
        <family val="2"/>
        <scheme val="minor"/>
      </rPr>
      <t xml:space="preserve"> - Mew</t>
    </r>
    <r>
      <rPr>
        <vertAlign val="subscript"/>
        <sz val="11"/>
        <color theme="0"/>
        <rFont val="Calibri"/>
        <family val="2"/>
        <scheme val="minor"/>
      </rPr>
      <t>H</t>
    </r>
    <r>
      <rPr>
        <sz val="11"/>
        <color theme="0"/>
        <rFont val="Calibri"/>
        <family val="2"/>
        <scheme val="minor"/>
      </rPr>
      <t xml:space="preserve"> </t>
    </r>
  </si>
  <si>
    <r>
      <t>D</t>
    </r>
    <r>
      <rPr>
        <vertAlign val="subscript"/>
        <sz val="11"/>
        <color theme="0"/>
        <rFont val="Calibri"/>
        <family val="2"/>
        <scheme val="minor"/>
      </rPr>
      <t>0</t>
    </r>
  </si>
  <si>
    <t xml:space="preserve"> =NORM.S.INV(1-H12)</t>
  </si>
  <si>
    <t>Z Upper * SE</t>
  </si>
  <si>
    <t>Critical Value</t>
  </si>
  <si>
    <t>The statistical evidence suggests that the mean hotel price in Atlanta is less than the mean hotel price in Houston.</t>
  </si>
  <si>
    <t>There was statistically significant evidence to suggest that the mean hotel price in Atlanta is less than the mean hotel price in Houston.</t>
  </si>
  <si>
    <t>Critical value rule: If Test Statistic &lt;= Critical Value, Reject Ho and Accept Ha, otherwise Fail to Reject Ho</t>
  </si>
  <si>
    <t>p-value rule: If p-value is less than Alpha, Reject Ho and Accept Ha, otherwise, Fail to reject H0</t>
  </si>
  <si>
    <t>p-value rule: If p-value is less than Alpha, Fail to reject H0, otherwise, Reject Ho and Accept Ha</t>
  </si>
  <si>
    <t>Because our test statistic less is than our critical value and because the p-value is smaller than our alpha, we reject Ho and accept Ha.</t>
  </si>
  <si>
    <t>Assume because sample size is big enough, we can use sampling distribution of Differences of Xbar (Xbar1 - Xbar2)</t>
  </si>
  <si>
    <r>
      <t>Point Estimate Pop Difference = Xbar</t>
    </r>
    <r>
      <rPr>
        <vertAlign val="subscript"/>
        <sz val="11"/>
        <color theme="0"/>
        <rFont val="Calibri"/>
        <family val="2"/>
        <scheme val="minor"/>
      </rPr>
      <t>M</t>
    </r>
    <r>
      <rPr>
        <sz val="11"/>
        <color theme="0"/>
        <rFont val="Calibri"/>
        <family val="2"/>
        <scheme val="minor"/>
      </rPr>
      <t xml:space="preserve"> - Xbar</t>
    </r>
    <r>
      <rPr>
        <vertAlign val="subscript"/>
        <sz val="11"/>
        <color theme="0"/>
        <rFont val="Calibri"/>
        <family val="2"/>
        <scheme val="minor"/>
      </rPr>
      <t>W</t>
    </r>
  </si>
  <si>
    <t>Customer Satisfaction Ratings for Large Retailers from Consumer Reports.</t>
  </si>
  <si>
    <t>Categories for rating that add up to 100:</t>
  </si>
  <si>
    <t>Quality of product</t>
  </si>
  <si>
    <t>Selection</t>
  </si>
  <si>
    <t>Value</t>
  </si>
  <si>
    <t>Checkout efficiency</t>
  </si>
  <si>
    <t>Service</t>
  </si>
  <si>
    <t>Store Layout</t>
  </si>
  <si>
    <t>Target</t>
  </si>
  <si>
    <t>Walmart</t>
  </si>
  <si>
    <t>Point Estimate of the difference between population means</t>
  </si>
  <si>
    <t xml:space="preserve"> =</t>
  </si>
  <si>
    <t xml:space="preserve"> &lt;&gt;</t>
  </si>
  <si>
    <r>
      <t>n</t>
    </r>
    <r>
      <rPr>
        <vertAlign val="subscript"/>
        <sz val="11"/>
        <color theme="0"/>
        <rFont val="Calibri"/>
        <family val="2"/>
        <scheme val="minor"/>
      </rPr>
      <t>T</t>
    </r>
  </si>
  <si>
    <r>
      <t>Xbar</t>
    </r>
    <r>
      <rPr>
        <vertAlign val="subscript"/>
        <sz val="11"/>
        <color theme="0"/>
        <rFont val="Calibri"/>
        <family val="2"/>
        <scheme val="minor"/>
      </rPr>
      <t>T</t>
    </r>
  </si>
  <si>
    <r>
      <t>SD</t>
    </r>
    <r>
      <rPr>
        <vertAlign val="subscript"/>
        <sz val="11"/>
        <color theme="0"/>
        <rFont val="Calibri"/>
        <family val="2"/>
        <scheme val="minor"/>
      </rPr>
      <t>T</t>
    </r>
  </si>
  <si>
    <r>
      <t>Variance</t>
    </r>
    <r>
      <rPr>
        <vertAlign val="subscript"/>
        <sz val="11"/>
        <color theme="0"/>
        <rFont val="Calibri"/>
        <family val="2"/>
        <scheme val="minor"/>
      </rPr>
      <t>T</t>
    </r>
  </si>
  <si>
    <r>
      <t>SD</t>
    </r>
    <r>
      <rPr>
        <vertAlign val="subscript"/>
        <sz val="11"/>
        <color theme="0"/>
        <rFont val="Calibri"/>
        <family val="2"/>
        <scheme val="minor"/>
      </rPr>
      <t>W</t>
    </r>
  </si>
  <si>
    <r>
      <t>H</t>
    </r>
    <r>
      <rPr>
        <vertAlign val="subscript"/>
        <sz val="11"/>
        <color theme="0"/>
        <rFont val="Calibri"/>
        <family val="2"/>
        <scheme val="minor"/>
      </rPr>
      <t>0</t>
    </r>
    <r>
      <rPr>
        <sz val="11"/>
        <color theme="0"/>
        <rFont val="Calibri"/>
        <family val="2"/>
        <scheme val="minor"/>
      </rPr>
      <t xml:space="preserve"> : Mew</t>
    </r>
    <r>
      <rPr>
        <vertAlign val="subscript"/>
        <sz val="11"/>
        <color theme="0"/>
        <rFont val="Calibri"/>
        <family val="2"/>
        <scheme val="minor"/>
      </rPr>
      <t>T</t>
    </r>
    <r>
      <rPr>
        <sz val="11"/>
        <color theme="0"/>
        <rFont val="Calibri"/>
        <family val="2"/>
        <scheme val="minor"/>
      </rPr>
      <t xml:space="preserve"> - Mew</t>
    </r>
    <r>
      <rPr>
        <vertAlign val="subscript"/>
        <sz val="11"/>
        <color theme="0"/>
        <rFont val="Calibri"/>
        <family val="2"/>
        <scheme val="minor"/>
      </rPr>
      <t>W</t>
    </r>
  </si>
  <si>
    <r>
      <t>H</t>
    </r>
    <r>
      <rPr>
        <vertAlign val="subscript"/>
        <sz val="11"/>
        <color theme="0"/>
        <rFont val="Calibri"/>
        <family val="2"/>
        <scheme val="minor"/>
      </rPr>
      <t>a</t>
    </r>
    <r>
      <rPr>
        <sz val="11"/>
        <color theme="0"/>
        <rFont val="Calibri"/>
        <family val="2"/>
        <scheme val="minor"/>
      </rPr>
      <t xml:space="preserve"> : Mew</t>
    </r>
    <r>
      <rPr>
        <vertAlign val="subscript"/>
        <sz val="11"/>
        <color theme="0"/>
        <rFont val="Calibri"/>
        <family val="2"/>
        <scheme val="minor"/>
      </rPr>
      <t>T</t>
    </r>
    <r>
      <rPr>
        <sz val="11"/>
        <color theme="0"/>
        <rFont val="Calibri"/>
        <family val="2"/>
        <scheme val="minor"/>
      </rPr>
      <t xml:space="preserve"> - Mew</t>
    </r>
    <r>
      <rPr>
        <vertAlign val="subscript"/>
        <sz val="11"/>
        <color theme="0"/>
        <rFont val="Calibri"/>
        <family val="2"/>
        <scheme val="minor"/>
      </rPr>
      <t>W</t>
    </r>
  </si>
  <si>
    <r>
      <t>Xbar</t>
    </r>
    <r>
      <rPr>
        <vertAlign val="subscript"/>
        <sz val="11"/>
        <color theme="0"/>
        <rFont val="Calibri"/>
        <family val="2"/>
        <scheme val="minor"/>
      </rPr>
      <t>T</t>
    </r>
    <r>
      <rPr>
        <sz val="11"/>
        <color theme="0"/>
        <rFont val="Calibri"/>
        <family val="2"/>
        <scheme val="minor"/>
      </rPr>
      <t xml:space="preserve"> - Xbar</t>
    </r>
    <r>
      <rPr>
        <vertAlign val="subscript"/>
        <sz val="11"/>
        <color theme="0"/>
        <rFont val="Calibri"/>
        <family val="2"/>
        <scheme val="minor"/>
      </rPr>
      <t>W</t>
    </r>
  </si>
  <si>
    <t>SE = Standard Deviation of Distribution of Differences of Population Means</t>
  </si>
  <si>
    <r>
      <t>SE = SQRT(Var</t>
    </r>
    <r>
      <rPr>
        <vertAlign val="subscript"/>
        <sz val="11"/>
        <color theme="1"/>
        <rFont val="Calibri"/>
        <family val="2"/>
        <scheme val="minor"/>
      </rPr>
      <t>T</t>
    </r>
    <r>
      <rPr>
        <sz val="11"/>
        <color theme="1"/>
        <rFont val="Calibri"/>
        <family val="2"/>
        <scheme val="minor"/>
      </rPr>
      <t>/n</t>
    </r>
    <r>
      <rPr>
        <vertAlign val="subscript"/>
        <sz val="11"/>
        <color theme="1"/>
        <rFont val="Calibri"/>
        <family val="2"/>
        <scheme val="minor"/>
      </rPr>
      <t>T</t>
    </r>
    <r>
      <rPr>
        <sz val="11"/>
        <color theme="1"/>
        <rFont val="Calibri"/>
        <family val="2"/>
        <scheme val="minor"/>
      </rPr>
      <t xml:space="preserve"> + Var</t>
    </r>
    <r>
      <rPr>
        <vertAlign val="subscript"/>
        <sz val="11"/>
        <color theme="1"/>
        <rFont val="Calibri"/>
        <family val="2"/>
        <scheme val="minor"/>
      </rPr>
      <t>W</t>
    </r>
    <r>
      <rPr>
        <sz val="11"/>
        <color theme="1"/>
        <rFont val="Calibri"/>
        <family val="2"/>
        <scheme val="minor"/>
      </rPr>
      <t>/n</t>
    </r>
    <r>
      <rPr>
        <vertAlign val="subscript"/>
        <sz val="11"/>
        <color theme="1"/>
        <rFont val="Calibri"/>
        <family val="2"/>
        <scheme val="minor"/>
      </rPr>
      <t>W</t>
    </r>
    <r>
      <rPr>
        <sz val="11"/>
        <color theme="1"/>
        <rFont val="Calibri"/>
        <family val="2"/>
        <scheme val="minor"/>
      </rPr>
      <t>)</t>
    </r>
  </si>
  <si>
    <t>z-Test: Two Sample for Means</t>
  </si>
  <si>
    <t>Mean</t>
  </si>
  <si>
    <t>Known Variance</t>
  </si>
  <si>
    <t>Observations</t>
  </si>
  <si>
    <t>Hypothesized Mean Difference</t>
  </si>
  <si>
    <t>z</t>
  </si>
  <si>
    <t>P(Z&lt;=z) one-tail</t>
  </si>
  <si>
    <t>z Critical one-tail</t>
  </si>
  <si>
    <t>P(Z&lt;=z) two-tail</t>
  </si>
  <si>
    <t>z Critical two-tail</t>
  </si>
  <si>
    <t>Critical Value 1-tail Upper</t>
  </si>
  <si>
    <t>p-value for Test Statistic, 1 Tail</t>
  </si>
  <si>
    <t>p-value for Test Statistic, 2 Tail</t>
  </si>
  <si>
    <t>Critical Value 2-tail Upper</t>
  </si>
  <si>
    <t>Test Statistic Upper</t>
  </si>
  <si>
    <t>Step 2: Level of Significance = Alpha = Risk of rejecting H0 when it is TRUE</t>
  </si>
  <si>
    <t>Step 3: Sample, Calculate, Draw Picture, Calculate Test Statistic</t>
  </si>
  <si>
    <r>
      <t>((Xbar</t>
    </r>
    <r>
      <rPr>
        <vertAlign val="subscript"/>
        <sz val="11"/>
        <color theme="1"/>
        <rFont val="Calibri"/>
        <family val="2"/>
        <scheme val="minor"/>
      </rPr>
      <t>T</t>
    </r>
    <r>
      <rPr>
        <sz val="11"/>
        <color theme="1"/>
        <rFont val="Calibri"/>
        <family val="2"/>
        <scheme val="minor"/>
      </rPr>
      <t xml:space="preserve"> - Xbar</t>
    </r>
    <r>
      <rPr>
        <vertAlign val="subscript"/>
        <sz val="11"/>
        <color theme="1"/>
        <rFont val="Calibri"/>
        <family val="2"/>
        <scheme val="minor"/>
      </rPr>
      <t>W</t>
    </r>
    <r>
      <rPr>
        <sz val="11"/>
        <color theme="1"/>
        <rFont val="Calibri"/>
        <family val="2"/>
        <scheme val="minor"/>
      </rPr>
      <t>) - 0)/SE</t>
    </r>
  </si>
  <si>
    <t>D0</t>
  </si>
  <si>
    <t>Hypothesized Difference</t>
  </si>
  <si>
    <t>Step 4: Create Rules for Critical Value and p-value</t>
  </si>
  <si>
    <t>Step 1: List Null and Alternative Hypotheses</t>
  </si>
  <si>
    <t>If Critical Value is below lower hurdle or above upper hurdle, we reject H0 and accept Ha</t>
  </si>
  <si>
    <t>If p-value is smaller than alpha, reject Ho and accept Ha, otherwise fail to reject H0</t>
  </si>
  <si>
    <t>Test Statistic (z)</t>
  </si>
  <si>
    <t>Critical Value Lower Hurdle (z)</t>
  </si>
  <si>
    <t>Critical Value Upper Hurdle (z)</t>
  </si>
  <si>
    <t>p-value</t>
  </si>
  <si>
    <t xml:space="preserve"> =NORM.S.INV(alpha/2)</t>
  </si>
  <si>
    <t xml:space="preserve"> =NORM.S.INV(1-alpha/2)</t>
  </si>
  <si>
    <t>Because the critical value was bigger than the upper hurdle, we reject H0 and accept Ha.</t>
  </si>
  <si>
    <t xml:space="preserve"> =(1-NORM.S.DIST(ABS(Test Statistic),1))*2</t>
  </si>
  <si>
    <t>Because our p-value is significantly smaller than our alpha, we reject H0 and accept Ha.</t>
  </si>
  <si>
    <t xml:space="preserve">The statistical evidence strongly suggests that there is a difference between the two customer ratings. </t>
  </si>
  <si>
    <t>Lower</t>
  </si>
  <si>
    <t>Upper</t>
  </si>
  <si>
    <t>Confidence Interval</t>
  </si>
  <si>
    <t xml:space="preserve"> =NORM.S.INV(1-C48)</t>
  </si>
  <si>
    <r>
      <t>Xbar</t>
    </r>
    <r>
      <rPr>
        <vertAlign val="subscript"/>
        <sz val="11"/>
        <rFont val="Calibri"/>
        <family val="2"/>
        <scheme val="minor"/>
      </rPr>
      <t>T</t>
    </r>
    <r>
      <rPr>
        <sz val="11"/>
        <rFont val="Calibri"/>
        <family val="2"/>
        <scheme val="minor"/>
      </rPr>
      <t xml:space="preserve"> - Xbar</t>
    </r>
    <r>
      <rPr>
        <vertAlign val="subscript"/>
        <sz val="11"/>
        <rFont val="Calibri"/>
        <family val="2"/>
        <scheme val="minor"/>
      </rPr>
      <t>W</t>
    </r>
    <r>
      <rPr>
        <sz val="11"/>
        <rFont val="Calibri"/>
        <family val="2"/>
        <scheme val="minor"/>
      </rPr>
      <t xml:space="preserve"> - Margin of Error</t>
    </r>
  </si>
  <si>
    <r>
      <t>Xbar</t>
    </r>
    <r>
      <rPr>
        <vertAlign val="subscript"/>
        <sz val="11"/>
        <rFont val="Calibri"/>
        <family val="2"/>
        <scheme val="minor"/>
      </rPr>
      <t>T</t>
    </r>
    <r>
      <rPr>
        <sz val="11"/>
        <rFont val="Calibri"/>
        <family val="2"/>
        <scheme val="minor"/>
      </rPr>
      <t xml:space="preserve"> - Xbar</t>
    </r>
    <r>
      <rPr>
        <vertAlign val="subscript"/>
        <sz val="11"/>
        <rFont val="Calibri"/>
        <family val="2"/>
        <scheme val="minor"/>
      </rPr>
      <t>W</t>
    </r>
    <r>
      <rPr>
        <sz val="11"/>
        <rFont val="Calibri"/>
        <family val="2"/>
        <scheme val="minor"/>
      </rPr>
      <t xml:space="preserve"> + Margin of Error</t>
    </r>
  </si>
  <si>
    <t>The point estimate of number of rating points that Target is above Walmart is 8.</t>
  </si>
  <si>
    <t>The 95% confidence Interval that would contain the population increase in ratings point of Target over Walmart is from 1.63 points to 14.37 points.</t>
  </si>
  <si>
    <t>We are 95% sure that the population increase in points that Target has over Walmart is between 1.63 and 14.37 rating points.</t>
  </si>
  <si>
    <t xml:space="preserve"> =NORM.S.INV(1-Alpha/2)</t>
  </si>
  <si>
    <t>Independent (not related in any way, not biased) and random samples:</t>
  </si>
  <si>
    <t>Buffalo = 1</t>
  </si>
  <si>
    <t>Boston = 2</t>
  </si>
  <si>
    <t>Xbar =</t>
  </si>
  <si>
    <t>Miles driven per day</t>
  </si>
  <si>
    <t>Sample Size = n =</t>
  </si>
  <si>
    <t>n - 1</t>
  </si>
  <si>
    <t>Sample Standard Deviation = s =</t>
  </si>
  <si>
    <t>Sample Variance = s^2</t>
  </si>
  <si>
    <t>SampleVariance/n = s^2/n</t>
  </si>
  <si>
    <t>Xbar1 = Xbar2</t>
  </si>
  <si>
    <t>Risk that pop Diff not in interval</t>
  </si>
  <si>
    <t>SE = SD for Sampling Distribution of Xbar1 - Xbar2 =</t>
  </si>
  <si>
    <r>
      <t>SE = SQRT(SVar</t>
    </r>
    <r>
      <rPr>
        <vertAlign val="subscript"/>
        <sz val="11"/>
        <color theme="1"/>
        <rFont val="Calibri"/>
        <family val="2"/>
        <scheme val="minor"/>
      </rPr>
      <t>1</t>
    </r>
    <r>
      <rPr>
        <sz val="11"/>
        <color theme="1"/>
        <rFont val="Calibri"/>
        <family val="2"/>
        <scheme val="minor"/>
      </rPr>
      <t>/n</t>
    </r>
    <r>
      <rPr>
        <vertAlign val="subscript"/>
        <sz val="11"/>
        <color theme="1"/>
        <rFont val="Calibri"/>
        <family val="2"/>
        <scheme val="minor"/>
      </rPr>
      <t>1</t>
    </r>
    <r>
      <rPr>
        <sz val="11"/>
        <color theme="1"/>
        <rFont val="Calibri"/>
        <family val="2"/>
        <scheme val="minor"/>
      </rPr>
      <t xml:space="preserve"> + SVar</t>
    </r>
    <r>
      <rPr>
        <vertAlign val="subscript"/>
        <sz val="11"/>
        <color theme="1"/>
        <rFont val="Calibri"/>
        <family val="2"/>
        <scheme val="minor"/>
      </rPr>
      <t>2</t>
    </r>
    <r>
      <rPr>
        <sz val="11"/>
        <color theme="1"/>
        <rFont val="Calibri"/>
        <family val="2"/>
        <scheme val="minor"/>
      </rPr>
      <t>^2/n</t>
    </r>
    <r>
      <rPr>
        <vertAlign val="subscript"/>
        <sz val="11"/>
        <color theme="1"/>
        <rFont val="Calibri"/>
        <family val="2"/>
        <scheme val="minor"/>
      </rPr>
      <t>2</t>
    </r>
    <r>
      <rPr>
        <sz val="11"/>
        <color theme="1"/>
        <rFont val="Calibri"/>
        <family val="2"/>
        <scheme val="minor"/>
      </rPr>
      <t>)</t>
    </r>
  </si>
  <si>
    <r>
      <t>SE = SQRT(s</t>
    </r>
    <r>
      <rPr>
        <vertAlign val="subscript"/>
        <sz val="11"/>
        <color theme="1"/>
        <rFont val="Calibri"/>
        <family val="2"/>
        <scheme val="minor"/>
      </rPr>
      <t>1</t>
    </r>
    <r>
      <rPr>
        <sz val="11"/>
        <color theme="1"/>
        <rFont val="Calibri"/>
        <family val="2"/>
        <scheme val="minor"/>
      </rPr>
      <t>^2/n</t>
    </r>
    <r>
      <rPr>
        <vertAlign val="subscript"/>
        <sz val="11"/>
        <color theme="1"/>
        <rFont val="Calibri"/>
        <family val="2"/>
        <scheme val="minor"/>
      </rPr>
      <t>1</t>
    </r>
    <r>
      <rPr>
        <sz val="11"/>
        <color theme="1"/>
        <rFont val="Calibri"/>
        <family val="2"/>
        <scheme val="minor"/>
      </rPr>
      <t xml:space="preserve"> + s</t>
    </r>
    <r>
      <rPr>
        <vertAlign val="subscript"/>
        <sz val="11"/>
        <color theme="1"/>
        <rFont val="Calibri"/>
        <family val="2"/>
        <scheme val="minor"/>
      </rPr>
      <t>2</t>
    </r>
    <r>
      <rPr>
        <sz val="11"/>
        <color theme="1"/>
        <rFont val="Calibri"/>
        <family val="2"/>
        <scheme val="minor"/>
      </rPr>
      <t>^2/n</t>
    </r>
    <r>
      <rPr>
        <vertAlign val="subscript"/>
        <sz val="11"/>
        <color theme="1"/>
        <rFont val="Calibri"/>
        <family val="2"/>
        <scheme val="minor"/>
      </rPr>
      <t>2</t>
    </r>
    <r>
      <rPr>
        <sz val="11"/>
        <color theme="1"/>
        <rFont val="Calibri"/>
        <family val="2"/>
        <scheme val="minor"/>
      </rPr>
      <t>)</t>
    </r>
  </si>
  <si>
    <t>Degrees of Freedom = df =</t>
  </si>
  <si>
    <t>t Upper (# of SD for SDofXbar Difference)</t>
  </si>
  <si>
    <t>T functions truncate df (rounddown). This is good since the smaller the t the bigger the interval, more conservative the estimate.</t>
  </si>
  <si>
    <t>t*SE = #SD*SE</t>
  </si>
  <si>
    <t>Confidence Interval Lower Value</t>
  </si>
  <si>
    <t>Xbar1 = Xbar2 - Margin of Error</t>
  </si>
  <si>
    <t>Confidence Interval Upper Value</t>
  </si>
  <si>
    <t>Xbar1 = Xbar2 + Margin of Error</t>
  </si>
  <si>
    <t>and the miles driven per day in Boston is between 0.6 miles and 7.2 miles</t>
  </si>
  <si>
    <t>and the miles driven per day in Boston is 3.9 miles with a margin of error of +/- 3.3 miles</t>
  </si>
  <si>
    <t>Private</t>
  </si>
  <si>
    <t>Public</t>
  </si>
  <si>
    <t>Ratings for Cruise Ships</t>
  </si>
  <si>
    <t>Cruise Ships Carrying Less Than 500 Passengers =</t>
  </si>
  <si>
    <t>Cruise &lt; 500</t>
  </si>
  <si>
    <t>Cruise Ships Carrying 500 or More Passengers =</t>
  </si>
  <si>
    <t>Cruise &gt;= 500</t>
  </si>
  <si>
    <t xml:space="preserve">Sample Mean Rating = </t>
  </si>
  <si>
    <t>Sample 1</t>
  </si>
  <si>
    <t>Sample 2</t>
  </si>
  <si>
    <t>Ship</t>
  </si>
  <si>
    <r>
      <t xml:space="preserve">Population Difference = </t>
    </r>
    <r>
      <rPr>
        <sz val="11"/>
        <color theme="1"/>
        <rFont val="Symbol"/>
        <family val="1"/>
        <charset val="2"/>
      </rPr>
      <t>m</t>
    </r>
    <r>
      <rPr>
        <vertAlign val="subscript"/>
        <sz val="11"/>
        <color theme="1"/>
        <rFont val="Calibri"/>
        <family val="2"/>
        <scheme val="minor"/>
      </rPr>
      <t>1</t>
    </r>
    <r>
      <rPr>
        <sz val="11"/>
        <color theme="1"/>
        <rFont val="Calibri"/>
        <family val="2"/>
        <scheme val="minor"/>
      </rPr>
      <t xml:space="preserve"> -  </t>
    </r>
    <r>
      <rPr>
        <sz val="11"/>
        <color theme="1"/>
        <rFont val="Symbol"/>
        <family val="1"/>
        <charset val="2"/>
      </rPr>
      <t>m</t>
    </r>
    <r>
      <rPr>
        <vertAlign val="subscript"/>
        <sz val="11"/>
        <color theme="1"/>
        <rFont val="Calibri"/>
        <family val="2"/>
        <scheme val="minor"/>
      </rPr>
      <t>2</t>
    </r>
  </si>
  <si>
    <r>
      <t xml:space="preserve">Sigma = Pop SD = </t>
    </r>
    <r>
      <rPr>
        <sz val="11"/>
        <color theme="0"/>
        <rFont val="Symbol"/>
        <family val="1"/>
        <charset val="2"/>
      </rPr>
      <t>s</t>
    </r>
    <r>
      <rPr>
        <sz val="11"/>
        <color theme="0"/>
        <rFont val="Calibri"/>
        <family val="2"/>
        <scheme val="minor"/>
      </rPr>
      <t xml:space="preserve"> =</t>
    </r>
  </si>
  <si>
    <r>
      <t xml:space="preserve">Pop Variance = </t>
    </r>
    <r>
      <rPr>
        <sz val="11"/>
        <color theme="0"/>
        <rFont val="Symbol"/>
        <family val="1"/>
        <charset val="2"/>
      </rPr>
      <t>s</t>
    </r>
    <r>
      <rPr>
        <vertAlign val="superscript"/>
        <sz val="11"/>
        <color theme="0"/>
        <rFont val="Calibri"/>
        <family val="2"/>
        <scheme val="minor"/>
      </rPr>
      <t>2</t>
    </r>
    <r>
      <rPr>
        <sz val="11"/>
        <color theme="0"/>
        <rFont val="Calibri"/>
        <family val="2"/>
        <scheme val="minor"/>
      </rPr>
      <t xml:space="preserve"> =</t>
    </r>
  </si>
  <si>
    <t>Rating Points out of 100</t>
  </si>
  <si>
    <r>
      <t>Point Estimate for Pop. Difference ==&gt;&gt; Xbar</t>
    </r>
    <r>
      <rPr>
        <vertAlign val="subscript"/>
        <sz val="11"/>
        <color theme="0"/>
        <rFont val="Calibri"/>
        <family val="2"/>
        <scheme val="minor"/>
      </rPr>
      <t>1</t>
    </r>
    <r>
      <rPr>
        <sz val="11"/>
        <color theme="0"/>
        <rFont val="Calibri"/>
        <family val="2"/>
        <scheme val="minor"/>
      </rPr>
      <t xml:space="preserve"> - Xbar</t>
    </r>
    <r>
      <rPr>
        <vertAlign val="subscript"/>
        <sz val="11"/>
        <color theme="0"/>
        <rFont val="Calibri"/>
        <family val="2"/>
        <scheme val="minor"/>
      </rPr>
      <t>2</t>
    </r>
    <r>
      <rPr>
        <sz val="11"/>
        <color theme="0"/>
        <rFont val="Calibri"/>
        <family val="2"/>
        <scheme val="minor"/>
      </rPr>
      <t xml:space="preserve"> =</t>
    </r>
  </si>
  <si>
    <r>
      <t xml:space="preserve">Pop Variance/ Sample Size = </t>
    </r>
    <r>
      <rPr>
        <sz val="11"/>
        <color theme="0"/>
        <rFont val="Symbol"/>
        <family val="1"/>
        <charset val="2"/>
      </rPr>
      <t>s</t>
    </r>
    <r>
      <rPr>
        <vertAlign val="superscript"/>
        <sz val="11"/>
        <color theme="0"/>
        <rFont val="Calibri"/>
        <family val="2"/>
        <scheme val="minor"/>
      </rPr>
      <t>2</t>
    </r>
    <r>
      <rPr>
        <sz val="11"/>
        <color theme="0"/>
        <rFont val="Calibri"/>
        <family val="2"/>
        <scheme val="minor"/>
      </rPr>
      <t>/n =</t>
    </r>
  </si>
  <si>
    <t>Standard Error =</t>
  </si>
  <si>
    <t>Confidence Level</t>
  </si>
  <si>
    <t>Lower Limit</t>
  </si>
  <si>
    <t>Upper Limit</t>
  </si>
  <si>
    <t>Must choose city with least expensive rooms</t>
  </si>
  <si>
    <t>Can you conclude Atlanta rooms are less expensive than Houston rooms?</t>
  </si>
  <si>
    <t>Pop Variance</t>
  </si>
  <si>
    <t>Variance/n</t>
  </si>
  <si>
    <t>Count = n =</t>
  </si>
  <si>
    <t>Hypothesized Pop Difference</t>
  </si>
  <si>
    <r>
      <t>H</t>
    </r>
    <r>
      <rPr>
        <vertAlign val="subscript"/>
        <sz val="11"/>
        <color theme="1"/>
        <rFont val="Calibri"/>
        <family val="2"/>
        <scheme val="minor"/>
      </rPr>
      <t>0</t>
    </r>
    <r>
      <rPr>
        <sz val="11"/>
        <color theme="1"/>
        <rFont val="Calibri"/>
        <family val="2"/>
        <scheme val="minor"/>
      </rPr>
      <t xml:space="preserve"> : </t>
    </r>
    <r>
      <rPr>
        <sz val="11"/>
        <color theme="1"/>
        <rFont val="Symbol"/>
        <family val="1"/>
        <charset val="2"/>
      </rPr>
      <t>m</t>
    </r>
    <r>
      <rPr>
        <vertAlign val="subscript"/>
        <sz val="11"/>
        <color theme="1"/>
        <rFont val="Calibri"/>
        <family val="2"/>
        <scheme val="minor"/>
      </rPr>
      <t>1</t>
    </r>
    <r>
      <rPr>
        <sz val="11"/>
        <color theme="1"/>
        <rFont val="Calibri"/>
        <family val="2"/>
        <scheme val="minor"/>
      </rPr>
      <t xml:space="preserve"> - </t>
    </r>
    <r>
      <rPr>
        <sz val="11"/>
        <color theme="1"/>
        <rFont val="Symbol"/>
        <family val="1"/>
        <charset val="2"/>
      </rPr>
      <t>m</t>
    </r>
    <r>
      <rPr>
        <vertAlign val="subscript"/>
        <sz val="11"/>
        <color theme="1"/>
        <rFont val="Calibri"/>
        <family val="2"/>
        <scheme val="minor"/>
      </rPr>
      <t>2</t>
    </r>
  </si>
  <si>
    <r>
      <t>H</t>
    </r>
    <r>
      <rPr>
        <vertAlign val="subscript"/>
        <sz val="11"/>
        <color theme="1"/>
        <rFont val="Calibri"/>
        <family val="2"/>
        <scheme val="minor"/>
      </rPr>
      <t>a</t>
    </r>
    <r>
      <rPr>
        <sz val="11"/>
        <color theme="1"/>
        <rFont val="Calibri"/>
        <family val="2"/>
        <scheme val="minor"/>
      </rPr>
      <t xml:space="preserve"> : </t>
    </r>
    <r>
      <rPr>
        <sz val="11"/>
        <color theme="1"/>
        <rFont val="Symbol"/>
        <family val="1"/>
        <charset val="2"/>
      </rPr>
      <t>m</t>
    </r>
    <r>
      <rPr>
        <vertAlign val="subscript"/>
        <sz val="11"/>
        <color theme="1"/>
        <rFont val="Calibri"/>
        <family val="2"/>
        <scheme val="minor"/>
      </rPr>
      <t>1</t>
    </r>
    <r>
      <rPr>
        <sz val="11"/>
        <color theme="1"/>
        <rFont val="Calibri"/>
        <family val="2"/>
        <scheme val="minor"/>
      </rPr>
      <t xml:space="preserve"> - </t>
    </r>
    <r>
      <rPr>
        <sz val="11"/>
        <color theme="1"/>
        <rFont val="Symbol"/>
        <family val="1"/>
        <charset val="2"/>
      </rPr>
      <t>m</t>
    </r>
    <r>
      <rPr>
        <vertAlign val="subscript"/>
        <sz val="11"/>
        <color theme="1"/>
        <rFont val="Calibri"/>
        <family val="2"/>
        <scheme val="minor"/>
      </rPr>
      <t>2</t>
    </r>
  </si>
  <si>
    <t>Step 2: Pick Level of Significance = Alpha (Risk that H0 is TRUE, but we Reject it)</t>
  </si>
  <si>
    <t>SQRT(Var1/n1+Var2/n2)</t>
  </si>
  <si>
    <r>
      <t>((Xbar</t>
    </r>
    <r>
      <rPr>
        <vertAlign val="subscript"/>
        <sz val="11"/>
        <color theme="1"/>
        <rFont val="Calibri"/>
        <family val="2"/>
        <scheme val="minor"/>
      </rPr>
      <t>1</t>
    </r>
    <r>
      <rPr>
        <sz val="11"/>
        <color theme="1"/>
        <rFont val="Calibri"/>
        <family val="2"/>
        <scheme val="minor"/>
      </rPr>
      <t>-Xbar</t>
    </r>
    <r>
      <rPr>
        <vertAlign val="subscript"/>
        <sz val="11"/>
        <color theme="1"/>
        <rFont val="Calibri"/>
        <family val="2"/>
        <scheme val="minor"/>
      </rPr>
      <t>2</t>
    </r>
    <r>
      <rPr>
        <sz val="11"/>
        <color theme="1"/>
        <rFont val="Calibri"/>
        <family val="2"/>
        <scheme val="minor"/>
      </rPr>
      <t>)-D</t>
    </r>
    <r>
      <rPr>
        <vertAlign val="subscript"/>
        <sz val="11"/>
        <color theme="1"/>
        <rFont val="Calibri"/>
        <family val="2"/>
        <scheme val="minor"/>
      </rPr>
      <t>0</t>
    </r>
    <r>
      <rPr>
        <sz val="11"/>
        <color theme="1"/>
        <rFont val="Calibri"/>
        <family val="2"/>
        <scheme val="minor"/>
      </rPr>
      <t>)/SE</t>
    </r>
  </si>
  <si>
    <r>
      <t>((XbarA-XbarH) -D</t>
    </r>
    <r>
      <rPr>
        <vertAlign val="subscript"/>
        <sz val="11"/>
        <color theme="1"/>
        <rFont val="Calibri"/>
        <family val="2"/>
        <scheme val="minor"/>
      </rPr>
      <t>0</t>
    </r>
    <r>
      <rPr>
        <sz val="11"/>
        <color theme="1"/>
        <rFont val="Calibri"/>
        <family val="2"/>
        <scheme val="minor"/>
      </rPr>
      <t>)/SE</t>
    </r>
  </si>
  <si>
    <t>If our calculated Test Statistic is less than our Critical Value, We Reject H0 and Accept Ha, Otherwise, We Fail to Reject H0</t>
  </si>
  <si>
    <t>If the p-value is smaller than our Alpha, We Reject H0 and Accept Ha, Otherwise, We Fail to Reject H0</t>
  </si>
  <si>
    <t>Step 5: Write Conclusion</t>
  </si>
  <si>
    <t>Because our Test Statistic is less than our Critical Value, We Reject H0 and Accept Ha. It is reasonable to assume that the prices for rooms in Atlanta are less than the prices for rooms in Houston.</t>
  </si>
  <si>
    <t>Because our p-value is less than our Alpha, We Reject H0 and Accept Ha. It is reasonable to assume that the prices for rooms in Atlanta are less than the prices for rooms in Houston.</t>
  </si>
  <si>
    <t>The sample evidence suggest that the room rates in Atlanta are less than the room rates in Houston.</t>
  </si>
  <si>
    <t>We do run a 5% risk that we reject H0 even though it was true.</t>
  </si>
  <si>
    <t xml:space="preserve"> =SQRT(SUM(B8:C8))</t>
  </si>
  <si>
    <t xml:space="preserve"> =SUM(B8:C8)^2/SUM(B8^2/B5,C8^2/C5)</t>
  </si>
  <si>
    <t xml:space="preserve"> =NORM.S.INV(alpha)</t>
  </si>
  <si>
    <t xml:space="preserve"> =NORM.S.DIST(Test Statistic,1)</t>
  </si>
  <si>
    <t>Two independent random samples</t>
  </si>
  <si>
    <t># of miles that residents of a given city drive per day in a car</t>
  </si>
  <si>
    <t>Count = Sample Size = n =</t>
  </si>
  <si>
    <t>Sample Mean = Xbar =</t>
  </si>
  <si>
    <r>
      <t>Point Estimate = Xbar</t>
    </r>
    <r>
      <rPr>
        <vertAlign val="subscript"/>
        <sz val="11"/>
        <color theme="0"/>
        <rFont val="Calibri"/>
        <family val="2"/>
        <scheme val="minor"/>
      </rPr>
      <t>1</t>
    </r>
    <r>
      <rPr>
        <sz val="11"/>
        <color theme="0"/>
        <rFont val="Calibri"/>
        <family val="2"/>
        <scheme val="minor"/>
      </rPr>
      <t xml:space="preserve"> - Xbar</t>
    </r>
    <r>
      <rPr>
        <vertAlign val="subscript"/>
        <sz val="11"/>
        <color theme="0"/>
        <rFont val="Calibri"/>
        <family val="2"/>
        <scheme val="minor"/>
      </rPr>
      <t>2</t>
    </r>
  </si>
  <si>
    <t>A Good Estimate</t>
  </si>
  <si>
    <t>Alpha/2 =</t>
  </si>
  <si>
    <t>Alpha =</t>
  </si>
  <si>
    <r>
      <t>df = (SVar</t>
    </r>
    <r>
      <rPr>
        <vertAlign val="subscript"/>
        <sz val="11"/>
        <color theme="1"/>
        <rFont val="Calibri"/>
        <family val="2"/>
        <scheme val="minor"/>
      </rPr>
      <t>1</t>
    </r>
    <r>
      <rPr>
        <sz val="11"/>
        <color theme="1"/>
        <rFont val="Calibri"/>
        <family val="2"/>
        <scheme val="minor"/>
      </rPr>
      <t>/n</t>
    </r>
    <r>
      <rPr>
        <vertAlign val="subscript"/>
        <sz val="11"/>
        <color theme="1"/>
        <rFont val="Calibri"/>
        <family val="2"/>
        <scheme val="minor"/>
      </rPr>
      <t>1</t>
    </r>
    <r>
      <rPr>
        <sz val="11"/>
        <color theme="1"/>
        <rFont val="Calibri"/>
        <family val="2"/>
        <scheme val="minor"/>
      </rPr>
      <t xml:space="preserve"> + SVar</t>
    </r>
    <r>
      <rPr>
        <vertAlign val="sub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)^2/((SVar</t>
    </r>
    <r>
      <rPr>
        <vertAlign val="subscript"/>
        <sz val="11"/>
        <color theme="1"/>
        <rFont val="Calibri"/>
        <family val="2"/>
        <scheme val="minor"/>
      </rPr>
      <t>1</t>
    </r>
    <r>
      <rPr>
        <sz val="11"/>
        <color theme="1"/>
        <rFont val="Calibri"/>
        <family val="2"/>
        <scheme val="minor"/>
      </rPr>
      <t>/n</t>
    </r>
    <r>
      <rPr>
        <vertAlign val="subscript"/>
        <sz val="11"/>
        <color theme="1"/>
        <rFont val="Calibri"/>
        <family val="2"/>
        <scheme val="minor"/>
      </rPr>
      <t>1</t>
    </r>
    <r>
      <rPr>
        <sz val="11"/>
        <color theme="1"/>
        <rFont val="Calibri"/>
        <family val="2"/>
        <scheme val="minor"/>
      </rPr>
      <t>)^2/(n</t>
    </r>
    <r>
      <rPr>
        <vertAlign val="subscript"/>
        <sz val="11"/>
        <color theme="1"/>
        <rFont val="Calibri"/>
        <family val="2"/>
        <scheme val="minor"/>
      </rPr>
      <t>1</t>
    </r>
    <r>
      <rPr>
        <sz val="11"/>
        <color theme="1"/>
        <rFont val="Calibri"/>
        <family val="2"/>
        <scheme val="minor"/>
      </rPr>
      <t>-1)+(SVar</t>
    </r>
    <r>
      <rPr>
        <vertAlign val="sub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)^2/(n</t>
    </r>
    <r>
      <rPr>
        <vertAlign val="subscript"/>
        <sz val="11"/>
        <color theme="1"/>
        <rFont val="Calibri"/>
        <family val="2"/>
        <scheme val="minor"/>
      </rPr>
      <t>2</t>
    </r>
    <r>
      <rPr>
        <sz val="11"/>
        <color theme="1"/>
        <rFont val="Calibri"/>
        <family val="2"/>
        <scheme val="minor"/>
      </rPr>
      <t>-1))</t>
    </r>
  </si>
  <si>
    <t>Sample Variance = SVar = s^2 =</t>
  </si>
  <si>
    <t>s^2/n = SVar/n =</t>
  </si>
  <si>
    <t>SE = # SD =</t>
  </si>
  <si>
    <r>
      <t>Point Estimate for μ</t>
    </r>
    <r>
      <rPr>
        <b/>
        <vertAlign val="subscript"/>
        <sz val="11"/>
        <color theme="1"/>
        <rFont val="Calibri"/>
        <family val="2"/>
        <scheme val="minor"/>
      </rPr>
      <t>1</t>
    </r>
    <r>
      <rPr>
        <b/>
        <sz val="11"/>
        <color theme="1"/>
        <rFont val="Calibri"/>
        <family val="2"/>
        <scheme val="minor"/>
      </rPr>
      <t xml:space="preserve"> - μ</t>
    </r>
    <r>
      <rPr>
        <b/>
        <vertAlign val="subscript"/>
        <sz val="11"/>
        <color theme="1"/>
        <rFont val="Calibri"/>
        <family val="2"/>
        <scheme val="minor"/>
      </rPr>
      <t>2</t>
    </r>
    <r>
      <rPr>
        <b/>
        <sz val="11"/>
        <color theme="1"/>
        <rFont val="Calibri"/>
        <family val="2"/>
        <scheme val="minor"/>
      </rPr>
      <t xml:space="preserve"> ==&gt;&gt; Xbar</t>
    </r>
    <r>
      <rPr>
        <b/>
        <vertAlign val="subscript"/>
        <sz val="11"/>
        <color theme="1"/>
        <rFont val="Calibri"/>
        <family val="2"/>
        <scheme val="minor"/>
      </rPr>
      <t>1</t>
    </r>
    <r>
      <rPr>
        <b/>
        <sz val="11"/>
        <color theme="1"/>
        <rFont val="Calibri"/>
        <family val="2"/>
        <scheme val="minor"/>
      </rPr>
      <t xml:space="preserve"> - Xbar</t>
    </r>
    <r>
      <rPr>
        <b/>
        <vertAlign val="subscript"/>
        <sz val="11"/>
        <color theme="1"/>
        <rFont val="Calibri"/>
        <family val="2"/>
        <scheme val="minor"/>
      </rPr>
      <t>2</t>
    </r>
  </si>
  <si>
    <t>Margin of Error =</t>
  </si>
  <si>
    <r>
      <t>Upper t = t</t>
    </r>
    <r>
      <rPr>
        <vertAlign val="subscript"/>
        <sz val="11"/>
        <color theme="0"/>
        <rFont val="Symbol"/>
        <family val="1"/>
        <charset val="2"/>
      </rPr>
      <t>a</t>
    </r>
    <r>
      <rPr>
        <vertAlign val="subscript"/>
        <sz val="11"/>
        <color theme="0"/>
        <rFont val="Calibri"/>
        <family val="2"/>
        <scheme val="minor"/>
      </rPr>
      <t>/2</t>
    </r>
    <r>
      <rPr>
        <sz val="11"/>
        <color theme="0"/>
        <rFont val="Calibri"/>
        <family val="2"/>
        <scheme val="minor"/>
      </rPr>
      <t xml:space="preserve"> = # SD =</t>
    </r>
  </si>
  <si>
    <t>Upper Value</t>
  </si>
  <si>
    <t>Lower Value</t>
  </si>
  <si>
    <t>Private ($000)</t>
  </si>
  <si>
    <t>Public ($000)</t>
  </si>
  <si>
    <t>Average Annual Cost To Attend College (Tuition, Room, Board, Books, Fees) - April 2012 Data</t>
  </si>
  <si>
    <t>Claim #2: Average Annual Cost To Attend Private College is about 60% of annual income of a typical family with college children</t>
  </si>
  <si>
    <t>Claim #1: Average Annual Cost To Attend Public College is about 1/3 of annual income of a typical family with college children</t>
  </si>
  <si>
    <t>We are 99% sure that the population difference between how much mean and women spend on valentine's day is between $50 and $84.</t>
  </si>
  <si>
    <t xml:space="preserve">SE = </t>
  </si>
  <si>
    <t>Svar/n = S^2/n =</t>
  </si>
  <si>
    <t>n -1 =</t>
  </si>
  <si>
    <t>used in formulas in multiple places</t>
  </si>
  <si>
    <t>Confidence Level/Coefficient =</t>
  </si>
  <si>
    <r>
      <t>Point Estimate of μ</t>
    </r>
    <r>
      <rPr>
        <vertAlign val="subscript"/>
        <sz val="11"/>
        <color theme="1"/>
        <rFont val="Calibri"/>
        <family val="2"/>
        <scheme val="minor"/>
      </rPr>
      <t>1</t>
    </r>
    <r>
      <rPr>
        <sz val="11"/>
        <color theme="1"/>
        <rFont val="Calibri"/>
        <family val="2"/>
        <scheme val="minor"/>
      </rPr>
      <t xml:space="preserve"> - μ</t>
    </r>
    <r>
      <rPr>
        <vertAlign val="subscript"/>
        <sz val="11"/>
        <color theme="1"/>
        <rFont val="Calibri"/>
        <family val="2"/>
        <scheme val="minor"/>
      </rPr>
      <t>2</t>
    </r>
    <r>
      <rPr>
        <sz val="11"/>
        <color theme="1"/>
        <rFont val="Calibri"/>
        <family val="2"/>
        <scheme val="minor"/>
      </rPr>
      <t xml:space="preserve"> = Xbar</t>
    </r>
    <r>
      <rPr>
        <vertAlign val="subscript"/>
        <sz val="11"/>
        <color theme="1"/>
        <rFont val="Calibri"/>
        <family val="2"/>
        <scheme val="minor"/>
      </rPr>
      <t>1</t>
    </r>
    <r>
      <rPr>
        <sz val="11"/>
        <color theme="1"/>
        <rFont val="Calibri"/>
        <family val="2"/>
        <scheme val="minor"/>
      </rPr>
      <t xml:space="preserve"> - Xbar</t>
    </r>
    <r>
      <rPr>
        <vertAlign val="subscript"/>
        <sz val="11"/>
        <color theme="1"/>
        <rFont val="Calibri"/>
        <family val="2"/>
        <scheme val="minor"/>
      </rPr>
      <t>2</t>
    </r>
    <r>
      <rPr>
        <sz val="11"/>
        <color theme="1"/>
        <rFont val="Calibri"/>
        <family val="2"/>
        <scheme val="minor"/>
      </rPr>
      <t xml:space="preserve"> =</t>
    </r>
  </si>
  <si>
    <r>
      <t>Point Estimate = Xbar</t>
    </r>
    <r>
      <rPr>
        <vertAlign val="subscript"/>
        <sz val="11"/>
        <color theme="0"/>
        <rFont val="Calibri"/>
        <family val="2"/>
        <scheme val="minor"/>
      </rPr>
      <t>1</t>
    </r>
    <r>
      <rPr>
        <sz val="11"/>
        <color theme="0"/>
        <rFont val="Calibri"/>
        <family val="2"/>
        <scheme val="minor"/>
      </rPr>
      <t xml:space="preserve"> - Xbar</t>
    </r>
    <r>
      <rPr>
        <vertAlign val="subscript"/>
        <sz val="11"/>
        <color theme="0"/>
        <rFont val="Calibri"/>
        <family val="2"/>
        <scheme val="minor"/>
      </rPr>
      <t>2</t>
    </r>
    <r>
      <rPr>
        <sz val="11"/>
        <color theme="0"/>
        <rFont val="Calibri"/>
        <family val="2"/>
        <scheme val="minor"/>
      </rPr>
      <t xml:space="preserve"> =</t>
    </r>
  </si>
  <si>
    <t>We are 95% sure the  population difference between the miles driven per day in Buffalo</t>
  </si>
  <si>
    <t>Point estimate of difference between two cities=</t>
  </si>
  <si>
    <r>
      <t>Standard Deviation of the Sampling Distribution of Xbar</t>
    </r>
    <r>
      <rPr>
        <vertAlign val="subscript"/>
        <sz val="11"/>
        <color theme="1"/>
        <rFont val="Calibri"/>
        <family val="2"/>
        <scheme val="minor"/>
      </rPr>
      <t>1</t>
    </r>
    <r>
      <rPr>
        <sz val="11"/>
        <color theme="1"/>
        <rFont val="Calibri"/>
        <family val="2"/>
        <scheme val="minor"/>
      </rPr>
      <t xml:space="preserve"> - Xbar</t>
    </r>
    <r>
      <rPr>
        <vertAlign val="subscript"/>
        <sz val="11"/>
        <color theme="1"/>
        <rFont val="Calibri"/>
        <family val="2"/>
        <scheme val="minor"/>
      </rPr>
      <t>2</t>
    </r>
  </si>
  <si>
    <t>We do run a 5% risk that our Pop Diff is not in our interval.</t>
  </si>
  <si>
    <t xml:space="preserve">Alpha/2 = </t>
  </si>
  <si>
    <t>T Upper =</t>
  </si>
  <si>
    <t>T Lower =</t>
  </si>
  <si>
    <t>We do run a 5% risk that our population difference is not in our interval.</t>
  </si>
  <si>
    <t>** All units for calculations in dollars are ($000)</t>
  </si>
  <si>
    <t>Sample 2 Formulas</t>
  </si>
  <si>
    <t>($000)</t>
  </si>
  <si>
    <r>
      <t>Variance</t>
    </r>
    <r>
      <rPr>
        <vertAlign val="subscript"/>
        <sz val="11"/>
        <color theme="0"/>
        <rFont val="Calibri"/>
        <family val="2"/>
        <scheme val="minor"/>
      </rPr>
      <t>M</t>
    </r>
    <r>
      <rPr>
        <sz val="11"/>
        <color theme="0"/>
        <rFont val="Calibri"/>
        <family val="2"/>
        <scheme val="minor"/>
      </rPr>
      <t>/n</t>
    </r>
    <r>
      <rPr>
        <vertAlign val="subscript"/>
        <sz val="11"/>
        <color theme="0"/>
        <rFont val="Calibri"/>
        <family val="2"/>
        <scheme val="minor"/>
      </rPr>
      <t>M</t>
    </r>
  </si>
  <si>
    <r>
      <t>Variance</t>
    </r>
    <r>
      <rPr>
        <vertAlign val="subscript"/>
        <sz val="11"/>
        <color theme="0"/>
        <rFont val="Calibri"/>
        <family val="2"/>
        <scheme val="minor"/>
      </rPr>
      <t>W</t>
    </r>
    <r>
      <rPr>
        <sz val="11"/>
        <color theme="0"/>
        <rFont val="Calibri"/>
        <family val="2"/>
        <scheme val="minor"/>
      </rPr>
      <t>/n</t>
    </r>
    <r>
      <rPr>
        <vertAlign val="subscript"/>
        <sz val="11"/>
        <color theme="0"/>
        <rFont val="Calibri"/>
        <family val="2"/>
        <scheme val="minor"/>
      </rPr>
      <t>W</t>
    </r>
  </si>
  <si>
    <t>Formulas for Sample 2</t>
  </si>
  <si>
    <r>
      <t>Variance</t>
    </r>
    <r>
      <rPr>
        <vertAlign val="subscript"/>
        <sz val="11"/>
        <color theme="0"/>
        <rFont val="Calibri"/>
        <family val="2"/>
        <scheme val="minor"/>
      </rPr>
      <t>T</t>
    </r>
    <r>
      <rPr>
        <sz val="11"/>
        <color theme="0"/>
        <rFont val="Calibri"/>
        <family val="2"/>
        <scheme val="minor"/>
      </rPr>
      <t>/n</t>
    </r>
    <r>
      <rPr>
        <vertAlign val="subscript"/>
        <sz val="11"/>
        <color theme="0"/>
        <rFont val="Calibri"/>
        <family val="2"/>
        <scheme val="minor"/>
      </rPr>
      <t>T</t>
    </r>
  </si>
  <si>
    <t>Sample Mean = Xbar</t>
  </si>
  <si>
    <t>Cities</t>
  </si>
  <si>
    <t>Boston</t>
  </si>
  <si>
    <t>Buffalo</t>
  </si>
  <si>
    <t>Type of College</t>
  </si>
  <si>
    <t>This estimate shows a difference of $20,200 per year between private and public college costs.</t>
  </si>
  <si>
    <t>Assume that salary data is normal, however, n for both samples are big.</t>
  </si>
  <si>
    <t>Nursing Salaries Tampa Florida = 1</t>
  </si>
  <si>
    <t>Nursing Salaries Dallas Texas = 2</t>
  </si>
  <si>
    <t>Point of view:</t>
  </si>
  <si>
    <t>Researcher concerned with population difference between the 2 cities Nursing salaries</t>
  </si>
  <si>
    <t>Key phrase in problem:</t>
  </si>
  <si>
    <t>"Are Nursing Salaries in Tampa, FL lower than those in Dallas, TX?"</t>
  </si>
  <si>
    <t>Can we conclude that salaries for staff nurses in Tampa are significantly lower than for those in Dallas?"</t>
  </si>
  <si>
    <r>
      <t>Point estimate for Mew</t>
    </r>
    <r>
      <rPr>
        <vertAlign val="subscript"/>
        <sz val="11"/>
        <color theme="0"/>
        <rFont val="Calibri"/>
        <family val="2"/>
        <scheme val="minor"/>
      </rPr>
      <t xml:space="preserve">1 </t>
    </r>
    <r>
      <rPr>
        <sz val="11"/>
        <color theme="0"/>
        <rFont val="Calibri"/>
        <family val="2"/>
        <scheme val="minor"/>
      </rPr>
      <t>- Mew</t>
    </r>
    <r>
      <rPr>
        <vertAlign val="subscript"/>
        <sz val="11"/>
        <color theme="0"/>
        <rFont val="Calibri"/>
        <family val="2"/>
        <scheme val="minor"/>
      </rPr>
      <t>2</t>
    </r>
  </si>
  <si>
    <r>
      <t>X</t>
    </r>
    <r>
      <rPr>
        <vertAlign val="subscript"/>
        <sz val="11"/>
        <color theme="1"/>
        <rFont val="Calibri"/>
        <family val="2"/>
        <scheme val="minor"/>
      </rPr>
      <t>bar1</t>
    </r>
    <r>
      <rPr>
        <sz val="11"/>
        <color theme="1"/>
        <rFont val="Calibri"/>
        <family val="2"/>
        <scheme val="minor"/>
      </rPr>
      <t xml:space="preserve"> - X</t>
    </r>
    <r>
      <rPr>
        <vertAlign val="subscript"/>
        <sz val="11"/>
        <color theme="1"/>
        <rFont val="Calibri"/>
        <family val="2"/>
        <scheme val="minor"/>
      </rPr>
      <t>bar2</t>
    </r>
  </si>
  <si>
    <t>Hypothesized Difference = D0</t>
  </si>
  <si>
    <r>
      <t>Mew</t>
    </r>
    <r>
      <rPr>
        <vertAlign val="subscript"/>
        <sz val="11"/>
        <color theme="1"/>
        <rFont val="Calibri"/>
        <family val="2"/>
        <scheme val="minor"/>
      </rPr>
      <t xml:space="preserve">1 </t>
    </r>
    <r>
      <rPr>
        <sz val="11"/>
        <color theme="1"/>
        <rFont val="Calibri"/>
        <family val="2"/>
        <scheme val="minor"/>
      </rPr>
      <t>- Mew</t>
    </r>
    <r>
      <rPr>
        <vertAlign val="subscript"/>
        <sz val="11"/>
        <color theme="1"/>
        <rFont val="Calibri"/>
        <family val="2"/>
        <scheme val="minor"/>
      </rPr>
      <t>2</t>
    </r>
  </si>
  <si>
    <r>
      <t>H</t>
    </r>
    <r>
      <rPr>
        <vertAlign val="subscript"/>
        <sz val="11"/>
        <color theme="0"/>
        <rFont val="Calibri"/>
        <family val="2"/>
        <scheme val="minor"/>
      </rPr>
      <t>0</t>
    </r>
    <r>
      <rPr>
        <sz val="11"/>
        <color theme="0"/>
        <rFont val="Calibri"/>
        <family val="2"/>
        <scheme val="minor"/>
      </rPr>
      <t xml:space="preserve"> : Mew</t>
    </r>
    <r>
      <rPr>
        <vertAlign val="subscript"/>
        <sz val="11"/>
        <color theme="0"/>
        <rFont val="Calibri"/>
        <family val="2"/>
        <scheme val="minor"/>
      </rPr>
      <t>1</t>
    </r>
    <r>
      <rPr>
        <sz val="11"/>
        <color theme="0"/>
        <rFont val="Calibri"/>
        <family val="2"/>
        <scheme val="minor"/>
      </rPr>
      <t xml:space="preserve"> - Mew</t>
    </r>
    <r>
      <rPr>
        <vertAlign val="subscript"/>
        <sz val="11"/>
        <color theme="0"/>
        <rFont val="Calibri"/>
        <family val="2"/>
        <scheme val="minor"/>
      </rPr>
      <t>2</t>
    </r>
  </si>
  <si>
    <r>
      <t>H</t>
    </r>
    <r>
      <rPr>
        <vertAlign val="subscript"/>
        <sz val="11"/>
        <color theme="0"/>
        <rFont val="Calibri"/>
        <family val="2"/>
        <scheme val="minor"/>
      </rPr>
      <t>a</t>
    </r>
    <r>
      <rPr>
        <sz val="11"/>
        <color theme="0"/>
        <rFont val="Calibri"/>
        <family val="2"/>
        <scheme val="minor"/>
      </rPr>
      <t xml:space="preserve"> : Mew</t>
    </r>
    <r>
      <rPr>
        <vertAlign val="subscript"/>
        <sz val="11"/>
        <color theme="0"/>
        <rFont val="Calibri"/>
        <family val="2"/>
        <scheme val="minor"/>
      </rPr>
      <t>1</t>
    </r>
    <r>
      <rPr>
        <sz val="11"/>
        <color theme="0"/>
        <rFont val="Calibri"/>
        <family val="2"/>
        <scheme val="minor"/>
      </rPr>
      <t xml:space="preserve"> - Mew</t>
    </r>
    <r>
      <rPr>
        <vertAlign val="subscript"/>
        <sz val="11"/>
        <color theme="0"/>
        <rFont val="Calibri"/>
        <family val="2"/>
        <scheme val="minor"/>
      </rPr>
      <t>3</t>
    </r>
    <r>
      <rPr>
        <sz val="11"/>
        <color theme="1"/>
        <rFont val="Calibri"/>
        <family val="2"/>
        <scheme val="minor"/>
      </rPr>
      <t/>
    </r>
  </si>
  <si>
    <t>SE = SD of SDofDiffOfPopMeans</t>
  </si>
  <si>
    <t>t = Test Statistic = # SD of SDofDiffOfPopMeans</t>
  </si>
  <si>
    <t>Sampling Error/SE</t>
  </si>
  <si>
    <t>Degree of Freedom = df =</t>
  </si>
  <si>
    <r>
      <t>df = (SVar</t>
    </r>
    <r>
      <rPr>
        <vertAlign val="subscript"/>
        <sz val="11"/>
        <color theme="1"/>
        <rFont val="Calibri"/>
        <family val="2"/>
        <scheme val="minor"/>
      </rPr>
      <t>1</t>
    </r>
    <r>
      <rPr>
        <sz val="11"/>
        <color theme="1"/>
        <rFont val="Calibri"/>
        <family val="2"/>
        <scheme val="minor"/>
      </rPr>
      <t>/n</t>
    </r>
    <r>
      <rPr>
        <vertAlign val="subscript"/>
        <sz val="11"/>
        <color theme="1"/>
        <rFont val="Calibri"/>
        <family val="2"/>
        <scheme val="minor"/>
      </rPr>
      <t>1</t>
    </r>
    <r>
      <rPr>
        <sz val="11"/>
        <color theme="1"/>
        <rFont val="Calibri"/>
        <family val="2"/>
        <scheme val="minor"/>
      </rPr>
      <t xml:space="preserve"> + SVar</t>
    </r>
    <r>
      <rPr>
        <vertAlign val="subscript"/>
        <sz val="11"/>
        <color theme="1"/>
        <rFont val="Calibri"/>
        <family val="2"/>
        <scheme val="minor"/>
      </rPr>
      <t>2</t>
    </r>
    <r>
      <rPr>
        <sz val="11"/>
        <color theme="1"/>
        <rFont val="Calibri"/>
        <family val="2"/>
        <scheme val="minor"/>
      </rPr>
      <t>^2/n</t>
    </r>
    <r>
      <rPr>
        <vertAlign val="subscript"/>
        <sz val="11"/>
        <color theme="1"/>
        <rFont val="Calibri"/>
        <family val="2"/>
        <scheme val="minor"/>
      </rPr>
      <t>2</t>
    </r>
    <r>
      <rPr>
        <sz val="11"/>
        <color theme="1"/>
        <rFont val="Calibri"/>
        <family val="2"/>
        <scheme val="minor"/>
      </rPr>
      <t>)^2/((SVar</t>
    </r>
    <r>
      <rPr>
        <vertAlign val="subscript"/>
        <sz val="11"/>
        <color theme="1"/>
        <rFont val="Calibri"/>
        <family val="2"/>
        <scheme val="minor"/>
      </rPr>
      <t>1</t>
    </r>
    <r>
      <rPr>
        <sz val="11"/>
        <color theme="1"/>
        <rFont val="Calibri"/>
        <family val="2"/>
        <scheme val="minor"/>
      </rPr>
      <t>/n</t>
    </r>
    <r>
      <rPr>
        <vertAlign val="subscript"/>
        <sz val="11"/>
        <color theme="1"/>
        <rFont val="Calibri"/>
        <family val="2"/>
        <scheme val="minor"/>
      </rPr>
      <t>1</t>
    </r>
    <r>
      <rPr>
        <sz val="11"/>
        <color theme="1"/>
        <rFont val="Calibri"/>
        <family val="2"/>
        <scheme val="minor"/>
      </rPr>
      <t>)^2/(n</t>
    </r>
    <r>
      <rPr>
        <vertAlign val="subscript"/>
        <sz val="11"/>
        <color theme="1"/>
        <rFont val="Calibri"/>
        <family val="2"/>
        <scheme val="minor"/>
      </rPr>
      <t>1</t>
    </r>
    <r>
      <rPr>
        <sz val="11"/>
        <color theme="1"/>
        <rFont val="Calibri"/>
        <family val="2"/>
        <scheme val="minor"/>
      </rPr>
      <t>-1)+(SVar</t>
    </r>
    <r>
      <rPr>
        <vertAlign val="subscript"/>
        <sz val="11"/>
        <color theme="1"/>
        <rFont val="Calibri"/>
        <family val="2"/>
        <scheme val="minor"/>
      </rPr>
      <t>2</t>
    </r>
    <r>
      <rPr>
        <sz val="11"/>
        <color theme="1"/>
        <rFont val="Calibri"/>
        <family val="2"/>
        <scheme val="minor"/>
      </rPr>
      <t>/n</t>
    </r>
    <r>
      <rPr>
        <vertAlign val="subscript"/>
        <sz val="11"/>
        <color theme="1"/>
        <rFont val="Calibri"/>
        <family val="2"/>
        <scheme val="minor"/>
      </rPr>
      <t>2</t>
    </r>
    <r>
      <rPr>
        <sz val="11"/>
        <color theme="1"/>
        <rFont val="Calibri"/>
        <family val="2"/>
        <scheme val="minor"/>
      </rPr>
      <t>)^2/(n</t>
    </r>
    <r>
      <rPr>
        <vertAlign val="subscript"/>
        <sz val="11"/>
        <color theme="1"/>
        <rFont val="Calibri"/>
        <family val="2"/>
        <scheme val="minor"/>
      </rPr>
      <t>2</t>
    </r>
    <r>
      <rPr>
        <sz val="11"/>
        <color theme="1"/>
        <rFont val="Calibri"/>
        <family val="2"/>
        <scheme val="minor"/>
      </rPr>
      <t>-1))</t>
    </r>
  </si>
  <si>
    <t>If Test Statistic is past our hurdle on the low end, we reject H0 and Accept Ha, Otherwise we fail to reject H0</t>
  </si>
  <si>
    <t>If p-value is smaller than our Alpha, we reject H0 and accept Ha, otherwise we fail to reject H0.</t>
  </si>
  <si>
    <t>d</t>
  </si>
  <si>
    <t>Step 5: Conclude</t>
  </si>
  <si>
    <t>There is statistically significant evidence to suggest that the annual salaries of staff nurses in Tampa, FL are less than the annual salaries of staff nurses in Dallas Texas</t>
  </si>
  <si>
    <t>Parents Graduated College = 1</t>
  </si>
  <si>
    <t>Parents Graduated High School = 2</t>
  </si>
  <si>
    <t>Hypothesis: Students whose parents attained a higher level of education would on average score higher on the SAT</t>
  </si>
  <si>
    <t>Build hypothesis test that will allow you to conclude: "that students show a higher population mean math score on the SAT if their parents attained a higher level of education.""</t>
  </si>
  <si>
    <r>
      <t>Hypothesized Diff = D</t>
    </r>
    <r>
      <rPr>
        <vertAlign val="subscript"/>
        <sz val="11"/>
        <color theme="0"/>
        <rFont val="Calibri"/>
        <family val="2"/>
        <scheme val="minor"/>
      </rPr>
      <t>0</t>
    </r>
    <r>
      <rPr>
        <sz val="11"/>
        <color theme="0"/>
        <rFont val="Calibri"/>
        <family val="2"/>
        <scheme val="minor"/>
      </rPr>
      <t xml:space="preserve"> = Mew</t>
    </r>
    <r>
      <rPr>
        <vertAlign val="subscript"/>
        <sz val="11"/>
        <color theme="0"/>
        <rFont val="Calibri"/>
        <family val="2"/>
        <scheme val="minor"/>
      </rPr>
      <t>1</t>
    </r>
    <r>
      <rPr>
        <sz val="11"/>
        <color theme="0"/>
        <rFont val="Calibri"/>
        <family val="2"/>
        <scheme val="minor"/>
      </rPr>
      <t xml:space="preserve"> - Mew</t>
    </r>
    <r>
      <rPr>
        <vertAlign val="subscript"/>
        <sz val="11"/>
        <color theme="0"/>
        <rFont val="Calibri"/>
        <family val="2"/>
        <scheme val="minor"/>
      </rPr>
      <t>2</t>
    </r>
  </si>
  <si>
    <t xml:space="preserve"> &lt;=</t>
  </si>
  <si>
    <t xml:space="preserve"> &gt;</t>
  </si>
  <si>
    <t>Point Est for Mew 1 - Mew 2</t>
  </si>
  <si>
    <t>t-Test: Two-Sample Assuming Unequal Variances</t>
  </si>
  <si>
    <t>Check with formulas:</t>
  </si>
  <si>
    <t>Variance</t>
  </si>
  <si>
    <t>df</t>
  </si>
  <si>
    <t>t Stat</t>
  </si>
  <si>
    <t>P(T&lt;=t) one-tail</t>
  </si>
  <si>
    <t>t Critical one-tail</t>
  </si>
  <si>
    <t>P(T&lt;=t) two-tail</t>
  </si>
  <si>
    <t>t Critical two-tail</t>
  </si>
  <si>
    <t>The evidence suggests that the mean SAT Math score is higher for students whose parents were college grads,</t>
  </si>
  <si>
    <t>than for students whose parents were only high school graduates.</t>
  </si>
  <si>
    <t>AirTran (minutes flight late)</t>
  </si>
  <si>
    <t>Southwest (minutes flight late)</t>
  </si>
  <si>
    <t>Build hypothesis test that will allow you to conclude: we can conclude that there is a difference between the two airline's mean number of minutes that flights are late</t>
  </si>
  <si>
    <t>AirTran minutes flight late = 1</t>
  </si>
  <si>
    <t>Southwest minutes flight late =2</t>
  </si>
  <si>
    <t>n - 1 =</t>
  </si>
  <si>
    <t>Sample Variance = s^2 =</t>
  </si>
  <si>
    <t>s^2/n =</t>
  </si>
  <si>
    <t>Xbar1 - Xbar2 = Point Esimate of Mew1 - Mew2</t>
  </si>
  <si>
    <t>Hypothesized Difference for Mew1 - Mew 2 = D0</t>
  </si>
  <si>
    <t>H0 : Mew1 - Mew 2</t>
  </si>
  <si>
    <t>Ha : Mew1 - Mew 3</t>
  </si>
  <si>
    <t>SE = SD for Sampling Distruibution of Diff of Xbar =</t>
  </si>
  <si>
    <t>X must be upper x, so we use ABS (absolute value)</t>
  </si>
  <si>
    <t>The statistical evidence does not suggest that there is a difference between the two airline's mean number of minutes that flights are late.</t>
  </si>
  <si>
    <t>Because the critical value is between our two hurdles and the p-value is MUCH bigger than our aplha, we fail to reject the Null Hypothesis</t>
  </si>
  <si>
    <t>Individual</t>
  </si>
  <si>
    <t>Purchase Rating</t>
  </si>
  <si>
    <t>After</t>
  </si>
  <si>
    <t>Before</t>
  </si>
  <si>
    <r>
      <t>H</t>
    </r>
    <r>
      <rPr>
        <vertAlign val="subscript"/>
        <sz val="16"/>
        <color theme="1"/>
        <rFont val="Calibri"/>
        <family val="2"/>
        <scheme val="minor"/>
      </rPr>
      <t>0</t>
    </r>
    <r>
      <rPr>
        <sz val="16"/>
        <color theme="1"/>
        <rFont val="Calibri"/>
        <family val="2"/>
        <scheme val="minor"/>
      </rPr>
      <t xml:space="preserve"> : </t>
    </r>
    <r>
      <rPr>
        <sz val="16"/>
        <color theme="1"/>
        <rFont val="Symbol"/>
        <family val="1"/>
        <charset val="2"/>
      </rPr>
      <t>m</t>
    </r>
    <r>
      <rPr>
        <vertAlign val="subscript"/>
        <sz val="16"/>
        <color theme="1"/>
        <rFont val="Calibri"/>
        <family val="2"/>
        <scheme val="minor"/>
      </rPr>
      <t>d</t>
    </r>
    <r>
      <rPr>
        <sz val="16"/>
        <color theme="1"/>
        <rFont val="Calibri"/>
        <family val="2"/>
        <scheme val="minor"/>
      </rPr>
      <t xml:space="preserve"> </t>
    </r>
  </si>
  <si>
    <r>
      <t>H</t>
    </r>
    <r>
      <rPr>
        <vertAlign val="subscript"/>
        <sz val="16"/>
        <color theme="1"/>
        <rFont val="Calibri"/>
        <family val="2"/>
        <scheme val="minor"/>
      </rPr>
      <t>a</t>
    </r>
    <r>
      <rPr>
        <sz val="16"/>
        <color theme="1"/>
        <rFont val="Calibri"/>
        <family val="2"/>
        <scheme val="minor"/>
      </rPr>
      <t xml:space="preserve"> : </t>
    </r>
    <r>
      <rPr>
        <sz val="16"/>
        <color theme="1"/>
        <rFont val="Symbol"/>
        <family val="1"/>
        <charset val="2"/>
      </rPr>
      <t>m</t>
    </r>
    <r>
      <rPr>
        <vertAlign val="subscript"/>
        <sz val="16"/>
        <color theme="1"/>
        <rFont val="Calibri"/>
        <family val="2"/>
        <scheme val="minor"/>
      </rPr>
      <t>d</t>
    </r>
    <r>
      <rPr>
        <sz val="16"/>
        <color theme="1"/>
        <rFont val="Calibri"/>
        <family val="2"/>
        <scheme val="minor"/>
      </rPr>
      <t xml:space="preserve"> </t>
    </r>
  </si>
  <si>
    <r>
      <t xml:space="preserve">Mean of Differences in Population = </t>
    </r>
    <r>
      <rPr>
        <sz val="11"/>
        <color theme="1"/>
        <rFont val="Arial"/>
        <family val="2"/>
      </rPr>
      <t>μ</t>
    </r>
    <r>
      <rPr>
        <vertAlign val="subscript"/>
        <sz val="11"/>
        <color theme="1"/>
        <rFont val="Calibri"/>
        <family val="2"/>
        <scheme val="minor"/>
      </rPr>
      <t>d</t>
    </r>
    <r>
      <rPr>
        <sz val="11"/>
        <color theme="1"/>
        <rFont val="Calibri"/>
        <family val="2"/>
        <scheme val="minor"/>
      </rPr>
      <t xml:space="preserve"> =</t>
    </r>
  </si>
  <si>
    <t>Assumes "No Difference"</t>
  </si>
  <si>
    <t>Risk that we Reject H0, even though it was TRUE (Type I Error)</t>
  </si>
  <si>
    <r>
      <t>Mean of Match Sample Differences = d</t>
    </r>
    <r>
      <rPr>
        <vertAlign val="subscript"/>
        <sz val="11"/>
        <color theme="0"/>
        <rFont val="Calibri"/>
        <family val="2"/>
        <scheme val="minor"/>
      </rPr>
      <t>bar</t>
    </r>
  </si>
  <si>
    <r>
      <t>SD of Match Sample Differences = s</t>
    </r>
    <r>
      <rPr>
        <vertAlign val="subscript"/>
        <sz val="11"/>
        <color theme="0"/>
        <rFont val="Calibri"/>
        <family val="2"/>
        <scheme val="minor"/>
      </rPr>
      <t>d</t>
    </r>
  </si>
  <si>
    <t>Degrees of Freedom = n - 1 =</t>
  </si>
  <si>
    <t>Test Statistic = t =</t>
  </si>
  <si>
    <t>Difference di</t>
  </si>
  <si>
    <t>If Test Statistic is past our hurdle on the upper end, we reject H0 and Accept Ha, Otherwise we fail to reject H0</t>
  </si>
  <si>
    <t>Because our test statistic is not past the Critical Value and our p-value is bigger than our alpha, we fail to reject H0.</t>
  </si>
  <si>
    <t>The sample evidence does not support the conclusion that the new commercial increases purchase rating.</t>
  </si>
  <si>
    <t>Player</t>
  </si>
  <si>
    <t>First Round</t>
  </si>
  <si>
    <t>Final Round</t>
  </si>
  <si>
    <t>Is Mean Score of First Round is Significantly Different From Mean of Final Round?</t>
  </si>
  <si>
    <t>Does pressure of Final Round Make Scores Go Up?</t>
  </si>
  <si>
    <r>
      <t>Difference d</t>
    </r>
    <r>
      <rPr>
        <vertAlign val="subscript"/>
        <sz val="11"/>
        <color theme="0"/>
        <rFont val="Calibri"/>
        <family val="2"/>
        <scheme val="minor"/>
      </rPr>
      <t>i</t>
    </r>
  </si>
  <si>
    <t>Average</t>
  </si>
  <si>
    <t>Or</t>
  </si>
  <si>
    <t>Does Increased Concentration make the scores go up?</t>
  </si>
  <si>
    <t>t-Test: Paired Two Sample for Means</t>
  </si>
  <si>
    <t>Pearson Correlation</t>
  </si>
  <si>
    <t>95% Confidence Interval:</t>
  </si>
  <si>
    <t>Conclude</t>
  </si>
  <si>
    <t>Critical Value (Upper t)</t>
  </si>
  <si>
    <t>The sample evidence does not support the conclusion that there is a difference between the mean scores in the first and fourth rounds.</t>
  </si>
  <si>
    <t>Point Esimate of Difference Between 1st and 4th Round</t>
  </si>
  <si>
    <t>A</t>
  </si>
  <si>
    <t>B</t>
  </si>
  <si>
    <t>C</t>
  </si>
  <si>
    <t># Treamments = k =</t>
  </si>
  <si>
    <t>Sample Size Same for Each Treatment = n =</t>
  </si>
  <si>
    <r>
      <t>Sample Variance = s</t>
    </r>
    <r>
      <rPr>
        <vertAlign val="superscript"/>
        <sz val="11"/>
        <color theme="1"/>
        <rFont val="Calibri"/>
        <family val="2"/>
        <scheme val="minor"/>
      </rPr>
      <t>2</t>
    </r>
    <r>
      <rPr>
        <sz val="11"/>
        <color theme="1"/>
        <rFont val="Calibri"/>
        <family val="2"/>
        <scheme val="minor"/>
      </rPr>
      <t xml:space="preserve"> =</t>
    </r>
  </si>
  <si>
    <r>
      <t>Overall Mean (Mean of Means) = x</t>
    </r>
    <r>
      <rPr>
        <vertAlign val="subscript"/>
        <sz val="11"/>
        <color theme="1"/>
        <rFont val="Calibri"/>
        <family val="2"/>
        <scheme val="minor"/>
      </rPr>
      <t>2bar</t>
    </r>
    <r>
      <rPr>
        <sz val="11"/>
        <color theme="1"/>
        <rFont val="Calibri"/>
        <family val="2"/>
        <scheme val="minor"/>
      </rPr>
      <t xml:space="preserve"> =</t>
    </r>
  </si>
  <si>
    <r>
      <t>Sum of all Sample Sizes = n</t>
    </r>
    <r>
      <rPr>
        <vertAlign val="subscript"/>
        <sz val="11"/>
        <color theme="1"/>
        <rFont val="Calibri"/>
        <family val="2"/>
        <scheme val="minor"/>
      </rPr>
      <t>T</t>
    </r>
    <r>
      <rPr>
        <sz val="11"/>
        <color theme="1"/>
        <rFont val="Calibri"/>
        <family val="2"/>
        <scheme val="minor"/>
      </rPr>
      <t xml:space="preserve"> =</t>
    </r>
  </si>
  <si>
    <t>Sum of Squares Due To Treatments = SSTR =</t>
  </si>
  <si>
    <t>Between Group</t>
  </si>
  <si>
    <t>df for SSTR =</t>
  </si>
  <si>
    <t>Mean Square Due to Treatments = MSTR =
Variability Between Treatments / Groups =</t>
  </si>
  <si>
    <t>Sum of Squares Due to Error = SSE =</t>
  </si>
  <si>
    <t>Within Group</t>
  </si>
  <si>
    <t>df for SSE =</t>
  </si>
  <si>
    <t>Mean Square Due To Error = MSE =
Variability Within Treatments / Groups</t>
  </si>
  <si>
    <t>Total Sum of Squares = SST =</t>
  </si>
  <si>
    <r>
      <t>Variance for all observations = SST/(n</t>
    </r>
    <r>
      <rPr>
        <vertAlign val="subscript"/>
        <sz val="11"/>
        <color theme="1"/>
        <rFont val="Calibri"/>
        <family val="2"/>
        <scheme val="minor"/>
      </rPr>
      <t>T</t>
    </r>
    <r>
      <rPr>
        <sz val="11"/>
        <color theme="1"/>
        <rFont val="Calibri"/>
        <family val="2"/>
        <scheme val="minor"/>
      </rPr>
      <t xml:space="preserve"> - 1)</t>
    </r>
  </si>
  <si>
    <t>Variation from all observations</t>
  </si>
  <si>
    <t>F</t>
  </si>
  <si>
    <t>F Critical @ 0.05</t>
  </si>
  <si>
    <t>Source of Variation</t>
  </si>
  <si>
    <t>Sum of Squares</t>
  </si>
  <si>
    <t>Degrees of Freedom</t>
  </si>
  <si>
    <t>Mean Square</t>
  </si>
  <si>
    <t>F Critical</t>
  </si>
  <si>
    <t>Treatments (Between Group)</t>
  </si>
  <si>
    <t>Error (Within Group)</t>
  </si>
  <si>
    <t>Total</t>
  </si>
  <si>
    <t>Because p-value is less than Alpha, we reject the hypothesis that all the means are equal.</t>
  </si>
  <si>
    <t>Study the effect of temperature on yeild in a chemical proccess</t>
  </si>
  <si>
    <t>5 batches produced at each of 3 temperature levels</t>
  </si>
  <si>
    <t>Temperature</t>
  </si>
  <si>
    <t>Factor = Independent Variable =</t>
  </si>
  <si>
    <t>Response Variable  = Dependent Variable =</t>
  </si>
  <si>
    <t>results = yield = amount from chemical proccess</t>
  </si>
  <si>
    <t>Yield</t>
  </si>
  <si>
    <t>Question:</t>
  </si>
  <si>
    <t>Does temperature have an effect on yield?</t>
  </si>
  <si>
    <t>Treatment 1</t>
  </si>
  <si>
    <t>Treatment 2</t>
  </si>
  <si>
    <t>Treatment 3</t>
  </si>
  <si>
    <r>
      <t xml:space="preserve">50 </t>
    </r>
    <r>
      <rPr>
        <b/>
        <vertAlign val="superscript"/>
        <sz val="11"/>
        <color theme="1"/>
        <rFont val="Calibri"/>
        <family val="2"/>
        <scheme val="minor"/>
      </rPr>
      <t>0</t>
    </r>
    <r>
      <rPr>
        <b/>
        <sz val="11"/>
        <color theme="1"/>
        <rFont val="Calibri"/>
        <family val="2"/>
        <scheme val="minor"/>
      </rPr>
      <t xml:space="preserve"> C</t>
    </r>
  </si>
  <si>
    <r>
      <t xml:space="preserve">60 </t>
    </r>
    <r>
      <rPr>
        <b/>
        <vertAlign val="superscript"/>
        <sz val="11"/>
        <color theme="1"/>
        <rFont val="Calibri"/>
        <family val="2"/>
        <scheme val="minor"/>
      </rPr>
      <t>0</t>
    </r>
    <r>
      <rPr>
        <b/>
        <sz val="11"/>
        <color theme="1"/>
        <rFont val="Calibri"/>
        <family val="2"/>
        <scheme val="minor"/>
      </rPr>
      <t xml:space="preserve"> C</t>
    </r>
  </si>
  <si>
    <r>
      <t xml:space="preserve">70 </t>
    </r>
    <r>
      <rPr>
        <b/>
        <vertAlign val="superscript"/>
        <sz val="11"/>
        <color theme="1"/>
        <rFont val="Calibri"/>
        <family val="2"/>
        <scheme val="minor"/>
      </rPr>
      <t>0</t>
    </r>
    <r>
      <rPr>
        <b/>
        <sz val="11"/>
        <color theme="1"/>
        <rFont val="Calibri"/>
        <family val="2"/>
        <scheme val="minor"/>
      </rPr>
      <t xml:space="preserve"> C</t>
    </r>
  </si>
  <si>
    <t>Grand Overall Sample Mean = XbarG =</t>
  </si>
  <si>
    <r>
      <t>Grand Overall Sample Size = n</t>
    </r>
    <r>
      <rPr>
        <vertAlign val="subscript"/>
        <sz val="11"/>
        <color theme="1"/>
        <rFont val="Calibri"/>
        <family val="2"/>
        <scheme val="minor"/>
      </rPr>
      <t>T</t>
    </r>
    <r>
      <rPr>
        <sz val="11"/>
        <color theme="1"/>
        <rFont val="Calibri"/>
        <family val="2"/>
        <scheme val="minor"/>
      </rPr>
      <t xml:space="preserve"> =</t>
    </r>
  </si>
  <si>
    <r>
      <t>Sample Variation = s</t>
    </r>
    <r>
      <rPr>
        <vertAlign val="superscript"/>
        <sz val="11"/>
        <color theme="1"/>
        <rFont val="Calibri"/>
        <family val="2"/>
        <scheme val="minor"/>
      </rPr>
      <t>2</t>
    </r>
    <r>
      <rPr>
        <sz val="11"/>
        <color theme="1"/>
        <rFont val="Calibri"/>
        <family val="2"/>
        <scheme val="minor"/>
      </rPr>
      <t xml:space="preserve"> =</t>
    </r>
  </si>
  <si>
    <t>*Only works if all sample size the same</t>
  </si>
  <si>
    <t># Treatments/Populations = k =</t>
  </si>
  <si>
    <t>Total Variation Numerator = Total Sum of Squares = SST =</t>
  </si>
  <si>
    <t xml:space="preserve">Grand Overall Sample Variation = </t>
  </si>
  <si>
    <t>Treatment Variation Numerator = Sum of Squares due to Treatments = SSTR =</t>
  </si>
  <si>
    <t>df for SST =</t>
  </si>
  <si>
    <t>Anova: Single Factor</t>
  </si>
  <si>
    <t>SUMMARY</t>
  </si>
  <si>
    <t>Groups</t>
  </si>
  <si>
    <t>Count</t>
  </si>
  <si>
    <t>Sum</t>
  </si>
  <si>
    <t>ANOVA</t>
  </si>
  <si>
    <t>SS</t>
  </si>
  <si>
    <t>MS</t>
  </si>
  <si>
    <t>P-value</t>
  </si>
  <si>
    <t>F crit</t>
  </si>
  <si>
    <t>Between Groups</t>
  </si>
  <si>
    <t>Within Groups</t>
  </si>
  <si>
    <t>Error Variation Numberator = Sum of Squares due to Error = SSE =</t>
  </si>
  <si>
    <t>Variation BETWEEN the Samples = Treatment Sample Variation =
Mean Square due to Treatments = MSTR =</t>
  </si>
  <si>
    <t>Variation Within the Samples = Error Sample Variation = 
Mean Square due to Error = MSE =</t>
  </si>
  <si>
    <t>Check</t>
  </si>
  <si>
    <t>Test Statistic F = MSTR/MSE =</t>
  </si>
  <si>
    <t>F Critical =</t>
  </si>
  <si>
    <t>Treatments (Between Groups)</t>
  </si>
  <si>
    <t>Error (Within Groups)</t>
  </si>
  <si>
    <t>Group 1</t>
  </si>
  <si>
    <t>Group 2</t>
  </si>
  <si>
    <t>Group 3</t>
  </si>
  <si>
    <t>Mean Squares</t>
  </si>
  <si>
    <t>Because our test statistic is not past our critical value, the sample evidence does not support the idea that temperature has an effect on yield</t>
  </si>
  <si>
    <t>Because the p-value is bigger than our alpha, the sample evidence does not support the idea that temperature has an effect on yield</t>
  </si>
  <si>
    <t>Check:</t>
  </si>
  <si>
    <t>50 0 C</t>
  </si>
  <si>
    <t>60 0 C</t>
  </si>
  <si>
    <t>70 0 C</t>
  </si>
  <si>
    <t>We want to check Manufacturer's claim</t>
  </si>
  <si>
    <t>Dry times in minutes</t>
  </si>
  <si>
    <t>5 random samples of each paint are taken (5 cans of each paint)</t>
  </si>
  <si>
    <t>4 Paints advertised as having the same dry time (until ready to apply second coat)</t>
  </si>
  <si>
    <t>Paint 1</t>
  </si>
  <si>
    <t>Paint 2</t>
  </si>
  <si>
    <t>Paint 3</t>
  </si>
  <si>
    <t>Paint 4</t>
  </si>
  <si>
    <t>Is Mean Dry time the same for each type of paint?</t>
  </si>
  <si>
    <r>
      <t>H</t>
    </r>
    <r>
      <rPr>
        <vertAlign val="subscript"/>
        <sz val="11"/>
        <color theme="1"/>
        <rFont val="Calibri"/>
        <family val="2"/>
        <scheme val="minor"/>
      </rPr>
      <t>0</t>
    </r>
    <r>
      <rPr>
        <sz val="11"/>
        <color theme="1"/>
        <rFont val="Calibri"/>
        <family val="2"/>
        <scheme val="minor"/>
      </rPr>
      <t xml:space="preserve"> : </t>
    </r>
    <r>
      <rPr>
        <sz val="11"/>
        <color theme="1"/>
        <rFont val="Symbol"/>
        <family val="1"/>
        <charset val="2"/>
      </rPr>
      <t>m</t>
    </r>
    <r>
      <rPr>
        <vertAlign val="subscript"/>
        <sz val="11"/>
        <color theme="1"/>
        <rFont val="Calibri"/>
        <family val="2"/>
        <scheme val="minor"/>
      </rPr>
      <t>1</t>
    </r>
    <r>
      <rPr>
        <sz val="11"/>
        <color theme="1"/>
        <rFont val="Calibri"/>
        <family val="2"/>
        <scheme val="minor"/>
      </rPr>
      <t xml:space="preserve"> = </t>
    </r>
    <r>
      <rPr>
        <sz val="11"/>
        <color theme="1"/>
        <rFont val="Symbol"/>
        <family val="1"/>
        <charset val="2"/>
      </rPr>
      <t>m</t>
    </r>
    <r>
      <rPr>
        <vertAlign val="subscript"/>
        <sz val="11"/>
        <color theme="1"/>
        <rFont val="Calibri"/>
        <family val="2"/>
        <scheme val="minor"/>
      </rPr>
      <t>2</t>
    </r>
    <r>
      <rPr>
        <sz val="11"/>
        <color theme="1"/>
        <rFont val="Calibri"/>
        <family val="2"/>
        <scheme val="minor"/>
      </rPr>
      <t xml:space="preserve"> = </t>
    </r>
    <r>
      <rPr>
        <sz val="11"/>
        <color theme="1"/>
        <rFont val="Symbol"/>
        <family val="1"/>
        <charset val="2"/>
      </rPr>
      <t>m</t>
    </r>
    <r>
      <rPr>
        <vertAlign val="subscript"/>
        <sz val="11"/>
        <color theme="1"/>
        <rFont val="Calibri"/>
        <family val="2"/>
        <scheme val="minor"/>
      </rPr>
      <t>3</t>
    </r>
    <r>
      <rPr>
        <sz val="11"/>
        <color theme="1"/>
        <rFont val="Calibri"/>
        <family val="2"/>
        <scheme val="minor"/>
      </rPr>
      <t xml:space="preserve"> = </t>
    </r>
    <r>
      <rPr>
        <sz val="11"/>
        <color theme="1"/>
        <rFont val="Symbol"/>
        <family val="1"/>
        <charset val="2"/>
      </rPr>
      <t>m</t>
    </r>
    <r>
      <rPr>
        <vertAlign val="subscript"/>
        <sz val="11"/>
        <color theme="1"/>
        <rFont val="Calibri"/>
        <family val="2"/>
        <scheme val="minor"/>
      </rPr>
      <t>4</t>
    </r>
  </si>
  <si>
    <r>
      <t>H</t>
    </r>
    <r>
      <rPr>
        <vertAlign val="subscript"/>
        <sz val="11"/>
        <color theme="1"/>
        <rFont val="Calibri"/>
        <family val="2"/>
        <scheme val="minor"/>
      </rPr>
      <t>a</t>
    </r>
    <r>
      <rPr>
        <sz val="11"/>
        <color theme="1"/>
        <rFont val="Calibri"/>
        <family val="2"/>
        <scheme val="minor"/>
      </rPr>
      <t xml:space="preserve"> : All means are not the same</t>
    </r>
  </si>
  <si>
    <t>Mean = Xbar =</t>
  </si>
  <si>
    <r>
      <t>Sample Var = s</t>
    </r>
    <r>
      <rPr>
        <vertAlign val="superscript"/>
        <sz val="11"/>
        <color theme="1"/>
        <rFont val="Calibri"/>
        <family val="2"/>
        <scheme val="minor"/>
      </rPr>
      <t>2</t>
    </r>
    <r>
      <rPr>
        <sz val="11"/>
        <color theme="1"/>
        <rFont val="Calibri"/>
        <family val="2"/>
        <scheme val="minor"/>
      </rPr>
      <t xml:space="preserve"> =</t>
    </r>
  </si>
  <si>
    <t>Grand Overall Sample Mean =</t>
  </si>
  <si>
    <t>Grand Overall Count =</t>
  </si>
  <si>
    <t># of Treantments/Populations = k =</t>
  </si>
  <si>
    <t>Treatment 4</t>
  </si>
  <si>
    <t>Population 1</t>
  </si>
  <si>
    <t>Population 2</t>
  </si>
  <si>
    <t>Population 3</t>
  </si>
  <si>
    <t>Population 4</t>
  </si>
  <si>
    <t>Total Variation</t>
  </si>
  <si>
    <t>Treatment (Between Groups)</t>
  </si>
  <si>
    <t>Group 4</t>
  </si>
  <si>
    <t>MSTR</t>
  </si>
  <si>
    <t>MSE</t>
  </si>
  <si>
    <t>Names</t>
  </si>
  <si>
    <t>SSTR</t>
  </si>
  <si>
    <t>SSE</t>
  </si>
  <si>
    <t>VAR.S</t>
  </si>
  <si>
    <t>Because p-value greater than alpha, we fail to reject. The sample evidemnce does not support the conclusion that there is a difference in dry times.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</si>
</sst>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3" formatCode="_(* #,##0.00_);_(* \(#,##0.00\);_(* &quot;-&quot;??_);_(@_)"/>
    <numFmt numFmtId="164" formatCode="&quot;$&quot;#,##0.0000_);[Red]\(&quot;$&quot;#,##0.0000\)"/>
    <numFmt numFmtId="165" formatCode="&quot;$&quot;#,##0.00"/>
    <numFmt numFmtId="166" formatCode="&quot;$&quot;#,##0"/>
    <numFmt numFmtId="167" formatCode="&quot;$&quot;#,##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vertAlign val="subscript"/>
      <sz val="11"/>
      <color theme="1"/>
      <name val="Calibri"/>
      <family val="2"/>
      <scheme val="minor"/>
    </font>
    <font>
      <sz val="11"/>
      <name val="Calibri"/>
      <family val="2"/>
      <scheme val="minor"/>
    </font>
    <font>
      <vertAlign val="subscript"/>
      <sz val="11"/>
      <name val="Calibri"/>
      <family val="2"/>
      <scheme val="minor"/>
    </font>
    <font>
      <vertAlign val="subscript"/>
      <sz val="11"/>
      <color theme="0"/>
      <name val="Calibri"/>
      <family val="2"/>
      <scheme val="minor"/>
    </font>
    <font>
      <sz val="11"/>
      <color theme="1"/>
      <name val="Symbol"/>
      <family val="1"/>
      <charset val="2"/>
    </font>
    <font>
      <sz val="11"/>
      <color theme="0"/>
      <name val="Symbol"/>
      <family val="1"/>
      <charset val="2"/>
    </font>
    <font>
      <vertAlign val="subscript"/>
      <sz val="10"/>
      <color theme="0"/>
      <name val="Calibri"/>
      <family val="2"/>
    </font>
    <font>
      <vertAlign val="subscript"/>
      <sz val="11"/>
      <color theme="1"/>
      <name val="Symbol"/>
      <family val="1"/>
      <charset val="2"/>
    </font>
    <font>
      <sz val="9"/>
      <color indexed="81"/>
      <name val="Tahoma"/>
      <family val="2"/>
    </font>
    <font>
      <i/>
      <sz val="11"/>
      <color theme="1"/>
      <name val="Calibri"/>
      <family val="2"/>
      <scheme val="minor"/>
    </font>
    <font>
      <b/>
      <sz val="11"/>
      <name val="Calibri"/>
      <family val="2"/>
      <scheme val="minor"/>
    </font>
    <font>
      <vertAlign val="superscript"/>
      <sz val="11"/>
      <color theme="0"/>
      <name val="Calibri"/>
      <family val="2"/>
      <scheme val="minor"/>
    </font>
    <font>
      <vertAlign val="subscript"/>
      <sz val="11"/>
      <color theme="0"/>
      <name val="Symbol"/>
      <family val="1"/>
      <charset val="2"/>
    </font>
    <font>
      <b/>
      <vertAlign val="subscript"/>
      <sz val="11"/>
      <color theme="1"/>
      <name val="Calibri"/>
      <family val="2"/>
      <scheme val="minor"/>
    </font>
    <font>
      <b/>
      <sz val="11"/>
      <color rgb="FF000000"/>
      <name val="Calibri"/>
      <family val="2"/>
      <scheme val="minor"/>
    </font>
    <font>
      <sz val="16"/>
      <color theme="1"/>
      <name val="Calibri"/>
      <family val="2"/>
      <scheme val="minor"/>
    </font>
    <font>
      <vertAlign val="subscript"/>
      <sz val="16"/>
      <color theme="1"/>
      <name val="Calibri"/>
      <family val="2"/>
      <scheme val="minor"/>
    </font>
    <font>
      <sz val="16"/>
      <color theme="1"/>
      <name val="Symbol"/>
      <family val="1"/>
      <charset val="2"/>
    </font>
    <font>
      <sz val="11"/>
      <color theme="1"/>
      <name val="Arial"/>
      <family val="2"/>
    </font>
    <font>
      <vertAlign val="superscript"/>
      <sz val="11"/>
      <color theme="1"/>
      <name val="Calibri"/>
      <family val="2"/>
      <scheme val="minor"/>
    </font>
    <font>
      <b/>
      <sz val="11"/>
      <color theme="0"/>
      <name val="Calibri"/>
      <family val="2"/>
      <scheme val="minor"/>
    </font>
    <font>
      <b/>
      <vertAlign val="superscript"/>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rgb="FFCCFFCC"/>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FF99"/>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3" fillId="3" borderId="1">
      <alignment wrapText="1"/>
    </xf>
    <xf numFmtId="0" fontId="1" fillId="4" borderId="1"/>
    <xf numFmtId="43" fontId="1" fillId="0" borderId="0" applyFont="0" applyFill="0" applyBorder="0" applyAlignment="0" applyProtection="0"/>
  </cellStyleXfs>
  <cellXfs count="94">
    <xf numFmtId="0" fontId="0" fillId="0" borderId="0" xfId="0"/>
    <xf numFmtId="0" fontId="2" fillId="0" borderId="0" xfId="0" applyFont="1"/>
    <xf numFmtId="0" fontId="2" fillId="0" borderId="1" xfId="0" applyFont="1" applyBorder="1"/>
    <xf numFmtId="0" fontId="0" fillId="0" borderId="1" xfId="0" applyBorder="1"/>
    <xf numFmtId="0" fontId="0" fillId="2" borderId="0" xfId="0" applyFill="1"/>
    <xf numFmtId="0" fontId="3" fillId="3" borderId="1" xfId="0" applyFont="1" applyFill="1" applyBorder="1"/>
    <xf numFmtId="0" fontId="3" fillId="3" borderId="0" xfId="0" applyFont="1" applyFill="1" applyBorder="1"/>
    <xf numFmtId="0" fontId="3" fillId="3" borderId="1" xfId="1">
      <alignment wrapText="1"/>
    </xf>
    <xf numFmtId="0" fontId="0" fillId="4" borderId="1" xfId="0" applyFill="1" applyBorder="1"/>
    <xf numFmtId="0" fontId="0" fillId="0" borderId="2" xfId="0" applyBorder="1"/>
    <xf numFmtId="0" fontId="0" fillId="4" borderId="2" xfId="0" applyFill="1" applyBorder="1"/>
    <xf numFmtId="0" fontId="3" fillId="3" borderId="1" xfId="1" applyBorder="1">
      <alignment wrapText="1"/>
    </xf>
    <xf numFmtId="0" fontId="0" fillId="5" borderId="1" xfId="0" applyFill="1" applyBorder="1"/>
    <xf numFmtId="8" fontId="0" fillId="0" borderId="1" xfId="0" applyNumberFormat="1" applyBorder="1"/>
    <xf numFmtId="0" fontId="0" fillId="0" borderId="1" xfId="0" applyNumberFormat="1" applyBorder="1"/>
    <xf numFmtId="8" fontId="0" fillId="4" borderId="1" xfId="0" applyNumberFormat="1" applyFill="1" applyBorder="1"/>
    <xf numFmtId="8" fontId="5" fillId="4" borderId="1" xfId="0" applyNumberFormat="1" applyFont="1" applyFill="1" applyBorder="1"/>
    <xf numFmtId="0" fontId="1" fillId="4" borderId="1" xfId="2" applyBorder="1"/>
    <xf numFmtId="164" fontId="0" fillId="4" borderId="1" xfId="0" applyNumberFormat="1" applyFill="1" applyBorder="1"/>
    <xf numFmtId="0" fontId="0" fillId="4" borderId="1" xfId="0" applyNumberFormat="1" applyFill="1" applyBorder="1"/>
    <xf numFmtId="0" fontId="2" fillId="0" borderId="0" xfId="0" applyFont="1" applyBorder="1"/>
    <xf numFmtId="6" fontId="0" fillId="0" borderId="0" xfId="0" applyNumberFormat="1" applyBorder="1"/>
    <xf numFmtId="165" fontId="0" fillId="4" borderId="1" xfId="0" applyNumberFormat="1" applyFill="1" applyBorder="1"/>
    <xf numFmtId="165" fontId="0" fillId="0" borderId="1" xfId="0" applyNumberFormat="1" applyBorder="1"/>
    <xf numFmtId="166" fontId="0" fillId="0" borderId="1" xfId="0" applyNumberFormat="1" applyBorder="1"/>
    <xf numFmtId="165" fontId="0" fillId="4" borderId="2" xfId="0" applyNumberFormat="1" applyFill="1" applyBorder="1"/>
    <xf numFmtId="0" fontId="0" fillId="2" borderId="3" xfId="0" applyFill="1" applyBorder="1"/>
    <xf numFmtId="0" fontId="0" fillId="2" borderId="2" xfId="0" applyFill="1" applyBorder="1"/>
    <xf numFmtId="0" fontId="0" fillId="0" borderId="0" xfId="0" applyAlignment="1">
      <alignment horizontal="left" indent="1"/>
    </xf>
    <xf numFmtId="0" fontId="1" fillId="4" borderId="1" xfId="2"/>
    <xf numFmtId="0" fontId="0" fillId="5" borderId="3" xfId="0" applyFill="1" applyBorder="1"/>
    <xf numFmtId="0" fontId="1" fillId="4" borderId="2" xfId="2" applyBorder="1"/>
    <xf numFmtId="0" fontId="0" fillId="0" borderId="1" xfId="0" applyBorder="1" applyAlignment="1">
      <alignment horizontal="center"/>
    </xf>
    <xf numFmtId="0" fontId="0" fillId="0" borderId="0" xfId="0" applyFill="1" applyBorder="1" applyAlignment="1"/>
    <xf numFmtId="0" fontId="0" fillId="0" borderId="4" xfId="0" applyFill="1" applyBorder="1" applyAlignment="1"/>
    <xf numFmtId="0" fontId="13" fillId="0" borderId="6" xfId="0" applyFont="1" applyFill="1" applyBorder="1" applyAlignment="1">
      <alignment horizontal="center"/>
    </xf>
    <xf numFmtId="167" fontId="0" fillId="4" borderId="2" xfId="0" applyNumberFormat="1" applyFill="1" applyBorder="1"/>
    <xf numFmtId="0" fontId="5" fillId="0" borderId="0" xfId="0" applyFont="1" applyFill="1" applyBorder="1"/>
    <xf numFmtId="0" fontId="14" fillId="0" borderId="0" xfId="0" applyFont="1" applyFill="1" applyBorder="1"/>
    <xf numFmtId="0" fontId="0" fillId="2" borderId="5" xfId="0" applyFill="1" applyBorder="1"/>
    <xf numFmtId="0" fontId="1" fillId="0" borderId="1" xfId="2" applyFill="1" applyBorder="1"/>
    <xf numFmtId="0" fontId="0" fillId="6" borderId="8" xfId="0" applyFill="1" applyBorder="1"/>
    <xf numFmtId="0" fontId="0" fillId="6" borderId="9" xfId="0" applyFill="1" applyBorder="1"/>
    <xf numFmtId="0" fontId="0" fillId="6" borderId="10" xfId="0" applyFill="1" applyBorder="1"/>
    <xf numFmtId="0" fontId="0" fillId="6" borderId="11" xfId="0" applyFill="1" applyBorder="1"/>
    <xf numFmtId="0" fontId="0" fillId="6" borderId="0" xfId="0" applyFill="1" applyBorder="1"/>
    <xf numFmtId="0" fontId="0" fillId="6" borderId="12" xfId="0" applyFill="1" applyBorder="1"/>
    <xf numFmtId="0" fontId="0" fillId="6" borderId="13" xfId="0" applyFill="1" applyBorder="1"/>
    <xf numFmtId="0" fontId="0" fillId="6" borderId="7" xfId="0" applyFill="1" applyBorder="1"/>
    <xf numFmtId="0" fontId="0" fillId="6" borderId="14" xfId="0" applyFill="1" applyBorder="1"/>
    <xf numFmtId="0" fontId="0" fillId="0" borderId="1" xfId="0" applyNumberFormat="1" applyFill="1" applyBorder="1"/>
    <xf numFmtId="0" fontId="0" fillId="0" borderId="1" xfId="0" applyFill="1" applyBorder="1"/>
    <xf numFmtId="0" fontId="3" fillId="3" borderId="1" xfId="0" applyFont="1" applyFill="1" applyBorder="1" applyAlignment="1">
      <alignment horizontal="left"/>
    </xf>
    <xf numFmtId="0" fontId="3" fillId="3" borderId="3" xfId="0" applyFont="1" applyFill="1" applyBorder="1"/>
    <xf numFmtId="0" fontId="3" fillId="3" borderId="2" xfId="0" applyFont="1" applyFill="1" applyBorder="1"/>
    <xf numFmtId="0" fontId="0" fillId="6" borderId="11" xfId="0" applyFill="1" applyBorder="1" applyAlignment="1">
      <alignment horizontal="left" indent="1"/>
    </xf>
    <xf numFmtId="0" fontId="0" fillId="6" borderId="13" xfId="0" applyFill="1" applyBorder="1" applyAlignment="1">
      <alignment horizontal="left" indent="1"/>
    </xf>
    <xf numFmtId="0" fontId="0" fillId="0" borderId="0" xfId="0" applyAlignment="1">
      <alignment wrapText="1"/>
    </xf>
    <xf numFmtId="0" fontId="0" fillId="2" borderId="1" xfId="0" applyFill="1" applyBorder="1"/>
    <xf numFmtId="0" fontId="3" fillId="3" borderId="12" xfId="1" applyBorder="1">
      <alignment wrapText="1"/>
    </xf>
    <xf numFmtId="0" fontId="0" fillId="7" borderId="3" xfId="0" applyFill="1" applyBorder="1"/>
    <xf numFmtId="0" fontId="0" fillId="7" borderId="5" xfId="0" applyFill="1" applyBorder="1"/>
    <xf numFmtId="0" fontId="0" fillId="7" borderId="2" xfId="0" applyFill="1" applyBorder="1"/>
    <xf numFmtId="0" fontId="3" fillId="3" borderId="3" xfId="1" applyBorder="1">
      <alignment wrapText="1"/>
    </xf>
    <xf numFmtId="8" fontId="1" fillId="4" borderId="1" xfId="2" applyNumberFormat="1"/>
    <xf numFmtId="0" fontId="3" fillId="3" borderId="1" xfId="1" applyFont="1">
      <alignment wrapText="1"/>
    </xf>
    <xf numFmtId="0" fontId="3" fillId="3" borderId="1" xfId="1" applyFont="1" applyBorder="1">
      <alignment wrapText="1"/>
    </xf>
    <xf numFmtId="0" fontId="0" fillId="6" borderId="3" xfId="0" applyFill="1" applyBorder="1"/>
    <xf numFmtId="0" fontId="0" fillId="6" borderId="5" xfId="0" applyFill="1" applyBorder="1"/>
    <xf numFmtId="0" fontId="0" fillId="6" borderId="2" xfId="0" applyFill="1" applyBorder="1"/>
    <xf numFmtId="167" fontId="0" fillId="4" borderId="1" xfId="0" applyNumberFormat="1" applyFill="1" applyBorder="1"/>
    <xf numFmtId="6" fontId="0" fillId="0" borderId="0" xfId="0" quotePrefix="1" applyNumberFormat="1"/>
    <xf numFmtId="0" fontId="0" fillId="0" borderId="0" xfId="0" quotePrefix="1"/>
    <xf numFmtId="166" fontId="1" fillId="4" borderId="1" xfId="2" applyNumberFormat="1"/>
    <xf numFmtId="0" fontId="3" fillId="3" borderId="1" xfId="0" applyFont="1" applyFill="1" applyBorder="1" applyAlignment="1">
      <alignment wrapText="1"/>
    </xf>
    <xf numFmtId="166" fontId="0" fillId="0" borderId="1" xfId="0" applyNumberFormat="1" applyFill="1" applyBorder="1"/>
    <xf numFmtId="3" fontId="0" fillId="4" borderId="1" xfId="3" applyNumberFormat="1" applyFont="1" applyFill="1" applyBorder="1"/>
    <xf numFmtId="166" fontId="0" fillId="4" borderId="1" xfId="0" applyNumberFormat="1" applyFill="1" applyBorder="1"/>
    <xf numFmtId="0" fontId="18" fillId="0" borderId="0" xfId="0" applyFont="1"/>
    <xf numFmtId="0" fontId="14" fillId="0" borderId="0" xfId="0" applyFont="1"/>
    <xf numFmtId="0" fontId="3" fillId="3" borderId="5" xfId="0" applyFont="1" applyFill="1" applyBorder="1"/>
    <xf numFmtId="0" fontId="0" fillId="0" borderId="14" xfId="0" applyBorder="1"/>
    <xf numFmtId="0" fontId="0" fillId="4" borderId="15" xfId="0" applyFill="1" applyBorder="1"/>
    <xf numFmtId="6" fontId="0" fillId="2" borderId="1" xfId="0" quotePrefix="1" applyNumberFormat="1" applyFill="1" applyBorder="1"/>
    <xf numFmtId="0" fontId="19" fillId="0" borderId="1" xfId="0" applyFont="1" applyBorder="1"/>
    <xf numFmtId="0" fontId="0" fillId="2" borderId="7" xfId="0" applyFill="1" applyBorder="1"/>
    <xf numFmtId="0" fontId="0" fillId="0" borderId="1" xfId="0" applyBorder="1" applyAlignment="1">
      <alignment wrapText="1"/>
    </xf>
    <xf numFmtId="0" fontId="0" fillId="8" borderId="1" xfId="0" applyFill="1" applyBorder="1"/>
    <xf numFmtId="0" fontId="24" fillId="3" borderId="1" xfId="0" applyFont="1" applyFill="1" applyBorder="1" applyAlignment="1">
      <alignment wrapText="1"/>
    </xf>
    <xf numFmtId="0" fontId="0" fillId="0" borderId="1" xfId="0" applyFont="1" applyFill="1" applyBorder="1"/>
    <xf numFmtId="0" fontId="0" fillId="6" borderId="0" xfId="0" applyFill="1" applyAlignment="1">
      <alignment horizontal="center" wrapText="1"/>
    </xf>
    <xf numFmtId="0" fontId="0" fillId="6" borderId="3" xfId="0" applyFill="1" applyBorder="1" applyAlignment="1">
      <alignment horizontal="center" wrapText="1"/>
    </xf>
    <xf numFmtId="0" fontId="0" fillId="6" borderId="5" xfId="0" applyFill="1" applyBorder="1" applyAlignment="1">
      <alignment horizontal="center" wrapText="1"/>
    </xf>
    <xf numFmtId="0" fontId="0" fillId="6" borderId="2" xfId="0" applyFill="1" applyBorder="1" applyAlignment="1">
      <alignment horizontal="center" wrapText="1"/>
    </xf>
  </cellXfs>
  <cellStyles count="4">
    <cellStyle name="blue" xfId="1"/>
    <cellStyle name="Comma" xfId="3" builtinId="3"/>
    <cellStyle name="green" xfId="2"/>
    <cellStyle name="Normal" xfId="0" builtinId="0"/>
  </cellStyles>
  <dxfs count="0"/>
  <tableStyles count="0" defaultTableStyle="TableStyleMedium2" defaultPivotStyle="PivotStyleMedium9"/>
  <colors>
    <mruColors>
      <color rgb="FFCCFFCC"/>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tif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tif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tif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tiff"/></Relationships>
</file>

<file path=xl/drawings/drawing1.xml><?xml version="1.0" encoding="utf-8"?>
<xdr:wsDr xmlns:xdr="http://schemas.openxmlformats.org/drawingml/2006/spreadsheetDrawing" xmlns:a="http://schemas.openxmlformats.org/drawingml/2006/main">
  <xdr:oneCellAnchor>
    <xdr:from>
      <xdr:col>8</xdr:col>
      <xdr:colOff>0</xdr:colOff>
      <xdr:row>1</xdr:row>
      <xdr:rowOff>0</xdr:rowOff>
    </xdr:from>
    <xdr:ext cx="3159369" cy="347018"/>
    <mc:AlternateContent xmlns:mc="http://schemas.openxmlformats.org/markup-compatibility/2006" xmlns:a14="http://schemas.microsoft.com/office/drawing/2010/main">
      <mc:Choice Requires="a14">
        <xdr:sp macro="" textlink="">
          <xdr:nvSpPr>
            <xdr:cNvPr id="2" name="TextBox 1"/>
            <xdr:cNvSpPr txBox="1"/>
          </xdr:nvSpPr>
          <xdr:spPr>
            <a:xfrm>
              <a:off x="6667500" y="0"/>
              <a:ext cx="3159369" cy="3470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acc>
                    <m:accPr>
                      <m:chr m:val="̅"/>
                      <m:ctrlPr>
                        <a:rPr lang="en-US" sz="1600" i="1">
                          <a:latin typeface="Cambria Math" panose="02040503050406030204" pitchFamily="18" charset="0"/>
                        </a:rPr>
                      </m:ctrlPr>
                    </m:accPr>
                    <m:e>
                      <m:r>
                        <a:rPr lang="en-US" sz="1600" b="0" i="1">
                          <a:latin typeface="Cambria Math"/>
                        </a:rPr>
                        <m:t>𝑋</m:t>
                      </m:r>
                    </m:e>
                  </m:acc>
                </m:oMath>
              </a14:m>
              <a:r>
                <a:rPr lang="en-US" sz="1600" baseline="-25000">
                  <a:latin typeface="+mn-lt"/>
                </a:rPr>
                <a:t>1 </a:t>
              </a:r>
              <a:r>
                <a:rPr lang="en-US" sz="1600" baseline="0">
                  <a:latin typeface="+mn-lt"/>
                </a:rPr>
                <a:t>- </a:t>
              </a:r>
              <a14:m>
                <m:oMath xmlns:m="http://schemas.openxmlformats.org/officeDocument/2006/math">
                  <m:acc>
                    <m:accPr>
                      <m:chr m:val="̅"/>
                      <m:ctrlPr>
                        <a:rPr lang="en-US" sz="1600" i="1">
                          <a:solidFill>
                            <a:schemeClr val="tx1"/>
                          </a:solidFill>
                          <a:effectLst/>
                          <a:latin typeface="Cambria Math" panose="02040503050406030204" pitchFamily="18" charset="0"/>
                          <a:ea typeface="+mn-ea"/>
                          <a:cs typeface="+mn-cs"/>
                        </a:rPr>
                      </m:ctrlPr>
                    </m:accPr>
                    <m:e>
                      <m:r>
                        <a:rPr lang="en-US" sz="1600" b="0" i="1">
                          <a:solidFill>
                            <a:schemeClr val="tx1"/>
                          </a:solidFill>
                          <a:effectLst/>
                          <a:latin typeface="Cambria Math"/>
                          <a:ea typeface="+mn-ea"/>
                          <a:cs typeface="+mn-cs"/>
                        </a:rPr>
                        <m:t>𝑋</m:t>
                      </m:r>
                    </m:e>
                  </m:acc>
                </m:oMath>
              </a14:m>
              <a:r>
                <a:rPr lang="en-US" sz="1600" baseline="-25000">
                  <a:solidFill>
                    <a:schemeClr val="tx1"/>
                  </a:solidFill>
                  <a:effectLst/>
                  <a:latin typeface="+mn-lt"/>
                  <a:ea typeface="+mn-ea"/>
                  <a:cs typeface="+mn-cs"/>
                </a:rPr>
                <a:t>2</a:t>
              </a:r>
              <a:r>
                <a:rPr lang="en-US" sz="1600" baseline="0">
                  <a:solidFill>
                    <a:schemeClr val="tx1"/>
                  </a:solidFill>
                  <a:effectLst/>
                  <a:latin typeface="+mn-lt"/>
                  <a:ea typeface="+mn-ea"/>
                  <a:cs typeface="+mn-cs"/>
                </a:rPr>
                <a:t>= Point Estimate of </a:t>
              </a:r>
              <a14:m>
                <m:oMath xmlns:m="http://schemas.openxmlformats.org/officeDocument/2006/math">
                  <m:r>
                    <a:rPr lang="en-US" sz="1600" i="1" baseline="0">
                      <a:solidFill>
                        <a:schemeClr val="tx1"/>
                      </a:solidFill>
                      <a:effectLst/>
                      <a:latin typeface="Cambria Math"/>
                      <a:ea typeface="Cambria Math"/>
                      <a:cs typeface="+mn-cs"/>
                    </a:rPr>
                    <m:t>𝜇</m:t>
                  </m:r>
                </m:oMath>
              </a14:m>
              <a:r>
                <a:rPr lang="en-US" sz="1600" baseline="-25000">
                  <a:solidFill>
                    <a:schemeClr val="tx1"/>
                  </a:solidFill>
                  <a:effectLst/>
                  <a:latin typeface="+mn-lt"/>
                  <a:ea typeface="+mn-ea"/>
                  <a:cs typeface="+mn-cs"/>
                </a:rPr>
                <a:t>1</a:t>
              </a:r>
              <a:r>
                <a:rPr lang="en-US" sz="1600" baseline="0">
                  <a:solidFill>
                    <a:schemeClr val="tx1"/>
                  </a:solidFill>
                  <a:effectLst/>
                  <a:latin typeface="+mn-lt"/>
                  <a:ea typeface="+mn-ea"/>
                  <a:cs typeface="+mn-cs"/>
                </a:rPr>
                <a:t> - </a:t>
              </a:r>
              <a14:m>
                <m:oMath xmlns:m="http://schemas.openxmlformats.org/officeDocument/2006/math">
                  <m:r>
                    <a:rPr lang="en-US" sz="1600" i="1" baseline="0">
                      <a:solidFill>
                        <a:schemeClr val="tx1"/>
                      </a:solidFill>
                      <a:effectLst/>
                      <a:latin typeface="Cambria Math"/>
                      <a:ea typeface="+mn-ea"/>
                      <a:cs typeface="+mn-cs"/>
                    </a:rPr>
                    <m:t>𝜇</m:t>
                  </m:r>
                </m:oMath>
              </a14:m>
              <a:r>
                <a:rPr lang="en-US" sz="1600" baseline="-25000">
                  <a:solidFill>
                    <a:schemeClr val="tx1"/>
                  </a:solidFill>
                  <a:effectLst/>
                  <a:latin typeface="+mn-lt"/>
                  <a:ea typeface="+mn-ea"/>
                  <a:cs typeface="+mn-cs"/>
                </a:rPr>
                <a:t>2</a:t>
              </a:r>
              <a:endParaRPr lang="en-US" sz="1600" baseline="-25000">
                <a:latin typeface="+mn-lt"/>
              </a:endParaRPr>
            </a:p>
          </xdr:txBody>
        </xdr:sp>
      </mc:Choice>
      <mc:Fallback xmlns="">
        <xdr:sp macro="" textlink="">
          <xdr:nvSpPr>
            <xdr:cNvPr id="2" name="TextBox 1"/>
            <xdr:cNvSpPr txBox="1"/>
          </xdr:nvSpPr>
          <xdr:spPr>
            <a:xfrm>
              <a:off x="6667500" y="0"/>
              <a:ext cx="3159369" cy="3470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0" i="0">
                  <a:latin typeface="Cambria Math"/>
                </a:rPr>
                <a:t>𝑋 ̅</a:t>
              </a:r>
              <a:r>
                <a:rPr lang="en-US" sz="1600" baseline="-25000">
                  <a:latin typeface="+mn-lt"/>
                </a:rPr>
                <a:t>1 </a:t>
              </a:r>
              <a:r>
                <a:rPr lang="en-US" sz="1600" baseline="0">
                  <a:latin typeface="+mn-lt"/>
                </a:rPr>
                <a:t>- </a:t>
              </a:r>
              <a:r>
                <a:rPr lang="en-US" sz="1600" b="0" i="0">
                  <a:solidFill>
                    <a:schemeClr val="tx1"/>
                  </a:solidFill>
                  <a:effectLst/>
                  <a:latin typeface="Cambria Math"/>
                  <a:ea typeface="+mn-ea"/>
                  <a:cs typeface="+mn-cs"/>
                </a:rPr>
                <a:t>𝑋 ̅</a:t>
              </a:r>
              <a:r>
                <a:rPr lang="en-US" sz="1600" baseline="-25000">
                  <a:solidFill>
                    <a:schemeClr val="tx1"/>
                  </a:solidFill>
                  <a:effectLst/>
                  <a:latin typeface="+mn-lt"/>
                  <a:ea typeface="+mn-ea"/>
                  <a:cs typeface="+mn-cs"/>
                </a:rPr>
                <a:t>2</a:t>
              </a:r>
              <a:r>
                <a:rPr lang="en-US" sz="1600" baseline="0">
                  <a:solidFill>
                    <a:schemeClr val="tx1"/>
                  </a:solidFill>
                  <a:effectLst/>
                  <a:latin typeface="+mn-lt"/>
                  <a:ea typeface="+mn-ea"/>
                  <a:cs typeface="+mn-cs"/>
                </a:rPr>
                <a:t>= Point Estimate of </a:t>
              </a:r>
              <a:r>
                <a:rPr lang="en-US" sz="1600" i="0" baseline="0">
                  <a:solidFill>
                    <a:schemeClr val="tx1"/>
                  </a:solidFill>
                  <a:effectLst/>
                  <a:latin typeface="Cambria Math"/>
                  <a:ea typeface="Cambria Math"/>
                  <a:cs typeface="+mn-cs"/>
                </a:rPr>
                <a:t>𝜇</a:t>
              </a:r>
              <a:r>
                <a:rPr lang="en-US" sz="1600" baseline="-25000">
                  <a:solidFill>
                    <a:schemeClr val="tx1"/>
                  </a:solidFill>
                  <a:effectLst/>
                  <a:latin typeface="+mn-lt"/>
                  <a:ea typeface="+mn-ea"/>
                  <a:cs typeface="+mn-cs"/>
                </a:rPr>
                <a:t>1</a:t>
              </a:r>
              <a:r>
                <a:rPr lang="en-US" sz="1600" baseline="0">
                  <a:solidFill>
                    <a:schemeClr val="tx1"/>
                  </a:solidFill>
                  <a:effectLst/>
                  <a:latin typeface="+mn-lt"/>
                  <a:ea typeface="+mn-ea"/>
                  <a:cs typeface="+mn-cs"/>
                </a:rPr>
                <a:t> - </a:t>
              </a:r>
              <a:r>
                <a:rPr lang="en-US" sz="1600" i="0" baseline="0">
                  <a:solidFill>
                    <a:schemeClr val="tx1"/>
                  </a:solidFill>
                  <a:effectLst/>
                  <a:latin typeface="Cambria Math"/>
                  <a:ea typeface="+mn-ea"/>
                  <a:cs typeface="+mn-cs"/>
                </a:rPr>
                <a:t>𝜇</a:t>
              </a:r>
              <a:r>
                <a:rPr lang="en-US" sz="1600" baseline="-25000">
                  <a:solidFill>
                    <a:schemeClr val="tx1"/>
                  </a:solidFill>
                  <a:effectLst/>
                  <a:latin typeface="+mn-lt"/>
                  <a:ea typeface="+mn-ea"/>
                  <a:cs typeface="+mn-cs"/>
                </a:rPr>
                <a:t>2</a:t>
              </a:r>
              <a:endParaRPr lang="en-US" sz="1600" baseline="-25000">
                <a:latin typeface="+mn-lt"/>
              </a:endParaRPr>
            </a:p>
          </xdr:txBody>
        </xdr:sp>
      </mc:Fallback>
    </mc:AlternateContent>
    <xdr:clientData/>
  </xdr:oneCellAnchor>
  <xdr:oneCellAnchor>
    <xdr:from>
      <xdr:col>8</xdr:col>
      <xdr:colOff>18477</xdr:colOff>
      <xdr:row>2</xdr:row>
      <xdr:rowOff>277434</xdr:rowOff>
    </xdr:from>
    <xdr:ext cx="5231424" cy="1494725"/>
    <mc:AlternateContent xmlns:mc="http://schemas.openxmlformats.org/markup-compatibility/2006" xmlns:a14="http://schemas.microsoft.com/office/drawing/2010/main">
      <mc:Choice Requires="a14">
        <xdr:sp macro="" textlink="">
          <xdr:nvSpPr>
            <xdr:cNvPr id="3" name="TextBox 2"/>
            <xdr:cNvSpPr txBox="1"/>
          </xdr:nvSpPr>
          <xdr:spPr>
            <a:xfrm>
              <a:off x="6719107" y="658434"/>
              <a:ext cx="5231424" cy="14947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US" sz="1300" b="0" i="1">
                        <a:latin typeface="Cambria Math"/>
                      </a:rPr>
                      <m:t>𝑆𝑡𝑎𝑛𝑑𝑎𝑟𝑑</m:t>
                    </m:r>
                    <m:r>
                      <a:rPr lang="en-US" sz="1300" b="0" i="1">
                        <a:latin typeface="Cambria Math"/>
                      </a:rPr>
                      <m:t> </m:t>
                    </m:r>
                    <m:r>
                      <a:rPr lang="en-US" sz="1300" b="0" i="1">
                        <a:latin typeface="Cambria Math"/>
                      </a:rPr>
                      <m:t>𝐸𝑟𝑟𝑜𝑟</m:t>
                    </m:r>
                    <m:r>
                      <a:rPr lang="en-US" sz="1300" b="0" i="1">
                        <a:latin typeface="Cambria Math"/>
                      </a:rPr>
                      <m:t>=</m:t>
                    </m:r>
                    <m:r>
                      <a:rPr lang="en-US" sz="1300" b="0" i="1">
                        <a:latin typeface="Cambria Math"/>
                      </a:rPr>
                      <m:t>𝑆𝑡𝑎𝑛𝑑𝑎𝑟𝑑</m:t>
                    </m:r>
                    <m:r>
                      <a:rPr lang="en-US" sz="1300" b="0" i="1">
                        <a:latin typeface="Cambria Math"/>
                      </a:rPr>
                      <m:t> </m:t>
                    </m:r>
                    <m:r>
                      <a:rPr lang="en-US" sz="1300" b="0" i="1">
                        <a:latin typeface="Cambria Math"/>
                      </a:rPr>
                      <m:t>𝐷𝑒𝑣𝑖𝑎𝑡𝑖𝑜𝑛</m:t>
                    </m:r>
                    <m:r>
                      <a:rPr lang="en-US" sz="1300" b="0" i="1">
                        <a:latin typeface="Cambria Math"/>
                      </a:rPr>
                      <m:t> </m:t>
                    </m:r>
                    <m:r>
                      <a:rPr lang="en-US" sz="1300" b="0" i="1">
                        <a:latin typeface="Cambria Math"/>
                      </a:rPr>
                      <m:t>𝑜𝑓</m:t>
                    </m:r>
                    <m:r>
                      <a:rPr lang="en-US" sz="1300" b="0" i="1">
                        <a:latin typeface="Cambria Math"/>
                      </a:rPr>
                      <m:t> </m:t>
                    </m:r>
                    <m:r>
                      <a:rPr lang="en-US" sz="1300" b="0" i="1">
                        <a:latin typeface="Cambria Math"/>
                      </a:rPr>
                      <m:t>𝐷𝑖𝑠𝑡𝑟𝑖𝑏𝑢𝑡𝑖𝑜𝑛</m:t>
                    </m:r>
                    <m:r>
                      <a:rPr lang="en-US" sz="1300" b="0" i="1">
                        <a:latin typeface="Cambria Math"/>
                      </a:rPr>
                      <m:t> </m:t>
                    </m:r>
                    <m:r>
                      <a:rPr lang="en-US" sz="1300" b="0" i="1">
                        <a:latin typeface="Cambria Math"/>
                      </a:rPr>
                      <m:t>𝑜𝑓</m:t>
                    </m:r>
                    <m:r>
                      <a:rPr lang="en-US" sz="1300" b="0" i="1">
                        <a:latin typeface="Cambria Math"/>
                      </a:rPr>
                      <m:t>  </m:t>
                    </m:r>
                    <m:acc>
                      <m:accPr>
                        <m:chr m:val="̅"/>
                        <m:ctrlPr>
                          <a:rPr lang="en-US" sz="1300" i="1">
                            <a:solidFill>
                              <a:schemeClr val="tx1"/>
                            </a:solidFill>
                            <a:effectLst/>
                            <a:latin typeface="Cambria Math" panose="02040503050406030204" pitchFamily="18" charset="0"/>
                            <a:ea typeface="+mn-ea"/>
                            <a:cs typeface="+mn-cs"/>
                          </a:rPr>
                        </m:ctrlPr>
                      </m:accPr>
                      <m:e>
                        <m:r>
                          <a:rPr lang="en-US" sz="1300" b="0" i="1">
                            <a:solidFill>
                              <a:schemeClr val="tx1"/>
                            </a:solidFill>
                            <a:effectLst/>
                            <a:latin typeface="Cambria Math"/>
                            <a:ea typeface="+mn-ea"/>
                            <a:cs typeface="+mn-cs"/>
                          </a:rPr>
                          <m:t>𝑋</m:t>
                        </m:r>
                      </m:e>
                    </m:acc>
                    <m:r>
                      <m:rPr>
                        <m:nor/>
                      </m:rPr>
                      <a:rPr lang="en-US" sz="1300" baseline="-25000">
                        <a:solidFill>
                          <a:schemeClr val="tx1"/>
                        </a:solidFill>
                        <a:effectLst/>
                        <a:latin typeface="+mn-lt"/>
                        <a:ea typeface="+mn-ea"/>
                        <a:cs typeface="+mn-cs"/>
                      </a:rPr>
                      <m:t>1 </m:t>
                    </m:r>
                    <m:r>
                      <m:rPr>
                        <m:nor/>
                      </m:rPr>
                      <a:rPr lang="en-US" sz="1300" baseline="0">
                        <a:solidFill>
                          <a:schemeClr val="tx1"/>
                        </a:solidFill>
                        <a:effectLst/>
                        <a:latin typeface="+mn-lt"/>
                        <a:ea typeface="+mn-ea"/>
                        <a:cs typeface="+mn-cs"/>
                      </a:rPr>
                      <m:t>− </m:t>
                    </m:r>
                    <m:acc>
                      <m:accPr>
                        <m:chr m:val="̅"/>
                        <m:ctrlPr>
                          <a:rPr lang="en-US" sz="1300" i="1">
                            <a:solidFill>
                              <a:schemeClr val="tx1"/>
                            </a:solidFill>
                            <a:effectLst/>
                            <a:latin typeface="Cambria Math" panose="02040503050406030204" pitchFamily="18" charset="0"/>
                            <a:ea typeface="+mn-ea"/>
                            <a:cs typeface="+mn-cs"/>
                          </a:rPr>
                        </m:ctrlPr>
                      </m:accPr>
                      <m:e>
                        <m:r>
                          <a:rPr lang="en-US" sz="1300" b="0" i="1">
                            <a:solidFill>
                              <a:schemeClr val="tx1"/>
                            </a:solidFill>
                            <a:effectLst/>
                            <a:latin typeface="Cambria Math"/>
                            <a:ea typeface="+mn-ea"/>
                            <a:cs typeface="+mn-cs"/>
                          </a:rPr>
                          <m:t>𝑋</m:t>
                        </m:r>
                      </m:e>
                    </m:acc>
                    <m:r>
                      <m:rPr>
                        <m:nor/>
                      </m:rPr>
                      <a:rPr lang="en-US" sz="1300" baseline="-25000">
                        <a:solidFill>
                          <a:schemeClr val="tx1"/>
                        </a:solidFill>
                        <a:effectLst/>
                        <a:latin typeface="+mn-lt"/>
                        <a:ea typeface="+mn-ea"/>
                        <a:cs typeface="+mn-cs"/>
                      </a:rPr>
                      <m:t>2</m:t>
                    </m:r>
                    <m:r>
                      <m:rPr>
                        <m:nor/>
                      </m:rPr>
                      <a:rPr lang="en-US" sz="1300" baseline="0">
                        <a:solidFill>
                          <a:schemeClr val="tx1"/>
                        </a:solidFill>
                        <a:effectLst/>
                        <a:latin typeface="+mn-lt"/>
                        <a:ea typeface="+mn-ea"/>
                        <a:cs typeface="+mn-cs"/>
                      </a:rPr>
                      <m:t>= </m:t>
                    </m:r>
                  </m:oMath>
                </m:oMathPara>
              </a14:m>
              <a:endParaRPr lang="en-US" sz="1300" baseline="0">
                <a:solidFill>
                  <a:schemeClr val="tx1"/>
                </a:solidFill>
                <a:effectLst/>
                <a:latin typeface="+mn-lt"/>
                <a:ea typeface="+mn-ea"/>
                <a:cs typeface="+mn-cs"/>
              </a:endParaRPr>
            </a:p>
            <a:p>
              <a:endParaRPr lang="en-US" sz="1600">
                <a:latin typeface="+mn-lt"/>
              </a:endParaRPr>
            </a:p>
            <a:p>
              <a:pPr/>
              <a14:m>
                <m:oMathPara xmlns:m="http://schemas.openxmlformats.org/officeDocument/2006/math">
                  <m:oMathParaPr>
                    <m:jc m:val="centerGroup"/>
                  </m:oMathParaPr>
                  <m:oMath xmlns:m="http://schemas.openxmlformats.org/officeDocument/2006/math">
                    <m:r>
                      <a:rPr lang="en-US" sz="1600" i="1">
                        <a:latin typeface="Cambria Math"/>
                        <a:ea typeface="Cambria Math"/>
                      </a:rPr>
                      <m:t>𝜎</m:t>
                    </m:r>
                    <m:acc>
                      <m:accPr>
                        <m:chr m:val="̅"/>
                        <m:ctrlPr>
                          <a:rPr lang="en-US" sz="1600" i="1" baseline="-25000">
                            <a:solidFill>
                              <a:schemeClr val="tx1"/>
                            </a:solidFill>
                            <a:effectLst/>
                            <a:latin typeface="Cambria Math" panose="02040503050406030204" pitchFamily="18" charset="0"/>
                            <a:ea typeface="+mn-ea"/>
                            <a:cs typeface="+mn-cs"/>
                          </a:rPr>
                        </m:ctrlPr>
                      </m:accPr>
                      <m:e>
                        <m:r>
                          <a:rPr lang="en-US" sz="1600" b="0" i="1" baseline="-25000">
                            <a:solidFill>
                              <a:schemeClr val="tx1"/>
                            </a:solidFill>
                            <a:effectLst/>
                            <a:latin typeface="Cambria Math"/>
                            <a:ea typeface="+mn-ea"/>
                            <a:cs typeface="+mn-cs"/>
                          </a:rPr>
                          <m:t>𝑋</m:t>
                        </m:r>
                      </m:e>
                    </m:acc>
                    <m:r>
                      <m:rPr>
                        <m:nor/>
                      </m:rPr>
                      <a:rPr lang="en-US" sz="1600" baseline="-76000">
                        <a:solidFill>
                          <a:schemeClr val="tx1"/>
                        </a:solidFill>
                        <a:effectLst/>
                        <a:latin typeface="+mn-lt"/>
                        <a:ea typeface="+mn-ea"/>
                        <a:cs typeface="+mn-cs"/>
                      </a:rPr>
                      <m:t>1</m:t>
                    </m:r>
                    <m:r>
                      <m:rPr>
                        <m:nor/>
                      </m:rPr>
                      <a:rPr lang="en-US" sz="1600" i="1" baseline="-25000">
                        <a:solidFill>
                          <a:schemeClr val="tx1"/>
                        </a:solidFill>
                        <a:effectLst/>
                        <a:latin typeface="+mn-lt"/>
                        <a:ea typeface="+mn-ea"/>
                        <a:cs typeface="+mn-cs"/>
                      </a:rPr>
                      <m:t> − </m:t>
                    </m:r>
                    <m:acc>
                      <m:accPr>
                        <m:chr m:val="̅"/>
                        <m:ctrlPr>
                          <a:rPr lang="en-US" sz="1600" i="1" baseline="-25000">
                            <a:solidFill>
                              <a:schemeClr val="tx1"/>
                            </a:solidFill>
                            <a:effectLst/>
                            <a:latin typeface="Cambria Math" panose="02040503050406030204" pitchFamily="18" charset="0"/>
                            <a:ea typeface="+mn-ea"/>
                            <a:cs typeface="+mn-cs"/>
                          </a:rPr>
                        </m:ctrlPr>
                      </m:accPr>
                      <m:e>
                        <m:r>
                          <a:rPr lang="en-US" sz="1600" b="0" i="1" baseline="-25000">
                            <a:solidFill>
                              <a:schemeClr val="tx1"/>
                            </a:solidFill>
                            <a:effectLst/>
                            <a:latin typeface="Cambria Math"/>
                            <a:ea typeface="+mn-ea"/>
                            <a:cs typeface="+mn-cs"/>
                          </a:rPr>
                          <m:t>𝑋</m:t>
                        </m:r>
                      </m:e>
                    </m:acc>
                    <m:r>
                      <m:rPr>
                        <m:nor/>
                      </m:rPr>
                      <a:rPr lang="en-US" sz="1600" baseline="-76000">
                        <a:solidFill>
                          <a:schemeClr val="tx1"/>
                        </a:solidFill>
                        <a:effectLst/>
                        <a:latin typeface="+mn-lt"/>
                        <a:ea typeface="+mn-ea"/>
                        <a:cs typeface="+mn-cs"/>
                      </a:rPr>
                      <m:t>2</m:t>
                    </m:r>
                    <m:r>
                      <a:rPr lang="en-US" sz="1600" b="0" i="1">
                        <a:solidFill>
                          <a:schemeClr val="tx1"/>
                        </a:solidFill>
                        <a:effectLst/>
                        <a:latin typeface="Cambria Math"/>
                        <a:ea typeface="+mn-ea"/>
                        <a:cs typeface="+mn-cs"/>
                      </a:rPr>
                      <m:t>= </m:t>
                    </m:r>
                    <m:rad>
                      <m:radPr>
                        <m:degHide m:val="on"/>
                        <m:ctrlPr>
                          <a:rPr lang="en-US" sz="1600" b="0" i="1">
                            <a:solidFill>
                              <a:schemeClr val="tx1"/>
                            </a:solidFill>
                            <a:effectLst/>
                            <a:latin typeface="Cambria Math" panose="02040503050406030204" pitchFamily="18" charset="0"/>
                            <a:ea typeface="+mn-ea"/>
                            <a:cs typeface="+mn-cs"/>
                          </a:rPr>
                        </m:ctrlPr>
                      </m:radPr>
                      <m:deg/>
                      <m:e>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i="1">
                                    <a:solidFill>
                                      <a:schemeClr val="tx1"/>
                                    </a:solidFill>
                                    <a:effectLst/>
                                    <a:latin typeface="Cambria Math"/>
                                    <a:ea typeface="+mn-ea"/>
                                    <a:cs typeface="+mn-cs"/>
                                  </a:rPr>
                                  <m:t>𝜎</m:t>
                                </m:r>
                              </m:e>
                              <m:sub>
                                <m:r>
                                  <a:rPr lang="en-US" sz="1600" i="1">
                                    <a:solidFill>
                                      <a:schemeClr val="tx1"/>
                                    </a:solidFill>
                                    <a:effectLst/>
                                    <a:latin typeface="Cambria Math"/>
                                    <a:ea typeface="+mn-ea"/>
                                    <a:cs typeface="+mn-cs"/>
                                  </a:rPr>
                                  <m:t>1</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1</m:t>
                            </m:r>
                          </m:den>
                        </m:f>
                        <m:r>
                          <a:rPr lang="en-US" sz="1600" b="0" i="1">
                            <a:solidFill>
                              <a:schemeClr val="tx1"/>
                            </a:solidFill>
                            <a:effectLst/>
                            <a:latin typeface="Cambria Math"/>
                            <a:ea typeface="+mn-ea"/>
                            <a:cs typeface="+mn-cs"/>
                          </a:rPr>
                          <m:t>+ </m:t>
                        </m:r>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i="1">
                                    <a:solidFill>
                                      <a:schemeClr val="tx1"/>
                                    </a:solidFill>
                                    <a:effectLst/>
                                    <a:latin typeface="Cambria Math"/>
                                    <a:ea typeface="+mn-ea"/>
                                    <a:cs typeface="+mn-cs"/>
                                  </a:rPr>
                                  <m:t>𝜎</m:t>
                                </m:r>
                              </m:e>
                              <m:sub>
                                <m:r>
                                  <a:rPr lang="en-US" sz="1600" b="0" i="1">
                                    <a:solidFill>
                                      <a:schemeClr val="tx1"/>
                                    </a:solidFill>
                                    <a:effectLst/>
                                    <a:latin typeface="Cambria Math"/>
                                    <a:ea typeface="+mn-ea"/>
                                    <a:cs typeface="+mn-cs"/>
                                  </a:rPr>
                                  <m:t>2</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2</m:t>
                            </m:r>
                          </m:den>
                        </m:f>
                      </m:e>
                    </m:rad>
                  </m:oMath>
                </m:oMathPara>
              </a14:m>
              <a:endParaRPr lang="en-US" sz="1600" baseline="-76000">
                <a:latin typeface="+mn-lt"/>
              </a:endParaRPr>
            </a:p>
          </xdr:txBody>
        </xdr:sp>
      </mc:Choice>
      <mc:Fallback xmlns="">
        <xdr:sp macro="" textlink="">
          <xdr:nvSpPr>
            <xdr:cNvPr id="3" name="TextBox 2"/>
            <xdr:cNvSpPr txBox="1"/>
          </xdr:nvSpPr>
          <xdr:spPr>
            <a:xfrm>
              <a:off x="6719107" y="658434"/>
              <a:ext cx="5231424" cy="14947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300" b="0" i="0">
                  <a:latin typeface="Cambria Math"/>
                </a:rPr>
                <a:t>𝑆𝑡𝑎𝑛𝑑𝑎𝑟𝑑 𝐸𝑟𝑟𝑜𝑟=𝑆𝑡𝑎𝑛𝑑𝑎𝑟𝑑 𝐷𝑒𝑣𝑖𝑎𝑡𝑖𝑜𝑛 𝑜𝑓 𝐷𝑖𝑠𝑡𝑟𝑖𝑏𝑢𝑡𝑖𝑜𝑛 𝑜𝑓  </a:t>
              </a:r>
              <a:r>
                <a:rPr lang="en-US" sz="1300" b="0" i="0">
                  <a:solidFill>
                    <a:schemeClr val="tx1"/>
                  </a:solidFill>
                  <a:effectLst/>
                  <a:latin typeface="Cambria Math"/>
                  <a:ea typeface="+mn-ea"/>
                  <a:cs typeface="+mn-cs"/>
                </a:rPr>
                <a:t>𝑋</a:t>
              </a:r>
              <a:r>
                <a:rPr lang="en-US" sz="1300" b="0" i="0">
                  <a:solidFill>
                    <a:schemeClr val="tx1"/>
                  </a:solidFill>
                  <a:effectLst/>
                  <a:latin typeface="Cambria Math" panose="02040503050406030204" pitchFamily="18" charset="0"/>
                  <a:ea typeface="+mn-ea"/>
                  <a:cs typeface="+mn-cs"/>
                </a:rPr>
                <a:t> ̅</a:t>
              </a:r>
              <a:r>
                <a:rPr lang="en-US" sz="1300" b="0" i="0" baseline="-25000">
                  <a:solidFill>
                    <a:schemeClr val="tx1"/>
                  </a:solidFill>
                  <a:effectLst/>
                  <a:latin typeface="Cambria Math" panose="02040503050406030204" pitchFamily="18" charset="0"/>
                  <a:ea typeface="+mn-ea"/>
                  <a:cs typeface="+mn-cs"/>
                </a:rPr>
                <a:t>"</a:t>
              </a:r>
              <a:r>
                <a:rPr lang="en-US" sz="1300" i="0" baseline="-25000">
                  <a:solidFill>
                    <a:schemeClr val="tx1"/>
                  </a:solidFill>
                  <a:effectLst/>
                  <a:latin typeface="Cambria Math" panose="02040503050406030204" pitchFamily="18" charset="0"/>
                  <a:ea typeface="+mn-ea"/>
                  <a:cs typeface="+mn-cs"/>
                </a:rPr>
                <a:t>1 </a:t>
              </a:r>
              <a:r>
                <a:rPr lang="en-US" sz="1300" i="0" baseline="0">
                  <a:solidFill>
                    <a:schemeClr val="tx1"/>
                  </a:solidFill>
                  <a:effectLst/>
                  <a:latin typeface="Cambria Math" panose="02040503050406030204" pitchFamily="18" charset="0"/>
                  <a:ea typeface="+mn-ea"/>
                  <a:cs typeface="+mn-cs"/>
                </a:rPr>
                <a:t>− " </a:t>
              </a:r>
              <a:r>
                <a:rPr lang="en-US" sz="1300" b="0" i="0">
                  <a:solidFill>
                    <a:schemeClr val="tx1"/>
                  </a:solidFill>
                  <a:effectLst/>
                  <a:latin typeface="Cambria Math"/>
                  <a:ea typeface="+mn-ea"/>
                  <a:cs typeface="+mn-cs"/>
                </a:rPr>
                <a:t>𝑋</a:t>
              </a:r>
              <a:r>
                <a:rPr lang="en-US" sz="1300" b="0" i="0">
                  <a:solidFill>
                    <a:schemeClr val="tx1"/>
                  </a:solidFill>
                  <a:effectLst/>
                  <a:latin typeface="Cambria Math" panose="02040503050406030204" pitchFamily="18" charset="0"/>
                  <a:ea typeface="+mn-ea"/>
                  <a:cs typeface="+mn-cs"/>
                </a:rPr>
                <a:t> ̅</a:t>
              </a:r>
              <a:r>
                <a:rPr lang="en-US" sz="1300" b="0" i="0" baseline="-25000">
                  <a:solidFill>
                    <a:schemeClr val="tx1"/>
                  </a:solidFill>
                  <a:effectLst/>
                  <a:latin typeface="Cambria Math" panose="02040503050406030204" pitchFamily="18" charset="0"/>
                  <a:ea typeface="+mn-ea"/>
                  <a:cs typeface="+mn-cs"/>
                </a:rPr>
                <a:t>"</a:t>
              </a:r>
              <a:r>
                <a:rPr lang="en-US" sz="1300" i="0" baseline="-25000">
                  <a:solidFill>
                    <a:schemeClr val="tx1"/>
                  </a:solidFill>
                  <a:effectLst/>
                  <a:latin typeface="Cambria Math" panose="02040503050406030204" pitchFamily="18" charset="0"/>
                  <a:ea typeface="+mn-ea"/>
                  <a:cs typeface="+mn-cs"/>
                </a:rPr>
                <a:t>2</a:t>
              </a:r>
              <a:r>
                <a:rPr lang="en-US" sz="1300" i="0" baseline="0">
                  <a:solidFill>
                    <a:schemeClr val="tx1"/>
                  </a:solidFill>
                  <a:effectLst/>
                  <a:latin typeface="Cambria Math" panose="02040503050406030204" pitchFamily="18" charset="0"/>
                  <a:ea typeface="+mn-ea"/>
                  <a:cs typeface="+mn-cs"/>
                </a:rPr>
                <a:t>= </a:t>
              </a:r>
              <a:r>
                <a:rPr lang="en-US" sz="1300" i="0" baseline="0">
                  <a:solidFill>
                    <a:schemeClr val="tx1"/>
                  </a:solidFill>
                  <a:effectLst/>
                  <a:latin typeface="+mn-lt"/>
                  <a:ea typeface="+mn-ea"/>
                  <a:cs typeface="+mn-cs"/>
                </a:rPr>
                <a:t>"</a:t>
              </a:r>
              <a:endParaRPr lang="en-US" sz="1300" baseline="0">
                <a:solidFill>
                  <a:schemeClr val="tx1"/>
                </a:solidFill>
                <a:effectLst/>
                <a:latin typeface="+mn-lt"/>
                <a:ea typeface="+mn-ea"/>
                <a:cs typeface="+mn-cs"/>
              </a:endParaRPr>
            </a:p>
            <a:p>
              <a:endParaRPr lang="en-US" sz="1600">
                <a:latin typeface="+mn-lt"/>
              </a:endParaRPr>
            </a:p>
            <a:p>
              <a:pPr/>
              <a:r>
                <a:rPr lang="en-US" sz="1600" i="0">
                  <a:latin typeface="Cambria Math"/>
                  <a:ea typeface="Cambria Math"/>
                </a:rPr>
                <a:t>𝜎</a:t>
              </a:r>
              <a:r>
                <a:rPr lang="en-US" sz="1600" b="0" i="0" baseline="-25000">
                  <a:solidFill>
                    <a:schemeClr val="tx1"/>
                  </a:solidFill>
                  <a:effectLst/>
                  <a:latin typeface="Cambria Math"/>
                  <a:ea typeface="+mn-ea"/>
                  <a:cs typeface="+mn-cs"/>
                </a:rPr>
                <a:t>𝑋</a:t>
              </a:r>
              <a:r>
                <a:rPr lang="en-US" sz="1600" b="0" i="0" baseline="-25000">
                  <a:solidFill>
                    <a:schemeClr val="tx1"/>
                  </a:solidFill>
                  <a:effectLst/>
                  <a:latin typeface="Cambria Math" panose="02040503050406030204" pitchFamily="18" charset="0"/>
                  <a:ea typeface="+mn-ea"/>
                  <a:cs typeface="+mn-cs"/>
                </a:rPr>
                <a:t> ̅</a:t>
              </a:r>
              <a:r>
                <a:rPr lang="en-US" sz="1600" b="0" i="0" baseline="-76000">
                  <a:solidFill>
                    <a:schemeClr val="tx1"/>
                  </a:solidFill>
                  <a:effectLst/>
                  <a:latin typeface="Cambria Math" panose="02040503050406030204" pitchFamily="18" charset="0"/>
                  <a:ea typeface="+mn-ea"/>
                  <a:cs typeface="+mn-cs"/>
                </a:rPr>
                <a:t>"</a:t>
              </a:r>
              <a:r>
                <a:rPr lang="en-US" sz="1600" i="0" baseline="-76000">
                  <a:solidFill>
                    <a:schemeClr val="tx1"/>
                  </a:solidFill>
                  <a:effectLst/>
                  <a:latin typeface="Cambria Math" panose="02040503050406030204" pitchFamily="18" charset="0"/>
                  <a:ea typeface="+mn-ea"/>
                  <a:cs typeface="+mn-cs"/>
                </a:rPr>
                <a:t>1</a:t>
              </a:r>
              <a:r>
                <a:rPr lang="en-US" sz="1600" i="0" baseline="-25000">
                  <a:solidFill>
                    <a:schemeClr val="tx1"/>
                  </a:solidFill>
                  <a:effectLst/>
                  <a:latin typeface="Cambria Math" panose="02040503050406030204" pitchFamily="18" charset="0"/>
                  <a:ea typeface="+mn-ea"/>
                  <a:cs typeface="+mn-cs"/>
                </a:rPr>
                <a:t> − " </a:t>
              </a:r>
              <a:r>
                <a:rPr lang="en-US" sz="1600" b="0" i="0" baseline="-25000">
                  <a:solidFill>
                    <a:schemeClr val="tx1"/>
                  </a:solidFill>
                  <a:effectLst/>
                  <a:latin typeface="Cambria Math"/>
                  <a:ea typeface="+mn-ea"/>
                  <a:cs typeface="+mn-cs"/>
                </a:rPr>
                <a:t>𝑋</a:t>
              </a:r>
              <a:r>
                <a:rPr lang="en-US" sz="1600" b="0" i="0" baseline="-25000">
                  <a:solidFill>
                    <a:schemeClr val="tx1"/>
                  </a:solidFill>
                  <a:effectLst/>
                  <a:latin typeface="Cambria Math" panose="02040503050406030204" pitchFamily="18" charset="0"/>
                  <a:ea typeface="+mn-ea"/>
                  <a:cs typeface="+mn-cs"/>
                </a:rPr>
                <a:t> ̅</a:t>
              </a:r>
              <a:r>
                <a:rPr lang="en-US" sz="1600" b="0" i="0" baseline="-76000">
                  <a:solidFill>
                    <a:schemeClr val="tx1"/>
                  </a:solidFill>
                  <a:effectLst/>
                  <a:latin typeface="Cambria Math" panose="02040503050406030204" pitchFamily="18" charset="0"/>
                  <a:ea typeface="+mn-ea"/>
                  <a:cs typeface="+mn-cs"/>
                </a:rPr>
                <a:t>"</a:t>
              </a:r>
              <a:r>
                <a:rPr lang="en-US" sz="1600" i="0" baseline="-76000">
                  <a:solidFill>
                    <a:schemeClr val="tx1"/>
                  </a:solidFill>
                  <a:effectLst/>
                  <a:latin typeface="Cambria Math" panose="02040503050406030204" pitchFamily="18" charset="0"/>
                  <a:ea typeface="+mn-ea"/>
                  <a:cs typeface="+mn-cs"/>
                </a:rPr>
                <a:t>2</a:t>
              </a:r>
              <a:r>
                <a:rPr lang="en-US" sz="1600" b="0" i="0" baseline="-76000">
                  <a:solidFill>
                    <a:schemeClr val="tx1"/>
                  </a:solidFill>
                  <a:effectLst/>
                  <a:latin typeface="Cambria Math"/>
                  <a:ea typeface="+mn-ea"/>
                  <a:cs typeface="+mn-cs"/>
                </a:rPr>
                <a:t>"</a:t>
              </a:r>
              <a:r>
                <a:rPr lang="en-US" sz="1600" b="0" i="0">
                  <a:solidFill>
                    <a:schemeClr val="tx1"/>
                  </a:solidFill>
                  <a:effectLst/>
                  <a:latin typeface="Cambria Math"/>
                  <a:ea typeface="+mn-ea"/>
                  <a:cs typeface="+mn-cs"/>
                </a:rPr>
                <a:t>= </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𝜎</a:t>
              </a:r>
              <a:r>
                <a:rPr lang="en-US" sz="1600" i="0">
                  <a:solidFill>
                    <a:schemeClr val="tx1"/>
                  </a:solidFill>
                  <a:effectLst/>
                  <a:latin typeface="Cambria Math" panose="02040503050406030204" pitchFamily="18" charset="0"/>
                  <a:ea typeface="+mn-ea"/>
                  <a:cs typeface="+mn-cs"/>
                </a:rPr>
                <a:t>_</a:t>
              </a:r>
              <a:r>
                <a:rPr lang="en-US" sz="1600" i="0">
                  <a:solidFill>
                    <a:schemeClr val="tx1"/>
                  </a:solidFill>
                  <a:effectLst/>
                  <a:latin typeface="Cambria Math"/>
                  <a:ea typeface="+mn-ea"/>
                  <a:cs typeface="+mn-cs"/>
                </a:rPr>
                <a:t>1</a:t>
              </a:r>
              <a:r>
                <a:rPr lang="en-US" sz="160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1</a:t>
              </a:r>
              <a:r>
                <a:rPr lang="en-US" sz="1600" b="0" i="0">
                  <a:solidFill>
                    <a:schemeClr val="tx1"/>
                  </a:solidFill>
                  <a:effectLst/>
                  <a:latin typeface="Cambria Math"/>
                  <a:ea typeface="+mn-ea"/>
                  <a:cs typeface="+mn-cs"/>
                </a:rPr>
                <a:t>+ </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𝜎</a:t>
              </a:r>
              <a:r>
                <a:rPr lang="en-US" sz="1600" i="0">
                  <a:solidFill>
                    <a:schemeClr val="tx1"/>
                  </a:solidFill>
                  <a:effectLst/>
                  <a:latin typeface="Cambria Math" panose="02040503050406030204" pitchFamily="18" charset="0"/>
                  <a:ea typeface="+mn-ea"/>
                  <a:cs typeface="+mn-cs"/>
                </a:rPr>
                <a:t>_</a:t>
              </a:r>
              <a:r>
                <a:rPr lang="en-US" sz="1600" b="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2</a:t>
              </a:r>
              <a:r>
                <a:rPr lang="en-US" sz="1600" b="0" i="0" baseline="-25000">
                  <a:solidFill>
                    <a:schemeClr val="tx1"/>
                  </a:solidFill>
                  <a:effectLst/>
                  <a:latin typeface="Cambria Math" panose="02040503050406030204" pitchFamily="18" charset="0"/>
                  <a:ea typeface="+mn-ea"/>
                  <a:cs typeface="+mn-cs"/>
                </a:rPr>
                <a:t>)</a:t>
              </a:r>
              <a:endParaRPr lang="en-US" sz="1600" baseline="-76000">
                <a:latin typeface="+mn-lt"/>
              </a:endParaRPr>
            </a:p>
          </xdr:txBody>
        </xdr:sp>
      </mc:Fallback>
    </mc:AlternateContent>
    <xdr:clientData/>
  </xdr:oneCellAnchor>
  <xdr:oneCellAnchor>
    <xdr:from>
      <xdr:col>8</xdr:col>
      <xdr:colOff>18085</xdr:colOff>
      <xdr:row>10</xdr:row>
      <xdr:rowOff>12933</xdr:rowOff>
    </xdr:from>
    <xdr:ext cx="3989983" cy="1344792"/>
    <mc:AlternateContent xmlns:mc="http://schemas.openxmlformats.org/markup-compatibility/2006" xmlns:a14="http://schemas.microsoft.com/office/drawing/2010/main">
      <mc:Choice Requires="a14">
        <xdr:sp macro="" textlink="">
          <xdr:nvSpPr>
            <xdr:cNvPr id="4" name="TextBox 3"/>
            <xdr:cNvSpPr txBox="1"/>
          </xdr:nvSpPr>
          <xdr:spPr>
            <a:xfrm>
              <a:off x="6718715" y="2298933"/>
              <a:ext cx="3989983" cy="13447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14:m>
                <m:oMathPara xmlns:m="http://schemas.openxmlformats.org/officeDocument/2006/math">
                  <m:oMathParaPr>
                    <m:jc m:val="centerGroup"/>
                  </m:oMathParaPr>
                  <m:oMath xmlns:m="http://schemas.openxmlformats.org/officeDocument/2006/math">
                    <m:r>
                      <a:rPr lang="en-US" sz="1600" b="0" i="1">
                        <a:latin typeface="Cambria Math"/>
                      </a:rPr>
                      <m:t>𝐼𝑛𝑡𝑒𝑟𝑣𝑎𝑙</m:t>
                    </m:r>
                    <m:r>
                      <a:rPr lang="en-US" sz="1600" b="0" i="1">
                        <a:latin typeface="Cambria Math"/>
                      </a:rPr>
                      <m:t> </m:t>
                    </m:r>
                    <m:r>
                      <a:rPr lang="en-US" sz="1600" b="0" i="1">
                        <a:latin typeface="Cambria Math"/>
                      </a:rPr>
                      <m:t>𝐸𝑠𝑡𝑖𝑚𝑎𝑡𝑖𝑜𝑛</m:t>
                    </m:r>
                    <m:r>
                      <a:rPr lang="en-US" sz="1600" b="0" i="1">
                        <a:latin typeface="Cambria Math"/>
                      </a:rPr>
                      <m:t>= </m:t>
                    </m:r>
                  </m:oMath>
                </m:oMathPara>
              </a14:m>
              <a:r>
                <a:rPr lang="en-US" sz="1600" b="0">
                  <a:latin typeface="+mn-lt"/>
                </a:rPr>
                <a:t/>
              </a:r>
              <a:br>
                <a:rPr lang="en-US" sz="1600" b="0">
                  <a:latin typeface="+mn-lt"/>
                </a:rPr>
              </a:br>
              <a:endParaRPr lang="en-US" sz="1600" b="0">
                <a:latin typeface="+mn-lt"/>
              </a:endParaRPr>
            </a:p>
            <a:p>
              <a:pPr algn="ctr"/>
              <a:r>
                <a:rPr lang="en-US" sz="1600">
                  <a:latin typeface="+mn-lt"/>
                </a:rPr>
                <a:t>Point Estimate </a:t>
              </a:r>
              <a14:m>
                <m:oMath xmlns:m="http://schemas.openxmlformats.org/officeDocument/2006/math">
                  <m:r>
                    <a:rPr lang="en-US" sz="1600" b="0" i="0">
                      <a:latin typeface="Cambria Math"/>
                      <a:ea typeface="Cambria Math"/>
                    </a:rPr>
                    <m:t>  ±</m:t>
                  </m:r>
                </m:oMath>
              </a14:m>
              <a:r>
                <a:rPr lang="en-US" sz="1600" b="0" i="0">
                  <a:latin typeface="+mn-lt"/>
                  <a:ea typeface="Cambria Math"/>
                </a:rPr>
                <a:t>   Margin</a:t>
              </a:r>
              <a:r>
                <a:rPr lang="en-US" sz="1600" b="0" i="0" baseline="0">
                  <a:latin typeface="+mn-lt"/>
                  <a:ea typeface="Cambria Math"/>
                </a:rPr>
                <a:t> of Error =</a:t>
              </a:r>
              <a:br>
                <a:rPr lang="en-US" sz="1600" b="0" i="0" baseline="0">
                  <a:latin typeface="+mn-lt"/>
                  <a:ea typeface="Cambria Math"/>
                </a:rPr>
              </a:br>
              <a:endParaRPr lang="en-US" sz="1600" b="0" i="0">
                <a:latin typeface="+mn-lt"/>
                <a:ea typeface="Cambria Math"/>
              </a:endParaRPr>
            </a:p>
            <a:p>
              <a:pPr algn="ctr"/>
              <a14:m>
                <m:oMath xmlns:m="http://schemas.openxmlformats.org/officeDocument/2006/math">
                  <m:acc>
                    <m:accPr>
                      <m:chr m:val="̅"/>
                      <m:ctrlPr>
                        <a:rPr lang="en-US" sz="1600" i="1">
                          <a:solidFill>
                            <a:schemeClr val="tx1"/>
                          </a:solidFill>
                          <a:effectLst/>
                          <a:latin typeface="Cambria Math" panose="02040503050406030204" pitchFamily="18" charset="0"/>
                          <a:ea typeface="+mn-ea"/>
                          <a:cs typeface="+mn-cs"/>
                        </a:rPr>
                      </m:ctrlPr>
                    </m:accPr>
                    <m:e>
                      <m:r>
                        <a:rPr lang="en-US" sz="1600" b="0" i="1">
                          <a:solidFill>
                            <a:schemeClr val="tx1"/>
                          </a:solidFill>
                          <a:effectLst/>
                          <a:latin typeface="Cambria Math"/>
                          <a:ea typeface="+mn-ea"/>
                          <a:cs typeface="+mn-cs"/>
                        </a:rPr>
                        <m:t>𝑋</m:t>
                      </m:r>
                    </m:e>
                  </m:acc>
                  <m:r>
                    <m:rPr>
                      <m:nor/>
                    </m:rPr>
                    <a:rPr lang="en-US" sz="1600" baseline="-25000">
                      <a:solidFill>
                        <a:schemeClr val="tx1"/>
                      </a:solidFill>
                      <a:effectLst/>
                      <a:latin typeface="+mn-lt"/>
                      <a:ea typeface="+mn-ea"/>
                      <a:cs typeface="+mn-cs"/>
                    </a:rPr>
                    <m:t>1 </m:t>
                  </m:r>
                  <m:r>
                    <m:rPr>
                      <m:nor/>
                    </m:rPr>
                    <a:rPr lang="en-US" sz="1600" baseline="0">
                      <a:solidFill>
                        <a:schemeClr val="tx1"/>
                      </a:solidFill>
                      <a:effectLst/>
                      <a:latin typeface="+mn-lt"/>
                      <a:ea typeface="+mn-ea"/>
                      <a:cs typeface="+mn-cs"/>
                    </a:rPr>
                    <m:t>− </m:t>
                  </m:r>
                  <m:acc>
                    <m:accPr>
                      <m:chr m:val="̅"/>
                      <m:ctrlPr>
                        <a:rPr lang="en-US" sz="1600" i="1">
                          <a:solidFill>
                            <a:schemeClr val="tx1"/>
                          </a:solidFill>
                          <a:effectLst/>
                          <a:latin typeface="Cambria Math" panose="02040503050406030204" pitchFamily="18" charset="0"/>
                          <a:ea typeface="+mn-ea"/>
                          <a:cs typeface="+mn-cs"/>
                        </a:rPr>
                      </m:ctrlPr>
                    </m:accPr>
                    <m:e>
                      <m:r>
                        <a:rPr lang="en-US" sz="1600" b="0" i="1">
                          <a:solidFill>
                            <a:schemeClr val="tx1"/>
                          </a:solidFill>
                          <a:effectLst/>
                          <a:latin typeface="Cambria Math"/>
                          <a:ea typeface="+mn-ea"/>
                          <a:cs typeface="+mn-cs"/>
                        </a:rPr>
                        <m:t>𝑋</m:t>
                      </m:r>
                    </m:e>
                  </m:acc>
                  <m:r>
                    <m:rPr>
                      <m:nor/>
                    </m:rPr>
                    <a:rPr lang="en-US" sz="1600" baseline="-25000">
                      <a:solidFill>
                        <a:schemeClr val="tx1"/>
                      </a:solidFill>
                      <a:effectLst/>
                      <a:latin typeface="+mn-lt"/>
                      <a:ea typeface="+mn-ea"/>
                      <a:cs typeface="+mn-cs"/>
                    </a:rPr>
                    <m:t>2</m:t>
                  </m:r>
                  <m:r>
                    <a:rPr lang="en-US" sz="1600" b="0" i="1" baseline="-25000">
                      <a:solidFill>
                        <a:schemeClr val="tx1"/>
                      </a:solidFill>
                      <a:effectLst/>
                      <a:latin typeface="Cambria Math"/>
                      <a:ea typeface="+mn-ea"/>
                      <a:cs typeface="+mn-cs"/>
                    </a:rPr>
                    <m:t>  </m:t>
                  </m:r>
                  <m:r>
                    <a:rPr lang="en-US" sz="1600" b="1" i="1" baseline="-25000">
                      <a:solidFill>
                        <a:schemeClr val="tx1"/>
                      </a:solidFill>
                      <a:effectLst/>
                      <a:latin typeface="Cambria Math"/>
                      <a:ea typeface="+mn-ea"/>
                      <a:cs typeface="+mn-cs"/>
                    </a:rPr>
                    <m:t> </m:t>
                  </m:r>
                  <m:r>
                    <a:rPr lang="en-US" sz="1600" b="1" i="1">
                      <a:latin typeface="Cambria Math"/>
                      <a:ea typeface="Cambria Math"/>
                    </a:rPr>
                    <m:t>±</m:t>
                  </m:r>
                  <m:r>
                    <a:rPr lang="en-US" sz="1600" b="0" i="1">
                      <a:latin typeface="Cambria Math"/>
                      <a:ea typeface="Cambria Math"/>
                    </a:rPr>
                    <m:t>  </m:t>
                  </m:r>
                  <m:r>
                    <a:rPr lang="en-US" sz="1600" i="1">
                      <a:solidFill>
                        <a:schemeClr val="tx1"/>
                      </a:solidFill>
                      <a:effectLst/>
                      <a:latin typeface="Cambria Math"/>
                      <a:ea typeface="+mn-ea"/>
                      <a:cs typeface="+mn-cs"/>
                    </a:rPr>
                    <m:t>𝑧</m:t>
                  </m:r>
                  <m:r>
                    <a:rPr lang="en-US" sz="1600" i="1" baseline="-25000">
                      <a:solidFill>
                        <a:schemeClr val="tx1"/>
                      </a:solidFill>
                      <a:effectLst/>
                      <a:latin typeface="Cambria Math"/>
                      <a:ea typeface="Cambria Math"/>
                      <a:cs typeface="+mn-cs"/>
                    </a:rPr>
                    <m:t>𝛼</m:t>
                  </m:r>
                  <m:r>
                    <a:rPr lang="en-US" sz="1600" b="0" i="1" baseline="-25000">
                      <a:solidFill>
                        <a:schemeClr val="tx1"/>
                      </a:solidFill>
                      <a:effectLst/>
                      <a:latin typeface="Cambria Math"/>
                      <a:ea typeface="Cambria Math"/>
                      <a:cs typeface="+mn-cs"/>
                    </a:rPr>
                    <m:t>/2</m:t>
                  </m:r>
                </m:oMath>
              </a14:m>
              <a:r>
                <a:rPr lang="en-US" sz="1600" baseline="-25000">
                  <a:latin typeface="+mn-lt"/>
                </a:rPr>
                <a:t> </a:t>
              </a:r>
              <a:r>
                <a:rPr lang="en-US" sz="1600" baseline="0">
                  <a:latin typeface="+mn-lt"/>
                </a:rPr>
                <a:t>*</a:t>
              </a:r>
              <a14:m>
                <m:oMath xmlns:m="http://schemas.openxmlformats.org/officeDocument/2006/math">
                  <m:rad>
                    <m:radPr>
                      <m:degHide m:val="on"/>
                      <m:ctrlPr>
                        <a:rPr lang="en-US" sz="1600" b="0" i="1">
                          <a:solidFill>
                            <a:schemeClr val="tx1"/>
                          </a:solidFill>
                          <a:effectLst/>
                          <a:latin typeface="Cambria Math" panose="02040503050406030204" pitchFamily="18" charset="0"/>
                          <a:ea typeface="+mn-ea"/>
                          <a:cs typeface="+mn-cs"/>
                        </a:rPr>
                      </m:ctrlPr>
                    </m:radPr>
                    <m:deg/>
                    <m:e>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i="1">
                                  <a:solidFill>
                                    <a:schemeClr val="tx1"/>
                                  </a:solidFill>
                                  <a:effectLst/>
                                  <a:latin typeface="Cambria Math"/>
                                  <a:ea typeface="+mn-ea"/>
                                  <a:cs typeface="+mn-cs"/>
                                </a:rPr>
                                <m:t>𝜎</m:t>
                              </m:r>
                            </m:e>
                            <m:sub>
                              <m:r>
                                <a:rPr lang="en-US" sz="1600" i="1">
                                  <a:solidFill>
                                    <a:schemeClr val="tx1"/>
                                  </a:solidFill>
                                  <a:effectLst/>
                                  <a:latin typeface="Cambria Math"/>
                                  <a:ea typeface="+mn-ea"/>
                                  <a:cs typeface="+mn-cs"/>
                                </a:rPr>
                                <m:t>1</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1</m:t>
                          </m:r>
                        </m:den>
                      </m:f>
                      <m:r>
                        <a:rPr lang="en-US" sz="1600" b="0" i="1">
                          <a:solidFill>
                            <a:schemeClr val="tx1"/>
                          </a:solidFill>
                          <a:effectLst/>
                          <a:latin typeface="Cambria Math"/>
                          <a:ea typeface="+mn-ea"/>
                          <a:cs typeface="+mn-cs"/>
                        </a:rPr>
                        <m:t>+ </m:t>
                      </m:r>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i="1">
                                  <a:solidFill>
                                    <a:schemeClr val="tx1"/>
                                  </a:solidFill>
                                  <a:effectLst/>
                                  <a:latin typeface="Cambria Math"/>
                                  <a:ea typeface="+mn-ea"/>
                                  <a:cs typeface="+mn-cs"/>
                                </a:rPr>
                                <m:t>𝜎</m:t>
                              </m:r>
                            </m:e>
                            <m:sub>
                              <m:r>
                                <a:rPr lang="en-US" sz="1600" b="0" i="1">
                                  <a:solidFill>
                                    <a:schemeClr val="tx1"/>
                                  </a:solidFill>
                                  <a:effectLst/>
                                  <a:latin typeface="Cambria Math"/>
                                  <a:ea typeface="+mn-ea"/>
                                  <a:cs typeface="+mn-cs"/>
                                </a:rPr>
                                <m:t>2</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2</m:t>
                          </m:r>
                        </m:den>
                      </m:f>
                    </m:e>
                  </m:rad>
                </m:oMath>
              </a14:m>
              <a:endParaRPr lang="en-US" sz="1600" baseline="0">
                <a:latin typeface="+mn-lt"/>
              </a:endParaRPr>
            </a:p>
          </xdr:txBody>
        </xdr:sp>
      </mc:Choice>
      <mc:Fallback xmlns="">
        <xdr:sp macro="" textlink="">
          <xdr:nvSpPr>
            <xdr:cNvPr id="4" name="TextBox 3"/>
            <xdr:cNvSpPr txBox="1"/>
          </xdr:nvSpPr>
          <xdr:spPr>
            <a:xfrm>
              <a:off x="6718715" y="2298933"/>
              <a:ext cx="3989983" cy="13447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b="0" i="0">
                  <a:latin typeface="Cambria Math"/>
                </a:rPr>
                <a:t>𝐼𝑛𝑡𝑒𝑟𝑣𝑎𝑙 𝐸𝑠𝑡𝑖𝑚𝑎𝑡𝑖𝑜𝑛= </a:t>
              </a:r>
              <a:r>
                <a:rPr lang="en-US" sz="1600" b="0">
                  <a:latin typeface="+mn-lt"/>
                </a:rPr>
                <a:t/>
              </a:r>
              <a:br>
                <a:rPr lang="en-US" sz="1600" b="0">
                  <a:latin typeface="+mn-lt"/>
                </a:rPr>
              </a:br>
              <a:endParaRPr lang="en-US" sz="1600" b="0">
                <a:latin typeface="+mn-lt"/>
              </a:endParaRPr>
            </a:p>
            <a:p>
              <a:pPr algn="ctr"/>
              <a:r>
                <a:rPr lang="en-US" sz="1600">
                  <a:latin typeface="+mn-lt"/>
                </a:rPr>
                <a:t>Point Estimate </a:t>
              </a:r>
              <a:r>
                <a:rPr lang="en-US" sz="1600" b="0" i="0">
                  <a:latin typeface="Cambria Math"/>
                  <a:ea typeface="Cambria Math"/>
                </a:rPr>
                <a:t>  ±</a:t>
              </a:r>
              <a:r>
                <a:rPr lang="en-US" sz="1600" b="0" i="0">
                  <a:latin typeface="+mn-lt"/>
                  <a:ea typeface="Cambria Math"/>
                </a:rPr>
                <a:t>   Margin</a:t>
              </a:r>
              <a:r>
                <a:rPr lang="en-US" sz="1600" b="0" i="0" baseline="0">
                  <a:latin typeface="+mn-lt"/>
                  <a:ea typeface="Cambria Math"/>
                </a:rPr>
                <a:t> of Error =</a:t>
              </a:r>
              <a:br>
                <a:rPr lang="en-US" sz="1600" b="0" i="0" baseline="0">
                  <a:latin typeface="+mn-lt"/>
                  <a:ea typeface="Cambria Math"/>
                </a:rPr>
              </a:br>
              <a:endParaRPr lang="en-US" sz="1600" b="0" i="0">
                <a:latin typeface="+mn-lt"/>
                <a:ea typeface="Cambria Math"/>
              </a:endParaRPr>
            </a:p>
            <a:p>
              <a:pPr algn="ctr"/>
              <a:r>
                <a:rPr lang="en-US" sz="1600" b="0" i="0">
                  <a:solidFill>
                    <a:schemeClr val="tx1"/>
                  </a:solidFill>
                  <a:effectLst/>
                  <a:latin typeface="Cambria Math"/>
                  <a:ea typeface="+mn-ea"/>
                  <a:cs typeface="+mn-cs"/>
                </a:rPr>
                <a:t>𝑋</a:t>
              </a:r>
              <a:r>
                <a:rPr lang="en-US" sz="1600" b="0" i="0">
                  <a:solidFill>
                    <a:schemeClr val="tx1"/>
                  </a:solidFill>
                  <a:effectLst/>
                  <a:latin typeface="Cambria Math" panose="02040503050406030204" pitchFamily="18" charset="0"/>
                  <a:ea typeface="+mn-ea"/>
                  <a:cs typeface="+mn-cs"/>
                </a:rPr>
                <a:t> ̅</a:t>
              </a:r>
              <a:r>
                <a:rPr lang="en-US" sz="1600" b="0" i="0" baseline="-25000">
                  <a:solidFill>
                    <a:schemeClr val="tx1"/>
                  </a:solidFill>
                  <a:effectLst/>
                  <a:latin typeface="Cambria Math" panose="02040503050406030204" pitchFamily="18" charset="0"/>
                  <a:ea typeface="+mn-ea"/>
                  <a:cs typeface="+mn-cs"/>
                </a:rPr>
                <a:t>"</a:t>
              </a:r>
              <a:r>
                <a:rPr lang="en-US" sz="1600" i="0" baseline="-25000">
                  <a:solidFill>
                    <a:schemeClr val="tx1"/>
                  </a:solidFill>
                  <a:effectLst/>
                  <a:latin typeface="Cambria Math" panose="02040503050406030204" pitchFamily="18" charset="0"/>
                  <a:ea typeface="+mn-ea"/>
                  <a:cs typeface="+mn-cs"/>
                </a:rPr>
                <a:t>1 </a:t>
              </a:r>
              <a:r>
                <a:rPr lang="en-US" sz="1600" i="0" baseline="0">
                  <a:solidFill>
                    <a:schemeClr val="tx1"/>
                  </a:solidFill>
                  <a:effectLst/>
                  <a:latin typeface="Cambria Math" panose="02040503050406030204" pitchFamily="18" charset="0"/>
                  <a:ea typeface="+mn-ea"/>
                  <a:cs typeface="+mn-cs"/>
                </a:rPr>
                <a:t>− " </a:t>
              </a:r>
              <a:r>
                <a:rPr lang="en-US" sz="1600" b="0" i="0">
                  <a:solidFill>
                    <a:schemeClr val="tx1"/>
                  </a:solidFill>
                  <a:effectLst/>
                  <a:latin typeface="Cambria Math"/>
                  <a:ea typeface="+mn-ea"/>
                  <a:cs typeface="+mn-cs"/>
                </a:rPr>
                <a:t>𝑋</a:t>
              </a:r>
              <a:r>
                <a:rPr lang="en-US" sz="1600" b="0" i="0">
                  <a:solidFill>
                    <a:schemeClr val="tx1"/>
                  </a:solidFill>
                  <a:effectLst/>
                  <a:latin typeface="Cambria Math" panose="02040503050406030204" pitchFamily="18" charset="0"/>
                  <a:ea typeface="+mn-ea"/>
                  <a:cs typeface="+mn-cs"/>
                </a:rPr>
                <a:t> ̅</a:t>
              </a:r>
              <a:r>
                <a:rPr lang="en-US" sz="1600" b="0" i="0" baseline="-25000">
                  <a:solidFill>
                    <a:schemeClr val="tx1"/>
                  </a:solidFill>
                  <a:effectLst/>
                  <a:latin typeface="Cambria Math" panose="02040503050406030204" pitchFamily="18" charset="0"/>
                  <a:ea typeface="+mn-ea"/>
                  <a:cs typeface="+mn-cs"/>
                </a:rPr>
                <a:t>"</a:t>
              </a:r>
              <a:r>
                <a:rPr lang="en-US" sz="1600" i="0" baseline="-25000">
                  <a:solidFill>
                    <a:schemeClr val="tx1"/>
                  </a:solidFill>
                  <a:effectLst/>
                  <a:latin typeface="Cambria Math" panose="02040503050406030204" pitchFamily="18" charset="0"/>
                  <a:ea typeface="+mn-ea"/>
                  <a:cs typeface="+mn-cs"/>
                </a:rPr>
                <a:t>2</a:t>
              </a:r>
              <a:r>
                <a:rPr lang="en-US" sz="1600" b="0" i="0" baseline="-25000">
                  <a:solidFill>
                    <a:schemeClr val="tx1"/>
                  </a:solidFill>
                  <a:effectLst/>
                  <a:latin typeface="Cambria Math"/>
                  <a:ea typeface="+mn-ea"/>
                  <a:cs typeface="+mn-cs"/>
                </a:rPr>
                <a:t>"  </a:t>
              </a:r>
              <a:r>
                <a:rPr lang="en-US" sz="1600" b="1" i="0" baseline="-25000">
                  <a:solidFill>
                    <a:schemeClr val="tx1"/>
                  </a:solidFill>
                  <a:effectLst/>
                  <a:latin typeface="Cambria Math"/>
                  <a:ea typeface="+mn-ea"/>
                  <a:cs typeface="+mn-cs"/>
                </a:rPr>
                <a:t> </a:t>
              </a:r>
              <a:r>
                <a:rPr lang="en-US" sz="1600" b="1" i="0">
                  <a:latin typeface="Cambria Math"/>
                  <a:ea typeface="Cambria Math"/>
                </a:rPr>
                <a:t>±</a:t>
              </a:r>
              <a:r>
                <a:rPr lang="en-US" sz="1600" b="0" i="0">
                  <a:latin typeface="Cambria Math"/>
                  <a:ea typeface="Cambria Math"/>
                </a:rPr>
                <a:t>  </a:t>
              </a:r>
              <a:r>
                <a:rPr lang="en-US" sz="1600" i="0">
                  <a:solidFill>
                    <a:schemeClr val="tx1"/>
                  </a:solidFill>
                  <a:effectLst/>
                  <a:latin typeface="Cambria Math"/>
                  <a:ea typeface="+mn-ea"/>
                  <a:cs typeface="+mn-cs"/>
                </a:rPr>
                <a:t>𝑧</a:t>
              </a:r>
              <a:r>
                <a:rPr lang="en-US" sz="1600" i="0" baseline="-25000">
                  <a:solidFill>
                    <a:schemeClr val="tx1"/>
                  </a:solidFill>
                  <a:effectLst/>
                  <a:latin typeface="Cambria Math"/>
                  <a:ea typeface="Cambria Math"/>
                  <a:cs typeface="+mn-cs"/>
                </a:rPr>
                <a:t>𝛼</a:t>
              </a:r>
              <a:r>
                <a:rPr lang="en-US" sz="1600" b="0" i="0" baseline="-25000">
                  <a:solidFill>
                    <a:schemeClr val="tx1"/>
                  </a:solidFill>
                  <a:effectLst/>
                  <a:latin typeface="Cambria Math"/>
                  <a:ea typeface="Cambria Math"/>
                  <a:cs typeface="+mn-cs"/>
                </a:rPr>
                <a:t>/2</a:t>
              </a:r>
              <a:r>
                <a:rPr lang="en-US" sz="1600" baseline="-25000">
                  <a:latin typeface="+mn-lt"/>
                </a:rPr>
                <a:t> </a:t>
              </a:r>
              <a:r>
                <a:rPr lang="en-US" sz="1600" baseline="0">
                  <a:latin typeface="+mn-lt"/>
                </a:rPr>
                <a:t>*</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𝜎</a:t>
              </a:r>
              <a:r>
                <a:rPr lang="en-US" sz="1600" i="0">
                  <a:solidFill>
                    <a:schemeClr val="tx1"/>
                  </a:solidFill>
                  <a:effectLst/>
                  <a:latin typeface="Cambria Math" panose="02040503050406030204" pitchFamily="18" charset="0"/>
                  <a:ea typeface="+mn-ea"/>
                  <a:cs typeface="+mn-cs"/>
                </a:rPr>
                <a:t>_</a:t>
              </a:r>
              <a:r>
                <a:rPr lang="en-US" sz="1600" i="0">
                  <a:solidFill>
                    <a:schemeClr val="tx1"/>
                  </a:solidFill>
                  <a:effectLst/>
                  <a:latin typeface="Cambria Math"/>
                  <a:ea typeface="+mn-ea"/>
                  <a:cs typeface="+mn-cs"/>
                </a:rPr>
                <a:t>1</a:t>
              </a:r>
              <a:r>
                <a:rPr lang="en-US" sz="160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1</a:t>
              </a:r>
              <a:r>
                <a:rPr lang="en-US" sz="1600" b="0" i="0">
                  <a:solidFill>
                    <a:schemeClr val="tx1"/>
                  </a:solidFill>
                  <a:effectLst/>
                  <a:latin typeface="Cambria Math"/>
                  <a:ea typeface="+mn-ea"/>
                  <a:cs typeface="+mn-cs"/>
                </a:rPr>
                <a:t>+ </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𝜎</a:t>
              </a:r>
              <a:r>
                <a:rPr lang="en-US" sz="1600" i="0">
                  <a:solidFill>
                    <a:schemeClr val="tx1"/>
                  </a:solidFill>
                  <a:effectLst/>
                  <a:latin typeface="Cambria Math" panose="02040503050406030204" pitchFamily="18" charset="0"/>
                  <a:ea typeface="+mn-ea"/>
                  <a:cs typeface="+mn-cs"/>
                </a:rPr>
                <a:t>_</a:t>
              </a:r>
              <a:r>
                <a:rPr lang="en-US" sz="1600" b="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2</a:t>
              </a:r>
              <a:r>
                <a:rPr lang="en-US" sz="1600" b="0" i="0" baseline="-25000">
                  <a:solidFill>
                    <a:schemeClr val="tx1"/>
                  </a:solidFill>
                  <a:effectLst/>
                  <a:latin typeface="Cambria Math" panose="02040503050406030204" pitchFamily="18" charset="0"/>
                  <a:ea typeface="+mn-ea"/>
                  <a:cs typeface="+mn-cs"/>
                </a:rPr>
                <a:t>)</a:t>
              </a:r>
              <a:endParaRPr lang="en-US" sz="1600" baseline="0">
                <a:latin typeface="+mn-lt"/>
              </a:endParaRPr>
            </a:p>
          </xdr:txBody>
        </xdr:sp>
      </mc:Fallback>
    </mc:AlternateContent>
    <xdr:clientData/>
  </xdr:oneCellAnchor>
</xdr:wsDr>
</file>

<file path=xl/drawings/drawing10.xml><?xml version="1.0" encoding="utf-8"?>
<xdr:wsDr xmlns:xdr="http://schemas.openxmlformats.org/drawingml/2006/spreadsheetDrawing" xmlns:a="http://schemas.openxmlformats.org/drawingml/2006/main">
  <xdr:twoCellAnchor>
    <xdr:from>
      <xdr:col>8</xdr:col>
      <xdr:colOff>299358</xdr:colOff>
      <xdr:row>2</xdr:row>
      <xdr:rowOff>136071</xdr:rowOff>
    </xdr:from>
    <xdr:to>
      <xdr:col>15</xdr:col>
      <xdr:colOff>461283</xdr:colOff>
      <xdr:row>10</xdr:row>
      <xdr:rowOff>122518</xdr:rowOff>
    </xdr:to>
    <mc:AlternateContent xmlns:mc="http://schemas.openxmlformats.org/markup-compatibility/2006" xmlns:a14="http://schemas.microsoft.com/office/drawing/2010/main">
      <mc:Choice Requires="a14">
        <xdr:sp macro="" textlink="">
          <xdr:nvSpPr>
            <xdr:cNvPr id="2" name="TextBox 37"/>
            <xdr:cNvSpPr txBox="1"/>
          </xdr:nvSpPr>
          <xdr:spPr>
            <a:xfrm>
              <a:off x="7938408" y="707571"/>
              <a:ext cx="4429125" cy="1624747"/>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sz="1600" b="0" i="1" kern="1200">
                        <a:solidFill>
                          <a:schemeClr val="tx1"/>
                        </a:solidFill>
                        <a:effectLst/>
                        <a:latin typeface="Cambria Math" panose="02040503050406030204" pitchFamily="18" charset="0"/>
                        <a:ea typeface="+mn-ea"/>
                        <a:cs typeface="+mn-cs"/>
                      </a:rPr>
                      <m:t>𝑡</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𝑇𝑒𝑠𝑡</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𝑆𝑡𝑎𝑡𝑖𝑠𝑡𝑖𝑐</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𝐹𝑜𝑟</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𝐷𝑖𝑠𝑡𝑟𝑖𝑏𝑢𝑡𝑖𝑜𝑛</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𝑜𝑓</m:t>
                    </m:r>
                    <m:r>
                      <a:rPr lang="en-US" sz="1600" b="0" i="1" kern="1200">
                        <a:solidFill>
                          <a:schemeClr val="tx1"/>
                        </a:solidFill>
                        <a:effectLst/>
                        <a:latin typeface="Cambria Math"/>
                        <a:ea typeface="+mn-ea"/>
                        <a:cs typeface="+mn-cs"/>
                      </a:rPr>
                      <m:t>  </m:t>
                    </m:r>
                    <m:r>
                      <a:rPr lang="en-US" sz="1600" i="1" kern="1200">
                        <a:solidFill>
                          <a:schemeClr val="tx1"/>
                        </a:solidFill>
                        <a:effectLst/>
                        <a:latin typeface="Cambria Math"/>
                        <a:ea typeface="+mn-ea"/>
                        <a:cs typeface="+mn-cs"/>
                      </a:rPr>
                      <m:t>𝜇</m:t>
                    </m:r>
                    <m:r>
                      <m:rPr>
                        <m:nor/>
                      </m:rPr>
                      <a:rPr lang="en-US" sz="1600" kern="1200" baseline="-25000">
                        <a:solidFill>
                          <a:schemeClr val="tx1"/>
                        </a:solidFill>
                        <a:effectLst/>
                        <a:latin typeface="+mn-lt"/>
                        <a:ea typeface="+mn-ea"/>
                        <a:cs typeface="+mn-cs"/>
                      </a:rPr>
                      <m:t>1</m:t>
                    </m:r>
                    <m:r>
                      <m:rPr>
                        <m:nor/>
                      </m:rPr>
                      <a:rPr lang="en-US" sz="1600" i="1" kern="1200" baseline="-25000">
                        <a:solidFill>
                          <a:schemeClr val="tx1"/>
                        </a:solidFill>
                        <a:effectLst/>
                        <a:latin typeface="+mn-lt"/>
                        <a:ea typeface="+mn-ea"/>
                        <a:cs typeface="+mn-cs"/>
                      </a:rPr>
                      <m:t> </m:t>
                    </m:r>
                    <m:r>
                      <m:rPr>
                        <m:nor/>
                      </m:rPr>
                      <a:rPr lang="en-US" sz="1600" kern="1200" baseline="0">
                        <a:solidFill>
                          <a:schemeClr val="tx1"/>
                        </a:solidFill>
                        <a:effectLst/>
                        <a:latin typeface="+mn-lt"/>
                        <a:ea typeface="+mn-ea"/>
                        <a:cs typeface="+mn-cs"/>
                      </a:rPr>
                      <m:t>−</m:t>
                    </m:r>
                    <m:r>
                      <m:rPr>
                        <m:nor/>
                      </m:rPr>
                      <a:rPr lang="en-US" sz="1600" i="1" kern="1200" baseline="0">
                        <a:solidFill>
                          <a:schemeClr val="tx1"/>
                        </a:solidFill>
                        <a:effectLst/>
                        <a:latin typeface="+mn-lt"/>
                        <a:ea typeface="+mn-ea"/>
                        <a:cs typeface="+mn-cs"/>
                      </a:rPr>
                      <m:t> </m:t>
                    </m:r>
                    <m:r>
                      <a:rPr lang="en-US" sz="1600" i="1" kern="1200">
                        <a:solidFill>
                          <a:schemeClr val="tx1"/>
                        </a:solidFill>
                        <a:effectLst/>
                        <a:latin typeface="Cambria Math"/>
                        <a:ea typeface="+mn-ea"/>
                        <a:cs typeface="+mn-cs"/>
                      </a:rPr>
                      <m:t>𝜇</m:t>
                    </m:r>
                    <m:r>
                      <m:rPr>
                        <m:nor/>
                      </m:rPr>
                      <a:rPr lang="en-US" sz="1600" kern="1200" baseline="-25000">
                        <a:solidFill>
                          <a:schemeClr val="tx1"/>
                        </a:solidFill>
                        <a:effectLst/>
                        <a:latin typeface="+mn-lt"/>
                        <a:ea typeface="+mn-ea"/>
                        <a:cs typeface="+mn-cs"/>
                      </a:rPr>
                      <m:t>2</m:t>
                    </m:r>
                    <m:r>
                      <m:rPr>
                        <m:nor/>
                      </m:rPr>
                      <a:rPr lang="en-US" sz="1600" b="0" i="0" kern="1200" baseline="0">
                        <a:solidFill>
                          <a:schemeClr val="tx1"/>
                        </a:solidFill>
                        <a:effectLst/>
                        <a:latin typeface="+mn-lt"/>
                        <a:ea typeface="+mn-ea"/>
                        <a:cs typeface="+mn-cs"/>
                      </a:rPr>
                      <m:t> </m:t>
                    </m:r>
                  </m:oMath>
                </m:oMathPara>
              </a14:m>
              <a:endParaRPr lang="en-US" sz="1600">
                <a:effectLst/>
              </a:endParaRPr>
            </a:p>
            <a:p>
              <a:pPr/>
              <a14:m>
                <m:oMathPara xmlns:m="http://schemas.openxmlformats.org/officeDocument/2006/math">
                  <m:oMathParaPr>
                    <m:jc m:val="centerGroup"/>
                  </m:oMathParaPr>
                  <m:oMath xmlns:m="http://schemas.openxmlformats.org/officeDocument/2006/math">
                    <m:r>
                      <m:rPr>
                        <m:nor/>
                      </m:rPr>
                      <a:rPr lang="en-US" sz="1600" b="0" i="0" kern="1200" baseline="0">
                        <a:solidFill>
                          <a:schemeClr val="tx1"/>
                        </a:solidFill>
                        <a:effectLst/>
                        <a:latin typeface="+mn-lt"/>
                        <a:ea typeface="+mn-ea"/>
                        <a:cs typeface="+mn-cs"/>
                      </a:rPr>
                      <m:t>Sigma</m:t>
                    </m:r>
                    <m:r>
                      <m:rPr>
                        <m:nor/>
                      </m:rPr>
                      <a:rPr lang="en-US" sz="1600" b="0" i="0" kern="1200" baseline="0">
                        <a:solidFill>
                          <a:schemeClr val="tx1"/>
                        </a:solidFill>
                        <a:effectLst/>
                        <a:latin typeface="+mn-lt"/>
                        <a:ea typeface="+mn-ea"/>
                        <a:cs typeface="+mn-cs"/>
                      </a:rPr>
                      <m:t> </m:t>
                    </m:r>
                    <m:r>
                      <m:rPr>
                        <m:nor/>
                      </m:rPr>
                      <a:rPr lang="en-US" sz="1600" b="0" i="0" kern="1200" baseline="0">
                        <a:solidFill>
                          <a:schemeClr val="tx1"/>
                        </a:solidFill>
                        <a:effectLst/>
                        <a:latin typeface="+mn-lt"/>
                        <a:ea typeface="+mn-ea"/>
                        <a:cs typeface="+mn-cs"/>
                      </a:rPr>
                      <m:t>NOT</m:t>
                    </m:r>
                    <m:r>
                      <m:rPr>
                        <m:nor/>
                      </m:rPr>
                      <a:rPr lang="en-US" sz="1600" b="0" i="0" kern="1200" baseline="0">
                        <a:solidFill>
                          <a:schemeClr val="tx1"/>
                        </a:solidFill>
                        <a:effectLst/>
                        <a:latin typeface="+mn-lt"/>
                        <a:ea typeface="+mn-ea"/>
                        <a:cs typeface="+mn-cs"/>
                      </a:rPr>
                      <m:t> </m:t>
                    </m:r>
                    <m:r>
                      <m:rPr>
                        <m:nor/>
                      </m:rPr>
                      <a:rPr lang="en-US" sz="1600" b="0" i="0" kern="1200" baseline="0">
                        <a:solidFill>
                          <a:schemeClr val="tx1"/>
                        </a:solidFill>
                        <a:effectLst/>
                        <a:latin typeface="+mn-lt"/>
                        <a:ea typeface="+mn-ea"/>
                        <a:cs typeface="+mn-cs"/>
                      </a:rPr>
                      <m:t>Known</m:t>
                    </m:r>
                    <m:r>
                      <m:rPr>
                        <m:nor/>
                      </m:rPr>
                      <a:rPr lang="en-US" sz="1600" i="1" kern="1200" baseline="0">
                        <a:solidFill>
                          <a:schemeClr val="tx1"/>
                        </a:solidFill>
                        <a:effectLst/>
                        <a:latin typeface="+mn-lt"/>
                        <a:ea typeface="+mn-ea"/>
                        <a:cs typeface="+mn-cs"/>
                      </a:rPr>
                      <m:t> </m:t>
                    </m:r>
                  </m:oMath>
                </m:oMathPara>
              </a14:m>
              <a:endParaRPr lang="en-US" sz="1600">
                <a:effectLst/>
              </a:endParaRPr>
            </a:p>
            <a:p>
              <a:endParaRPr lang="en-US" sz="1600" i="1">
                <a:solidFill>
                  <a:srgbClr val="000000"/>
                </a:solidFill>
                <a:latin typeface="Cambria Math"/>
              </a:endParaRPr>
            </a:p>
            <a:p>
              <a:pPr/>
              <a14:m>
                <m:oMathPara xmlns:m="http://schemas.openxmlformats.org/officeDocument/2006/math">
                  <m:oMathParaPr>
                    <m:jc m:val="centerGroup"/>
                  </m:oMathParaPr>
                  <m:oMath xmlns:m="http://schemas.openxmlformats.org/officeDocument/2006/math">
                    <m:r>
                      <a:rPr lang="en-US" sz="1600" i="1">
                        <a:solidFill>
                          <a:srgbClr val="000000"/>
                        </a:solidFill>
                        <a:latin typeface="Cambria Math"/>
                      </a:rPr>
                      <m:t>𝑡</m:t>
                    </m:r>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d>
                          <m:dPr>
                            <m:ctrlPr>
                              <a:rPr lang="en-US" sz="1600" i="1">
                                <a:solidFill>
                                  <a:srgbClr val="000000"/>
                                </a:solidFill>
                                <a:latin typeface="Cambria Math" panose="02040503050406030204" pitchFamily="18" charset="0"/>
                              </a:rPr>
                            </m:ctrlPr>
                          </m:dPr>
                          <m:e>
                            <m:sSub>
                              <m:sSubPr>
                                <m:ctrlPr>
                                  <a:rPr lang="en-US" sz="1600" i="1">
                                    <a:solidFill>
                                      <a:srgbClr val="000000"/>
                                    </a:solidFill>
                                    <a:latin typeface="Cambria Math" panose="02040503050406030204" pitchFamily="18" charset="0"/>
                                  </a:rPr>
                                </m:ctrlPr>
                              </m:sSubPr>
                              <m:e>
                                <m:acc>
                                  <m:accPr>
                                    <m:chr m:val="̅"/>
                                    <m:ctrlPr>
                                      <a:rPr lang="en-US" sz="1600" i="1">
                                        <a:solidFill>
                                          <a:srgbClr val="000000"/>
                                        </a:solidFill>
                                        <a:latin typeface="Cambria Math" panose="02040503050406030204" pitchFamily="18" charset="0"/>
                                      </a:rPr>
                                    </m:ctrlPr>
                                  </m:accPr>
                                  <m:e>
                                    <m:r>
                                      <a:rPr lang="en-US" sz="1600" i="1">
                                        <a:solidFill>
                                          <a:srgbClr val="000000"/>
                                        </a:solidFill>
                                        <a:latin typeface="Cambria Math"/>
                                      </a:rPr>
                                      <m:t>𝑥</m:t>
                                    </m:r>
                                  </m:e>
                                </m:acc>
                              </m:e>
                              <m:sub>
                                <m:r>
                                  <a:rPr lang="en-US" sz="1600" i="1">
                                    <a:solidFill>
                                      <a:srgbClr val="000000"/>
                                    </a:solidFill>
                                    <a:latin typeface="Cambria Math"/>
                                  </a:rPr>
                                  <m:t>1</m:t>
                                </m:r>
                              </m:sub>
                            </m:sSub>
                            <m:r>
                              <a:rPr lang="en-US" sz="1600" i="1">
                                <a:solidFill>
                                  <a:srgbClr val="000000"/>
                                </a:solidFill>
                                <a:latin typeface="Cambria Math"/>
                              </a:rPr>
                              <m:t>−</m:t>
                            </m:r>
                            <m:sSub>
                              <m:sSubPr>
                                <m:ctrlPr>
                                  <a:rPr lang="en-US" sz="1600" i="1">
                                    <a:solidFill>
                                      <a:srgbClr val="000000"/>
                                    </a:solidFill>
                                    <a:latin typeface="Cambria Math" panose="02040503050406030204" pitchFamily="18" charset="0"/>
                                  </a:rPr>
                                </m:ctrlPr>
                              </m:sSubPr>
                              <m:e>
                                <m:acc>
                                  <m:accPr>
                                    <m:chr m:val="̅"/>
                                    <m:ctrlPr>
                                      <a:rPr lang="en-US" sz="1600" i="1">
                                        <a:solidFill>
                                          <a:srgbClr val="000000"/>
                                        </a:solidFill>
                                        <a:latin typeface="Cambria Math" panose="02040503050406030204" pitchFamily="18" charset="0"/>
                                      </a:rPr>
                                    </m:ctrlPr>
                                  </m:accPr>
                                  <m:e>
                                    <m:r>
                                      <a:rPr lang="en-US" sz="1600" i="1">
                                        <a:solidFill>
                                          <a:srgbClr val="000000"/>
                                        </a:solidFill>
                                        <a:latin typeface="Cambria Math"/>
                                      </a:rPr>
                                      <m:t>𝑥</m:t>
                                    </m:r>
                                  </m:e>
                                </m:acc>
                              </m:e>
                              <m:sub>
                                <m:r>
                                  <a:rPr lang="en-US" sz="1600" i="1">
                                    <a:solidFill>
                                      <a:srgbClr val="000000"/>
                                    </a:solidFill>
                                    <a:latin typeface="Cambria Math"/>
                                  </a:rPr>
                                  <m:t>2</m:t>
                                </m:r>
                              </m:sub>
                            </m:sSub>
                          </m:e>
                        </m:d>
                        <m:r>
                          <a:rPr lang="en-US" sz="1600" i="1">
                            <a:solidFill>
                              <a:srgbClr val="000000"/>
                            </a:solidFill>
                            <a:latin typeface="Cambria Math"/>
                          </a:rPr>
                          <m:t>−</m:t>
                        </m:r>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𝐷</m:t>
                            </m:r>
                          </m:e>
                          <m:sub>
                            <m:r>
                              <a:rPr lang="en-US" sz="1600" i="1">
                                <a:solidFill>
                                  <a:srgbClr val="000000"/>
                                </a:solidFill>
                                <a:latin typeface="Cambria Math"/>
                              </a:rPr>
                              <m:t>0</m:t>
                            </m:r>
                          </m:sub>
                        </m:sSub>
                      </m:num>
                      <m:den>
                        <m:rad>
                          <m:radPr>
                            <m:degHide m:val="on"/>
                            <m:ctrlPr>
                              <a:rPr lang="en-US" sz="1600" i="1">
                                <a:solidFill>
                                  <a:srgbClr val="000000"/>
                                </a:solidFill>
                                <a:latin typeface="Cambria Math" panose="02040503050406030204" pitchFamily="18" charset="0"/>
                              </a:rPr>
                            </m:ctrlPr>
                          </m:radPr>
                          <m:deg/>
                          <m:e>
                            <m:f>
                              <m:fPr>
                                <m:ctrlPr>
                                  <a:rPr lang="en-US" sz="1600" i="1">
                                    <a:solidFill>
                                      <a:srgbClr val="000000"/>
                                    </a:solidFill>
                                    <a:latin typeface="Cambria Math" panose="02040503050406030204" pitchFamily="18" charset="0"/>
                                  </a:rPr>
                                </m:ctrlPr>
                              </m:fPr>
                              <m:num>
                                <m:sSup>
                                  <m:sSupPr>
                                    <m:ctrlPr>
                                      <a:rPr lang="en-US" sz="1600" i="1">
                                        <a:solidFill>
                                          <a:srgbClr val="000000"/>
                                        </a:solidFill>
                                        <a:latin typeface="Cambria Math" panose="02040503050406030204" pitchFamily="18" charset="0"/>
                                      </a:rPr>
                                    </m:ctrlPr>
                                  </m:sSupPr>
                                  <m:e>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ea typeface="Cambria Math"/>
                                          </a:rPr>
                                          <m:t>𝑠</m:t>
                                        </m:r>
                                      </m:e>
                                      <m:sub>
                                        <m:r>
                                          <a:rPr lang="en-US" sz="1600" i="1">
                                            <a:solidFill>
                                              <a:srgbClr val="000000"/>
                                            </a:solidFill>
                                            <a:latin typeface="Cambria Math"/>
                                          </a:rPr>
                                          <m:t>1</m:t>
                                        </m:r>
                                      </m:sub>
                                    </m:sSub>
                                  </m:e>
                                  <m:sup>
                                    <m:r>
                                      <a:rPr lang="en-US" sz="1600" i="1">
                                        <a:solidFill>
                                          <a:srgbClr val="000000"/>
                                        </a:solidFill>
                                        <a:latin typeface="Cambria Math"/>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600" i="1">
                                        <a:solidFill>
                                          <a:srgbClr val="000000"/>
                                        </a:solidFill>
                                        <a:latin typeface="Cambria Math" panose="02040503050406030204" pitchFamily="18" charset="0"/>
                                      </a:rPr>
                                    </m:ctrlPr>
                                  </m:sSupPr>
                                  <m:e>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ea typeface="Cambria Math"/>
                                          </a:rPr>
                                          <m:t>𝑠</m:t>
                                        </m:r>
                                      </m:e>
                                      <m:sub>
                                        <m:r>
                                          <a:rPr lang="en-US" sz="1600" i="1">
                                            <a:solidFill>
                                              <a:srgbClr val="000000"/>
                                            </a:solidFill>
                                            <a:latin typeface="Cambria Math"/>
                                          </a:rPr>
                                          <m:t>2</m:t>
                                        </m:r>
                                      </m:sub>
                                    </m:sSub>
                                  </m:e>
                                  <m:sup>
                                    <m:r>
                                      <a:rPr lang="en-US" sz="1600" i="1">
                                        <a:solidFill>
                                          <a:srgbClr val="000000"/>
                                        </a:solidFill>
                                        <a:latin typeface="Cambria Math"/>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den>
                            </m:f>
                          </m:e>
                        </m:rad>
                      </m:den>
                    </m:f>
                  </m:oMath>
                </m:oMathPara>
              </a14:m>
              <a:endParaRPr lang="en-US" sz="1600">
                <a:solidFill>
                  <a:srgbClr val="000000"/>
                </a:solidFill>
              </a:endParaRPr>
            </a:p>
          </xdr:txBody>
        </xdr:sp>
      </mc:Choice>
      <mc:Fallback xmlns="">
        <xdr:sp macro="" textlink="">
          <xdr:nvSpPr>
            <xdr:cNvPr id="2" name="TextBox 37"/>
            <xdr:cNvSpPr txBox="1"/>
          </xdr:nvSpPr>
          <xdr:spPr>
            <a:xfrm>
              <a:off x="7938408" y="707571"/>
              <a:ext cx="4429125" cy="1624747"/>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sz="1600" b="0" i="0" kern="1200">
                  <a:solidFill>
                    <a:schemeClr val="tx1"/>
                  </a:solidFill>
                  <a:effectLst/>
                  <a:latin typeface="Cambria Math" panose="02040503050406030204" pitchFamily="18" charset="0"/>
                  <a:ea typeface="+mn-ea"/>
                  <a:cs typeface="+mn-cs"/>
                </a:rPr>
                <a:t>𝑡</a:t>
              </a:r>
              <a:r>
                <a:rPr lang="en-US" sz="1600" b="0" i="0" kern="1200">
                  <a:solidFill>
                    <a:schemeClr val="tx1"/>
                  </a:solidFill>
                  <a:effectLst/>
                  <a:latin typeface="Cambria Math"/>
                  <a:ea typeface="+mn-ea"/>
                  <a:cs typeface="+mn-cs"/>
                </a:rPr>
                <a:t> 𝑇𝑒𝑠𝑡 𝑆𝑡𝑎𝑡𝑖𝑠𝑡𝑖𝑐 𝐹𝑜𝑟 𝐷𝑖𝑠𝑡𝑟𝑖𝑏𝑢𝑡𝑖𝑜𝑛 𝑜𝑓  </a:t>
              </a:r>
              <a:r>
                <a:rPr lang="en-US" sz="1600" i="0" kern="1200">
                  <a:solidFill>
                    <a:schemeClr val="tx1"/>
                  </a:solidFill>
                  <a:effectLst/>
                  <a:latin typeface="Cambria Math"/>
                  <a:ea typeface="+mn-ea"/>
                  <a:cs typeface="+mn-cs"/>
                </a:rPr>
                <a:t>𝜇</a:t>
              </a:r>
              <a:r>
                <a:rPr lang="en-US" sz="1600" i="0" kern="1200" baseline="-25000">
                  <a:solidFill>
                    <a:schemeClr val="tx1"/>
                  </a:solidFill>
                  <a:effectLst/>
                  <a:latin typeface="Cambria Math" panose="02040503050406030204" pitchFamily="18" charset="0"/>
                  <a:ea typeface="+mn-ea"/>
                  <a:cs typeface="+mn-cs"/>
                </a:rPr>
                <a:t>"1 </a:t>
              </a:r>
              <a:r>
                <a:rPr lang="en-US" sz="1600" i="0" kern="1200" baseline="0">
                  <a:solidFill>
                    <a:schemeClr val="tx1"/>
                  </a:solidFill>
                  <a:effectLst/>
                  <a:latin typeface="Cambria Math" panose="02040503050406030204" pitchFamily="18" charset="0"/>
                  <a:ea typeface="+mn-ea"/>
                  <a:cs typeface="+mn-cs"/>
                </a:rPr>
                <a:t>− </a:t>
              </a:r>
              <a:r>
                <a:rPr lang="en-US" sz="1600" i="0" kern="1200" baseline="0">
                  <a:solidFill>
                    <a:schemeClr val="tx1"/>
                  </a:solidFill>
                  <a:effectLst/>
                  <a:latin typeface="Cambria Math"/>
                  <a:ea typeface="+mn-ea"/>
                  <a:cs typeface="+mn-cs"/>
                </a:rPr>
                <a:t>" </a:t>
              </a:r>
              <a:r>
                <a:rPr lang="en-US" sz="1600" i="0" kern="1200">
                  <a:solidFill>
                    <a:schemeClr val="tx1"/>
                  </a:solidFill>
                  <a:effectLst/>
                  <a:latin typeface="Cambria Math"/>
                  <a:ea typeface="+mn-ea"/>
                  <a:cs typeface="+mn-cs"/>
                </a:rPr>
                <a:t>𝜇</a:t>
              </a:r>
              <a:r>
                <a:rPr lang="en-US" sz="1600" i="0" kern="1200" baseline="-25000">
                  <a:solidFill>
                    <a:schemeClr val="tx1"/>
                  </a:solidFill>
                  <a:effectLst/>
                  <a:latin typeface="Cambria Math" panose="02040503050406030204" pitchFamily="18" charset="0"/>
                  <a:ea typeface="+mn-ea"/>
                  <a:cs typeface="+mn-cs"/>
                </a:rPr>
                <a:t>"2</a:t>
              </a:r>
              <a:r>
                <a:rPr lang="en-US" sz="1600" b="0" i="0" kern="1200" baseline="0">
                  <a:solidFill>
                    <a:schemeClr val="tx1"/>
                  </a:solidFill>
                  <a:effectLst/>
                  <a:latin typeface="Cambria Math" panose="02040503050406030204" pitchFamily="18" charset="0"/>
                  <a:ea typeface="+mn-ea"/>
                  <a:cs typeface="+mn-cs"/>
                </a:rPr>
                <a:t> </a:t>
              </a:r>
              <a:r>
                <a:rPr lang="en-US" sz="1600" b="0" i="0" kern="1200" baseline="0">
                  <a:solidFill>
                    <a:schemeClr val="tx1"/>
                  </a:solidFill>
                  <a:effectLst/>
                  <a:latin typeface="+mn-lt"/>
                  <a:ea typeface="+mn-ea"/>
                  <a:cs typeface="+mn-cs"/>
                </a:rPr>
                <a:t>"</a:t>
              </a:r>
              <a:endParaRPr lang="en-US" sz="1600">
                <a:effectLst/>
              </a:endParaRPr>
            </a:p>
            <a:p>
              <a:pPr/>
              <a:r>
                <a:rPr lang="en-US" sz="1600" b="0" i="0" kern="1200" baseline="0">
                  <a:solidFill>
                    <a:schemeClr val="tx1"/>
                  </a:solidFill>
                  <a:effectLst/>
                  <a:latin typeface="Cambria Math" panose="02040503050406030204" pitchFamily="18" charset="0"/>
                  <a:ea typeface="+mn-ea"/>
                  <a:cs typeface="+mn-cs"/>
                </a:rPr>
                <a:t>"Sigma NOT Known</a:t>
              </a:r>
              <a:r>
                <a:rPr lang="en-US" sz="1600" i="0" kern="1200" baseline="0">
                  <a:solidFill>
                    <a:schemeClr val="tx1"/>
                  </a:solidFill>
                  <a:effectLst/>
                  <a:latin typeface="Cambria Math" panose="02040503050406030204" pitchFamily="18" charset="0"/>
                  <a:ea typeface="+mn-ea"/>
                  <a:cs typeface="+mn-cs"/>
                </a:rPr>
                <a:t> </a:t>
              </a:r>
              <a:r>
                <a:rPr lang="en-US" sz="1600" i="0" kern="1200" baseline="0">
                  <a:solidFill>
                    <a:schemeClr val="tx1"/>
                  </a:solidFill>
                  <a:effectLst/>
                  <a:latin typeface="+mn-lt"/>
                  <a:ea typeface="+mn-ea"/>
                  <a:cs typeface="+mn-cs"/>
                </a:rPr>
                <a:t>"</a:t>
              </a:r>
              <a:endParaRPr lang="en-US" sz="1600">
                <a:effectLst/>
              </a:endParaRPr>
            </a:p>
            <a:p>
              <a:endParaRPr lang="en-US" sz="1600" i="1">
                <a:solidFill>
                  <a:srgbClr val="000000"/>
                </a:solidFill>
                <a:latin typeface="Cambria Math"/>
              </a:endParaRPr>
            </a:p>
            <a:p>
              <a:pPr/>
              <a:r>
                <a:rPr lang="en-US" sz="1600" i="0">
                  <a:solidFill>
                    <a:srgbClr val="000000"/>
                  </a:solidFill>
                  <a:latin typeface="Cambria Math"/>
                </a:rPr>
                <a:t>𝑡=</a:t>
              </a:r>
              <a:r>
                <a:rPr lang="en-US" sz="1600" i="0">
                  <a:solidFill>
                    <a:srgbClr val="000000"/>
                  </a:solidFill>
                  <a:latin typeface="Cambria Math" panose="02040503050406030204" pitchFamily="18" charset="0"/>
                </a:rPr>
                <a:t>((</a:t>
              </a:r>
              <a:r>
                <a:rPr lang="en-US" sz="1600" i="0">
                  <a:solidFill>
                    <a:srgbClr val="000000"/>
                  </a:solidFill>
                  <a:latin typeface="Cambria Math"/>
                </a:rPr>
                <a:t>𝑥</a:t>
              </a:r>
              <a:r>
                <a:rPr lang="en-US" sz="1600" i="0">
                  <a:solidFill>
                    <a:srgbClr val="000000"/>
                  </a:solidFill>
                  <a:latin typeface="Cambria Math" panose="02040503050406030204" pitchFamily="18" charset="0"/>
                </a:rPr>
                <a:t> ̅_</a:t>
              </a:r>
              <a:r>
                <a:rPr lang="en-US" sz="1600" i="0">
                  <a:solidFill>
                    <a:srgbClr val="000000"/>
                  </a:solidFill>
                  <a:latin typeface="Cambria Math"/>
                </a:rPr>
                <a:t>1−𝑥</a:t>
              </a:r>
              <a:r>
                <a:rPr lang="en-US" sz="1600" i="0">
                  <a:solidFill>
                    <a:srgbClr val="000000"/>
                  </a:solidFill>
                  <a:latin typeface="Cambria Math" panose="02040503050406030204" pitchFamily="18" charset="0"/>
                </a:rPr>
                <a:t> ̅_</a:t>
              </a:r>
              <a:r>
                <a:rPr lang="en-US" sz="1600" i="0">
                  <a:solidFill>
                    <a:srgbClr val="000000"/>
                  </a:solidFill>
                  <a:latin typeface="Cambria Math"/>
                </a:rPr>
                <a:t>2</a:t>
              </a:r>
              <a:r>
                <a:rPr lang="en-US" sz="1600" i="0">
                  <a:solidFill>
                    <a:srgbClr val="000000"/>
                  </a:solidFill>
                  <a:latin typeface="Cambria Math" panose="02040503050406030204" pitchFamily="18" charset="0"/>
                </a:rPr>
                <a:t> )</a:t>
              </a:r>
              <a:r>
                <a:rPr lang="en-US" sz="1600" i="0">
                  <a:solidFill>
                    <a:srgbClr val="000000"/>
                  </a:solidFill>
                  <a:latin typeface="Cambria Math"/>
                </a:rPr>
                <a:t>−𝐷</a:t>
              </a:r>
              <a:r>
                <a:rPr lang="en-US" sz="1600" i="0">
                  <a:solidFill>
                    <a:srgbClr val="000000"/>
                  </a:solidFill>
                  <a:latin typeface="Cambria Math" panose="02040503050406030204" pitchFamily="18" charset="0"/>
                </a:rPr>
                <a:t>_</a:t>
              </a:r>
              <a:r>
                <a:rPr lang="en-US" sz="1600" i="0">
                  <a:solidFill>
                    <a:srgbClr val="000000"/>
                  </a:solidFill>
                  <a:latin typeface="Cambria Math"/>
                </a:rPr>
                <a:t>0</a:t>
              </a:r>
              <a:r>
                <a:rPr lang="en-US" sz="1600" i="0">
                  <a:solidFill>
                    <a:srgbClr val="000000"/>
                  </a:solidFill>
                  <a:latin typeface="Cambria Math" panose="02040503050406030204" pitchFamily="18" charset="0"/>
                </a:rPr>
                <a:t>)/√(〖</a:t>
              </a:r>
              <a:r>
                <a:rPr lang="en-US" sz="1600" i="0">
                  <a:solidFill>
                    <a:srgbClr val="000000"/>
                  </a:solidFill>
                  <a:latin typeface="Cambria Math"/>
                  <a:ea typeface="Cambria Math"/>
                </a:rPr>
                <a:t>𝑠</a:t>
              </a:r>
              <a:r>
                <a:rPr lang="en-US" sz="1600" i="0">
                  <a:solidFill>
                    <a:srgbClr val="000000"/>
                  </a:solidFill>
                  <a:latin typeface="Cambria Math" panose="02040503050406030204" pitchFamily="18" charset="0"/>
                  <a:ea typeface="Cambria Math"/>
                </a:rPr>
                <a:t>_</a:t>
              </a:r>
              <a:r>
                <a:rPr lang="en-US" sz="1600" i="0">
                  <a:solidFill>
                    <a:srgbClr val="000000"/>
                  </a:solidFill>
                  <a:latin typeface="Cambria Math"/>
                </a:rPr>
                <a:t>1</a:t>
              </a:r>
              <a:r>
                <a:rPr lang="en-US" sz="1600" i="0">
                  <a:solidFill>
                    <a:srgbClr val="000000"/>
                  </a:solidFill>
                  <a:latin typeface="Cambria Math" panose="02040503050406030204" pitchFamily="18" charset="0"/>
                </a:rPr>
                <a:t>〗^</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a:t>
              </a:r>
              <a:r>
                <a:rPr lang="en-US" sz="1600" i="0">
                  <a:solidFill>
                    <a:srgbClr val="000000"/>
                  </a:solidFill>
                  <a:latin typeface="Cambria Math" panose="02040503050406030204" pitchFamily="18" charset="0"/>
                </a:rPr>
                <a:t> </a:t>
              </a:r>
              <a:r>
                <a:rPr lang="en-US" sz="1600" i="0">
                  <a:solidFill>
                    <a:srgbClr val="000000"/>
                  </a:solidFill>
                  <a:latin typeface="Cambria Math"/>
                </a:rPr>
                <a:t>+</a:t>
              </a:r>
              <a:r>
                <a:rPr lang="en-US" sz="1600" i="0">
                  <a:solidFill>
                    <a:srgbClr val="000000"/>
                  </a:solidFill>
                  <a:latin typeface="Cambria Math" panose="02040503050406030204" pitchFamily="18" charset="0"/>
                </a:rPr>
                <a:t>〖</a:t>
              </a:r>
              <a:r>
                <a:rPr lang="en-US" sz="1600" i="0">
                  <a:solidFill>
                    <a:srgbClr val="000000"/>
                  </a:solidFill>
                  <a:latin typeface="Cambria Math"/>
                  <a:ea typeface="Cambria Math"/>
                </a:rPr>
                <a:t>𝑠</a:t>
              </a:r>
              <a:r>
                <a:rPr lang="en-US" sz="1600" i="0">
                  <a:solidFill>
                    <a:srgbClr val="000000"/>
                  </a:solidFill>
                  <a:latin typeface="Cambria Math" panose="02040503050406030204" pitchFamily="18" charset="0"/>
                  <a:ea typeface="Cambria Math"/>
                </a:rPr>
                <a:t>_</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a:t>
              </a:r>
              <a:r>
                <a:rPr lang="en-US" sz="1600" i="0">
                  <a:solidFill>
                    <a:srgbClr val="000000"/>
                  </a:solidFill>
                  <a:latin typeface="Cambria Math" panose="02040503050406030204" pitchFamily="18" charset="0"/>
                </a:rPr>
                <a:t> )</a:t>
              </a:r>
              <a:endParaRPr lang="en-US" sz="1600">
                <a:solidFill>
                  <a:srgbClr val="000000"/>
                </a:solidFill>
              </a:endParaRPr>
            </a:p>
          </xdr:txBody>
        </xdr:sp>
      </mc:Fallback>
    </mc:AlternateContent>
    <xdr:clientData/>
  </xdr:twoCellAnchor>
  <xdr:twoCellAnchor>
    <xdr:from>
      <xdr:col>15</xdr:col>
      <xdr:colOff>527957</xdr:colOff>
      <xdr:row>2</xdr:row>
      <xdr:rowOff>127906</xdr:rowOff>
    </xdr:from>
    <xdr:to>
      <xdr:col>22</xdr:col>
      <xdr:colOff>192638</xdr:colOff>
      <xdr:row>13</xdr:row>
      <xdr:rowOff>117754</xdr:rowOff>
    </xdr:to>
    <mc:AlternateContent xmlns:mc="http://schemas.openxmlformats.org/markup-compatibility/2006" xmlns:a14="http://schemas.microsoft.com/office/drawing/2010/main">
      <mc:Choice Requires="a14">
        <xdr:sp macro="" textlink="">
          <xdr:nvSpPr>
            <xdr:cNvPr id="3" name="TextBox 1"/>
            <xdr:cNvSpPr txBox="1"/>
          </xdr:nvSpPr>
          <xdr:spPr>
            <a:xfrm>
              <a:off x="12434207" y="699406"/>
              <a:ext cx="3931881" cy="2199648"/>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kern="1200">
                  <a:solidFill>
                    <a:schemeClr val="tx1"/>
                  </a:solidFill>
                  <a:effectLst/>
                  <a:latin typeface="+mn-lt"/>
                  <a:ea typeface="+mn-ea"/>
                  <a:cs typeface="+mn-cs"/>
                </a:rPr>
                <a:t>Where the degrees of freedom for </a:t>
              </a:r>
              <a:r>
                <a:rPr lang="en-US" sz="1600" i="1" kern="1200">
                  <a:solidFill>
                    <a:schemeClr val="tx1"/>
                  </a:solidFill>
                  <a:effectLst/>
                  <a:latin typeface="+mn-lt"/>
                  <a:ea typeface="+mn-ea"/>
                  <a:cs typeface="+mn-cs"/>
                </a:rPr>
                <a:t>t</a:t>
              </a:r>
              <a:r>
                <a:rPr lang="en-US" sz="1600" i="1" kern="1200" baseline="-25000">
                  <a:solidFill>
                    <a:schemeClr val="tx1"/>
                  </a:solidFill>
                  <a:effectLst/>
                  <a:latin typeface="+mn-lt"/>
                  <a:ea typeface="+mn-ea"/>
                  <a:cs typeface="+mn-cs"/>
                </a:rPr>
                <a:t>a</a:t>
              </a:r>
              <a:r>
                <a:rPr lang="en-US" sz="1600" kern="1200" baseline="-25000">
                  <a:solidFill>
                    <a:schemeClr val="tx1"/>
                  </a:solidFill>
                  <a:effectLst/>
                  <a:latin typeface="+mn-lt"/>
                  <a:ea typeface="+mn-ea"/>
                  <a:cs typeface="+mn-cs"/>
                </a:rPr>
                <a:t>/2</a:t>
              </a:r>
              <a:r>
                <a:rPr lang="en-US" sz="1600" kern="1200">
                  <a:solidFill>
                    <a:schemeClr val="tx1"/>
                  </a:solidFill>
                  <a:effectLst/>
                  <a:latin typeface="+mn-lt"/>
                  <a:ea typeface="+mn-ea"/>
                  <a:cs typeface="+mn-cs"/>
                </a:rPr>
                <a:t> are:</a:t>
              </a:r>
              <a:endParaRPr lang="en-US" sz="1600">
                <a:effectLst/>
              </a:endParaRPr>
            </a:p>
            <a:p>
              <a:endParaRPr lang="en-US" sz="1600" i="1">
                <a:solidFill>
                  <a:srgbClr val="000000"/>
                </a:solidFill>
                <a:latin typeface="Cambria Math"/>
              </a:endParaRPr>
            </a:p>
            <a:p>
              <a:pPr/>
              <a14:m>
                <m:oMathPara xmlns:m="http://schemas.openxmlformats.org/officeDocument/2006/math">
                  <m:oMathParaPr>
                    <m:jc m:val="centerGroup"/>
                  </m:oMathParaPr>
                  <m:oMath xmlns:m="http://schemas.openxmlformats.org/officeDocument/2006/math">
                    <m:r>
                      <a:rPr lang="en-US" sz="1600" i="1">
                        <a:solidFill>
                          <a:srgbClr val="000000"/>
                        </a:solidFill>
                        <a:latin typeface="Cambria Math"/>
                      </a:rPr>
                      <m:t>𝑑𝑓</m:t>
                    </m:r>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600" i="1">
                                <a:solidFill>
                                  <a:srgbClr val="000000"/>
                                </a:solidFill>
                                <a:latin typeface="Cambria Math" panose="02040503050406030204" pitchFamily="18" charset="0"/>
                              </a:rPr>
                            </m:ctrlPr>
                          </m:sSupPr>
                          <m:e>
                            <m:d>
                              <m:dPr>
                                <m:begChr m:val="["/>
                                <m:endChr m:val="]"/>
                                <m:ctrlPr>
                                  <a:rPr lang="en-US" sz="1600" i="1">
                                    <a:solidFill>
                                      <a:srgbClr val="000000"/>
                                    </a:solidFill>
                                    <a:latin typeface="Cambria Math" panose="02040503050406030204" pitchFamily="18" charset="0"/>
                                  </a:rPr>
                                </m:ctrlPr>
                              </m:dPr>
                              <m:e>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a:ea typeface="+mn-ea"/>
                                            <a:cs typeface="+mn-cs"/>
                                          </a:rPr>
                                          <m:t>𝑠</m:t>
                                        </m:r>
                                      </m:e>
                                      <m:sub>
                                        <m:r>
                                          <a:rPr lang="en-US" sz="1800" i="1" kern="1200">
                                            <a:solidFill>
                                              <a:schemeClr val="tx1"/>
                                            </a:solidFill>
                                            <a:effectLst/>
                                            <a:latin typeface="Cambria Math"/>
                                            <a:ea typeface="+mn-ea"/>
                                            <a:cs typeface="+mn-cs"/>
                                          </a:rPr>
                                          <m:t>1</m:t>
                                        </m:r>
                                      </m:sub>
                                      <m:sup>
                                        <m:r>
                                          <a:rPr lang="en-US" sz="1800" i="1" kern="1200">
                                            <a:solidFill>
                                              <a:schemeClr val="tx1"/>
                                            </a:solidFill>
                                            <a:effectLst/>
                                            <a:latin typeface="Cambria Math"/>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a:ea typeface="+mn-ea"/>
                                            <a:cs typeface="+mn-cs"/>
                                          </a:rPr>
                                          <m:t>𝑠</m:t>
                                        </m:r>
                                      </m:e>
                                      <m:sub>
                                        <m:r>
                                          <a:rPr lang="en-US" sz="1800" b="0" i="1" kern="1200">
                                            <a:solidFill>
                                              <a:schemeClr val="tx1"/>
                                            </a:solidFill>
                                            <a:effectLst/>
                                            <a:latin typeface="Cambria Math"/>
                                            <a:ea typeface="+mn-ea"/>
                                            <a:cs typeface="+mn-cs"/>
                                          </a:rPr>
                                          <m:t>2</m:t>
                                        </m:r>
                                      </m:sub>
                                      <m:sup>
                                        <m:r>
                                          <a:rPr lang="en-US" sz="1800" i="1" kern="1200">
                                            <a:solidFill>
                                              <a:schemeClr val="tx1"/>
                                            </a:solidFill>
                                            <a:effectLst/>
                                            <a:latin typeface="Cambria Math"/>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den>
                                </m:f>
                              </m:e>
                            </m:d>
                          </m:e>
                          <m:sup>
                            <m:r>
                              <a:rPr lang="en-US" sz="1600" i="1">
                                <a:solidFill>
                                  <a:srgbClr val="000000"/>
                                </a:solidFill>
                                <a:latin typeface="Cambria Math"/>
                              </a:rPr>
                              <m:t>2</m:t>
                            </m:r>
                          </m:sup>
                        </m:sSup>
                      </m:num>
                      <m:den>
                        <m:f>
                          <m:fPr>
                            <m:ctrlPr>
                              <a:rPr lang="en-US" sz="1600" i="1">
                                <a:solidFill>
                                  <a:srgbClr val="000000"/>
                                </a:solidFill>
                                <a:latin typeface="Cambria Math" panose="02040503050406030204" pitchFamily="18" charset="0"/>
                              </a:rPr>
                            </m:ctrlPr>
                          </m:fPr>
                          <m:num>
                            <m:sSup>
                              <m:sSupPr>
                                <m:ctrlPr>
                                  <a:rPr lang="en-US" sz="1800" i="1" kern="1200">
                                    <a:solidFill>
                                      <a:schemeClr val="tx1"/>
                                    </a:solidFill>
                                    <a:effectLst/>
                                    <a:latin typeface="Cambria Math" panose="02040503050406030204" pitchFamily="18" charset="0"/>
                                    <a:ea typeface="+mn-ea"/>
                                    <a:cs typeface="+mn-cs"/>
                                  </a:rPr>
                                </m:ctrlPr>
                              </m:sSupPr>
                              <m:e>
                                <m:d>
                                  <m:dPr>
                                    <m:begChr m:val="["/>
                                    <m:endChr m:val="]"/>
                                    <m:ctrlPr>
                                      <a:rPr lang="en-US" sz="1800" i="1" kern="1200">
                                        <a:solidFill>
                                          <a:schemeClr val="tx1"/>
                                        </a:solidFill>
                                        <a:effectLst/>
                                        <a:latin typeface="Cambria Math" panose="02040503050406030204" pitchFamily="18" charset="0"/>
                                        <a:ea typeface="+mn-ea"/>
                                        <a:cs typeface="+mn-cs"/>
                                      </a:rPr>
                                    </m:ctrlPr>
                                  </m:dPr>
                                  <m:e>
                                    <m:f>
                                      <m:fPr>
                                        <m:ctrlPr>
                                          <a:rPr lang="en-US" sz="1800" i="1" kern="1200">
                                            <a:solidFill>
                                              <a:schemeClr val="tx1"/>
                                            </a:solidFill>
                                            <a:effectLst/>
                                            <a:latin typeface="Cambria Math" panose="02040503050406030204" pitchFamily="18" charset="0"/>
                                            <a:ea typeface="+mn-ea"/>
                                            <a:cs typeface="+mn-cs"/>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a:ea typeface="+mn-ea"/>
                                                <a:cs typeface="+mn-cs"/>
                                              </a:rPr>
                                              <m:t>𝑠</m:t>
                                            </m:r>
                                          </m:e>
                                          <m:sub>
                                            <m:r>
                                              <a:rPr lang="en-US" sz="1800" i="1" kern="1200">
                                                <a:solidFill>
                                                  <a:schemeClr val="tx1"/>
                                                </a:solidFill>
                                                <a:effectLst/>
                                                <a:latin typeface="Cambria Math"/>
                                                <a:ea typeface="+mn-ea"/>
                                                <a:cs typeface="+mn-cs"/>
                                              </a:rPr>
                                              <m:t>1</m:t>
                                            </m:r>
                                          </m:sub>
                                          <m:sup>
                                            <m:r>
                                              <a:rPr lang="en-US" sz="1800" i="1" kern="1200">
                                                <a:solidFill>
                                                  <a:schemeClr val="tx1"/>
                                                </a:solidFill>
                                                <a:effectLst/>
                                                <a:latin typeface="Cambria Math"/>
                                                <a:ea typeface="+mn-ea"/>
                                                <a:cs typeface="+mn-cs"/>
                                              </a:rPr>
                                              <m:t>2</m:t>
                                            </m:r>
                                          </m:sup>
                                        </m:sSubSup>
                                      </m:num>
                                      <m:den>
                                        <m:sSub>
                                          <m:sSubPr>
                                            <m:ctrlPr>
                                              <a:rPr lang="en-US" sz="1800" i="1" kern="1200">
                                                <a:solidFill>
                                                  <a:schemeClr val="tx1"/>
                                                </a:solidFill>
                                                <a:effectLst/>
                                                <a:latin typeface="Cambria Math" panose="02040503050406030204" pitchFamily="18" charset="0"/>
                                                <a:ea typeface="+mn-ea"/>
                                                <a:cs typeface="+mn-cs"/>
                                              </a:rPr>
                                            </m:ctrlPr>
                                          </m:sSubPr>
                                          <m:e>
                                            <m:r>
                                              <a:rPr lang="en-US" sz="1800" i="1" kern="1200">
                                                <a:solidFill>
                                                  <a:schemeClr val="tx1"/>
                                                </a:solidFill>
                                                <a:effectLst/>
                                                <a:latin typeface="Cambria Math"/>
                                                <a:ea typeface="+mn-ea"/>
                                                <a:cs typeface="+mn-cs"/>
                                              </a:rPr>
                                              <m:t>𝑛</m:t>
                                            </m:r>
                                          </m:e>
                                          <m:sub>
                                            <m:r>
                                              <a:rPr lang="en-US" sz="1800" i="1" kern="1200">
                                                <a:solidFill>
                                                  <a:schemeClr val="tx1"/>
                                                </a:solidFill>
                                                <a:effectLst/>
                                                <a:latin typeface="Cambria Math"/>
                                                <a:ea typeface="+mn-ea"/>
                                                <a:cs typeface="+mn-cs"/>
                                              </a:rPr>
                                              <m:t>1</m:t>
                                            </m:r>
                                          </m:sub>
                                        </m:sSub>
                                      </m:den>
                                    </m:f>
                                  </m:e>
                                </m:d>
                              </m:e>
                              <m:sup>
                                <m:r>
                                  <a:rPr lang="en-US" sz="1800" i="1" kern="1200">
                                    <a:solidFill>
                                      <a:schemeClr val="tx1"/>
                                    </a:solidFill>
                                    <a:effectLst/>
                                    <a:latin typeface="Cambria Math"/>
                                    <a:ea typeface="+mn-ea"/>
                                    <a:cs typeface="+mn-cs"/>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r>
                              <a:rPr lang="en-US" sz="1600" i="1">
                                <a:solidFill>
                                  <a:srgbClr val="000000"/>
                                </a:solidFill>
                                <a:latin typeface="Cambria Math"/>
                              </a:rPr>
                              <m:t>−1</m:t>
                            </m:r>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800" i="1" kern="1200">
                                    <a:solidFill>
                                      <a:schemeClr val="tx1"/>
                                    </a:solidFill>
                                    <a:effectLst/>
                                    <a:latin typeface="Cambria Math" panose="02040503050406030204" pitchFamily="18" charset="0"/>
                                    <a:ea typeface="+mn-ea"/>
                                    <a:cs typeface="+mn-cs"/>
                                  </a:rPr>
                                </m:ctrlPr>
                              </m:sSupPr>
                              <m:e>
                                <m:d>
                                  <m:dPr>
                                    <m:begChr m:val="["/>
                                    <m:endChr m:val="]"/>
                                    <m:ctrlPr>
                                      <a:rPr lang="en-US" sz="1800" i="1" kern="1200">
                                        <a:solidFill>
                                          <a:schemeClr val="tx1"/>
                                        </a:solidFill>
                                        <a:effectLst/>
                                        <a:latin typeface="Cambria Math" panose="02040503050406030204" pitchFamily="18" charset="0"/>
                                        <a:ea typeface="+mn-ea"/>
                                        <a:cs typeface="+mn-cs"/>
                                      </a:rPr>
                                    </m:ctrlPr>
                                  </m:dPr>
                                  <m:e>
                                    <m:f>
                                      <m:fPr>
                                        <m:ctrlPr>
                                          <a:rPr lang="en-US" sz="1800" i="1" kern="1200">
                                            <a:solidFill>
                                              <a:schemeClr val="tx1"/>
                                            </a:solidFill>
                                            <a:effectLst/>
                                            <a:latin typeface="Cambria Math" panose="02040503050406030204" pitchFamily="18" charset="0"/>
                                            <a:ea typeface="+mn-ea"/>
                                            <a:cs typeface="+mn-cs"/>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a:ea typeface="+mn-ea"/>
                                                <a:cs typeface="+mn-cs"/>
                                              </a:rPr>
                                              <m:t>𝑠</m:t>
                                            </m:r>
                                          </m:e>
                                          <m:sub>
                                            <m:r>
                                              <a:rPr lang="en-US" sz="1800" b="0" i="1" kern="1200">
                                                <a:solidFill>
                                                  <a:schemeClr val="tx1"/>
                                                </a:solidFill>
                                                <a:effectLst/>
                                                <a:latin typeface="Cambria Math"/>
                                                <a:ea typeface="+mn-ea"/>
                                                <a:cs typeface="+mn-cs"/>
                                              </a:rPr>
                                              <m:t>2</m:t>
                                            </m:r>
                                          </m:sub>
                                          <m:sup>
                                            <m:r>
                                              <a:rPr lang="en-US" sz="1800" i="1" kern="1200">
                                                <a:solidFill>
                                                  <a:schemeClr val="tx1"/>
                                                </a:solidFill>
                                                <a:effectLst/>
                                                <a:latin typeface="Cambria Math"/>
                                                <a:ea typeface="+mn-ea"/>
                                                <a:cs typeface="+mn-cs"/>
                                              </a:rPr>
                                              <m:t>2</m:t>
                                            </m:r>
                                          </m:sup>
                                        </m:sSubSup>
                                      </m:num>
                                      <m:den>
                                        <m:sSub>
                                          <m:sSubPr>
                                            <m:ctrlPr>
                                              <a:rPr lang="en-US" sz="1800" i="1" kern="1200">
                                                <a:solidFill>
                                                  <a:schemeClr val="tx1"/>
                                                </a:solidFill>
                                                <a:effectLst/>
                                                <a:latin typeface="Cambria Math" panose="02040503050406030204" pitchFamily="18" charset="0"/>
                                                <a:ea typeface="+mn-ea"/>
                                                <a:cs typeface="+mn-cs"/>
                                              </a:rPr>
                                            </m:ctrlPr>
                                          </m:sSubPr>
                                          <m:e>
                                            <m:r>
                                              <a:rPr lang="en-US" sz="1800" i="1" kern="1200">
                                                <a:solidFill>
                                                  <a:schemeClr val="tx1"/>
                                                </a:solidFill>
                                                <a:effectLst/>
                                                <a:latin typeface="Cambria Math"/>
                                                <a:ea typeface="+mn-ea"/>
                                                <a:cs typeface="+mn-cs"/>
                                              </a:rPr>
                                              <m:t>𝑛</m:t>
                                            </m:r>
                                          </m:e>
                                          <m:sub>
                                            <m:r>
                                              <a:rPr lang="en-US" sz="1800" i="1" kern="1200">
                                                <a:solidFill>
                                                  <a:schemeClr val="tx1"/>
                                                </a:solidFill>
                                                <a:effectLst/>
                                                <a:latin typeface="Cambria Math"/>
                                                <a:ea typeface="+mn-ea"/>
                                                <a:cs typeface="+mn-cs"/>
                                              </a:rPr>
                                              <m:t>2</m:t>
                                            </m:r>
                                          </m:sub>
                                        </m:sSub>
                                      </m:den>
                                    </m:f>
                                  </m:e>
                                </m:d>
                              </m:e>
                              <m:sup>
                                <m:r>
                                  <a:rPr lang="en-US" sz="1800" i="1" kern="1200">
                                    <a:solidFill>
                                      <a:schemeClr val="tx1"/>
                                    </a:solidFill>
                                    <a:effectLst/>
                                    <a:latin typeface="Cambria Math"/>
                                    <a:ea typeface="+mn-ea"/>
                                    <a:cs typeface="+mn-cs"/>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r>
                              <a:rPr lang="en-US" sz="1600" i="1">
                                <a:solidFill>
                                  <a:srgbClr val="000000"/>
                                </a:solidFill>
                                <a:latin typeface="Cambria Math"/>
                              </a:rPr>
                              <m:t>−1</m:t>
                            </m:r>
                          </m:den>
                        </m:f>
                      </m:den>
                    </m:f>
                  </m:oMath>
                </m:oMathPara>
              </a14:m>
              <a:endParaRPr lang="en-US" sz="1600">
                <a:solidFill>
                  <a:srgbClr val="000000"/>
                </a:solidFill>
              </a:endParaRPr>
            </a:p>
          </xdr:txBody>
        </xdr:sp>
      </mc:Choice>
      <mc:Fallback xmlns="">
        <xdr:sp macro="" textlink="">
          <xdr:nvSpPr>
            <xdr:cNvPr id="3" name="TextBox 1"/>
            <xdr:cNvSpPr txBox="1"/>
          </xdr:nvSpPr>
          <xdr:spPr>
            <a:xfrm>
              <a:off x="12434207" y="699406"/>
              <a:ext cx="3931881" cy="2199648"/>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kern="1200">
                  <a:solidFill>
                    <a:schemeClr val="tx1"/>
                  </a:solidFill>
                  <a:effectLst/>
                  <a:latin typeface="+mn-lt"/>
                  <a:ea typeface="+mn-ea"/>
                  <a:cs typeface="+mn-cs"/>
                </a:rPr>
                <a:t>Where the degrees of freedom for </a:t>
              </a:r>
              <a:r>
                <a:rPr lang="en-US" sz="1600" i="1" kern="1200">
                  <a:solidFill>
                    <a:schemeClr val="tx1"/>
                  </a:solidFill>
                  <a:effectLst/>
                  <a:latin typeface="+mn-lt"/>
                  <a:ea typeface="+mn-ea"/>
                  <a:cs typeface="+mn-cs"/>
                </a:rPr>
                <a:t>t</a:t>
              </a:r>
              <a:r>
                <a:rPr lang="en-US" sz="1600" i="1" kern="1200" baseline="-25000">
                  <a:solidFill>
                    <a:schemeClr val="tx1"/>
                  </a:solidFill>
                  <a:effectLst/>
                  <a:latin typeface="+mn-lt"/>
                  <a:ea typeface="+mn-ea"/>
                  <a:cs typeface="+mn-cs"/>
                </a:rPr>
                <a:t>a</a:t>
              </a:r>
              <a:r>
                <a:rPr lang="en-US" sz="1600" kern="1200" baseline="-25000">
                  <a:solidFill>
                    <a:schemeClr val="tx1"/>
                  </a:solidFill>
                  <a:effectLst/>
                  <a:latin typeface="+mn-lt"/>
                  <a:ea typeface="+mn-ea"/>
                  <a:cs typeface="+mn-cs"/>
                </a:rPr>
                <a:t>/2</a:t>
              </a:r>
              <a:r>
                <a:rPr lang="en-US" sz="1600" kern="1200">
                  <a:solidFill>
                    <a:schemeClr val="tx1"/>
                  </a:solidFill>
                  <a:effectLst/>
                  <a:latin typeface="+mn-lt"/>
                  <a:ea typeface="+mn-ea"/>
                  <a:cs typeface="+mn-cs"/>
                </a:rPr>
                <a:t> are:</a:t>
              </a:r>
              <a:endParaRPr lang="en-US" sz="1600">
                <a:effectLst/>
              </a:endParaRPr>
            </a:p>
            <a:p>
              <a:endParaRPr lang="en-US" sz="1600" i="1">
                <a:solidFill>
                  <a:srgbClr val="000000"/>
                </a:solidFill>
                <a:latin typeface="Cambria Math"/>
              </a:endParaRPr>
            </a:p>
            <a:p>
              <a:pPr/>
              <a:r>
                <a:rPr lang="en-US" sz="1600" i="0">
                  <a:solidFill>
                    <a:srgbClr val="000000"/>
                  </a:solidFill>
                  <a:latin typeface="Cambria Math"/>
                </a:rPr>
                <a:t>𝑑𝑓=</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a:ea typeface="+mn-ea"/>
                  <a:cs typeface="+mn-cs"/>
                </a:rPr>
                <a:t>𝑠</a:t>
              </a:r>
              <a:r>
                <a:rPr lang="en-US" sz="1800" b="0" i="0" kern="1200">
                  <a:solidFill>
                    <a:schemeClr val="tx1"/>
                  </a:solidFill>
                  <a:effectLst/>
                  <a:latin typeface="Cambria Math" panose="02040503050406030204" pitchFamily="18" charset="0"/>
                  <a:ea typeface="+mn-ea"/>
                  <a:cs typeface="+mn-cs"/>
                </a:rPr>
                <a:t>_</a:t>
              </a:r>
              <a:r>
                <a:rPr lang="en-US" sz="1800" i="0" kern="1200">
                  <a:solidFill>
                    <a:schemeClr val="tx1"/>
                  </a:solidFill>
                  <a:effectLst/>
                  <a:latin typeface="Cambria Math"/>
                  <a:ea typeface="+mn-ea"/>
                  <a:cs typeface="+mn-cs"/>
                </a:rPr>
                <a:t>1</a:t>
              </a:r>
              <a:r>
                <a:rPr lang="en-US" sz="180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a:t>
              </a:r>
              <a:r>
                <a:rPr lang="en-US" sz="1600" i="0">
                  <a:solidFill>
                    <a:srgbClr val="000000"/>
                  </a:solidFill>
                  <a:latin typeface="Cambria Math" panose="02040503050406030204" pitchFamily="18" charset="0"/>
                </a:rPr>
                <a:t> </a:t>
              </a:r>
              <a:r>
                <a:rPr lang="en-US" sz="1600" i="0">
                  <a:solidFill>
                    <a:srgbClr val="000000"/>
                  </a:solidFill>
                  <a:latin typeface="Cambria Math"/>
                </a:rPr>
                <a:t>+</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a:ea typeface="+mn-ea"/>
                  <a:cs typeface="+mn-cs"/>
                </a:rPr>
                <a:t>𝑠</a:t>
              </a:r>
              <a:r>
                <a:rPr lang="en-US" sz="1800" b="0" i="0" kern="1200">
                  <a:solidFill>
                    <a:schemeClr val="tx1"/>
                  </a:solidFill>
                  <a:effectLst/>
                  <a:latin typeface="Cambria Math" panose="02040503050406030204" pitchFamily="18" charset="0"/>
                  <a:ea typeface="+mn-ea"/>
                  <a:cs typeface="+mn-cs"/>
                </a:rPr>
                <a:t>_</a:t>
              </a:r>
              <a:r>
                <a:rPr lang="en-US" sz="1800" b="0" i="0" kern="1200">
                  <a:solidFill>
                    <a:schemeClr val="tx1"/>
                  </a:solidFill>
                  <a:effectLst/>
                  <a:latin typeface="Cambria Math"/>
                  <a:ea typeface="+mn-ea"/>
                  <a:cs typeface="+mn-cs"/>
                </a:rPr>
                <a:t>2</a:t>
              </a:r>
              <a:r>
                <a:rPr lang="en-US" sz="1800" b="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a:t>
              </a:r>
              <a:r>
                <a:rPr lang="en-US" sz="1600" i="0">
                  <a:solidFill>
                    <a:srgbClr val="000000"/>
                  </a:solidFill>
                  <a:latin typeface="Cambria Math" panose="02040503050406030204" pitchFamily="18" charset="0"/>
                </a:rPr>
                <a:t> ]^</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800" i="0" kern="1200">
                  <a:solidFill>
                    <a:schemeClr val="tx1"/>
                  </a:solidFill>
                  <a:effectLst/>
                  <a:latin typeface="Cambria Math" panose="02040503050406030204" pitchFamily="18" charset="0"/>
                  <a:ea typeface="+mn-ea"/>
                  <a:cs typeface="+mn-cs"/>
                </a:rPr>
                <a:t>[(</a:t>
              </a:r>
              <a:r>
                <a:rPr lang="en-US" sz="1800" b="0" i="0" kern="1200">
                  <a:solidFill>
                    <a:schemeClr val="tx1"/>
                  </a:solidFill>
                  <a:effectLst/>
                  <a:latin typeface="Cambria Math"/>
                  <a:ea typeface="+mn-ea"/>
                  <a:cs typeface="+mn-cs"/>
                </a:rPr>
                <a:t>𝑠</a:t>
              </a:r>
              <a:r>
                <a:rPr lang="en-US" sz="1800" b="0" i="0" kern="1200">
                  <a:solidFill>
                    <a:schemeClr val="tx1"/>
                  </a:solidFill>
                  <a:effectLst/>
                  <a:latin typeface="Cambria Math" panose="02040503050406030204" pitchFamily="18" charset="0"/>
                  <a:ea typeface="+mn-ea"/>
                  <a:cs typeface="+mn-cs"/>
                </a:rPr>
                <a:t>_</a:t>
              </a:r>
              <a:r>
                <a:rPr lang="en-US" sz="1800" i="0" kern="1200">
                  <a:solidFill>
                    <a:schemeClr val="tx1"/>
                  </a:solidFill>
                  <a:effectLst/>
                  <a:latin typeface="Cambria Math"/>
                  <a:ea typeface="+mn-ea"/>
                  <a:cs typeface="+mn-cs"/>
                </a:rPr>
                <a:t>1</a:t>
              </a:r>
              <a:r>
                <a:rPr lang="en-US" sz="180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2</a:t>
              </a:r>
              <a:r>
                <a:rPr lang="en-US" sz="180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𝑛</a:t>
              </a:r>
              <a:r>
                <a:rPr lang="en-US" sz="1800" i="0" kern="1200">
                  <a:solidFill>
                    <a:schemeClr val="tx1"/>
                  </a:solidFill>
                  <a:effectLst/>
                  <a:latin typeface="Cambria Math" panose="02040503050406030204" pitchFamily="18" charset="0"/>
                  <a:ea typeface="+mn-ea"/>
                  <a:cs typeface="+mn-cs"/>
                </a:rPr>
                <a:t>_</a:t>
              </a:r>
              <a:r>
                <a:rPr lang="en-US" sz="1800" i="0" kern="1200">
                  <a:solidFill>
                    <a:schemeClr val="tx1"/>
                  </a:solidFill>
                  <a:effectLst/>
                  <a:latin typeface="Cambria Math"/>
                  <a:ea typeface="+mn-ea"/>
                  <a:cs typeface="+mn-cs"/>
                </a:rPr>
                <a:t>1</a:t>
              </a:r>
              <a:r>
                <a:rPr lang="en-US" sz="1800" i="0" kern="1200">
                  <a:solidFill>
                    <a:schemeClr val="tx1"/>
                  </a:solidFill>
                  <a:effectLst/>
                  <a:latin typeface="Cambria Math" panose="02040503050406030204" pitchFamily="18" charset="0"/>
                  <a:ea typeface="+mn-ea"/>
                  <a:cs typeface="+mn-cs"/>
                </a:rPr>
                <a:t> ]^</a:t>
              </a:r>
              <a:r>
                <a:rPr lang="en-US" sz="1800" i="0" kern="1200">
                  <a:solidFill>
                    <a:schemeClr val="tx1"/>
                  </a:solidFill>
                  <a:effectLst/>
                  <a:latin typeface="Cambria Math"/>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1−1</a:t>
              </a:r>
              <a:r>
                <a:rPr lang="en-US" sz="1600" i="0">
                  <a:solidFill>
                    <a:srgbClr val="000000"/>
                  </a:solidFill>
                  <a:latin typeface="Cambria Math" panose="02040503050406030204" pitchFamily="18" charset="0"/>
                </a:rPr>
                <a:t>)</a:t>
              </a:r>
              <a:r>
                <a:rPr lang="en-US" sz="1600" i="0">
                  <a:solidFill>
                    <a:srgbClr val="000000"/>
                  </a:solidFill>
                  <a:latin typeface="Cambria Math"/>
                </a:rPr>
                <a:t>+</a:t>
              </a:r>
              <a:r>
                <a:rPr lang="en-US" sz="1800" i="0" kern="1200">
                  <a:solidFill>
                    <a:schemeClr val="tx1"/>
                  </a:solidFill>
                  <a:effectLst/>
                  <a:latin typeface="Cambria Math" panose="02040503050406030204" pitchFamily="18" charset="0"/>
                  <a:ea typeface="+mn-ea"/>
                  <a:cs typeface="+mn-cs"/>
                </a:rPr>
                <a:t>[(</a:t>
              </a:r>
              <a:r>
                <a:rPr lang="en-US" sz="1800" b="0" i="0" kern="1200">
                  <a:solidFill>
                    <a:schemeClr val="tx1"/>
                  </a:solidFill>
                  <a:effectLst/>
                  <a:latin typeface="Cambria Math"/>
                  <a:ea typeface="+mn-ea"/>
                  <a:cs typeface="+mn-cs"/>
                </a:rPr>
                <a:t>𝑠</a:t>
              </a:r>
              <a:r>
                <a:rPr lang="en-US" sz="1800" b="0" i="0" kern="1200">
                  <a:solidFill>
                    <a:schemeClr val="tx1"/>
                  </a:solidFill>
                  <a:effectLst/>
                  <a:latin typeface="Cambria Math" panose="02040503050406030204" pitchFamily="18" charset="0"/>
                  <a:ea typeface="+mn-ea"/>
                  <a:cs typeface="+mn-cs"/>
                </a:rPr>
                <a:t>_</a:t>
              </a:r>
              <a:r>
                <a:rPr lang="en-US" sz="1800" b="0" i="0" kern="1200">
                  <a:solidFill>
                    <a:schemeClr val="tx1"/>
                  </a:solidFill>
                  <a:effectLst/>
                  <a:latin typeface="Cambria Math"/>
                  <a:ea typeface="+mn-ea"/>
                  <a:cs typeface="+mn-cs"/>
                </a:rPr>
                <a:t>2</a:t>
              </a:r>
              <a:r>
                <a:rPr lang="en-US" sz="1800" b="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2</a:t>
              </a:r>
              <a:r>
                <a:rPr lang="en-US" sz="180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𝑛</a:t>
              </a:r>
              <a:r>
                <a:rPr lang="en-US" sz="1800" i="0" kern="1200">
                  <a:solidFill>
                    <a:schemeClr val="tx1"/>
                  </a:solidFill>
                  <a:effectLst/>
                  <a:latin typeface="Cambria Math" panose="02040503050406030204" pitchFamily="18" charset="0"/>
                  <a:ea typeface="+mn-ea"/>
                  <a:cs typeface="+mn-cs"/>
                </a:rPr>
                <a:t>_</a:t>
              </a:r>
              <a:r>
                <a:rPr lang="en-US" sz="1800" i="0" kern="1200">
                  <a:solidFill>
                    <a:schemeClr val="tx1"/>
                  </a:solidFill>
                  <a:effectLst/>
                  <a:latin typeface="Cambria Math"/>
                  <a:ea typeface="+mn-ea"/>
                  <a:cs typeface="+mn-cs"/>
                </a:rPr>
                <a:t>2</a:t>
              </a:r>
              <a:r>
                <a:rPr lang="en-US" sz="1800" i="0" kern="1200">
                  <a:solidFill>
                    <a:schemeClr val="tx1"/>
                  </a:solidFill>
                  <a:effectLst/>
                  <a:latin typeface="Cambria Math" panose="02040503050406030204" pitchFamily="18" charset="0"/>
                  <a:ea typeface="+mn-ea"/>
                  <a:cs typeface="+mn-cs"/>
                </a:rPr>
                <a:t> ]^</a:t>
              </a:r>
              <a:r>
                <a:rPr lang="en-US" sz="1800" i="0" kern="1200">
                  <a:solidFill>
                    <a:schemeClr val="tx1"/>
                  </a:solidFill>
                  <a:effectLst/>
                  <a:latin typeface="Cambria Math"/>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2−1</a:t>
              </a:r>
              <a:r>
                <a:rPr lang="en-US" sz="1600" i="0">
                  <a:solidFill>
                    <a:srgbClr val="000000"/>
                  </a:solidFill>
                  <a:latin typeface="Cambria Math" panose="02040503050406030204" pitchFamily="18" charset="0"/>
                </a:rPr>
                <a:t>))</a:t>
              </a:r>
              <a:endParaRPr lang="en-US" sz="1600">
                <a:solidFill>
                  <a:srgbClr val="000000"/>
                </a:solidFill>
              </a:endParaRPr>
            </a:p>
          </xdr:txBody>
        </xdr:sp>
      </mc:Fallback>
    </mc:AlternateContent>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0</xdr:colOff>
      <xdr:row>0</xdr:row>
      <xdr:rowOff>0</xdr:rowOff>
    </xdr:from>
    <xdr:to>
      <xdr:col>19</xdr:col>
      <xdr:colOff>161925</xdr:colOff>
      <xdr:row>6</xdr:row>
      <xdr:rowOff>103468</xdr:rowOff>
    </xdr:to>
    <mc:AlternateContent xmlns:mc="http://schemas.openxmlformats.org/markup-compatibility/2006" xmlns:a14="http://schemas.microsoft.com/office/drawing/2010/main">
      <mc:Choice Requires="a14">
        <xdr:sp macro="" textlink="">
          <xdr:nvSpPr>
            <xdr:cNvPr id="2" name="TextBox 37"/>
            <xdr:cNvSpPr txBox="1"/>
          </xdr:nvSpPr>
          <xdr:spPr>
            <a:xfrm>
              <a:off x="11430000" y="0"/>
              <a:ext cx="4429125" cy="1817968"/>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sz="1600" b="0" i="1" kern="1200">
                        <a:solidFill>
                          <a:schemeClr val="tx1"/>
                        </a:solidFill>
                        <a:effectLst/>
                        <a:latin typeface="Cambria Math" panose="02040503050406030204" pitchFamily="18" charset="0"/>
                        <a:ea typeface="+mn-ea"/>
                        <a:cs typeface="+mn-cs"/>
                      </a:rPr>
                      <m:t>𝑡</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𝑇𝑒𝑠𝑡</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𝑆𝑡𝑎𝑡𝑖𝑠𝑡𝑖𝑐</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𝐹𝑜𝑟</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𝐷𝑖𝑠𝑡𝑟𝑖𝑏𝑢𝑡𝑖𝑜𝑛</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𝑜𝑓</m:t>
                    </m:r>
                    <m:r>
                      <a:rPr lang="en-US" sz="1600" b="0" i="1" kern="1200">
                        <a:solidFill>
                          <a:schemeClr val="tx1"/>
                        </a:solidFill>
                        <a:effectLst/>
                        <a:latin typeface="Cambria Math"/>
                        <a:ea typeface="+mn-ea"/>
                        <a:cs typeface="+mn-cs"/>
                      </a:rPr>
                      <m:t>  </m:t>
                    </m:r>
                    <m:r>
                      <a:rPr lang="en-US" sz="1600" i="1" kern="1200">
                        <a:solidFill>
                          <a:schemeClr val="tx1"/>
                        </a:solidFill>
                        <a:effectLst/>
                        <a:latin typeface="Cambria Math"/>
                        <a:ea typeface="+mn-ea"/>
                        <a:cs typeface="+mn-cs"/>
                      </a:rPr>
                      <m:t>𝜇</m:t>
                    </m:r>
                    <m:r>
                      <m:rPr>
                        <m:nor/>
                      </m:rPr>
                      <a:rPr lang="en-US" sz="1600" kern="1200" baseline="-25000">
                        <a:solidFill>
                          <a:schemeClr val="tx1"/>
                        </a:solidFill>
                        <a:effectLst/>
                        <a:latin typeface="+mn-lt"/>
                        <a:ea typeface="+mn-ea"/>
                        <a:cs typeface="+mn-cs"/>
                      </a:rPr>
                      <m:t>1</m:t>
                    </m:r>
                    <m:r>
                      <m:rPr>
                        <m:nor/>
                      </m:rPr>
                      <a:rPr lang="en-US" sz="1600" i="1" kern="1200" baseline="-25000">
                        <a:solidFill>
                          <a:schemeClr val="tx1"/>
                        </a:solidFill>
                        <a:effectLst/>
                        <a:latin typeface="+mn-lt"/>
                        <a:ea typeface="+mn-ea"/>
                        <a:cs typeface="+mn-cs"/>
                      </a:rPr>
                      <m:t> </m:t>
                    </m:r>
                    <m:r>
                      <m:rPr>
                        <m:nor/>
                      </m:rPr>
                      <a:rPr lang="en-US" sz="1600" kern="1200" baseline="0">
                        <a:solidFill>
                          <a:schemeClr val="tx1"/>
                        </a:solidFill>
                        <a:effectLst/>
                        <a:latin typeface="+mn-lt"/>
                        <a:ea typeface="+mn-ea"/>
                        <a:cs typeface="+mn-cs"/>
                      </a:rPr>
                      <m:t>−</m:t>
                    </m:r>
                    <m:r>
                      <m:rPr>
                        <m:nor/>
                      </m:rPr>
                      <a:rPr lang="en-US" sz="1600" i="1" kern="1200" baseline="0">
                        <a:solidFill>
                          <a:schemeClr val="tx1"/>
                        </a:solidFill>
                        <a:effectLst/>
                        <a:latin typeface="+mn-lt"/>
                        <a:ea typeface="+mn-ea"/>
                        <a:cs typeface="+mn-cs"/>
                      </a:rPr>
                      <m:t> </m:t>
                    </m:r>
                    <m:r>
                      <a:rPr lang="en-US" sz="1600" i="1" kern="1200">
                        <a:solidFill>
                          <a:schemeClr val="tx1"/>
                        </a:solidFill>
                        <a:effectLst/>
                        <a:latin typeface="Cambria Math"/>
                        <a:ea typeface="+mn-ea"/>
                        <a:cs typeface="+mn-cs"/>
                      </a:rPr>
                      <m:t>𝜇</m:t>
                    </m:r>
                    <m:r>
                      <m:rPr>
                        <m:nor/>
                      </m:rPr>
                      <a:rPr lang="en-US" sz="1600" kern="1200" baseline="-25000">
                        <a:solidFill>
                          <a:schemeClr val="tx1"/>
                        </a:solidFill>
                        <a:effectLst/>
                        <a:latin typeface="+mn-lt"/>
                        <a:ea typeface="+mn-ea"/>
                        <a:cs typeface="+mn-cs"/>
                      </a:rPr>
                      <m:t>2</m:t>
                    </m:r>
                    <m:r>
                      <m:rPr>
                        <m:nor/>
                      </m:rPr>
                      <a:rPr lang="en-US" sz="1600" b="0" i="0" kern="1200" baseline="0">
                        <a:solidFill>
                          <a:schemeClr val="tx1"/>
                        </a:solidFill>
                        <a:effectLst/>
                        <a:latin typeface="+mn-lt"/>
                        <a:ea typeface="+mn-ea"/>
                        <a:cs typeface="+mn-cs"/>
                      </a:rPr>
                      <m:t> </m:t>
                    </m:r>
                  </m:oMath>
                </m:oMathPara>
              </a14:m>
              <a:endParaRPr lang="en-US" sz="1600">
                <a:effectLst/>
              </a:endParaRPr>
            </a:p>
            <a:p>
              <a:pPr/>
              <a14:m>
                <m:oMathPara xmlns:m="http://schemas.openxmlformats.org/officeDocument/2006/math">
                  <m:oMathParaPr>
                    <m:jc m:val="centerGroup"/>
                  </m:oMathParaPr>
                  <m:oMath xmlns:m="http://schemas.openxmlformats.org/officeDocument/2006/math">
                    <m:r>
                      <m:rPr>
                        <m:nor/>
                      </m:rPr>
                      <a:rPr lang="en-US" sz="1600" b="0" i="0" kern="1200" baseline="0">
                        <a:solidFill>
                          <a:schemeClr val="tx1"/>
                        </a:solidFill>
                        <a:effectLst/>
                        <a:latin typeface="+mn-lt"/>
                        <a:ea typeface="+mn-ea"/>
                        <a:cs typeface="+mn-cs"/>
                      </a:rPr>
                      <m:t>Sigma</m:t>
                    </m:r>
                    <m:r>
                      <m:rPr>
                        <m:nor/>
                      </m:rPr>
                      <a:rPr lang="en-US" sz="1600" b="0" i="0" kern="1200" baseline="0">
                        <a:solidFill>
                          <a:schemeClr val="tx1"/>
                        </a:solidFill>
                        <a:effectLst/>
                        <a:latin typeface="+mn-lt"/>
                        <a:ea typeface="+mn-ea"/>
                        <a:cs typeface="+mn-cs"/>
                      </a:rPr>
                      <m:t> </m:t>
                    </m:r>
                    <m:r>
                      <m:rPr>
                        <m:nor/>
                      </m:rPr>
                      <a:rPr lang="en-US" sz="1600" b="0" i="0" kern="1200" baseline="0">
                        <a:solidFill>
                          <a:schemeClr val="tx1"/>
                        </a:solidFill>
                        <a:effectLst/>
                        <a:latin typeface="+mn-lt"/>
                        <a:ea typeface="+mn-ea"/>
                        <a:cs typeface="+mn-cs"/>
                      </a:rPr>
                      <m:t>NOT</m:t>
                    </m:r>
                    <m:r>
                      <m:rPr>
                        <m:nor/>
                      </m:rPr>
                      <a:rPr lang="en-US" sz="1600" b="0" i="0" kern="1200" baseline="0">
                        <a:solidFill>
                          <a:schemeClr val="tx1"/>
                        </a:solidFill>
                        <a:effectLst/>
                        <a:latin typeface="+mn-lt"/>
                        <a:ea typeface="+mn-ea"/>
                        <a:cs typeface="+mn-cs"/>
                      </a:rPr>
                      <m:t> </m:t>
                    </m:r>
                    <m:r>
                      <m:rPr>
                        <m:nor/>
                      </m:rPr>
                      <a:rPr lang="en-US" sz="1600" b="0" i="0" kern="1200" baseline="0">
                        <a:solidFill>
                          <a:schemeClr val="tx1"/>
                        </a:solidFill>
                        <a:effectLst/>
                        <a:latin typeface="+mn-lt"/>
                        <a:ea typeface="+mn-ea"/>
                        <a:cs typeface="+mn-cs"/>
                      </a:rPr>
                      <m:t>Known</m:t>
                    </m:r>
                    <m:r>
                      <m:rPr>
                        <m:nor/>
                      </m:rPr>
                      <a:rPr lang="en-US" sz="1600" i="1" kern="1200" baseline="0">
                        <a:solidFill>
                          <a:schemeClr val="tx1"/>
                        </a:solidFill>
                        <a:effectLst/>
                        <a:latin typeface="+mn-lt"/>
                        <a:ea typeface="+mn-ea"/>
                        <a:cs typeface="+mn-cs"/>
                      </a:rPr>
                      <m:t> </m:t>
                    </m:r>
                  </m:oMath>
                </m:oMathPara>
              </a14:m>
              <a:endParaRPr lang="en-US" sz="1600">
                <a:effectLst/>
              </a:endParaRPr>
            </a:p>
            <a:p>
              <a:endParaRPr lang="en-US" sz="1600" i="1">
                <a:solidFill>
                  <a:srgbClr val="000000"/>
                </a:solidFill>
                <a:latin typeface="Cambria Math"/>
              </a:endParaRPr>
            </a:p>
            <a:p>
              <a:pPr/>
              <a14:m>
                <m:oMathPara xmlns:m="http://schemas.openxmlformats.org/officeDocument/2006/math">
                  <m:oMathParaPr>
                    <m:jc m:val="centerGroup"/>
                  </m:oMathParaPr>
                  <m:oMath xmlns:m="http://schemas.openxmlformats.org/officeDocument/2006/math">
                    <m:r>
                      <a:rPr lang="en-US" sz="1600" i="1">
                        <a:solidFill>
                          <a:srgbClr val="000000"/>
                        </a:solidFill>
                        <a:latin typeface="Cambria Math"/>
                      </a:rPr>
                      <m:t>𝑡</m:t>
                    </m:r>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d>
                          <m:dPr>
                            <m:ctrlPr>
                              <a:rPr lang="en-US" sz="1600" i="1">
                                <a:solidFill>
                                  <a:srgbClr val="000000"/>
                                </a:solidFill>
                                <a:latin typeface="Cambria Math" panose="02040503050406030204" pitchFamily="18" charset="0"/>
                              </a:rPr>
                            </m:ctrlPr>
                          </m:dPr>
                          <m:e>
                            <m:sSub>
                              <m:sSubPr>
                                <m:ctrlPr>
                                  <a:rPr lang="en-US" sz="1600" i="1">
                                    <a:solidFill>
                                      <a:srgbClr val="000000"/>
                                    </a:solidFill>
                                    <a:latin typeface="Cambria Math" panose="02040503050406030204" pitchFamily="18" charset="0"/>
                                  </a:rPr>
                                </m:ctrlPr>
                              </m:sSubPr>
                              <m:e>
                                <m:acc>
                                  <m:accPr>
                                    <m:chr m:val="̅"/>
                                    <m:ctrlPr>
                                      <a:rPr lang="en-US" sz="1600" i="1">
                                        <a:solidFill>
                                          <a:srgbClr val="000000"/>
                                        </a:solidFill>
                                        <a:latin typeface="Cambria Math" panose="02040503050406030204" pitchFamily="18" charset="0"/>
                                      </a:rPr>
                                    </m:ctrlPr>
                                  </m:accPr>
                                  <m:e>
                                    <m:r>
                                      <a:rPr lang="en-US" sz="1600" i="1">
                                        <a:solidFill>
                                          <a:srgbClr val="000000"/>
                                        </a:solidFill>
                                        <a:latin typeface="Cambria Math"/>
                                      </a:rPr>
                                      <m:t>𝑥</m:t>
                                    </m:r>
                                  </m:e>
                                </m:acc>
                              </m:e>
                              <m:sub>
                                <m:r>
                                  <a:rPr lang="en-US" sz="1600" i="1">
                                    <a:solidFill>
                                      <a:srgbClr val="000000"/>
                                    </a:solidFill>
                                    <a:latin typeface="Cambria Math"/>
                                  </a:rPr>
                                  <m:t>1</m:t>
                                </m:r>
                              </m:sub>
                            </m:sSub>
                            <m:r>
                              <a:rPr lang="en-US" sz="1600" i="1">
                                <a:solidFill>
                                  <a:srgbClr val="000000"/>
                                </a:solidFill>
                                <a:latin typeface="Cambria Math"/>
                              </a:rPr>
                              <m:t>−</m:t>
                            </m:r>
                            <m:sSub>
                              <m:sSubPr>
                                <m:ctrlPr>
                                  <a:rPr lang="en-US" sz="1600" i="1">
                                    <a:solidFill>
                                      <a:srgbClr val="000000"/>
                                    </a:solidFill>
                                    <a:latin typeface="Cambria Math" panose="02040503050406030204" pitchFamily="18" charset="0"/>
                                  </a:rPr>
                                </m:ctrlPr>
                              </m:sSubPr>
                              <m:e>
                                <m:acc>
                                  <m:accPr>
                                    <m:chr m:val="̅"/>
                                    <m:ctrlPr>
                                      <a:rPr lang="en-US" sz="1600" i="1">
                                        <a:solidFill>
                                          <a:srgbClr val="000000"/>
                                        </a:solidFill>
                                        <a:latin typeface="Cambria Math" panose="02040503050406030204" pitchFamily="18" charset="0"/>
                                      </a:rPr>
                                    </m:ctrlPr>
                                  </m:accPr>
                                  <m:e>
                                    <m:r>
                                      <a:rPr lang="en-US" sz="1600" i="1">
                                        <a:solidFill>
                                          <a:srgbClr val="000000"/>
                                        </a:solidFill>
                                        <a:latin typeface="Cambria Math"/>
                                      </a:rPr>
                                      <m:t>𝑥</m:t>
                                    </m:r>
                                  </m:e>
                                </m:acc>
                              </m:e>
                              <m:sub>
                                <m:r>
                                  <a:rPr lang="en-US" sz="1600" i="1">
                                    <a:solidFill>
                                      <a:srgbClr val="000000"/>
                                    </a:solidFill>
                                    <a:latin typeface="Cambria Math"/>
                                  </a:rPr>
                                  <m:t>2</m:t>
                                </m:r>
                              </m:sub>
                            </m:sSub>
                          </m:e>
                        </m:d>
                        <m:r>
                          <a:rPr lang="en-US" sz="1600" i="1">
                            <a:solidFill>
                              <a:srgbClr val="000000"/>
                            </a:solidFill>
                            <a:latin typeface="Cambria Math"/>
                          </a:rPr>
                          <m:t>−</m:t>
                        </m:r>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𝐷</m:t>
                            </m:r>
                          </m:e>
                          <m:sub>
                            <m:r>
                              <a:rPr lang="en-US" sz="1600" i="1">
                                <a:solidFill>
                                  <a:srgbClr val="000000"/>
                                </a:solidFill>
                                <a:latin typeface="Cambria Math"/>
                              </a:rPr>
                              <m:t>0</m:t>
                            </m:r>
                          </m:sub>
                        </m:sSub>
                      </m:num>
                      <m:den>
                        <m:rad>
                          <m:radPr>
                            <m:degHide m:val="on"/>
                            <m:ctrlPr>
                              <a:rPr lang="en-US" sz="1600" i="1">
                                <a:solidFill>
                                  <a:srgbClr val="000000"/>
                                </a:solidFill>
                                <a:latin typeface="Cambria Math" panose="02040503050406030204" pitchFamily="18" charset="0"/>
                              </a:rPr>
                            </m:ctrlPr>
                          </m:radPr>
                          <m:deg/>
                          <m:e>
                            <m:f>
                              <m:fPr>
                                <m:ctrlPr>
                                  <a:rPr lang="en-US" sz="1600" i="1">
                                    <a:solidFill>
                                      <a:srgbClr val="000000"/>
                                    </a:solidFill>
                                    <a:latin typeface="Cambria Math" panose="02040503050406030204" pitchFamily="18" charset="0"/>
                                  </a:rPr>
                                </m:ctrlPr>
                              </m:fPr>
                              <m:num>
                                <m:sSup>
                                  <m:sSupPr>
                                    <m:ctrlPr>
                                      <a:rPr lang="en-US" sz="1600" i="1">
                                        <a:solidFill>
                                          <a:srgbClr val="000000"/>
                                        </a:solidFill>
                                        <a:latin typeface="Cambria Math" panose="02040503050406030204" pitchFamily="18" charset="0"/>
                                      </a:rPr>
                                    </m:ctrlPr>
                                  </m:sSupPr>
                                  <m:e>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ea typeface="Cambria Math"/>
                                          </a:rPr>
                                          <m:t>𝑠</m:t>
                                        </m:r>
                                      </m:e>
                                      <m:sub>
                                        <m:r>
                                          <a:rPr lang="en-US" sz="1600" i="1">
                                            <a:solidFill>
                                              <a:srgbClr val="000000"/>
                                            </a:solidFill>
                                            <a:latin typeface="Cambria Math"/>
                                          </a:rPr>
                                          <m:t>1</m:t>
                                        </m:r>
                                      </m:sub>
                                    </m:sSub>
                                  </m:e>
                                  <m:sup>
                                    <m:r>
                                      <a:rPr lang="en-US" sz="1600" i="1">
                                        <a:solidFill>
                                          <a:srgbClr val="000000"/>
                                        </a:solidFill>
                                        <a:latin typeface="Cambria Math"/>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600" i="1">
                                        <a:solidFill>
                                          <a:srgbClr val="000000"/>
                                        </a:solidFill>
                                        <a:latin typeface="Cambria Math" panose="02040503050406030204" pitchFamily="18" charset="0"/>
                                      </a:rPr>
                                    </m:ctrlPr>
                                  </m:sSupPr>
                                  <m:e>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ea typeface="Cambria Math"/>
                                          </a:rPr>
                                          <m:t>𝑠</m:t>
                                        </m:r>
                                      </m:e>
                                      <m:sub>
                                        <m:r>
                                          <a:rPr lang="en-US" sz="1600" i="1">
                                            <a:solidFill>
                                              <a:srgbClr val="000000"/>
                                            </a:solidFill>
                                            <a:latin typeface="Cambria Math"/>
                                          </a:rPr>
                                          <m:t>2</m:t>
                                        </m:r>
                                      </m:sub>
                                    </m:sSub>
                                  </m:e>
                                  <m:sup>
                                    <m:r>
                                      <a:rPr lang="en-US" sz="1600" i="1">
                                        <a:solidFill>
                                          <a:srgbClr val="000000"/>
                                        </a:solidFill>
                                        <a:latin typeface="Cambria Math"/>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den>
                            </m:f>
                          </m:e>
                        </m:rad>
                      </m:den>
                    </m:f>
                  </m:oMath>
                </m:oMathPara>
              </a14:m>
              <a:endParaRPr lang="en-US" sz="1600">
                <a:solidFill>
                  <a:srgbClr val="000000"/>
                </a:solidFill>
              </a:endParaRPr>
            </a:p>
          </xdr:txBody>
        </xdr:sp>
      </mc:Choice>
      <mc:Fallback xmlns="">
        <xdr:sp macro="" textlink="">
          <xdr:nvSpPr>
            <xdr:cNvPr id="2" name="TextBox 37"/>
            <xdr:cNvSpPr txBox="1"/>
          </xdr:nvSpPr>
          <xdr:spPr>
            <a:xfrm>
              <a:off x="11430000" y="0"/>
              <a:ext cx="4429125" cy="1817968"/>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sz="1600" b="0" i="0" kern="1200">
                  <a:solidFill>
                    <a:schemeClr val="tx1"/>
                  </a:solidFill>
                  <a:effectLst/>
                  <a:latin typeface="Cambria Math" panose="02040503050406030204" pitchFamily="18" charset="0"/>
                  <a:ea typeface="+mn-ea"/>
                  <a:cs typeface="+mn-cs"/>
                </a:rPr>
                <a:t>𝑡</a:t>
              </a:r>
              <a:r>
                <a:rPr lang="en-US" sz="1600" b="0" i="0" kern="1200">
                  <a:solidFill>
                    <a:schemeClr val="tx1"/>
                  </a:solidFill>
                  <a:effectLst/>
                  <a:latin typeface="Cambria Math"/>
                  <a:ea typeface="+mn-ea"/>
                  <a:cs typeface="+mn-cs"/>
                </a:rPr>
                <a:t> 𝑇𝑒𝑠𝑡 𝑆𝑡𝑎𝑡𝑖𝑠𝑡𝑖𝑐 𝐹𝑜𝑟 𝐷𝑖𝑠𝑡𝑟𝑖𝑏𝑢𝑡𝑖𝑜𝑛 𝑜𝑓  </a:t>
              </a:r>
              <a:r>
                <a:rPr lang="en-US" sz="1600" i="0" kern="1200">
                  <a:solidFill>
                    <a:schemeClr val="tx1"/>
                  </a:solidFill>
                  <a:effectLst/>
                  <a:latin typeface="Cambria Math"/>
                  <a:ea typeface="+mn-ea"/>
                  <a:cs typeface="+mn-cs"/>
                </a:rPr>
                <a:t>𝜇</a:t>
              </a:r>
              <a:r>
                <a:rPr lang="en-US" sz="1600" i="0" kern="1200" baseline="-25000">
                  <a:solidFill>
                    <a:schemeClr val="tx1"/>
                  </a:solidFill>
                  <a:effectLst/>
                  <a:latin typeface="Cambria Math" panose="02040503050406030204" pitchFamily="18" charset="0"/>
                  <a:ea typeface="+mn-ea"/>
                  <a:cs typeface="+mn-cs"/>
                </a:rPr>
                <a:t>"1 </a:t>
              </a:r>
              <a:r>
                <a:rPr lang="en-US" sz="1600" i="0" kern="1200" baseline="0">
                  <a:solidFill>
                    <a:schemeClr val="tx1"/>
                  </a:solidFill>
                  <a:effectLst/>
                  <a:latin typeface="Cambria Math" panose="02040503050406030204" pitchFamily="18" charset="0"/>
                  <a:ea typeface="+mn-ea"/>
                  <a:cs typeface="+mn-cs"/>
                </a:rPr>
                <a:t>− </a:t>
              </a:r>
              <a:r>
                <a:rPr lang="en-US" sz="1600" i="0" kern="1200" baseline="0">
                  <a:solidFill>
                    <a:schemeClr val="tx1"/>
                  </a:solidFill>
                  <a:effectLst/>
                  <a:latin typeface="Cambria Math"/>
                  <a:ea typeface="+mn-ea"/>
                  <a:cs typeface="+mn-cs"/>
                </a:rPr>
                <a:t>" </a:t>
              </a:r>
              <a:r>
                <a:rPr lang="en-US" sz="1600" i="0" kern="1200">
                  <a:solidFill>
                    <a:schemeClr val="tx1"/>
                  </a:solidFill>
                  <a:effectLst/>
                  <a:latin typeface="Cambria Math"/>
                  <a:ea typeface="+mn-ea"/>
                  <a:cs typeface="+mn-cs"/>
                </a:rPr>
                <a:t>𝜇</a:t>
              </a:r>
              <a:r>
                <a:rPr lang="en-US" sz="1600" i="0" kern="1200" baseline="-25000">
                  <a:solidFill>
                    <a:schemeClr val="tx1"/>
                  </a:solidFill>
                  <a:effectLst/>
                  <a:latin typeface="Cambria Math" panose="02040503050406030204" pitchFamily="18" charset="0"/>
                  <a:ea typeface="+mn-ea"/>
                  <a:cs typeface="+mn-cs"/>
                </a:rPr>
                <a:t>"2</a:t>
              </a:r>
              <a:r>
                <a:rPr lang="en-US" sz="1600" b="0" i="0" kern="1200" baseline="0">
                  <a:solidFill>
                    <a:schemeClr val="tx1"/>
                  </a:solidFill>
                  <a:effectLst/>
                  <a:latin typeface="Cambria Math" panose="02040503050406030204" pitchFamily="18" charset="0"/>
                  <a:ea typeface="+mn-ea"/>
                  <a:cs typeface="+mn-cs"/>
                </a:rPr>
                <a:t> </a:t>
              </a:r>
              <a:r>
                <a:rPr lang="en-US" sz="1600" b="0" i="0" kern="1200" baseline="0">
                  <a:solidFill>
                    <a:schemeClr val="tx1"/>
                  </a:solidFill>
                  <a:effectLst/>
                  <a:latin typeface="+mn-lt"/>
                  <a:ea typeface="+mn-ea"/>
                  <a:cs typeface="+mn-cs"/>
                </a:rPr>
                <a:t>"</a:t>
              </a:r>
              <a:endParaRPr lang="en-US" sz="1600">
                <a:effectLst/>
              </a:endParaRPr>
            </a:p>
            <a:p>
              <a:pPr/>
              <a:r>
                <a:rPr lang="en-US" sz="1600" b="0" i="0" kern="1200" baseline="0">
                  <a:solidFill>
                    <a:schemeClr val="tx1"/>
                  </a:solidFill>
                  <a:effectLst/>
                  <a:latin typeface="Cambria Math" panose="02040503050406030204" pitchFamily="18" charset="0"/>
                  <a:ea typeface="+mn-ea"/>
                  <a:cs typeface="+mn-cs"/>
                </a:rPr>
                <a:t>"Sigma NOT Known</a:t>
              </a:r>
              <a:r>
                <a:rPr lang="en-US" sz="1600" i="0" kern="1200" baseline="0">
                  <a:solidFill>
                    <a:schemeClr val="tx1"/>
                  </a:solidFill>
                  <a:effectLst/>
                  <a:latin typeface="Cambria Math" panose="02040503050406030204" pitchFamily="18" charset="0"/>
                  <a:ea typeface="+mn-ea"/>
                  <a:cs typeface="+mn-cs"/>
                </a:rPr>
                <a:t> </a:t>
              </a:r>
              <a:r>
                <a:rPr lang="en-US" sz="1600" i="0" kern="1200" baseline="0">
                  <a:solidFill>
                    <a:schemeClr val="tx1"/>
                  </a:solidFill>
                  <a:effectLst/>
                  <a:latin typeface="+mn-lt"/>
                  <a:ea typeface="+mn-ea"/>
                  <a:cs typeface="+mn-cs"/>
                </a:rPr>
                <a:t>"</a:t>
              </a:r>
              <a:endParaRPr lang="en-US" sz="1600">
                <a:effectLst/>
              </a:endParaRPr>
            </a:p>
            <a:p>
              <a:endParaRPr lang="en-US" sz="1600" i="1">
                <a:solidFill>
                  <a:srgbClr val="000000"/>
                </a:solidFill>
                <a:latin typeface="Cambria Math"/>
              </a:endParaRPr>
            </a:p>
            <a:p>
              <a:pPr/>
              <a:r>
                <a:rPr lang="en-US" sz="1600" i="0">
                  <a:solidFill>
                    <a:srgbClr val="000000"/>
                  </a:solidFill>
                  <a:latin typeface="Cambria Math"/>
                </a:rPr>
                <a:t>𝑡=</a:t>
              </a:r>
              <a:r>
                <a:rPr lang="en-US" sz="1600" i="0">
                  <a:solidFill>
                    <a:srgbClr val="000000"/>
                  </a:solidFill>
                  <a:latin typeface="Cambria Math" panose="02040503050406030204" pitchFamily="18" charset="0"/>
                </a:rPr>
                <a:t>((</a:t>
              </a:r>
              <a:r>
                <a:rPr lang="en-US" sz="1600" i="0">
                  <a:solidFill>
                    <a:srgbClr val="000000"/>
                  </a:solidFill>
                  <a:latin typeface="Cambria Math"/>
                </a:rPr>
                <a:t>𝑥</a:t>
              </a:r>
              <a:r>
                <a:rPr lang="en-US" sz="1600" i="0">
                  <a:solidFill>
                    <a:srgbClr val="000000"/>
                  </a:solidFill>
                  <a:latin typeface="Cambria Math" panose="02040503050406030204" pitchFamily="18" charset="0"/>
                </a:rPr>
                <a:t> ̅_</a:t>
              </a:r>
              <a:r>
                <a:rPr lang="en-US" sz="1600" i="0">
                  <a:solidFill>
                    <a:srgbClr val="000000"/>
                  </a:solidFill>
                  <a:latin typeface="Cambria Math"/>
                </a:rPr>
                <a:t>1−𝑥</a:t>
              </a:r>
              <a:r>
                <a:rPr lang="en-US" sz="1600" i="0">
                  <a:solidFill>
                    <a:srgbClr val="000000"/>
                  </a:solidFill>
                  <a:latin typeface="Cambria Math" panose="02040503050406030204" pitchFamily="18" charset="0"/>
                </a:rPr>
                <a:t> ̅_</a:t>
              </a:r>
              <a:r>
                <a:rPr lang="en-US" sz="1600" i="0">
                  <a:solidFill>
                    <a:srgbClr val="000000"/>
                  </a:solidFill>
                  <a:latin typeface="Cambria Math"/>
                </a:rPr>
                <a:t>2</a:t>
              </a:r>
              <a:r>
                <a:rPr lang="en-US" sz="1600" i="0">
                  <a:solidFill>
                    <a:srgbClr val="000000"/>
                  </a:solidFill>
                  <a:latin typeface="Cambria Math" panose="02040503050406030204" pitchFamily="18" charset="0"/>
                </a:rPr>
                <a:t> )</a:t>
              </a:r>
              <a:r>
                <a:rPr lang="en-US" sz="1600" i="0">
                  <a:solidFill>
                    <a:srgbClr val="000000"/>
                  </a:solidFill>
                  <a:latin typeface="Cambria Math"/>
                </a:rPr>
                <a:t>−𝐷</a:t>
              </a:r>
              <a:r>
                <a:rPr lang="en-US" sz="1600" i="0">
                  <a:solidFill>
                    <a:srgbClr val="000000"/>
                  </a:solidFill>
                  <a:latin typeface="Cambria Math" panose="02040503050406030204" pitchFamily="18" charset="0"/>
                </a:rPr>
                <a:t>_</a:t>
              </a:r>
              <a:r>
                <a:rPr lang="en-US" sz="1600" i="0">
                  <a:solidFill>
                    <a:srgbClr val="000000"/>
                  </a:solidFill>
                  <a:latin typeface="Cambria Math"/>
                </a:rPr>
                <a:t>0</a:t>
              </a:r>
              <a:r>
                <a:rPr lang="en-US" sz="1600" i="0">
                  <a:solidFill>
                    <a:srgbClr val="000000"/>
                  </a:solidFill>
                  <a:latin typeface="Cambria Math" panose="02040503050406030204" pitchFamily="18" charset="0"/>
                </a:rPr>
                <a:t>)/√(〖</a:t>
              </a:r>
              <a:r>
                <a:rPr lang="en-US" sz="1600" i="0">
                  <a:solidFill>
                    <a:srgbClr val="000000"/>
                  </a:solidFill>
                  <a:latin typeface="Cambria Math"/>
                  <a:ea typeface="Cambria Math"/>
                </a:rPr>
                <a:t>𝑠</a:t>
              </a:r>
              <a:r>
                <a:rPr lang="en-US" sz="1600" i="0">
                  <a:solidFill>
                    <a:srgbClr val="000000"/>
                  </a:solidFill>
                  <a:latin typeface="Cambria Math" panose="02040503050406030204" pitchFamily="18" charset="0"/>
                  <a:ea typeface="Cambria Math"/>
                </a:rPr>
                <a:t>_</a:t>
              </a:r>
              <a:r>
                <a:rPr lang="en-US" sz="1600" i="0">
                  <a:solidFill>
                    <a:srgbClr val="000000"/>
                  </a:solidFill>
                  <a:latin typeface="Cambria Math"/>
                </a:rPr>
                <a:t>1</a:t>
              </a:r>
              <a:r>
                <a:rPr lang="en-US" sz="1600" i="0">
                  <a:solidFill>
                    <a:srgbClr val="000000"/>
                  </a:solidFill>
                  <a:latin typeface="Cambria Math" panose="02040503050406030204" pitchFamily="18" charset="0"/>
                </a:rPr>
                <a:t>〗^</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a:t>
              </a:r>
              <a:r>
                <a:rPr lang="en-US" sz="1600" i="0">
                  <a:solidFill>
                    <a:srgbClr val="000000"/>
                  </a:solidFill>
                  <a:latin typeface="Cambria Math" panose="02040503050406030204" pitchFamily="18" charset="0"/>
                </a:rPr>
                <a:t> </a:t>
              </a:r>
              <a:r>
                <a:rPr lang="en-US" sz="1600" i="0">
                  <a:solidFill>
                    <a:srgbClr val="000000"/>
                  </a:solidFill>
                  <a:latin typeface="Cambria Math"/>
                </a:rPr>
                <a:t>+</a:t>
              </a:r>
              <a:r>
                <a:rPr lang="en-US" sz="1600" i="0">
                  <a:solidFill>
                    <a:srgbClr val="000000"/>
                  </a:solidFill>
                  <a:latin typeface="Cambria Math" panose="02040503050406030204" pitchFamily="18" charset="0"/>
                </a:rPr>
                <a:t>〖</a:t>
              </a:r>
              <a:r>
                <a:rPr lang="en-US" sz="1600" i="0">
                  <a:solidFill>
                    <a:srgbClr val="000000"/>
                  </a:solidFill>
                  <a:latin typeface="Cambria Math"/>
                  <a:ea typeface="Cambria Math"/>
                </a:rPr>
                <a:t>𝑠</a:t>
              </a:r>
              <a:r>
                <a:rPr lang="en-US" sz="1600" i="0">
                  <a:solidFill>
                    <a:srgbClr val="000000"/>
                  </a:solidFill>
                  <a:latin typeface="Cambria Math" panose="02040503050406030204" pitchFamily="18" charset="0"/>
                  <a:ea typeface="Cambria Math"/>
                </a:rPr>
                <a:t>_</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a:t>
              </a:r>
              <a:r>
                <a:rPr lang="en-US" sz="1600" i="0">
                  <a:solidFill>
                    <a:srgbClr val="000000"/>
                  </a:solidFill>
                  <a:latin typeface="Cambria Math" panose="02040503050406030204" pitchFamily="18" charset="0"/>
                </a:rPr>
                <a:t> )</a:t>
              </a:r>
              <a:endParaRPr lang="en-US" sz="1600">
                <a:solidFill>
                  <a:srgbClr val="000000"/>
                </a:solidFill>
              </a:endParaRPr>
            </a:p>
          </xdr:txBody>
        </xdr:sp>
      </mc:Fallback>
    </mc:AlternateContent>
    <xdr:clientData/>
  </xdr:twoCellAnchor>
  <xdr:twoCellAnchor>
    <xdr:from>
      <xdr:col>12</xdr:col>
      <xdr:colOff>459921</xdr:colOff>
      <xdr:row>8</xdr:row>
      <xdr:rowOff>0</xdr:rowOff>
    </xdr:from>
    <xdr:to>
      <xdr:col>19</xdr:col>
      <xdr:colOff>124602</xdr:colOff>
      <xdr:row>19</xdr:row>
      <xdr:rowOff>108230</xdr:rowOff>
    </xdr:to>
    <mc:AlternateContent xmlns:mc="http://schemas.openxmlformats.org/markup-compatibility/2006" xmlns:a14="http://schemas.microsoft.com/office/drawing/2010/main">
      <mc:Choice Requires="a14">
        <xdr:sp macro="" textlink="">
          <xdr:nvSpPr>
            <xdr:cNvPr id="3" name="TextBox 1"/>
            <xdr:cNvSpPr txBox="1"/>
          </xdr:nvSpPr>
          <xdr:spPr>
            <a:xfrm>
              <a:off x="11889921" y="2095500"/>
              <a:ext cx="3931881" cy="2203730"/>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kern="1200">
                  <a:solidFill>
                    <a:schemeClr val="tx1"/>
                  </a:solidFill>
                  <a:effectLst/>
                  <a:latin typeface="+mn-lt"/>
                  <a:ea typeface="+mn-ea"/>
                  <a:cs typeface="+mn-cs"/>
                </a:rPr>
                <a:t>Where the degrees of freedom for </a:t>
              </a:r>
              <a:r>
                <a:rPr lang="en-US" sz="1600" i="1" kern="1200">
                  <a:solidFill>
                    <a:schemeClr val="tx1"/>
                  </a:solidFill>
                  <a:effectLst/>
                  <a:latin typeface="+mn-lt"/>
                  <a:ea typeface="+mn-ea"/>
                  <a:cs typeface="+mn-cs"/>
                </a:rPr>
                <a:t>t</a:t>
              </a:r>
              <a:r>
                <a:rPr lang="en-US" sz="1600" i="1" kern="1200" baseline="-25000">
                  <a:solidFill>
                    <a:schemeClr val="tx1"/>
                  </a:solidFill>
                  <a:effectLst/>
                  <a:latin typeface="+mn-lt"/>
                  <a:ea typeface="+mn-ea"/>
                  <a:cs typeface="+mn-cs"/>
                </a:rPr>
                <a:t>a</a:t>
              </a:r>
              <a:r>
                <a:rPr lang="en-US" sz="1600" kern="1200" baseline="-25000">
                  <a:solidFill>
                    <a:schemeClr val="tx1"/>
                  </a:solidFill>
                  <a:effectLst/>
                  <a:latin typeface="+mn-lt"/>
                  <a:ea typeface="+mn-ea"/>
                  <a:cs typeface="+mn-cs"/>
                </a:rPr>
                <a:t>/2</a:t>
              </a:r>
              <a:r>
                <a:rPr lang="en-US" sz="1600" kern="1200">
                  <a:solidFill>
                    <a:schemeClr val="tx1"/>
                  </a:solidFill>
                  <a:effectLst/>
                  <a:latin typeface="+mn-lt"/>
                  <a:ea typeface="+mn-ea"/>
                  <a:cs typeface="+mn-cs"/>
                </a:rPr>
                <a:t> are:</a:t>
              </a:r>
              <a:endParaRPr lang="en-US" sz="1600">
                <a:effectLst/>
              </a:endParaRPr>
            </a:p>
            <a:p>
              <a:endParaRPr lang="en-US" sz="1600" i="1">
                <a:solidFill>
                  <a:srgbClr val="000000"/>
                </a:solidFill>
                <a:latin typeface="Cambria Math"/>
              </a:endParaRPr>
            </a:p>
            <a:p>
              <a:pPr/>
              <a14:m>
                <m:oMathPara xmlns:m="http://schemas.openxmlformats.org/officeDocument/2006/math">
                  <m:oMathParaPr>
                    <m:jc m:val="centerGroup"/>
                  </m:oMathParaPr>
                  <m:oMath xmlns:m="http://schemas.openxmlformats.org/officeDocument/2006/math">
                    <m:r>
                      <a:rPr lang="en-US" sz="1600" i="1">
                        <a:solidFill>
                          <a:srgbClr val="000000"/>
                        </a:solidFill>
                        <a:latin typeface="Cambria Math"/>
                      </a:rPr>
                      <m:t>𝑑𝑓</m:t>
                    </m:r>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600" i="1">
                                <a:solidFill>
                                  <a:srgbClr val="000000"/>
                                </a:solidFill>
                                <a:latin typeface="Cambria Math" panose="02040503050406030204" pitchFamily="18" charset="0"/>
                              </a:rPr>
                            </m:ctrlPr>
                          </m:sSupPr>
                          <m:e>
                            <m:d>
                              <m:dPr>
                                <m:begChr m:val="["/>
                                <m:endChr m:val="]"/>
                                <m:ctrlPr>
                                  <a:rPr lang="en-US" sz="1600" i="1">
                                    <a:solidFill>
                                      <a:srgbClr val="000000"/>
                                    </a:solidFill>
                                    <a:latin typeface="Cambria Math" panose="02040503050406030204" pitchFamily="18" charset="0"/>
                                  </a:rPr>
                                </m:ctrlPr>
                              </m:dPr>
                              <m:e>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a:ea typeface="+mn-ea"/>
                                            <a:cs typeface="+mn-cs"/>
                                          </a:rPr>
                                          <m:t>𝑠</m:t>
                                        </m:r>
                                      </m:e>
                                      <m:sub>
                                        <m:r>
                                          <a:rPr lang="en-US" sz="1800" i="1" kern="1200">
                                            <a:solidFill>
                                              <a:schemeClr val="tx1"/>
                                            </a:solidFill>
                                            <a:effectLst/>
                                            <a:latin typeface="Cambria Math"/>
                                            <a:ea typeface="+mn-ea"/>
                                            <a:cs typeface="+mn-cs"/>
                                          </a:rPr>
                                          <m:t>1</m:t>
                                        </m:r>
                                      </m:sub>
                                      <m:sup>
                                        <m:r>
                                          <a:rPr lang="en-US" sz="1800" i="1" kern="1200">
                                            <a:solidFill>
                                              <a:schemeClr val="tx1"/>
                                            </a:solidFill>
                                            <a:effectLst/>
                                            <a:latin typeface="Cambria Math"/>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a:ea typeface="+mn-ea"/>
                                            <a:cs typeface="+mn-cs"/>
                                          </a:rPr>
                                          <m:t>𝑠</m:t>
                                        </m:r>
                                      </m:e>
                                      <m:sub>
                                        <m:r>
                                          <a:rPr lang="en-US" sz="1800" b="0" i="1" kern="1200">
                                            <a:solidFill>
                                              <a:schemeClr val="tx1"/>
                                            </a:solidFill>
                                            <a:effectLst/>
                                            <a:latin typeface="Cambria Math"/>
                                            <a:ea typeface="+mn-ea"/>
                                            <a:cs typeface="+mn-cs"/>
                                          </a:rPr>
                                          <m:t>2</m:t>
                                        </m:r>
                                      </m:sub>
                                      <m:sup>
                                        <m:r>
                                          <a:rPr lang="en-US" sz="1800" i="1" kern="1200">
                                            <a:solidFill>
                                              <a:schemeClr val="tx1"/>
                                            </a:solidFill>
                                            <a:effectLst/>
                                            <a:latin typeface="Cambria Math"/>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den>
                                </m:f>
                              </m:e>
                            </m:d>
                          </m:e>
                          <m:sup>
                            <m:r>
                              <a:rPr lang="en-US" sz="1600" i="1">
                                <a:solidFill>
                                  <a:srgbClr val="000000"/>
                                </a:solidFill>
                                <a:latin typeface="Cambria Math"/>
                              </a:rPr>
                              <m:t>2</m:t>
                            </m:r>
                          </m:sup>
                        </m:sSup>
                      </m:num>
                      <m:den>
                        <m:f>
                          <m:fPr>
                            <m:ctrlPr>
                              <a:rPr lang="en-US" sz="1600" i="1">
                                <a:solidFill>
                                  <a:srgbClr val="000000"/>
                                </a:solidFill>
                                <a:latin typeface="Cambria Math" panose="02040503050406030204" pitchFamily="18" charset="0"/>
                              </a:rPr>
                            </m:ctrlPr>
                          </m:fPr>
                          <m:num>
                            <m:sSup>
                              <m:sSupPr>
                                <m:ctrlPr>
                                  <a:rPr lang="en-US" sz="1800" i="1" kern="1200">
                                    <a:solidFill>
                                      <a:schemeClr val="tx1"/>
                                    </a:solidFill>
                                    <a:effectLst/>
                                    <a:latin typeface="Cambria Math" panose="02040503050406030204" pitchFamily="18" charset="0"/>
                                    <a:ea typeface="+mn-ea"/>
                                    <a:cs typeface="+mn-cs"/>
                                  </a:rPr>
                                </m:ctrlPr>
                              </m:sSupPr>
                              <m:e>
                                <m:d>
                                  <m:dPr>
                                    <m:begChr m:val="["/>
                                    <m:endChr m:val="]"/>
                                    <m:ctrlPr>
                                      <a:rPr lang="en-US" sz="1800" i="1" kern="1200">
                                        <a:solidFill>
                                          <a:schemeClr val="tx1"/>
                                        </a:solidFill>
                                        <a:effectLst/>
                                        <a:latin typeface="Cambria Math" panose="02040503050406030204" pitchFamily="18" charset="0"/>
                                        <a:ea typeface="+mn-ea"/>
                                        <a:cs typeface="+mn-cs"/>
                                      </a:rPr>
                                    </m:ctrlPr>
                                  </m:dPr>
                                  <m:e>
                                    <m:f>
                                      <m:fPr>
                                        <m:ctrlPr>
                                          <a:rPr lang="en-US" sz="1800" i="1" kern="1200">
                                            <a:solidFill>
                                              <a:schemeClr val="tx1"/>
                                            </a:solidFill>
                                            <a:effectLst/>
                                            <a:latin typeface="Cambria Math" panose="02040503050406030204" pitchFamily="18" charset="0"/>
                                            <a:ea typeface="+mn-ea"/>
                                            <a:cs typeface="+mn-cs"/>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a:ea typeface="+mn-ea"/>
                                                <a:cs typeface="+mn-cs"/>
                                              </a:rPr>
                                              <m:t>𝑠</m:t>
                                            </m:r>
                                          </m:e>
                                          <m:sub>
                                            <m:r>
                                              <a:rPr lang="en-US" sz="1800" i="1" kern="1200">
                                                <a:solidFill>
                                                  <a:schemeClr val="tx1"/>
                                                </a:solidFill>
                                                <a:effectLst/>
                                                <a:latin typeface="Cambria Math"/>
                                                <a:ea typeface="+mn-ea"/>
                                                <a:cs typeface="+mn-cs"/>
                                              </a:rPr>
                                              <m:t>1</m:t>
                                            </m:r>
                                          </m:sub>
                                          <m:sup>
                                            <m:r>
                                              <a:rPr lang="en-US" sz="1800" i="1" kern="1200">
                                                <a:solidFill>
                                                  <a:schemeClr val="tx1"/>
                                                </a:solidFill>
                                                <a:effectLst/>
                                                <a:latin typeface="Cambria Math"/>
                                                <a:ea typeface="+mn-ea"/>
                                                <a:cs typeface="+mn-cs"/>
                                              </a:rPr>
                                              <m:t>2</m:t>
                                            </m:r>
                                          </m:sup>
                                        </m:sSubSup>
                                      </m:num>
                                      <m:den>
                                        <m:sSub>
                                          <m:sSubPr>
                                            <m:ctrlPr>
                                              <a:rPr lang="en-US" sz="1800" i="1" kern="1200">
                                                <a:solidFill>
                                                  <a:schemeClr val="tx1"/>
                                                </a:solidFill>
                                                <a:effectLst/>
                                                <a:latin typeface="Cambria Math" panose="02040503050406030204" pitchFamily="18" charset="0"/>
                                                <a:ea typeface="+mn-ea"/>
                                                <a:cs typeface="+mn-cs"/>
                                              </a:rPr>
                                            </m:ctrlPr>
                                          </m:sSubPr>
                                          <m:e>
                                            <m:r>
                                              <a:rPr lang="en-US" sz="1800" i="1" kern="1200">
                                                <a:solidFill>
                                                  <a:schemeClr val="tx1"/>
                                                </a:solidFill>
                                                <a:effectLst/>
                                                <a:latin typeface="Cambria Math"/>
                                                <a:ea typeface="+mn-ea"/>
                                                <a:cs typeface="+mn-cs"/>
                                              </a:rPr>
                                              <m:t>𝑛</m:t>
                                            </m:r>
                                          </m:e>
                                          <m:sub>
                                            <m:r>
                                              <a:rPr lang="en-US" sz="1800" i="1" kern="1200">
                                                <a:solidFill>
                                                  <a:schemeClr val="tx1"/>
                                                </a:solidFill>
                                                <a:effectLst/>
                                                <a:latin typeface="Cambria Math"/>
                                                <a:ea typeface="+mn-ea"/>
                                                <a:cs typeface="+mn-cs"/>
                                              </a:rPr>
                                              <m:t>1</m:t>
                                            </m:r>
                                          </m:sub>
                                        </m:sSub>
                                      </m:den>
                                    </m:f>
                                  </m:e>
                                </m:d>
                              </m:e>
                              <m:sup>
                                <m:r>
                                  <a:rPr lang="en-US" sz="1800" i="1" kern="1200">
                                    <a:solidFill>
                                      <a:schemeClr val="tx1"/>
                                    </a:solidFill>
                                    <a:effectLst/>
                                    <a:latin typeface="Cambria Math"/>
                                    <a:ea typeface="+mn-ea"/>
                                    <a:cs typeface="+mn-cs"/>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r>
                              <a:rPr lang="en-US" sz="1600" i="1">
                                <a:solidFill>
                                  <a:srgbClr val="000000"/>
                                </a:solidFill>
                                <a:latin typeface="Cambria Math"/>
                              </a:rPr>
                              <m:t>−1</m:t>
                            </m:r>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800" i="1" kern="1200">
                                    <a:solidFill>
                                      <a:schemeClr val="tx1"/>
                                    </a:solidFill>
                                    <a:effectLst/>
                                    <a:latin typeface="Cambria Math" panose="02040503050406030204" pitchFamily="18" charset="0"/>
                                    <a:ea typeface="+mn-ea"/>
                                    <a:cs typeface="+mn-cs"/>
                                  </a:rPr>
                                </m:ctrlPr>
                              </m:sSupPr>
                              <m:e>
                                <m:d>
                                  <m:dPr>
                                    <m:begChr m:val="["/>
                                    <m:endChr m:val="]"/>
                                    <m:ctrlPr>
                                      <a:rPr lang="en-US" sz="1800" i="1" kern="1200">
                                        <a:solidFill>
                                          <a:schemeClr val="tx1"/>
                                        </a:solidFill>
                                        <a:effectLst/>
                                        <a:latin typeface="Cambria Math" panose="02040503050406030204" pitchFamily="18" charset="0"/>
                                        <a:ea typeface="+mn-ea"/>
                                        <a:cs typeface="+mn-cs"/>
                                      </a:rPr>
                                    </m:ctrlPr>
                                  </m:dPr>
                                  <m:e>
                                    <m:f>
                                      <m:fPr>
                                        <m:ctrlPr>
                                          <a:rPr lang="en-US" sz="1800" i="1" kern="1200">
                                            <a:solidFill>
                                              <a:schemeClr val="tx1"/>
                                            </a:solidFill>
                                            <a:effectLst/>
                                            <a:latin typeface="Cambria Math" panose="02040503050406030204" pitchFamily="18" charset="0"/>
                                            <a:ea typeface="+mn-ea"/>
                                            <a:cs typeface="+mn-cs"/>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a:ea typeface="+mn-ea"/>
                                                <a:cs typeface="+mn-cs"/>
                                              </a:rPr>
                                              <m:t>𝑠</m:t>
                                            </m:r>
                                          </m:e>
                                          <m:sub>
                                            <m:r>
                                              <a:rPr lang="en-US" sz="1800" b="0" i="1" kern="1200">
                                                <a:solidFill>
                                                  <a:schemeClr val="tx1"/>
                                                </a:solidFill>
                                                <a:effectLst/>
                                                <a:latin typeface="Cambria Math"/>
                                                <a:ea typeface="+mn-ea"/>
                                                <a:cs typeface="+mn-cs"/>
                                              </a:rPr>
                                              <m:t>2</m:t>
                                            </m:r>
                                          </m:sub>
                                          <m:sup>
                                            <m:r>
                                              <a:rPr lang="en-US" sz="1800" i="1" kern="1200">
                                                <a:solidFill>
                                                  <a:schemeClr val="tx1"/>
                                                </a:solidFill>
                                                <a:effectLst/>
                                                <a:latin typeface="Cambria Math"/>
                                                <a:ea typeface="+mn-ea"/>
                                                <a:cs typeface="+mn-cs"/>
                                              </a:rPr>
                                              <m:t>2</m:t>
                                            </m:r>
                                          </m:sup>
                                        </m:sSubSup>
                                      </m:num>
                                      <m:den>
                                        <m:sSub>
                                          <m:sSubPr>
                                            <m:ctrlPr>
                                              <a:rPr lang="en-US" sz="1800" i="1" kern="1200">
                                                <a:solidFill>
                                                  <a:schemeClr val="tx1"/>
                                                </a:solidFill>
                                                <a:effectLst/>
                                                <a:latin typeface="Cambria Math" panose="02040503050406030204" pitchFamily="18" charset="0"/>
                                                <a:ea typeface="+mn-ea"/>
                                                <a:cs typeface="+mn-cs"/>
                                              </a:rPr>
                                            </m:ctrlPr>
                                          </m:sSubPr>
                                          <m:e>
                                            <m:r>
                                              <a:rPr lang="en-US" sz="1800" i="1" kern="1200">
                                                <a:solidFill>
                                                  <a:schemeClr val="tx1"/>
                                                </a:solidFill>
                                                <a:effectLst/>
                                                <a:latin typeface="Cambria Math"/>
                                                <a:ea typeface="+mn-ea"/>
                                                <a:cs typeface="+mn-cs"/>
                                              </a:rPr>
                                              <m:t>𝑛</m:t>
                                            </m:r>
                                          </m:e>
                                          <m:sub>
                                            <m:r>
                                              <a:rPr lang="en-US" sz="1800" i="1" kern="1200">
                                                <a:solidFill>
                                                  <a:schemeClr val="tx1"/>
                                                </a:solidFill>
                                                <a:effectLst/>
                                                <a:latin typeface="Cambria Math"/>
                                                <a:ea typeface="+mn-ea"/>
                                                <a:cs typeface="+mn-cs"/>
                                              </a:rPr>
                                              <m:t>2</m:t>
                                            </m:r>
                                          </m:sub>
                                        </m:sSub>
                                      </m:den>
                                    </m:f>
                                  </m:e>
                                </m:d>
                              </m:e>
                              <m:sup>
                                <m:r>
                                  <a:rPr lang="en-US" sz="1800" i="1" kern="1200">
                                    <a:solidFill>
                                      <a:schemeClr val="tx1"/>
                                    </a:solidFill>
                                    <a:effectLst/>
                                    <a:latin typeface="Cambria Math"/>
                                    <a:ea typeface="+mn-ea"/>
                                    <a:cs typeface="+mn-cs"/>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r>
                              <a:rPr lang="en-US" sz="1600" i="1">
                                <a:solidFill>
                                  <a:srgbClr val="000000"/>
                                </a:solidFill>
                                <a:latin typeface="Cambria Math"/>
                              </a:rPr>
                              <m:t>−1</m:t>
                            </m:r>
                          </m:den>
                        </m:f>
                      </m:den>
                    </m:f>
                  </m:oMath>
                </m:oMathPara>
              </a14:m>
              <a:endParaRPr lang="en-US" sz="1600">
                <a:solidFill>
                  <a:srgbClr val="000000"/>
                </a:solidFill>
              </a:endParaRPr>
            </a:p>
          </xdr:txBody>
        </xdr:sp>
      </mc:Choice>
      <mc:Fallback xmlns="">
        <xdr:sp macro="" textlink="">
          <xdr:nvSpPr>
            <xdr:cNvPr id="3" name="TextBox 1"/>
            <xdr:cNvSpPr txBox="1"/>
          </xdr:nvSpPr>
          <xdr:spPr>
            <a:xfrm>
              <a:off x="11889921" y="2095500"/>
              <a:ext cx="3931881" cy="2203730"/>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kern="1200">
                  <a:solidFill>
                    <a:schemeClr val="tx1"/>
                  </a:solidFill>
                  <a:effectLst/>
                  <a:latin typeface="+mn-lt"/>
                  <a:ea typeface="+mn-ea"/>
                  <a:cs typeface="+mn-cs"/>
                </a:rPr>
                <a:t>Where the degrees of freedom for </a:t>
              </a:r>
              <a:r>
                <a:rPr lang="en-US" sz="1600" i="1" kern="1200">
                  <a:solidFill>
                    <a:schemeClr val="tx1"/>
                  </a:solidFill>
                  <a:effectLst/>
                  <a:latin typeface="+mn-lt"/>
                  <a:ea typeface="+mn-ea"/>
                  <a:cs typeface="+mn-cs"/>
                </a:rPr>
                <a:t>t</a:t>
              </a:r>
              <a:r>
                <a:rPr lang="en-US" sz="1600" i="1" kern="1200" baseline="-25000">
                  <a:solidFill>
                    <a:schemeClr val="tx1"/>
                  </a:solidFill>
                  <a:effectLst/>
                  <a:latin typeface="+mn-lt"/>
                  <a:ea typeface="+mn-ea"/>
                  <a:cs typeface="+mn-cs"/>
                </a:rPr>
                <a:t>a</a:t>
              </a:r>
              <a:r>
                <a:rPr lang="en-US" sz="1600" kern="1200" baseline="-25000">
                  <a:solidFill>
                    <a:schemeClr val="tx1"/>
                  </a:solidFill>
                  <a:effectLst/>
                  <a:latin typeface="+mn-lt"/>
                  <a:ea typeface="+mn-ea"/>
                  <a:cs typeface="+mn-cs"/>
                </a:rPr>
                <a:t>/2</a:t>
              </a:r>
              <a:r>
                <a:rPr lang="en-US" sz="1600" kern="1200">
                  <a:solidFill>
                    <a:schemeClr val="tx1"/>
                  </a:solidFill>
                  <a:effectLst/>
                  <a:latin typeface="+mn-lt"/>
                  <a:ea typeface="+mn-ea"/>
                  <a:cs typeface="+mn-cs"/>
                </a:rPr>
                <a:t> are:</a:t>
              </a:r>
              <a:endParaRPr lang="en-US" sz="1600">
                <a:effectLst/>
              </a:endParaRPr>
            </a:p>
            <a:p>
              <a:endParaRPr lang="en-US" sz="1600" i="1">
                <a:solidFill>
                  <a:srgbClr val="000000"/>
                </a:solidFill>
                <a:latin typeface="Cambria Math"/>
              </a:endParaRPr>
            </a:p>
            <a:p>
              <a:pPr/>
              <a:r>
                <a:rPr lang="en-US" sz="1600" i="0">
                  <a:solidFill>
                    <a:srgbClr val="000000"/>
                  </a:solidFill>
                  <a:latin typeface="Cambria Math"/>
                </a:rPr>
                <a:t>𝑑𝑓=</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a:ea typeface="+mn-ea"/>
                  <a:cs typeface="+mn-cs"/>
                </a:rPr>
                <a:t>𝑠</a:t>
              </a:r>
              <a:r>
                <a:rPr lang="en-US" sz="1800" b="0" i="0" kern="1200">
                  <a:solidFill>
                    <a:schemeClr val="tx1"/>
                  </a:solidFill>
                  <a:effectLst/>
                  <a:latin typeface="Cambria Math" panose="02040503050406030204" pitchFamily="18" charset="0"/>
                  <a:ea typeface="+mn-ea"/>
                  <a:cs typeface="+mn-cs"/>
                </a:rPr>
                <a:t>_</a:t>
              </a:r>
              <a:r>
                <a:rPr lang="en-US" sz="1800" i="0" kern="1200">
                  <a:solidFill>
                    <a:schemeClr val="tx1"/>
                  </a:solidFill>
                  <a:effectLst/>
                  <a:latin typeface="Cambria Math"/>
                  <a:ea typeface="+mn-ea"/>
                  <a:cs typeface="+mn-cs"/>
                </a:rPr>
                <a:t>1</a:t>
              </a:r>
              <a:r>
                <a:rPr lang="en-US" sz="180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a:t>
              </a:r>
              <a:r>
                <a:rPr lang="en-US" sz="1600" i="0">
                  <a:solidFill>
                    <a:srgbClr val="000000"/>
                  </a:solidFill>
                  <a:latin typeface="Cambria Math" panose="02040503050406030204" pitchFamily="18" charset="0"/>
                </a:rPr>
                <a:t> </a:t>
              </a:r>
              <a:r>
                <a:rPr lang="en-US" sz="1600" i="0">
                  <a:solidFill>
                    <a:srgbClr val="000000"/>
                  </a:solidFill>
                  <a:latin typeface="Cambria Math"/>
                </a:rPr>
                <a:t>+</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a:ea typeface="+mn-ea"/>
                  <a:cs typeface="+mn-cs"/>
                </a:rPr>
                <a:t>𝑠</a:t>
              </a:r>
              <a:r>
                <a:rPr lang="en-US" sz="1800" b="0" i="0" kern="1200">
                  <a:solidFill>
                    <a:schemeClr val="tx1"/>
                  </a:solidFill>
                  <a:effectLst/>
                  <a:latin typeface="Cambria Math" panose="02040503050406030204" pitchFamily="18" charset="0"/>
                  <a:ea typeface="+mn-ea"/>
                  <a:cs typeface="+mn-cs"/>
                </a:rPr>
                <a:t>_</a:t>
              </a:r>
              <a:r>
                <a:rPr lang="en-US" sz="1800" b="0" i="0" kern="1200">
                  <a:solidFill>
                    <a:schemeClr val="tx1"/>
                  </a:solidFill>
                  <a:effectLst/>
                  <a:latin typeface="Cambria Math"/>
                  <a:ea typeface="+mn-ea"/>
                  <a:cs typeface="+mn-cs"/>
                </a:rPr>
                <a:t>2</a:t>
              </a:r>
              <a:r>
                <a:rPr lang="en-US" sz="1800" b="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a:t>
              </a:r>
              <a:r>
                <a:rPr lang="en-US" sz="1600" i="0">
                  <a:solidFill>
                    <a:srgbClr val="000000"/>
                  </a:solidFill>
                  <a:latin typeface="Cambria Math" panose="02040503050406030204" pitchFamily="18" charset="0"/>
                </a:rPr>
                <a:t> ]^</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800" i="0" kern="1200">
                  <a:solidFill>
                    <a:schemeClr val="tx1"/>
                  </a:solidFill>
                  <a:effectLst/>
                  <a:latin typeface="Cambria Math" panose="02040503050406030204" pitchFamily="18" charset="0"/>
                  <a:ea typeface="+mn-ea"/>
                  <a:cs typeface="+mn-cs"/>
                </a:rPr>
                <a:t>[(</a:t>
              </a:r>
              <a:r>
                <a:rPr lang="en-US" sz="1800" b="0" i="0" kern="1200">
                  <a:solidFill>
                    <a:schemeClr val="tx1"/>
                  </a:solidFill>
                  <a:effectLst/>
                  <a:latin typeface="Cambria Math"/>
                  <a:ea typeface="+mn-ea"/>
                  <a:cs typeface="+mn-cs"/>
                </a:rPr>
                <a:t>𝑠</a:t>
              </a:r>
              <a:r>
                <a:rPr lang="en-US" sz="1800" b="0" i="0" kern="1200">
                  <a:solidFill>
                    <a:schemeClr val="tx1"/>
                  </a:solidFill>
                  <a:effectLst/>
                  <a:latin typeface="Cambria Math" panose="02040503050406030204" pitchFamily="18" charset="0"/>
                  <a:ea typeface="+mn-ea"/>
                  <a:cs typeface="+mn-cs"/>
                </a:rPr>
                <a:t>_</a:t>
              </a:r>
              <a:r>
                <a:rPr lang="en-US" sz="1800" i="0" kern="1200">
                  <a:solidFill>
                    <a:schemeClr val="tx1"/>
                  </a:solidFill>
                  <a:effectLst/>
                  <a:latin typeface="Cambria Math"/>
                  <a:ea typeface="+mn-ea"/>
                  <a:cs typeface="+mn-cs"/>
                </a:rPr>
                <a:t>1</a:t>
              </a:r>
              <a:r>
                <a:rPr lang="en-US" sz="180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2</a:t>
              </a:r>
              <a:r>
                <a:rPr lang="en-US" sz="180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𝑛</a:t>
              </a:r>
              <a:r>
                <a:rPr lang="en-US" sz="1800" i="0" kern="1200">
                  <a:solidFill>
                    <a:schemeClr val="tx1"/>
                  </a:solidFill>
                  <a:effectLst/>
                  <a:latin typeface="Cambria Math" panose="02040503050406030204" pitchFamily="18" charset="0"/>
                  <a:ea typeface="+mn-ea"/>
                  <a:cs typeface="+mn-cs"/>
                </a:rPr>
                <a:t>_</a:t>
              </a:r>
              <a:r>
                <a:rPr lang="en-US" sz="1800" i="0" kern="1200">
                  <a:solidFill>
                    <a:schemeClr val="tx1"/>
                  </a:solidFill>
                  <a:effectLst/>
                  <a:latin typeface="Cambria Math"/>
                  <a:ea typeface="+mn-ea"/>
                  <a:cs typeface="+mn-cs"/>
                </a:rPr>
                <a:t>1</a:t>
              </a:r>
              <a:r>
                <a:rPr lang="en-US" sz="1800" i="0" kern="1200">
                  <a:solidFill>
                    <a:schemeClr val="tx1"/>
                  </a:solidFill>
                  <a:effectLst/>
                  <a:latin typeface="Cambria Math" panose="02040503050406030204" pitchFamily="18" charset="0"/>
                  <a:ea typeface="+mn-ea"/>
                  <a:cs typeface="+mn-cs"/>
                </a:rPr>
                <a:t> ]^</a:t>
              </a:r>
              <a:r>
                <a:rPr lang="en-US" sz="1800" i="0" kern="1200">
                  <a:solidFill>
                    <a:schemeClr val="tx1"/>
                  </a:solidFill>
                  <a:effectLst/>
                  <a:latin typeface="Cambria Math"/>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1−1</a:t>
              </a:r>
              <a:r>
                <a:rPr lang="en-US" sz="1600" i="0">
                  <a:solidFill>
                    <a:srgbClr val="000000"/>
                  </a:solidFill>
                  <a:latin typeface="Cambria Math" panose="02040503050406030204" pitchFamily="18" charset="0"/>
                </a:rPr>
                <a:t>)</a:t>
              </a:r>
              <a:r>
                <a:rPr lang="en-US" sz="1600" i="0">
                  <a:solidFill>
                    <a:srgbClr val="000000"/>
                  </a:solidFill>
                  <a:latin typeface="Cambria Math"/>
                </a:rPr>
                <a:t>+</a:t>
              </a:r>
              <a:r>
                <a:rPr lang="en-US" sz="1800" i="0" kern="1200">
                  <a:solidFill>
                    <a:schemeClr val="tx1"/>
                  </a:solidFill>
                  <a:effectLst/>
                  <a:latin typeface="Cambria Math" panose="02040503050406030204" pitchFamily="18" charset="0"/>
                  <a:ea typeface="+mn-ea"/>
                  <a:cs typeface="+mn-cs"/>
                </a:rPr>
                <a:t>[(</a:t>
              </a:r>
              <a:r>
                <a:rPr lang="en-US" sz="1800" b="0" i="0" kern="1200">
                  <a:solidFill>
                    <a:schemeClr val="tx1"/>
                  </a:solidFill>
                  <a:effectLst/>
                  <a:latin typeface="Cambria Math"/>
                  <a:ea typeface="+mn-ea"/>
                  <a:cs typeface="+mn-cs"/>
                </a:rPr>
                <a:t>𝑠</a:t>
              </a:r>
              <a:r>
                <a:rPr lang="en-US" sz="1800" b="0" i="0" kern="1200">
                  <a:solidFill>
                    <a:schemeClr val="tx1"/>
                  </a:solidFill>
                  <a:effectLst/>
                  <a:latin typeface="Cambria Math" panose="02040503050406030204" pitchFamily="18" charset="0"/>
                  <a:ea typeface="+mn-ea"/>
                  <a:cs typeface="+mn-cs"/>
                </a:rPr>
                <a:t>_</a:t>
              </a:r>
              <a:r>
                <a:rPr lang="en-US" sz="1800" b="0" i="0" kern="1200">
                  <a:solidFill>
                    <a:schemeClr val="tx1"/>
                  </a:solidFill>
                  <a:effectLst/>
                  <a:latin typeface="Cambria Math"/>
                  <a:ea typeface="+mn-ea"/>
                  <a:cs typeface="+mn-cs"/>
                </a:rPr>
                <a:t>2</a:t>
              </a:r>
              <a:r>
                <a:rPr lang="en-US" sz="1800" b="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2</a:t>
              </a:r>
              <a:r>
                <a:rPr lang="en-US" sz="180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𝑛</a:t>
              </a:r>
              <a:r>
                <a:rPr lang="en-US" sz="1800" i="0" kern="1200">
                  <a:solidFill>
                    <a:schemeClr val="tx1"/>
                  </a:solidFill>
                  <a:effectLst/>
                  <a:latin typeface="Cambria Math" panose="02040503050406030204" pitchFamily="18" charset="0"/>
                  <a:ea typeface="+mn-ea"/>
                  <a:cs typeface="+mn-cs"/>
                </a:rPr>
                <a:t>_</a:t>
              </a:r>
              <a:r>
                <a:rPr lang="en-US" sz="1800" i="0" kern="1200">
                  <a:solidFill>
                    <a:schemeClr val="tx1"/>
                  </a:solidFill>
                  <a:effectLst/>
                  <a:latin typeface="Cambria Math"/>
                  <a:ea typeface="+mn-ea"/>
                  <a:cs typeface="+mn-cs"/>
                </a:rPr>
                <a:t>2</a:t>
              </a:r>
              <a:r>
                <a:rPr lang="en-US" sz="1800" i="0" kern="1200">
                  <a:solidFill>
                    <a:schemeClr val="tx1"/>
                  </a:solidFill>
                  <a:effectLst/>
                  <a:latin typeface="Cambria Math" panose="02040503050406030204" pitchFamily="18" charset="0"/>
                  <a:ea typeface="+mn-ea"/>
                  <a:cs typeface="+mn-cs"/>
                </a:rPr>
                <a:t> ]^</a:t>
              </a:r>
              <a:r>
                <a:rPr lang="en-US" sz="1800" i="0" kern="1200">
                  <a:solidFill>
                    <a:schemeClr val="tx1"/>
                  </a:solidFill>
                  <a:effectLst/>
                  <a:latin typeface="Cambria Math"/>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2−1</a:t>
              </a:r>
              <a:r>
                <a:rPr lang="en-US" sz="1600" i="0">
                  <a:solidFill>
                    <a:srgbClr val="000000"/>
                  </a:solidFill>
                  <a:latin typeface="Cambria Math" panose="02040503050406030204" pitchFamily="18" charset="0"/>
                </a:rPr>
                <a:t>))</a:t>
              </a:r>
              <a:endParaRPr lang="en-US" sz="1600">
                <a:solidFill>
                  <a:srgbClr val="000000"/>
                </a:solidFill>
              </a:endParaRPr>
            </a:p>
          </xdr:txBody>
        </xdr:sp>
      </mc:Fallback>
    </mc:AlternateContent>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4556</xdr:colOff>
      <xdr:row>1</xdr:row>
      <xdr:rowOff>0</xdr:rowOff>
    </xdr:from>
    <xdr:to>
      <xdr:col>23</xdr:col>
      <xdr:colOff>112227</xdr:colOff>
      <xdr:row>4</xdr:row>
      <xdr:rowOff>11782</xdr:rowOff>
    </xdr:to>
    <mc:AlternateContent xmlns:mc="http://schemas.openxmlformats.org/markup-compatibility/2006" xmlns:a14="http://schemas.microsoft.com/office/drawing/2010/main">
      <mc:Choice Requires="a14">
        <xdr:sp macro="" textlink="">
          <xdr:nvSpPr>
            <xdr:cNvPr id="2" name="TextBox 1"/>
            <xdr:cNvSpPr txBox="1"/>
          </xdr:nvSpPr>
          <xdr:spPr>
            <a:xfrm>
              <a:off x="11080770" y="190500"/>
              <a:ext cx="6230886" cy="800996"/>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pPr/>
              <a14:m>
                <m:oMathPara xmlns:m="http://schemas.openxmlformats.org/officeDocument/2006/math">
                  <m:oMathParaPr>
                    <m:jc m:val="centerGroup"/>
                  </m:oMathParaPr>
                  <m:oMath xmlns:m="http://schemas.openxmlformats.org/officeDocument/2006/math">
                    <m:acc>
                      <m:accPr>
                        <m:chr m:val="̅"/>
                        <m:ctrlPr>
                          <a:rPr lang="en-US" sz="2400" b="0" i="1">
                            <a:solidFill>
                              <a:srgbClr val="000000"/>
                            </a:solidFill>
                            <a:effectLst/>
                            <a:latin typeface="Cambria Math" panose="02040503050406030204" pitchFamily="18" charset="0"/>
                          </a:rPr>
                        </m:ctrlPr>
                      </m:accPr>
                      <m:e>
                        <m:r>
                          <a:rPr lang="en-US" sz="2200" b="0" i="1" kern="1200">
                            <a:solidFill>
                              <a:schemeClr val="tx1"/>
                            </a:solidFill>
                            <a:effectLst/>
                            <a:latin typeface="Cambria Math"/>
                            <a:ea typeface="+mn-ea"/>
                            <a:cs typeface="+mn-cs"/>
                          </a:rPr>
                          <m:t>𝑑</m:t>
                        </m:r>
                      </m:e>
                    </m:acc>
                    <m:r>
                      <a:rPr lang="en-US" sz="2400" b="0" i="1">
                        <a:solidFill>
                          <a:srgbClr val="000000"/>
                        </a:solidFill>
                        <a:effectLst/>
                        <a:latin typeface="Cambria Math"/>
                      </a:rPr>
                      <m:t>=</m:t>
                    </m:r>
                    <m:f>
                      <m:fPr>
                        <m:ctrlPr>
                          <a:rPr lang="en-US" sz="2400" b="0" i="1">
                            <a:solidFill>
                              <a:srgbClr val="000000"/>
                            </a:solidFill>
                            <a:effectLst/>
                            <a:latin typeface="Cambria Math" panose="02040503050406030204" pitchFamily="18" charset="0"/>
                          </a:rPr>
                        </m:ctrlPr>
                      </m:fPr>
                      <m:num>
                        <m:nary>
                          <m:naryPr>
                            <m:chr m:val="∑"/>
                            <m:subHide m:val="on"/>
                            <m:supHide m:val="on"/>
                            <m:ctrlPr>
                              <a:rPr lang="en-US" sz="2400" b="0" i="1">
                                <a:solidFill>
                                  <a:srgbClr val="000000"/>
                                </a:solidFill>
                                <a:effectLst/>
                                <a:latin typeface="Cambria Math" panose="02040503050406030204" pitchFamily="18" charset="0"/>
                              </a:rPr>
                            </m:ctrlPr>
                          </m:naryPr>
                          <m:sub/>
                          <m:sup/>
                          <m:e>
                            <m:sSub>
                              <m:sSubPr>
                                <m:ctrlPr>
                                  <a:rPr lang="en-US" sz="2400" b="0" i="1">
                                    <a:solidFill>
                                      <a:srgbClr val="000000"/>
                                    </a:solidFill>
                                    <a:effectLst/>
                                    <a:latin typeface="Cambria Math" panose="02040503050406030204" pitchFamily="18" charset="0"/>
                                  </a:rPr>
                                </m:ctrlPr>
                              </m:sSubPr>
                              <m:e>
                                <m:r>
                                  <a:rPr lang="en-US" sz="2400" b="0" i="1">
                                    <a:solidFill>
                                      <a:srgbClr val="000000"/>
                                    </a:solidFill>
                                    <a:effectLst/>
                                    <a:latin typeface="Cambria Math"/>
                                  </a:rPr>
                                  <m:t>𝑑</m:t>
                                </m:r>
                              </m:e>
                              <m:sub>
                                <m:r>
                                  <a:rPr lang="en-US" sz="2400" b="0" i="1">
                                    <a:solidFill>
                                      <a:srgbClr val="000000"/>
                                    </a:solidFill>
                                    <a:effectLst/>
                                    <a:latin typeface="Cambria Math"/>
                                  </a:rPr>
                                  <m:t>𝑖</m:t>
                                </m:r>
                              </m:sub>
                            </m:sSub>
                          </m:e>
                        </m:nary>
                      </m:num>
                      <m:den>
                        <m:r>
                          <a:rPr lang="en-US" sz="2400" b="0" i="1">
                            <a:solidFill>
                              <a:srgbClr val="000000"/>
                            </a:solidFill>
                            <a:effectLst/>
                            <a:latin typeface="Cambria Math"/>
                          </a:rPr>
                          <m:t>𝑛</m:t>
                        </m:r>
                      </m:den>
                    </m:f>
                    <m:r>
                      <a:rPr lang="en-US" sz="2400" b="0" i="1">
                        <a:solidFill>
                          <a:srgbClr val="000000"/>
                        </a:solidFill>
                        <a:effectLst/>
                        <a:latin typeface="Cambria Math"/>
                      </a:rPr>
                      <m:t>=</m:t>
                    </m:r>
                    <m:r>
                      <a:rPr lang="en-US" sz="2400" b="0" i="1">
                        <a:solidFill>
                          <a:srgbClr val="000000"/>
                        </a:solidFill>
                        <a:effectLst/>
                        <a:latin typeface="Cambria Math" panose="02040503050406030204" pitchFamily="18" charset="0"/>
                      </a:rPr>
                      <m:t>𝑆𝑎𝑚𝑝𝑙𝑒</m:t>
                    </m:r>
                    <m:r>
                      <a:rPr lang="en-US" sz="2400" b="0" i="1">
                        <a:solidFill>
                          <a:srgbClr val="000000"/>
                        </a:solidFill>
                        <a:effectLst/>
                        <a:latin typeface="Cambria Math" panose="02040503050406030204" pitchFamily="18" charset="0"/>
                      </a:rPr>
                      <m:t> </m:t>
                    </m:r>
                    <m:r>
                      <a:rPr lang="en-US" sz="2400" b="0" i="1">
                        <a:solidFill>
                          <a:srgbClr val="000000"/>
                        </a:solidFill>
                        <a:effectLst/>
                        <a:latin typeface="Cambria Math" panose="02040503050406030204" pitchFamily="18" charset="0"/>
                      </a:rPr>
                      <m:t>𝑀𝑒𝑎𝑛</m:t>
                    </m:r>
                    <m:r>
                      <a:rPr lang="en-US" sz="2400" b="0" i="1">
                        <a:solidFill>
                          <a:srgbClr val="000000"/>
                        </a:solidFill>
                        <a:effectLst/>
                        <a:latin typeface="Cambria Math" panose="02040503050406030204" pitchFamily="18" charset="0"/>
                      </a:rPr>
                      <m:t> </m:t>
                    </m:r>
                    <m:r>
                      <a:rPr lang="en-US" sz="2400" b="0" i="1">
                        <a:solidFill>
                          <a:srgbClr val="000000"/>
                        </a:solidFill>
                        <a:effectLst/>
                        <a:latin typeface="Cambria Math" panose="02040503050406030204" pitchFamily="18" charset="0"/>
                      </a:rPr>
                      <m:t>𝑜𝑓</m:t>
                    </m:r>
                    <m:r>
                      <a:rPr lang="en-US" sz="2400" b="0" i="1">
                        <a:solidFill>
                          <a:srgbClr val="000000"/>
                        </a:solidFill>
                        <a:effectLst/>
                        <a:latin typeface="Cambria Math" panose="02040503050406030204" pitchFamily="18" charset="0"/>
                      </a:rPr>
                      <m:t> </m:t>
                    </m:r>
                    <m:r>
                      <a:rPr lang="en-US" sz="2400" b="0" i="1">
                        <a:solidFill>
                          <a:srgbClr val="000000"/>
                        </a:solidFill>
                        <a:effectLst/>
                        <a:latin typeface="Cambria Math" panose="02040503050406030204" pitchFamily="18" charset="0"/>
                      </a:rPr>
                      <m:t>𝐷𝑖𝑓𝑓𝑒𝑟𝑒𝑛𝑐𝑒𝑠</m:t>
                    </m:r>
                  </m:oMath>
                </m:oMathPara>
              </a14:m>
              <a:endParaRPr lang="en-US" sz="2400">
                <a:solidFill>
                  <a:srgbClr val="000000"/>
                </a:solidFill>
                <a:effectLst/>
              </a:endParaRPr>
            </a:p>
          </xdr:txBody>
        </xdr:sp>
      </mc:Choice>
      <mc:Fallback xmlns="">
        <xdr:sp macro="" textlink="">
          <xdr:nvSpPr>
            <xdr:cNvPr id="2" name="TextBox 1"/>
            <xdr:cNvSpPr txBox="1"/>
          </xdr:nvSpPr>
          <xdr:spPr>
            <a:xfrm>
              <a:off x="11080770" y="190500"/>
              <a:ext cx="6230886" cy="800996"/>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pPr/>
              <a:r>
                <a:rPr lang="en-US" sz="2200" b="0" i="0" kern="1200">
                  <a:solidFill>
                    <a:schemeClr val="tx1"/>
                  </a:solidFill>
                  <a:effectLst/>
                  <a:latin typeface="Cambria Math"/>
                  <a:ea typeface="+mn-ea"/>
                  <a:cs typeface="+mn-cs"/>
                </a:rPr>
                <a:t>𝑑</a:t>
              </a:r>
              <a:r>
                <a:rPr lang="en-US" sz="2400" b="0" i="0" kern="1200">
                  <a:solidFill>
                    <a:srgbClr val="000000"/>
                  </a:solidFill>
                  <a:effectLst/>
                  <a:latin typeface="Cambria Math" panose="02040503050406030204" pitchFamily="18" charset="0"/>
                  <a:ea typeface="+mn-ea"/>
                  <a:cs typeface="+mn-cs"/>
                </a:rPr>
                <a:t> ̅</a:t>
              </a:r>
              <a:r>
                <a:rPr lang="en-US" sz="2400" b="0" i="0">
                  <a:solidFill>
                    <a:srgbClr val="000000"/>
                  </a:solidFill>
                  <a:effectLst/>
                  <a:latin typeface="Cambria Math"/>
                </a:rPr>
                <a:t>=</a:t>
              </a:r>
              <a:r>
                <a:rPr lang="en-US" sz="2400" b="0" i="0">
                  <a:solidFill>
                    <a:srgbClr val="000000"/>
                  </a:solidFill>
                  <a:effectLst/>
                  <a:latin typeface="Cambria Math" panose="02040503050406030204" pitchFamily="18" charset="0"/>
                </a:rPr>
                <a:t>(∑▒</a:t>
              </a:r>
              <a:r>
                <a:rPr lang="en-US" sz="2400" b="0" i="0">
                  <a:solidFill>
                    <a:srgbClr val="000000"/>
                  </a:solidFill>
                  <a:effectLst/>
                  <a:latin typeface="Cambria Math"/>
                </a:rPr>
                <a:t>𝑑</a:t>
              </a:r>
              <a:r>
                <a:rPr lang="en-US" sz="2400" b="0" i="0">
                  <a:solidFill>
                    <a:srgbClr val="000000"/>
                  </a:solidFill>
                  <a:effectLst/>
                  <a:latin typeface="Cambria Math" panose="02040503050406030204" pitchFamily="18" charset="0"/>
                </a:rPr>
                <a:t>_</a:t>
              </a:r>
              <a:r>
                <a:rPr lang="en-US" sz="2400" b="0" i="0">
                  <a:solidFill>
                    <a:srgbClr val="000000"/>
                  </a:solidFill>
                  <a:effectLst/>
                  <a:latin typeface="Cambria Math"/>
                </a:rPr>
                <a:t>𝑖</a:t>
              </a:r>
              <a:r>
                <a:rPr lang="en-US" sz="2400" b="0" i="0">
                  <a:solidFill>
                    <a:srgbClr val="000000"/>
                  </a:solidFill>
                  <a:effectLst/>
                  <a:latin typeface="Cambria Math" panose="02040503050406030204" pitchFamily="18" charset="0"/>
                </a:rPr>
                <a:t> )/</a:t>
              </a:r>
              <a:r>
                <a:rPr lang="en-US" sz="2400" b="0" i="0">
                  <a:solidFill>
                    <a:srgbClr val="000000"/>
                  </a:solidFill>
                  <a:effectLst/>
                  <a:latin typeface="Cambria Math"/>
                </a:rPr>
                <a:t>𝑛=</a:t>
              </a:r>
              <a:r>
                <a:rPr lang="en-US" sz="2400" b="0" i="0">
                  <a:solidFill>
                    <a:srgbClr val="000000"/>
                  </a:solidFill>
                  <a:effectLst/>
                  <a:latin typeface="Cambria Math" panose="02040503050406030204" pitchFamily="18" charset="0"/>
                </a:rPr>
                <a:t>𝑆𝑎𝑚𝑝𝑙𝑒 𝑀𝑒𝑎𝑛 𝑜𝑓 𝐷𝑖𝑓𝑓𝑒𝑟𝑒𝑛𝑐𝑒𝑠</a:t>
              </a:r>
              <a:endParaRPr lang="en-US" sz="2400">
                <a:solidFill>
                  <a:srgbClr val="000000"/>
                </a:solidFill>
                <a:effectLst/>
              </a:endParaRPr>
            </a:p>
          </xdr:txBody>
        </xdr:sp>
      </mc:Fallback>
    </mc:AlternateContent>
    <xdr:clientData/>
  </xdr:twoCellAnchor>
  <xdr:twoCellAnchor>
    <xdr:from>
      <xdr:col>13</xdr:col>
      <xdr:colOff>0</xdr:colOff>
      <xdr:row>4</xdr:row>
      <xdr:rowOff>138793</xdr:rowOff>
    </xdr:from>
    <xdr:to>
      <xdr:col>24</xdr:col>
      <xdr:colOff>266699</xdr:colOff>
      <xdr:row>11</xdr:row>
      <xdr:rowOff>177961</xdr:rowOff>
    </xdr:to>
    <mc:AlternateContent xmlns:mc="http://schemas.openxmlformats.org/markup-compatibility/2006" xmlns:a14="http://schemas.microsoft.com/office/drawing/2010/main">
      <mc:Choice Requires="a14">
        <xdr:sp macro="" textlink="">
          <xdr:nvSpPr>
            <xdr:cNvPr id="3" name="TextBox 2"/>
            <xdr:cNvSpPr txBox="1"/>
          </xdr:nvSpPr>
          <xdr:spPr>
            <a:xfrm>
              <a:off x="11076214" y="1118507"/>
              <a:ext cx="7002235" cy="1413490"/>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US" sz="2400" i="1">
                            <a:solidFill>
                              <a:srgbClr val="000000"/>
                            </a:solidFill>
                            <a:effectLst/>
                            <a:latin typeface="Cambria Math" panose="02040503050406030204" pitchFamily="18" charset="0"/>
                          </a:rPr>
                        </m:ctrlPr>
                      </m:sSubPr>
                      <m:e>
                        <m:r>
                          <a:rPr lang="en-US" sz="2400" b="0" i="1">
                            <a:solidFill>
                              <a:srgbClr val="000000"/>
                            </a:solidFill>
                            <a:effectLst/>
                            <a:latin typeface="Cambria Math"/>
                          </a:rPr>
                          <m:t>𝑠</m:t>
                        </m:r>
                      </m:e>
                      <m:sub>
                        <m:r>
                          <a:rPr lang="en-US" sz="2400" i="1">
                            <a:solidFill>
                              <a:srgbClr val="000000"/>
                            </a:solidFill>
                            <a:effectLst/>
                            <a:latin typeface="Cambria Math"/>
                          </a:rPr>
                          <m:t>𝑑</m:t>
                        </m:r>
                      </m:sub>
                    </m:sSub>
                    <m:r>
                      <a:rPr lang="en-US" sz="2400" b="0" i="1">
                        <a:solidFill>
                          <a:srgbClr val="000000"/>
                        </a:solidFill>
                        <a:effectLst/>
                        <a:latin typeface="Cambria Math"/>
                      </a:rPr>
                      <m:t>=</m:t>
                    </m:r>
                    <m:rad>
                      <m:radPr>
                        <m:degHide m:val="on"/>
                        <m:ctrlPr>
                          <a:rPr lang="en-US" sz="2400" b="0" i="1">
                            <a:solidFill>
                              <a:srgbClr val="000000"/>
                            </a:solidFill>
                            <a:effectLst/>
                            <a:latin typeface="Cambria Math" panose="02040503050406030204" pitchFamily="18" charset="0"/>
                          </a:rPr>
                        </m:ctrlPr>
                      </m:radPr>
                      <m:deg/>
                      <m:e>
                        <m:f>
                          <m:fPr>
                            <m:ctrlPr>
                              <a:rPr lang="en-US" sz="2400" b="0" i="1">
                                <a:solidFill>
                                  <a:srgbClr val="000000"/>
                                </a:solidFill>
                                <a:effectLst/>
                                <a:latin typeface="Cambria Math" panose="02040503050406030204" pitchFamily="18" charset="0"/>
                              </a:rPr>
                            </m:ctrlPr>
                          </m:fPr>
                          <m:num>
                            <m:nary>
                              <m:naryPr>
                                <m:chr m:val="∑"/>
                                <m:subHide m:val="on"/>
                                <m:supHide m:val="on"/>
                                <m:ctrlPr>
                                  <a:rPr lang="en-US" sz="2400" b="0" i="1">
                                    <a:solidFill>
                                      <a:srgbClr val="000000"/>
                                    </a:solidFill>
                                    <a:effectLst/>
                                    <a:latin typeface="Cambria Math" panose="02040503050406030204" pitchFamily="18" charset="0"/>
                                  </a:rPr>
                                </m:ctrlPr>
                              </m:naryPr>
                              <m:sub/>
                              <m:sup/>
                              <m:e>
                                <m:sSup>
                                  <m:sSupPr>
                                    <m:ctrlPr>
                                      <a:rPr lang="en-US" sz="2400" b="0" i="1">
                                        <a:solidFill>
                                          <a:srgbClr val="000000"/>
                                        </a:solidFill>
                                        <a:effectLst/>
                                        <a:latin typeface="Cambria Math" panose="02040503050406030204" pitchFamily="18" charset="0"/>
                                      </a:rPr>
                                    </m:ctrlPr>
                                  </m:sSupPr>
                                  <m:e>
                                    <m:d>
                                      <m:dPr>
                                        <m:ctrlPr>
                                          <a:rPr lang="en-US" sz="2400" b="0" i="1">
                                            <a:solidFill>
                                              <a:srgbClr val="000000"/>
                                            </a:solidFill>
                                            <a:effectLst/>
                                            <a:latin typeface="Cambria Math" panose="02040503050406030204" pitchFamily="18" charset="0"/>
                                          </a:rPr>
                                        </m:ctrlPr>
                                      </m:dPr>
                                      <m:e>
                                        <m:sSub>
                                          <m:sSubPr>
                                            <m:ctrlPr>
                                              <a:rPr lang="en-US" sz="2400" b="0" i="1">
                                                <a:solidFill>
                                                  <a:srgbClr val="000000"/>
                                                </a:solidFill>
                                                <a:effectLst/>
                                                <a:latin typeface="Cambria Math" panose="02040503050406030204" pitchFamily="18" charset="0"/>
                                              </a:rPr>
                                            </m:ctrlPr>
                                          </m:sSubPr>
                                          <m:e>
                                            <m:r>
                                              <a:rPr lang="en-US" sz="2400" b="0" i="1">
                                                <a:solidFill>
                                                  <a:srgbClr val="000000"/>
                                                </a:solidFill>
                                                <a:effectLst/>
                                                <a:latin typeface="Cambria Math"/>
                                              </a:rPr>
                                              <m:t>𝑑</m:t>
                                            </m:r>
                                          </m:e>
                                          <m:sub>
                                            <m:r>
                                              <a:rPr lang="en-US" sz="2400" b="0" i="1">
                                                <a:solidFill>
                                                  <a:srgbClr val="000000"/>
                                                </a:solidFill>
                                                <a:effectLst/>
                                                <a:latin typeface="Cambria Math"/>
                                              </a:rPr>
                                              <m:t>𝑖</m:t>
                                            </m:r>
                                          </m:sub>
                                        </m:sSub>
                                        <m:r>
                                          <a:rPr lang="en-US" sz="2400" b="0" i="1">
                                            <a:solidFill>
                                              <a:srgbClr val="000000"/>
                                            </a:solidFill>
                                            <a:effectLst/>
                                            <a:latin typeface="Cambria Math"/>
                                          </a:rPr>
                                          <m:t>−</m:t>
                                        </m:r>
                                        <m:acc>
                                          <m:accPr>
                                            <m:chr m:val="̅"/>
                                            <m:ctrlPr>
                                              <a:rPr lang="en-US" sz="2400" b="0" i="1">
                                                <a:solidFill>
                                                  <a:srgbClr val="000000"/>
                                                </a:solidFill>
                                                <a:effectLst/>
                                                <a:latin typeface="Cambria Math" panose="02040503050406030204" pitchFamily="18" charset="0"/>
                                              </a:rPr>
                                            </m:ctrlPr>
                                          </m:accPr>
                                          <m:e>
                                            <m:r>
                                              <a:rPr lang="en-US" sz="2400" b="0" i="1">
                                                <a:solidFill>
                                                  <a:srgbClr val="000000"/>
                                                </a:solidFill>
                                                <a:effectLst/>
                                                <a:latin typeface="Cambria Math"/>
                                              </a:rPr>
                                              <m:t>𝑑</m:t>
                                            </m:r>
                                          </m:e>
                                        </m:acc>
                                      </m:e>
                                    </m:d>
                                  </m:e>
                                  <m:sup>
                                    <m:r>
                                      <a:rPr lang="en-US" sz="2400" b="0" i="1">
                                        <a:solidFill>
                                          <a:srgbClr val="000000"/>
                                        </a:solidFill>
                                        <a:effectLst/>
                                        <a:latin typeface="Cambria Math"/>
                                      </a:rPr>
                                      <m:t>2</m:t>
                                    </m:r>
                                  </m:sup>
                                </m:sSup>
                              </m:e>
                            </m:nary>
                          </m:num>
                          <m:den>
                            <m:r>
                              <a:rPr lang="en-US" sz="2400" b="0" i="1">
                                <a:solidFill>
                                  <a:srgbClr val="000000"/>
                                </a:solidFill>
                                <a:effectLst/>
                                <a:latin typeface="Cambria Math"/>
                              </a:rPr>
                              <m:t>𝑛</m:t>
                            </m:r>
                            <m:r>
                              <a:rPr lang="en-US" sz="2400" b="0" i="1">
                                <a:solidFill>
                                  <a:srgbClr val="000000"/>
                                </a:solidFill>
                                <a:effectLst/>
                                <a:latin typeface="Cambria Math"/>
                              </a:rPr>
                              <m:t>−1</m:t>
                            </m:r>
                          </m:den>
                        </m:f>
                      </m:e>
                    </m:rad>
                    <m:r>
                      <a:rPr lang="en-US" sz="2400" b="0" i="1">
                        <a:solidFill>
                          <a:srgbClr val="000000"/>
                        </a:solidFill>
                        <a:effectLst/>
                        <a:latin typeface="Cambria Math"/>
                      </a:rPr>
                      <m:t>=</m:t>
                    </m:r>
                    <m:r>
                      <a:rPr lang="en-US" sz="2400" b="0" i="1">
                        <a:solidFill>
                          <a:srgbClr val="000000"/>
                        </a:solidFill>
                        <a:effectLst/>
                        <a:latin typeface="Cambria Math" panose="02040503050406030204" pitchFamily="18" charset="0"/>
                      </a:rPr>
                      <m:t>𝑆𝑎𝑚𝑝𝑙𝑒</m:t>
                    </m:r>
                    <m:r>
                      <a:rPr lang="en-US" sz="2400" b="0" i="1">
                        <a:solidFill>
                          <a:srgbClr val="000000"/>
                        </a:solidFill>
                        <a:effectLst/>
                        <a:latin typeface="Cambria Math" panose="02040503050406030204" pitchFamily="18" charset="0"/>
                      </a:rPr>
                      <m:t> </m:t>
                    </m:r>
                    <m:r>
                      <a:rPr lang="en-US" sz="2400" b="0" i="1">
                        <a:solidFill>
                          <a:srgbClr val="000000"/>
                        </a:solidFill>
                        <a:effectLst/>
                        <a:latin typeface="Cambria Math" panose="02040503050406030204" pitchFamily="18" charset="0"/>
                      </a:rPr>
                      <m:t>𝑆𝐷</m:t>
                    </m:r>
                    <m:r>
                      <a:rPr lang="en-US" sz="2400" b="0" i="1">
                        <a:solidFill>
                          <a:srgbClr val="000000"/>
                        </a:solidFill>
                        <a:effectLst/>
                        <a:latin typeface="Cambria Math" panose="02040503050406030204" pitchFamily="18" charset="0"/>
                      </a:rPr>
                      <m:t> </m:t>
                    </m:r>
                    <m:r>
                      <a:rPr lang="en-US" sz="2400" b="0" i="1">
                        <a:solidFill>
                          <a:srgbClr val="000000"/>
                        </a:solidFill>
                        <a:effectLst/>
                        <a:latin typeface="Cambria Math" panose="02040503050406030204" pitchFamily="18" charset="0"/>
                      </a:rPr>
                      <m:t>𝑜𝑓</m:t>
                    </m:r>
                    <m:r>
                      <a:rPr lang="en-US" sz="2400" b="0" i="1">
                        <a:solidFill>
                          <a:srgbClr val="000000"/>
                        </a:solidFill>
                        <a:effectLst/>
                        <a:latin typeface="Cambria Math" panose="02040503050406030204" pitchFamily="18" charset="0"/>
                      </a:rPr>
                      <m:t> </m:t>
                    </m:r>
                    <m:r>
                      <a:rPr lang="en-US" sz="2400" b="0" i="1">
                        <a:solidFill>
                          <a:srgbClr val="000000"/>
                        </a:solidFill>
                        <a:effectLst/>
                        <a:latin typeface="Cambria Math" panose="02040503050406030204" pitchFamily="18" charset="0"/>
                      </a:rPr>
                      <m:t>𝐷𝑖𝑓𝑓𝑒𝑟𝑒𝑛𝑐𝑒𝑠</m:t>
                    </m:r>
                  </m:oMath>
                </m:oMathPara>
              </a14:m>
              <a:endParaRPr lang="en-US" sz="2400">
                <a:solidFill>
                  <a:srgbClr val="000000"/>
                </a:solidFill>
                <a:effectLst/>
              </a:endParaRPr>
            </a:p>
          </xdr:txBody>
        </xdr:sp>
      </mc:Choice>
      <mc:Fallback xmlns="">
        <xdr:sp macro="" textlink="">
          <xdr:nvSpPr>
            <xdr:cNvPr id="3" name="TextBox 2"/>
            <xdr:cNvSpPr txBox="1"/>
          </xdr:nvSpPr>
          <xdr:spPr>
            <a:xfrm>
              <a:off x="11076214" y="1118507"/>
              <a:ext cx="7002235" cy="1413490"/>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pPr/>
              <a:r>
                <a:rPr lang="en-US" sz="2400" b="0" i="0">
                  <a:solidFill>
                    <a:srgbClr val="000000"/>
                  </a:solidFill>
                  <a:effectLst/>
                  <a:latin typeface="Cambria Math"/>
                </a:rPr>
                <a:t>𝑠</a:t>
              </a:r>
              <a:r>
                <a:rPr lang="en-US" sz="2400" b="0" i="0">
                  <a:solidFill>
                    <a:srgbClr val="000000"/>
                  </a:solidFill>
                  <a:effectLst/>
                  <a:latin typeface="Cambria Math" panose="02040503050406030204" pitchFamily="18" charset="0"/>
                </a:rPr>
                <a:t>_</a:t>
              </a:r>
              <a:r>
                <a:rPr lang="en-US" sz="2400" i="0">
                  <a:solidFill>
                    <a:srgbClr val="000000"/>
                  </a:solidFill>
                  <a:effectLst/>
                  <a:latin typeface="Cambria Math"/>
                </a:rPr>
                <a:t>𝑑</a:t>
              </a:r>
              <a:r>
                <a:rPr lang="en-US" sz="2400" b="0" i="0">
                  <a:solidFill>
                    <a:srgbClr val="000000"/>
                  </a:solidFill>
                  <a:effectLst/>
                  <a:latin typeface="Cambria Math"/>
                </a:rPr>
                <a:t>=</a:t>
              </a:r>
              <a:r>
                <a:rPr lang="en-US" sz="2400" b="0" i="0">
                  <a:solidFill>
                    <a:srgbClr val="000000"/>
                  </a:solidFill>
                  <a:effectLst/>
                  <a:latin typeface="Cambria Math" panose="02040503050406030204" pitchFamily="18" charset="0"/>
                </a:rPr>
                <a:t>√((∑▒(</a:t>
              </a:r>
              <a:r>
                <a:rPr lang="en-US" sz="2400" b="0" i="0">
                  <a:solidFill>
                    <a:srgbClr val="000000"/>
                  </a:solidFill>
                  <a:effectLst/>
                  <a:latin typeface="Cambria Math"/>
                </a:rPr>
                <a:t>𝑑</a:t>
              </a:r>
              <a:r>
                <a:rPr lang="en-US" sz="2400" b="0" i="0">
                  <a:solidFill>
                    <a:srgbClr val="000000"/>
                  </a:solidFill>
                  <a:effectLst/>
                  <a:latin typeface="Cambria Math" panose="02040503050406030204" pitchFamily="18" charset="0"/>
                </a:rPr>
                <a:t>_</a:t>
              </a:r>
              <a:r>
                <a:rPr lang="en-US" sz="2400" b="0" i="0">
                  <a:solidFill>
                    <a:srgbClr val="000000"/>
                  </a:solidFill>
                  <a:effectLst/>
                  <a:latin typeface="Cambria Math"/>
                </a:rPr>
                <a:t>𝑖−𝑑</a:t>
              </a:r>
              <a:r>
                <a:rPr lang="en-US" sz="2400" b="0" i="0">
                  <a:solidFill>
                    <a:srgbClr val="000000"/>
                  </a:solidFill>
                  <a:effectLst/>
                  <a:latin typeface="Cambria Math" panose="02040503050406030204" pitchFamily="18" charset="0"/>
                </a:rPr>
                <a:t> ̅ )^</a:t>
              </a:r>
              <a:r>
                <a:rPr lang="en-US" sz="2400" b="0" i="0">
                  <a:solidFill>
                    <a:srgbClr val="000000"/>
                  </a:solidFill>
                  <a:effectLst/>
                  <a:latin typeface="Cambria Math"/>
                </a:rPr>
                <a:t>2</a:t>
              </a:r>
              <a:r>
                <a:rPr lang="en-US" sz="2400" b="0" i="0">
                  <a:solidFill>
                    <a:srgbClr val="000000"/>
                  </a:solidFill>
                  <a:effectLst/>
                  <a:latin typeface="Cambria Math" panose="02040503050406030204" pitchFamily="18" charset="0"/>
                </a:rPr>
                <a:t> )/(</a:t>
              </a:r>
              <a:r>
                <a:rPr lang="en-US" sz="2400" b="0" i="0">
                  <a:solidFill>
                    <a:srgbClr val="000000"/>
                  </a:solidFill>
                  <a:effectLst/>
                  <a:latin typeface="Cambria Math"/>
                </a:rPr>
                <a:t>𝑛−1</a:t>
              </a:r>
              <a:r>
                <a:rPr lang="en-US" sz="2400" b="0" i="0">
                  <a:solidFill>
                    <a:srgbClr val="000000"/>
                  </a:solidFill>
                  <a:effectLst/>
                  <a:latin typeface="Cambria Math" panose="02040503050406030204" pitchFamily="18" charset="0"/>
                </a:rPr>
                <a:t>))</a:t>
              </a:r>
              <a:r>
                <a:rPr lang="en-US" sz="2400" b="0" i="0">
                  <a:solidFill>
                    <a:srgbClr val="000000"/>
                  </a:solidFill>
                  <a:effectLst/>
                  <a:latin typeface="Cambria Math"/>
                </a:rPr>
                <a:t>=</a:t>
              </a:r>
              <a:r>
                <a:rPr lang="en-US" sz="2400" b="0" i="0">
                  <a:solidFill>
                    <a:srgbClr val="000000"/>
                  </a:solidFill>
                  <a:effectLst/>
                  <a:latin typeface="Cambria Math" panose="02040503050406030204" pitchFamily="18" charset="0"/>
                </a:rPr>
                <a:t>𝑆𝑎𝑚𝑝𝑙𝑒 𝑆𝐷 𝑜𝑓 𝐷𝑖𝑓𝑓𝑒𝑟𝑒𝑛𝑐𝑒𝑠</a:t>
              </a:r>
              <a:endParaRPr lang="en-US" sz="2400">
                <a:solidFill>
                  <a:srgbClr val="000000"/>
                </a:solidFill>
                <a:effectLst/>
              </a:endParaRPr>
            </a:p>
          </xdr:txBody>
        </xdr:sp>
      </mc:Fallback>
    </mc:AlternateContent>
    <xdr:clientData/>
  </xdr:twoCellAnchor>
  <xdr:twoCellAnchor>
    <xdr:from>
      <xdr:col>13</xdr:col>
      <xdr:colOff>57150</xdr:colOff>
      <xdr:row>12</xdr:row>
      <xdr:rowOff>127907</xdr:rowOff>
    </xdr:from>
    <xdr:to>
      <xdr:col>21</xdr:col>
      <xdr:colOff>478971</xdr:colOff>
      <xdr:row>17</xdr:row>
      <xdr:rowOff>144479</xdr:rowOff>
    </xdr:to>
    <mc:AlternateContent xmlns:mc="http://schemas.openxmlformats.org/markup-compatibility/2006" xmlns:a14="http://schemas.microsoft.com/office/drawing/2010/main">
      <mc:Choice Requires="a14">
        <xdr:sp macro="" textlink="">
          <xdr:nvSpPr>
            <xdr:cNvPr id="4" name="TextBox 4"/>
            <xdr:cNvSpPr txBox="1"/>
          </xdr:nvSpPr>
          <xdr:spPr>
            <a:xfrm>
              <a:off x="11133364" y="2672443"/>
              <a:ext cx="5320393" cy="1050715"/>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14:m>
                <m:oMath xmlns:m="http://schemas.openxmlformats.org/officeDocument/2006/math">
                  <m:r>
                    <a:rPr lang="en-US" sz="3200" b="0" i="1">
                      <a:solidFill>
                        <a:srgbClr val="000000"/>
                      </a:solidFill>
                      <a:effectLst/>
                      <a:latin typeface="Cambria Math"/>
                    </a:rPr>
                    <m:t>𝑡</m:t>
                  </m:r>
                  <m:r>
                    <a:rPr lang="en-US" sz="3200" b="0" i="1">
                      <a:solidFill>
                        <a:srgbClr val="000000"/>
                      </a:solidFill>
                      <a:effectLst/>
                      <a:latin typeface="Cambria Math"/>
                    </a:rPr>
                    <m:t>=</m:t>
                  </m:r>
                  <m:f>
                    <m:fPr>
                      <m:ctrlPr>
                        <a:rPr lang="en-US" sz="3200" b="0" i="1">
                          <a:solidFill>
                            <a:srgbClr val="000000"/>
                          </a:solidFill>
                          <a:effectLst/>
                          <a:latin typeface="Cambria Math" panose="02040503050406030204" pitchFamily="18" charset="0"/>
                        </a:rPr>
                      </m:ctrlPr>
                    </m:fPr>
                    <m:num>
                      <m:acc>
                        <m:accPr>
                          <m:chr m:val="̅"/>
                          <m:ctrlPr>
                            <a:rPr lang="en-US" sz="3200" b="0" i="1">
                              <a:solidFill>
                                <a:srgbClr val="000000"/>
                              </a:solidFill>
                              <a:effectLst/>
                              <a:latin typeface="Cambria Math" panose="02040503050406030204" pitchFamily="18" charset="0"/>
                            </a:rPr>
                          </m:ctrlPr>
                        </m:accPr>
                        <m:e>
                          <m:r>
                            <a:rPr lang="en-US" sz="3200" b="0" i="1">
                              <a:solidFill>
                                <a:srgbClr val="000000"/>
                              </a:solidFill>
                              <a:effectLst/>
                              <a:latin typeface="Cambria Math"/>
                            </a:rPr>
                            <m:t>𝑑</m:t>
                          </m:r>
                        </m:e>
                      </m:acc>
                      <m:r>
                        <a:rPr lang="en-US" sz="3200" b="0" i="1">
                          <a:solidFill>
                            <a:srgbClr val="000000"/>
                          </a:solidFill>
                          <a:effectLst/>
                          <a:latin typeface="Cambria Math"/>
                        </a:rPr>
                        <m:t>−</m:t>
                      </m:r>
                      <m:sSub>
                        <m:sSubPr>
                          <m:ctrlPr>
                            <a:rPr lang="en-US" sz="3200" b="0" i="1">
                              <a:solidFill>
                                <a:srgbClr val="000000"/>
                              </a:solidFill>
                              <a:effectLst/>
                              <a:latin typeface="Cambria Math" panose="02040503050406030204" pitchFamily="18" charset="0"/>
                            </a:rPr>
                          </m:ctrlPr>
                        </m:sSubPr>
                        <m:e>
                          <m:r>
                            <a:rPr lang="en-US" sz="3200" b="0" i="1">
                              <a:solidFill>
                                <a:srgbClr val="000000"/>
                              </a:solidFill>
                              <a:effectLst/>
                              <a:latin typeface="Cambria Math"/>
                              <a:ea typeface="Cambria Math"/>
                            </a:rPr>
                            <m:t>𝜇</m:t>
                          </m:r>
                        </m:e>
                        <m:sub>
                          <m:r>
                            <a:rPr lang="en-US" sz="3200" b="0" i="1">
                              <a:solidFill>
                                <a:srgbClr val="000000"/>
                              </a:solidFill>
                              <a:effectLst/>
                              <a:latin typeface="Cambria Math"/>
                            </a:rPr>
                            <m:t>𝑑</m:t>
                          </m:r>
                        </m:sub>
                      </m:sSub>
                    </m:num>
                    <m:den>
                      <m:f>
                        <m:fPr>
                          <m:type m:val="skw"/>
                          <m:ctrlPr>
                            <a:rPr lang="en-US" sz="3200" b="0" i="1">
                              <a:solidFill>
                                <a:srgbClr val="000000"/>
                              </a:solidFill>
                              <a:effectLst/>
                              <a:latin typeface="Cambria Math" panose="02040503050406030204" pitchFamily="18" charset="0"/>
                            </a:rPr>
                          </m:ctrlPr>
                        </m:fPr>
                        <m:num>
                          <m:sSub>
                            <m:sSubPr>
                              <m:ctrlPr>
                                <a:rPr lang="en-US" sz="3200" b="0" i="1">
                                  <a:solidFill>
                                    <a:srgbClr val="000000"/>
                                  </a:solidFill>
                                  <a:effectLst/>
                                  <a:latin typeface="Cambria Math" panose="02040503050406030204" pitchFamily="18" charset="0"/>
                                </a:rPr>
                              </m:ctrlPr>
                            </m:sSubPr>
                            <m:e>
                              <m:r>
                                <a:rPr lang="en-US" sz="3200" b="0" i="1">
                                  <a:solidFill>
                                    <a:srgbClr val="000000"/>
                                  </a:solidFill>
                                  <a:effectLst/>
                                  <a:latin typeface="Cambria Math"/>
                                </a:rPr>
                                <m:t>𝑠</m:t>
                              </m:r>
                            </m:e>
                            <m:sub>
                              <m:r>
                                <a:rPr lang="en-US" sz="3200" b="0" i="1">
                                  <a:solidFill>
                                    <a:srgbClr val="000000"/>
                                  </a:solidFill>
                                  <a:effectLst/>
                                  <a:latin typeface="Cambria Math"/>
                                </a:rPr>
                                <m:t>𝑑</m:t>
                              </m:r>
                            </m:sub>
                          </m:sSub>
                        </m:num>
                        <m:den>
                          <m:rad>
                            <m:radPr>
                              <m:degHide m:val="on"/>
                              <m:ctrlPr>
                                <a:rPr lang="en-US" sz="3200" b="0" i="1">
                                  <a:solidFill>
                                    <a:srgbClr val="000000"/>
                                  </a:solidFill>
                                  <a:effectLst/>
                                  <a:latin typeface="Cambria Math" panose="02040503050406030204" pitchFamily="18" charset="0"/>
                                </a:rPr>
                              </m:ctrlPr>
                            </m:radPr>
                            <m:deg/>
                            <m:e>
                              <m:r>
                                <a:rPr lang="en-US" sz="3200" b="0" i="1">
                                  <a:solidFill>
                                    <a:srgbClr val="000000"/>
                                  </a:solidFill>
                                  <a:effectLst/>
                                  <a:latin typeface="Cambria Math"/>
                                </a:rPr>
                                <m:t>𝑛</m:t>
                              </m:r>
                            </m:e>
                          </m:rad>
                        </m:den>
                      </m:f>
                    </m:den>
                  </m:f>
                </m:oMath>
              </a14:m>
              <a:r>
                <a:rPr lang="en-US" sz="2400">
                  <a:solidFill>
                    <a:srgbClr val="000000"/>
                  </a:solidFill>
                  <a:effectLst/>
                </a:rPr>
                <a:t> = Test Statistic</a:t>
              </a:r>
              <a:endParaRPr lang="en-US" sz="2400">
                <a:solidFill>
                  <a:srgbClr val="000000"/>
                </a:solidFill>
                <a:effectLst/>
                <a:latin typeface="Cambria Math" panose="02040503050406030204" pitchFamily="18" charset="0"/>
                <a:ea typeface="Cambria Math" panose="02040503050406030204" pitchFamily="18" charset="0"/>
              </a:endParaRPr>
            </a:p>
          </xdr:txBody>
        </xdr:sp>
      </mc:Choice>
      <mc:Fallback xmlns="">
        <xdr:sp macro="" textlink="">
          <xdr:nvSpPr>
            <xdr:cNvPr id="4" name="TextBox 4"/>
            <xdr:cNvSpPr txBox="1"/>
          </xdr:nvSpPr>
          <xdr:spPr>
            <a:xfrm>
              <a:off x="11133364" y="2672443"/>
              <a:ext cx="5320393" cy="1050715"/>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r>
                <a:rPr lang="en-US" sz="3200" b="0" i="0">
                  <a:solidFill>
                    <a:srgbClr val="000000"/>
                  </a:solidFill>
                  <a:effectLst/>
                  <a:latin typeface="Cambria Math"/>
                </a:rPr>
                <a:t>𝑡=</a:t>
              </a:r>
              <a:r>
                <a:rPr lang="en-US" sz="3200" b="0" i="0">
                  <a:solidFill>
                    <a:srgbClr val="000000"/>
                  </a:solidFill>
                  <a:effectLst/>
                  <a:latin typeface="Cambria Math" panose="02040503050406030204" pitchFamily="18" charset="0"/>
                </a:rPr>
                <a:t>(</a:t>
              </a:r>
              <a:r>
                <a:rPr lang="en-US" sz="3200" b="0" i="0">
                  <a:solidFill>
                    <a:srgbClr val="000000"/>
                  </a:solidFill>
                  <a:effectLst/>
                  <a:latin typeface="Cambria Math"/>
                </a:rPr>
                <a:t>𝑑</a:t>
              </a:r>
              <a:r>
                <a:rPr lang="en-US" sz="3200" b="0" i="0">
                  <a:solidFill>
                    <a:srgbClr val="000000"/>
                  </a:solidFill>
                  <a:effectLst/>
                  <a:latin typeface="Cambria Math" panose="02040503050406030204" pitchFamily="18" charset="0"/>
                </a:rPr>
                <a:t> ̅</a:t>
              </a:r>
              <a:r>
                <a:rPr lang="en-US" sz="3200" b="0" i="0">
                  <a:solidFill>
                    <a:srgbClr val="000000"/>
                  </a:solidFill>
                  <a:effectLst/>
                  <a:latin typeface="Cambria Math"/>
                </a:rPr>
                <a:t>−</a:t>
              </a:r>
              <a:r>
                <a:rPr lang="en-US" sz="3200" b="0" i="0">
                  <a:solidFill>
                    <a:srgbClr val="000000"/>
                  </a:solidFill>
                  <a:effectLst/>
                  <a:latin typeface="Cambria Math"/>
                  <a:ea typeface="Cambria Math"/>
                </a:rPr>
                <a:t>𝜇</a:t>
              </a:r>
              <a:r>
                <a:rPr lang="en-US" sz="3200" b="0" i="0">
                  <a:solidFill>
                    <a:srgbClr val="000000"/>
                  </a:solidFill>
                  <a:effectLst/>
                  <a:latin typeface="Cambria Math" panose="02040503050406030204" pitchFamily="18" charset="0"/>
                  <a:ea typeface="Cambria Math"/>
                </a:rPr>
                <a:t>_</a:t>
              </a:r>
              <a:r>
                <a:rPr lang="en-US" sz="3200" b="0" i="0">
                  <a:solidFill>
                    <a:srgbClr val="000000"/>
                  </a:solidFill>
                  <a:effectLst/>
                  <a:latin typeface="Cambria Math"/>
                </a:rPr>
                <a:t>𝑑</a:t>
              </a:r>
              <a:r>
                <a:rPr lang="en-US" sz="3200" b="0" i="0">
                  <a:solidFill>
                    <a:srgbClr val="000000"/>
                  </a:solidFill>
                  <a:effectLst/>
                  <a:latin typeface="Cambria Math" panose="02040503050406030204" pitchFamily="18" charset="0"/>
                </a:rPr>
                <a:t>)/(</a:t>
              </a:r>
              <a:r>
                <a:rPr lang="en-US" sz="3200" b="0" i="0">
                  <a:solidFill>
                    <a:srgbClr val="000000"/>
                  </a:solidFill>
                  <a:effectLst/>
                  <a:latin typeface="Cambria Math"/>
                </a:rPr>
                <a:t>𝑠</a:t>
              </a:r>
              <a:r>
                <a:rPr lang="en-US" sz="3200" b="0" i="0">
                  <a:solidFill>
                    <a:srgbClr val="000000"/>
                  </a:solidFill>
                  <a:effectLst/>
                  <a:latin typeface="Cambria Math" panose="02040503050406030204" pitchFamily="18" charset="0"/>
                </a:rPr>
                <a:t>_</a:t>
              </a:r>
              <a:r>
                <a:rPr lang="en-US" sz="3200" b="0" i="0">
                  <a:solidFill>
                    <a:srgbClr val="000000"/>
                  </a:solidFill>
                  <a:effectLst/>
                  <a:latin typeface="Cambria Math"/>
                </a:rPr>
                <a:t>𝑑</a:t>
              </a:r>
              <a:r>
                <a:rPr lang="en-US" sz="3200" b="0" i="0">
                  <a:solidFill>
                    <a:srgbClr val="000000"/>
                  </a:solidFill>
                  <a:effectLst/>
                  <a:latin typeface="Cambria Math" panose="02040503050406030204" pitchFamily="18" charset="0"/>
                </a:rPr>
                <a:t>⁄√</a:t>
              </a:r>
              <a:r>
                <a:rPr lang="en-US" sz="3200" b="0" i="0">
                  <a:solidFill>
                    <a:srgbClr val="000000"/>
                  </a:solidFill>
                  <a:effectLst/>
                  <a:latin typeface="Cambria Math"/>
                </a:rPr>
                <a:t>𝑛</a:t>
              </a:r>
              <a:r>
                <a:rPr lang="en-US" sz="3200" b="0" i="0">
                  <a:solidFill>
                    <a:srgbClr val="000000"/>
                  </a:solidFill>
                  <a:effectLst/>
                  <a:latin typeface="Cambria Math" panose="02040503050406030204" pitchFamily="18" charset="0"/>
                </a:rPr>
                <a:t>)</a:t>
              </a:r>
              <a:r>
                <a:rPr lang="en-US" sz="2400">
                  <a:solidFill>
                    <a:srgbClr val="000000"/>
                  </a:solidFill>
                  <a:effectLst/>
                </a:rPr>
                <a:t> = Test Statistic</a:t>
              </a:r>
              <a:endParaRPr lang="en-US" sz="2400">
                <a:solidFill>
                  <a:srgbClr val="000000"/>
                </a:solidFill>
                <a:effectLst/>
                <a:latin typeface="Cambria Math" panose="02040503050406030204" pitchFamily="18" charset="0"/>
                <a:ea typeface="Cambria Math" panose="02040503050406030204" pitchFamily="18" charset="0"/>
              </a:endParaRPr>
            </a:p>
          </xdr:txBody>
        </xdr:sp>
      </mc:Fallback>
    </mc:AlternateContent>
    <xdr:clientData/>
  </xdr:twoCellAnchor>
  <xdr:twoCellAnchor>
    <xdr:from>
      <xdr:col>13</xdr:col>
      <xdr:colOff>76200</xdr:colOff>
      <xdr:row>18</xdr:row>
      <xdr:rowOff>100692</xdr:rowOff>
    </xdr:from>
    <xdr:to>
      <xdr:col>23</xdr:col>
      <xdr:colOff>183871</xdr:colOff>
      <xdr:row>21</xdr:row>
      <xdr:rowOff>74639</xdr:rowOff>
    </xdr:to>
    <mc:AlternateContent xmlns:mc="http://schemas.openxmlformats.org/markup-compatibility/2006" xmlns:a14="http://schemas.microsoft.com/office/drawing/2010/main">
      <mc:Choice Requires="a14">
        <xdr:sp macro="" textlink="">
          <xdr:nvSpPr>
            <xdr:cNvPr id="5" name="TextBox 4"/>
            <xdr:cNvSpPr txBox="1"/>
          </xdr:nvSpPr>
          <xdr:spPr>
            <a:xfrm>
              <a:off x="11152414" y="3869871"/>
              <a:ext cx="6230886" cy="545447"/>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r>
                <a:rPr lang="en-US" sz="2000" b="0">
                  <a:solidFill>
                    <a:srgbClr val="000000"/>
                  </a:solidFill>
                  <a:effectLst/>
                </a:rPr>
                <a:t>Confidence Interval</a:t>
              </a:r>
              <a:r>
                <a:rPr lang="en-US" sz="2000" b="0" baseline="0">
                  <a:solidFill>
                    <a:srgbClr val="000000"/>
                  </a:solidFill>
                  <a:effectLst/>
                </a:rPr>
                <a:t> ==&gt;&gt; </a:t>
              </a:r>
              <a14:m>
                <m:oMath xmlns:m="http://schemas.openxmlformats.org/officeDocument/2006/math">
                  <m:acc>
                    <m:accPr>
                      <m:chr m:val="̅"/>
                      <m:ctrlPr>
                        <a:rPr lang="en-US" sz="2000" b="0" i="1">
                          <a:solidFill>
                            <a:srgbClr val="000000"/>
                          </a:solidFill>
                          <a:effectLst/>
                          <a:latin typeface="Cambria Math" panose="02040503050406030204" pitchFamily="18" charset="0"/>
                        </a:rPr>
                      </m:ctrlPr>
                    </m:accPr>
                    <m:e>
                      <m:r>
                        <a:rPr lang="en-US" sz="2000" b="0" i="1" kern="1200">
                          <a:solidFill>
                            <a:schemeClr val="tx1"/>
                          </a:solidFill>
                          <a:effectLst/>
                          <a:latin typeface="Cambria Math"/>
                          <a:ea typeface="+mn-ea"/>
                          <a:cs typeface="+mn-cs"/>
                        </a:rPr>
                        <m:t>𝑑</m:t>
                      </m:r>
                    </m:e>
                  </m:acc>
                  <m:r>
                    <a:rPr lang="en-US" sz="2000" b="0" i="1">
                      <a:solidFill>
                        <a:srgbClr val="000000"/>
                      </a:solidFill>
                      <a:effectLst/>
                      <a:latin typeface="Cambria Math" panose="02040503050406030204" pitchFamily="18" charset="0"/>
                    </a:rPr>
                    <m:t> +/−</m:t>
                  </m:r>
                </m:oMath>
              </a14:m>
              <a:r>
                <a:rPr lang="en-US" sz="2000">
                  <a:solidFill>
                    <a:srgbClr val="000000"/>
                  </a:solidFill>
                  <a:effectLst/>
                </a:rPr>
                <a:t>  t</a:t>
              </a:r>
              <a:r>
                <a:rPr lang="en-US" sz="2000" baseline="0">
                  <a:solidFill>
                    <a:srgbClr val="000000"/>
                  </a:solidFill>
                  <a:effectLst/>
                </a:rPr>
                <a:t> Upper * </a:t>
              </a:r>
              <a14:m>
                <m:oMath xmlns:m="http://schemas.openxmlformats.org/officeDocument/2006/math">
                  <m:f>
                    <m:fPr>
                      <m:type m:val="skw"/>
                      <m:ctrlPr>
                        <a:rPr lang="en-US" sz="2200" b="0" i="1" kern="1200">
                          <a:solidFill>
                            <a:schemeClr val="tx1"/>
                          </a:solidFill>
                          <a:effectLst/>
                          <a:latin typeface="Cambria Math" panose="02040503050406030204" pitchFamily="18" charset="0"/>
                          <a:ea typeface="+mn-ea"/>
                          <a:cs typeface="+mn-cs"/>
                        </a:rPr>
                      </m:ctrlPr>
                    </m:fPr>
                    <m:num>
                      <m:sSub>
                        <m:sSubPr>
                          <m:ctrlPr>
                            <a:rPr lang="en-US" sz="2200" b="0" i="1" kern="1200">
                              <a:solidFill>
                                <a:schemeClr val="tx1"/>
                              </a:solidFill>
                              <a:effectLst/>
                              <a:latin typeface="Cambria Math" panose="02040503050406030204" pitchFamily="18" charset="0"/>
                              <a:ea typeface="+mn-ea"/>
                              <a:cs typeface="+mn-cs"/>
                            </a:rPr>
                          </m:ctrlPr>
                        </m:sSubPr>
                        <m:e>
                          <m:r>
                            <a:rPr lang="en-US" sz="2200" b="0" i="1" kern="1200">
                              <a:solidFill>
                                <a:schemeClr val="tx1"/>
                              </a:solidFill>
                              <a:effectLst/>
                              <a:latin typeface="Cambria Math"/>
                              <a:ea typeface="+mn-ea"/>
                              <a:cs typeface="+mn-cs"/>
                            </a:rPr>
                            <m:t>𝑠</m:t>
                          </m:r>
                        </m:e>
                        <m:sub>
                          <m:r>
                            <a:rPr lang="en-US" sz="2200" b="0" i="1" kern="1200">
                              <a:solidFill>
                                <a:schemeClr val="tx1"/>
                              </a:solidFill>
                              <a:effectLst/>
                              <a:latin typeface="Cambria Math"/>
                              <a:ea typeface="+mn-ea"/>
                              <a:cs typeface="+mn-cs"/>
                            </a:rPr>
                            <m:t>𝑑</m:t>
                          </m:r>
                        </m:sub>
                      </m:sSub>
                    </m:num>
                    <m:den>
                      <m:rad>
                        <m:radPr>
                          <m:degHide m:val="on"/>
                          <m:ctrlPr>
                            <a:rPr lang="en-US" sz="2200" b="0" i="1" kern="1200">
                              <a:solidFill>
                                <a:schemeClr val="tx1"/>
                              </a:solidFill>
                              <a:effectLst/>
                              <a:latin typeface="Cambria Math" panose="02040503050406030204" pitchFamily="18" charset="0"/>
                              <a:ea typeface="+mn-ea"/>
                              <a:cs typeface="+mn-cs"/>
                            </a:rPr>
                          </m:ctrlPr>
                        </m:radPr>
                        <m:deg/>
                        <m:e>
                          <m:r>
                            <a:rPr lang="en-US" sz="2200" b="0" i="1" kern="1200">
                              <a:solidFill>
                                <a:schemeClr val="tx1"/>
                              </a:solidFill>
                              <a:effectLst/>
                              <a:latin typeface="Cambria Math"/>
                              <a:ea typeface="+mn-ea"/>
                              <a:cs typeface="+mn-cs"/>
                            </a:rPr>
                            <m:t>𝑛</m:t>
                          </m:r>
                        </m:e>
                      </m:rad>
                    </m:den>
                  </m:f>
                </m:oMath>
              </a14:m>
              <a:endParaRPr lang="en-US" sz="2000">
                <a:solidFill>
                  <a:srgbClr val="000000"/>
                </a:solidFill>
                <a:effectLst/>
              </a:endParaRPr>
            </a:p>
          </xdr:txBody>
        </xdr:sp>
      </mc:Choice>
      <mc:Fallback xmlns="">
        <xdr:sp macro="" textlink="">
          <xdr:nvSpPr>
            <xdr:cNvPr id="5" name="TextBox 4"/>
            <xdr:cNvSpPr txBox="1"/>
          </xdr:nvSpPr>
          <xdr:spPr>
            <a:xfrm>
              <a:off x="11152414" y="3869871"/>
              <a:ext cx="6230886" cy="545447"/>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r>
                <a:rPr lang="en-US" sz="2000" b="0">
                  <a:solidFill>
                    <a:srgbClr val="000000"/>
                  </a:solidFill>
                  <a:effectLst/>
                </a:rPr>
                <a:t>Confidence Interval</a:t>
              </a:r>
              <a:r>
                <a:rPr lang="en-US" sz="2000" b="0" baseline="0">
                  <a:solidFill>
                    <a:srgbClr val="000000"/>
                  </a:solidFill>
                  <a:effectLst/>
                </a:rPr>
                <a:t> ==&gt;&gt; </a:t>
              </a:r>
              <a:r>
                <a:rPr lang="en-US" sz="2000" b="0" i="0" kern="1200">
                  <a:solidFill>
                    <a:schemeClr val="tx1"/>
                  </a:solidFill>
                  <a:effectLst/>
                  <a:latin typeface="Cambria Math"/>
                  <a:ea typeface="+mn-ea"/>
                  <a:cs typeface="+mn-cs"/>
                </a:rPr>
                <a:t>𝑑</a:t>
              </a:r>
              <a:r>
                <a:rPr lang="en-US" sz="2000" b="0" i="0" kern="1200">
                  <a:solidFill>
                    <a:srgbClr val="000000"/>
                  </a:solidFill>
                  <a:effectLst/>
                  <a:latin typeface="Cambria Math" panose="02040503050406030204" pitchFamily="18" charset="0"/>
                  <a:ea typeface="+mn-ea"/>
                  <a:cs typeface="+mn-cs"/>
                </a:rPr>
                <a:t> ̅ </a:t>
              </a:r>
              <a:r>
                <a:rPr lang="en-US" sz="2000" b="0" i="0">
                  <a:solidFill>
                    <a:srgbClr val="000000"/>
                  </a:solidFill>
                  <a:effectLst/>
                  <a:latin typeface="Cambria Math" panose="02040503050406030204" pitchFamily="18" charset="0"/>
                </a:rPr>
                <a:t> +/−</a:t>
              </a:r>
              <a:r>
                <a:rPr lang="en-US" sz="2000">
                  <a:solidFill>
                    <a:srgbClr val="000000"/>
                  </a:solidFill>
                  <a:effectLst/>
                </a:rPr>
                <a:t>  t</a:t>
              </a:r>
              <a:r>
                <a:rPr lang="en-US" sz="2000" baseline="0">
                  <a:solidFill>
                    <a:srgbClr val="000000"/>
                  </a:solidFill>
                  <a:effectLst/>
                </a:rPr>
                <a:t> Upper * </a:t>
              </a:r>
              <a:r>
                <a:rPr lang="en-US" sz="2200" b="0" i="0" kern="1200">
                  <a:solidFill>
                    <a:schemeClr val="tx1"/>
                  </a:solidFill>
                  <a:effectLst/>
                  <a:latin typeface="Cambria Math"/>
                  <a:ea typeface="+mn-ea"/>
                  <a:cs typeface="+mn-cs"/>
                </a:rPr>
                <a:t>𝑠</a:t>
              </a:r>
              <a:r>
                <a:rPr lang="en-US" sz="2200" b="0" i="0" kern="1200">
                  <a:solidFill>
                    <a:schemeClr val="tx1"/>
                  </a:solidFill>
                  <a:effectLst/>
                  <a:latin typeface="Cambria Math" panose="02040503050406030204" pitchFamily="18" charset="0"/>
                  <a:ea typeface="+mn-ea"/>
                  <a:cs typeface="+mn-cs"/>
                </a:rPr>
                <a:t>_</a:t>
              </a:r>
              <a:r>
                <a:rPr lang="en-US" sz="2200" b="0" i="0" kern="1200">
                  <a:solidFill>
                    <a:schemeClr val="tx1"/>
                  </a:solidFill>
                  <a:effectLst/>
                  <a:latin typeface="Cambria Math"/>
                  <a:ea typeface="+mn-ea"/>
                  <a:cs typeface="+mn-cs"/>
                </a:rPr>
                <a:t>𝑑</a:t>
              </a:r>
              <a:r>
                <a:rPr lang="en-US" sz="2200" b="0" i="0" kern="1200">
                  <a:solidFill>
                    <a:schemeClr val="tx1"/>
                  </a:solidFill>
                  <a:effectLst/>
                  <a:latin typeface="Cambria Math" panose="02040503050406030204" pitchFamily="18" charset="0"/>
                  <a:ea typeface="+mn-ea"/>
                  <a:cs typeface="+mn-cs"/>
                </a:rPr>
                <a:t>⁄√</a:t>
              </a:r>
              <a:r>
                <a:rPr lang="en-US" sz="2200" b="0" i="0" kern="1200">
                  <a:solidFill>
                    <a:schemeClr val="tx1"/>
                  </a:solidFill>
                  <a:effectLst/>
                  <a:latin typeface="Cambria Math"/>
                  <a:ea typeface="+mn-ea"/>
                  <a:cs typeface="+mn-cs"/>
                </a:rPr>
                <a:t>𝑛</a:t>
              </a:r>
              <a:endParaRPr lang="en-US" sz="2000">
                <a:solidFill>
                  <a:srgbClr val="000000"/>
                </a:solidFill>
                <a:effectLst/>
              </a:endParaRPr>
            </a:p>
          </xdr:txBody>
        </xdr:sp>
      </mc:Fallback>
    </mc:AlternateContent>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4556</xdr:colOff>
      <xdr:row>0</xdr:row>
      <xdr:rowOff>0</xdr:rowOff>
    </xdr:from>
    <xdr:to>
      <xdr:col>22</xdr:col>
      <xdr:colOff>234692</xdr:colOff>
      <xdr:row>3</xdr:row>
      <xdr:rowOff>188675</xdr:rowOff>
    </xdr:to>
    <mc:AlternateContent xmlns:mc="http://schemas.openxmlformats.org/markup-compatibility/2006" xmlns:a14="http://schemas.microsoft.com/office/drawing/2010/main">
      <mc:Choice Requires="a14">
        <xdr:sp macro="" textlink="">
          <xdr:nvSpPr>
            <xdr:cNvPr id="2" name="TextBox 1"/>
            <xdr:cNvSpPr txBox="1"/>
          </xdr:nvSpPr>
          <xdr:spPr>
            <a:xfrm>
              <a:off x="10863056" y="0"/>
              <a:ext cx="6230886" cy="800996"/>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pPr/>
              <a14:m>
                <m:oMathPara xmlns:m="http://schemas.openxmlformats.org/officeDocument/2006/math">
                  <m:oMathParaPr>
                    <m:jc m:val="centerGroup"/>
                  </m:oMathParaPr>
                  <m:oMath xmlns:m="http://schemas.openxmlformats.org/officeDocument/2006/math">
                    <m:acc>
                      <m:accPr>
                        <m:chr m:val="̅"/>
                        <m:ctrlPr>
                          <a:rPr lang="en-US" sz="2400" b="0" i="1">
                            <a:solidFill>
                              <a:srgbClr val="000000"/>
                            </a:solidFill>
                            <a:effectLst/>
                            <a:latin typeface="Cambria Math" panose="02040503050406030204" pitchFamily="18" charset="0"/>
                          </a:rPr>
                        </m:ctrlPr>
                      </m:accPr>
                      <m:e>
                        <m:r>
                          <a:rPr lang="en-US" sz="2200" b="0" i="1" kern="1200">
                            <a:solidFill>
                              <a:schemeClr val="tx1"/>
                            </a:solidFill>
                            <a:effectLst/>
                            <a:latin typeface="Cambria Math"/>
                            <a:ea typeface="+mn-ea"/>
                            <a:cs typeface="+mn-cs"/>
                          </a:rPr>
                          <m:t>𝑑</m:t>
                        </m:r>
                      </m:e>
                    </m:acc>
                    <m:r>
                      <a:rPr lang="en-US" sz="2400" b="0" i="1">
                        <a:solidFill>
                          <a:srgbClr val="000000"/>
                        </a:solidFill>
                        <a:effectLst/>
                        <a:latin typeface="Cambria Math"/>
                      </a:rPr>
                      <m:t>=</m:t>
                    </m:r>
                    <m:f>
                      <m:fPr>
                        <m:ctrlPr>
                          <a:rPr lang="en-US" sz="2400" b="0" i="1">
                            <a:solidFill>
                              <a:srgbClr val="000000"/>
                            </a:solidFill>
                            <a:effectLst/>
                            <a:latin typeface="Cambria Math" panose="02040503050406030204" pitchFamily="18" charset="0"/>
                          </a:rPr>
                        </m:ctrlPr>
                      </m:fPr>
                      <m:num>
                        <m:nary>
                          <m:naryPr>
                            <m:chr m:val="∑"/>
                            <m:subHide m:val="on"/>
                            <m:supHide m:val="on"/>
                            <m:ctrlPr>
                              <a:rPr lang="en-US" sz="2400" b="0" i="1">
                                <a:solidFill>
                                  <a:srgbClr val="000000"/>
                                </a:solidFill>
                                <a:effectLst/>
                                <a:latin typeface="Cambria Math" panose="02040503050406030204" pitchFamily="18" charset="0"/>
                              </a:rPr>
                            </m:ctrlPr>
                          </m:naryPr>
                          <m:sub/>
                          <m:sup/>
                          <m:e>
                            <m:sSub>
                              <m:sSubPr>
                                <m:ctrlPr>
                                  <a:rPr lang="en-US" sz="2400" b="0" i="1">
                                    <a:solidFill>
                                      <a:srgbClr val="000000"/>
                                    </a:solidFill>
                                    <a:effectLst/>
                                    <a:latin typeface="Cambria Math" panose="02040503050406030204" pitchFamily="18" charset="0"/>
                                  </a:rPr>
                                </m:ctrlPr>
                              </m:sSubPr>
                              <m:e>
                                <m:r>
                                  <a:rPr lang="en-US" sz="2400" b="0" i="1">
                                    <a:solidFill>
                                      <a:srgbClr val="000000"/>
                                    </a:solidFill>
                                    <a:effectLst/>
                                    <a:latin typeface="Cambria Math"/>
                                  </a:rPr>
                                  <m:t>𝑑</m:t>
                                </m:r>
                              </m:e>
                              <m:sub>
                                <m:r>
                                  <a:rPr lang="en-US" sz="2400" b="0" i="1">
                                    <a:solidFill>
                                      <a:srgbClr val="000000"/>
                                    </a:solidFill>
                                    <a:effectLst/>
                                    <a:latin typeface="Cambria Math"/>
                                  </a:rPr>
                                  <m:t>𝑖</m:t>
                                </m:r>
                              </m:sub>
                            </m:sSub>
                          </m:e>
                        </m:nary>
                      </m:num>
                      <m:den>
                        <m:r>
                          <a:rPr lang="en-US" sz="2400" b="0" i="1">
                            <a:solidFill>
                              <a:srgbClr val="000000"/>
                            </a:solidFill>
                            <a:effectLst/>
                            <a:latin typeface="Cambria Math"/>
                          </a:rPr>
                          <m:t>𝑛</m:t>
                        </m:r>
                      </m:den>
                    </m:f>
                    <m:r>
                      <a:rPr lang="en-US" sz="2400" b="0" i="1">
                        <a:solidFill>
                          <a:srgbClr val="000000"/>
                        </a:solidFill>
                        <a:effectLst/>
                        <a:latin typeface="Cambria Math"/>
                      </a:rPr>
                      <m:t>=</m:t>
                    </m:r>
                    <m:r>
                      <a:rPr lang="en-US" sz="2400" b="0" i="1">
                        <a:solidFill>
                          <a:srgbClr val="000000"/>
                        </a:solidFill>
                        <a:effectLst/>
                        <a:latin typeface="Cambria Math" panose="02040503050406030204" pitchFamily="18" charset="0"/>
                      </a:rPr>
                      <m:t>𝑆𝑎𝑚𝑝𝑙𝑒</m:t>
                    </m:r>
                    <m:r>
                      <a:rPr lang="en-US" sz="2400" b="0" i="1">
                        <a:solidFill>
                          <a:srgbClr val="000000"/>
                        </a:solidFill>
                        <a:effectLst/>
                        <a:latin typeface="Cambria Math" panose="02040503050406030204" pitchFamily="18" charset="0"/>
                      </a:rPr>
                      <m:t> </m:t>
                    </m:r>
                    <m:r>
                      <a:rPr lang="en-US" sz="2400" b="0" i="1">
                        <a:solidFill>
                          <a:srgbClr val="000000"/>
                        </a:solidFill>
                        <a:effectLst/>
                        <a:latin typeface="Cambria Math" panose="02040503050406030204" pitchFamily="18" charset="0"/>
                      </a:rPr>
                      <m:t>𝑀𝑒𝑎𝑛</m:t>
                    </m:r>
                    <m:r>
                      <a:rPr lang="en-US" sz="2400" b="0" i="1">
                        <a:solidFill>
                          <a:srgbClr val="000000"/>
                        </a:solidFill>
                        <a:effectLst/>
                        <a:latin typeface="Cambria Math" panose="02040503050406030204" pitchFamily="18" charset="0"/>
                      </a:rPr>
                      <m:t> </m:t>
                    </m:r>
                    <m:r>
                      <a:rPr lang="en-US" sz="2400" b="0" i="1">
                        <a:solidFill>
                          <a:srgbClr val="000000"/>
                        </a:solidFill>
                        <a:effectLst/>
                        <a:latin typeface="Cambria Math" panose="02040503050406030204" pitchFamily="18" charset="0"/>
                      </a:rPr>
                      <m:t>𝑜𝑓</m:t>
                    </m:r>
                    <m:r>
                      <a:rPr lang="en-US" sz="2400" b="0" i="1">
                        <a:solidFill>
                          <a:srgbClr val="000000"/>
                        </a:solidFill>
                        <a:effectLst/>
                        <a:latin typeface="Cambria Math" panose="02040503050406030204" pitchFamily="18" charset="0"/>
                      </a:rPr>
                      <m:t> </m:t>
                    </m:r>
                    <m:r>
                      <a:rPr lang="en-US" sz="2400" b="0" i="1">
                        <a:solidFill>
                          <a:srgbClr val="000000"/>
                        </a:solidFill>
                        <a:effectLst/>
                        <a:latin typeface="Cambria Math" panose="02040503050406030204" pitchFamily="18" charset="0"/>
                      </a:rPr>
                      <m:t>𝐷𝑖𝑓𝑓𝑒𝑟𝑒𝑛𝑐𝑒𝑠</m:t>
                    </m:r>
                  </m:oMath>
                </m:oMathPara>
              </a14:m>
              <a:endParaRPr lang="en-US" sz="2400">
                <a:solidFill>
                  <a:srgbClr val="000000"/>
                </a:solidFill>
                <a:effectLst/>
              </a:endParaRPr>
            </a:p>
          </xdr:txBody>
        </xdr:sp>
      </mc:Choice>
      <mc:Fallback xmlns="">
        <xdr:sp macro="" textlink="">
          <xdr:nvSpPr>
            <xdr:cNvPr id="2" name="TextBox 1"/>
            <xdr:cNvSpPr txBox="1"/>
          </xdr:nvSpPr>
          <xdr:spPr>
            <a:xfrm>
              <a:off x="10863056" y="0"/>
              <a:ext cx="6230886" cy="800996"/>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pPr/>
              <a:r>
                <a:rPr lang="en-US" sz="2200" b="0" i="0" kern="1200">
                  <a:solidFill>
                    <a:schemeClr val="tx1"/>
                  </a:solidFill>
                  <a:effectLst/>
                  <a:latin typeface="Cambria Math"/>
                  <a:ea typeface="+mn-ea"/>
                  <a:cs typeface="+mn-cs"/>
                </a:rPr>
                <a:t>𝑑</a:t>
              </a:r>
              <a:r>
                <a:rPr lang="en-US" sz="2400" b="0" i="0" kern="1200">
                  <a:solidFill>
                    <a:srgbClr val="000000"/>
                  </a:solidFill>
                  <a:effectLst/>
                  <a:latin typeface="Cambria Math" panose="02040503050406030204" pitchFamily="18" charset="0"/>
                  <a:ea typeface="+mn-ea"/>
                  <a:cs typeface="+mn-cs"/>
                </a:rPr>
                <a:t> ̅</a:t>
              </a:r>
              <a:r>
                <a:rPr lang="en-US" sz="2400" b="0" i="0">
                  <a:solidFill>
                    <a:srgbClr val="000000"/>
                  </a:solidFill>
                  <a:effectLst/>
                  <a:latin typeface="Cambria Math"/>
                </a:rPr>
                <a:t>=</a:t>
              </a:r>
              <a:r>
                <a:rPr lang="en-US" sz="2400" b="0" i="0">
                  <a:solidFill>
                    <a:srgbClr val="000000"/>
                  </a:solidFill>
                  <a:effectLst/>
                  <a:latin typeface="Cambria Math" panose="02040503050406030204" pitchFamily="18" charset="0"/>
                </a:rPr>
                <a:t>(∑▒</a:t>
              </a:r>
              <a:r>
                <a:rPr lang="en-US" sz="2400" b="0" i="0">
                  <a:solidFill>
                    <a:srgbClr val="000000"/>
                  </a:solidFill>
                  <a:effectLst/>
                  <a:latin typeface="Cambria Math"/>
                </a:rPr>
                <a:t>𝑑</a:t>
              </a:r>
              <a:r>
                <a:rPr lang="en-US" sz="2400" b="0" i="0">
                  <a:solidFill>
                    <a:srgbClr val="000000"/>
                  </a:solidFill>
                  <a:effectLst/>
                  <a:latin typeface="Cambria Math" panose="02040503050406030204" pitchFamily="18" charset="0"/>
                </a:rPr>
                <a:t>_</a:t>
              </a:r>
              <a:r>
                <a:rPr lang="en-US" sz="2400" b="0" i="0">
                  <a:solidFill>
                    <a:srgbClr val="000000"/>
                  </a:solidFill>
                  <a:effectLst/>
                  <a:latin typeface="Cambria Math"/>
                </a:rPr>
                <a:t>𝑖</a:t>
              </a:r>
              <a:r>
                <a:rPr lang="en-US" sz="2400" b="0" i="0">
                  <a:solidFill>
                    <a:srgbClr val="000000"/>
                  </a:solidFill>
                  <a:effectLst/>
                  <a:latin typeface="Cambria Math" panose="02040503050406030204" pitchFamily="18" charset="0"/>
                </a:rPr>
                <a:t> )/</a:t>
              </a:r>
              <a:r>
                <a:rPr lang="en-US" sz="2400" b="0" i="0">
                  <a:solidFill>
                    <a:srgbClr val="000000"/>
                  </a:solidFill>
                  <a:effectLst/>
                  <a:latin typeface="Cambria Math"/>
                </a:rPr>
                <a:t>𝑛=</a:t>
              </a:r>
              <a:r>
                <a:rPr lang="en-US" sz="2400" b="0" i="0">
                  <a:solidFill>
                    <a:srgbClr val="000000"/>
                  </a:solidFill>
                  <a:effectLst/>
                  <a:latin typeface="Cambria Math" panose="02040503050406030204" pitchFamily="18" charset="0"/>
                </a:rPr>
                <a:t>𝑆𝑎𝑚𝑝𝑙𝑒 𝑀𝑒𝑎𝑛 𝑜𝑓 𝐷𝑖𝑓𝑓𝑒𝑟𝑒𝑛𝑐𝑒𝑠</a:t>
              </a:r>
              <a:endParaRPr lang="en-US" sz="2400">
                <a:solidFill>
                  <a:srgbClr val="000000"/>
                </a:solidFill>
                <a:effectLst/>
              </a:endParaRPr>
            </a:p>
          </xdr:txBody>
        </xdr:sp>
      </mc:Fallback>
    </mc:AlternateContent>
    <xdr:clientData/>
  </xdr:twoCellAnchor>
  <xdr:twoCellAnchor>
    <xdr:from>
      <xdr:col>13</xdr:col>
      <xdr:colOff>0</xdr:colOff>
      <xdr:row>4</xdr:row>
      <xdr:rowOff>125186</xdr:rowOff>
    </xdr:from>
    <xdr:to>
      <xdr:col>23</xdr:col>
      <xdr:colOff>389164</xdr:colOff>
      <xdr:row>10</xdr:row>
      <xdr:rowOff>137140</xdr:rowOff>
    </xdr:to>
    <mc:AlternateContent xmlns:mc="http://schemas.openxmlformats.org/markup-compatibility/2006" xmlns:a14="http://schemas.microsoft.com/office/drawing/2010/main">
      <mc:Choice Requires="a14">
        <xdr:sp macro="" textlink="">
          <xdr:nvSpPr>
            <xdr:cNvPr id="3" name="TextBox 2"/>
            <xdr:cNvSpPr txBox="1"/>
          </xdr:nvSpPr>
          <xdr:spPr>
            <a:xfrm>
              <a:off x="10858500" y="928007"/>
              <a:ext cx="7002235" cy="1413490"/>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US" sz="2400" i="1">
                            <a:solidFill>
                              <a:srgbClr val="000000"/>
                            </a:solidFill>
                            <a:effectLst/>
                            <a:latin typeface="Cambria Math" panose="02040503050406030204" pitchFamily="18" charset="0"/>
                          </a:rPr>
                        </m:ctrlPr>
                      </m:sSubPr>
                      <m:e>
                        <m:r>
                          <a:rPr lang="en-US" sz="2400" b="0" i="1">
                            <a:solidFill>
                              <a:srgbClr val="000000"/>
                            </a:solidFill>
                            <a:effectLst/>
                            <a:latin typeface="Cambria Math"/>
                          </a:rPr>
                          <m:t>𝑠</m:t>
                        </m:r>
                      </m:e>
                      <m:sub>
                        <m:r>
                          <a:rPr lang="en-US" sz="2400" i="1">
                            <a:solidFill>
                              <a:srgbClr val="000000"/>
                            </a:solidFill>
                            <a:effectLst/>
                            <a:latin typeface="Cambria Math"/>
                          </a:rPr>
                          <m:t>𝑑</m:t>
                        </m:r>
                      </m:sub>
                    </m:sSub>
                    <m:r>
                      <a:rPr lang="en-US" sz="2400" b="0" i="1">
                        <a:solidFill>
                          <a:srgbClr val="000000"/>
                        </a:solidFill>
                        <a:effectLst/>
                        <a:latin typeface="Cambria Math"/>
                      </a:rPr>
                      <m:t>=</m:t>
                    </m:r>
                    <m:rad>
                      <m:radPr>
                        <m:degHide m:val="on"/>
                        <m:ctrlPr>
                          <a:rPr lang="en-US" sz="2400" b="0" i="1">
                            <a:solidFill>
                              <a:srgbClr val="000000"/>
                            </a:solidFill>
                            <a:effectLst/>
                            <a:latin typeface="Cambria Math" panose="02040503050406030204" pitchFamily="18" charset="0"/>
                          </a:rPr>
                        </m:ctrlPr>
                      </m:radPr>
                      <m:deg/>
                      <m:e>
                        <m:f>
                          <m:fPr>
                            <m:ctrlPr>
                              <a:rPr lang="en-US" sz="2400" b="0" i="1">
                                <a:solidFill>
                                  <a:srgbClr val="000000"/>
                                </a:solidFill>
                                <a:effectLst/>
                                <a:latin typeface="Cambria Math" panose="02040503050406030204" pitchFamily="18" charset="0"/>
                              </a:rPr>
                            </m:ctrlPr>
                          </m:fPr>
                          <m:num>
                            <m:nary>
                              <m:naryPr>
                                <m:chr m:val="∑"/>
                                <m:subHide m:val="on"/>
                                <m:supHide m:val="on"/>
                                <m:ctrlPr>
                                  <a:rPr lang="en-US" sz="2400" b="0" i="1">
                                    <a:solidFill>
                                      <a:srgbClr val="000000"/>
                                    </a:solidFill>
                                    <a:effectLst/>
                                    <a:latin typeface="Cambria Math" panose="02040503050406030204" pitchFamily="18" charset="0"/>
                                  </a:rPr>
                                </m:ctrlPr>
                              </m:naryPr>
                              <m:sub/>
                              <m:sup/>
                              <m:e>
                                <m:sSup>
                                  <m:sSupPr>
                                    <m:ctrlPr>
                                      <a:rPr lang="en-US" sz="2400" b="0" i="1">
                                        <a:solidFill>
                                          <a:srgbClr val="000000"/>
                                        </a:solidFill>
                                        <a:effectLst/>
                                        <a:latin typeface="Cambria Math" panose="02040503050406030204" pitchFamily="18" charset="0"/>
                                      </a:rPr>
                                    </m:ctrlPr>
                                  </m:sSupPr>
                                  <m:e>
                                    <m:d>
                                      <m:dPr>
                                        <m:ctrlPr>
                                          <a:rPr lang="en-US" sz="2400" b="0" i="1">
                                            <a:solidFill>
                                              <a:srgbClr val="000000"/>
                                            </a:solidFill>
                                            <a:effectLst/>
                                            <a:latin typeface="Cambria Math" panose="02040503050406030204" pitchFamily="18" charset="0"/>
                                          </a:rPr>
                                        </m:ctrlPr>
                                      </m:dPr>
                                      <m:e>
                                        <m:sSub>
                                          <m:sSubPr>
                                            <m:ctrlPr>
                                              <a:rPr lang="en-US" sz="2400" b="0" i="1">
                                                <a:solidFill>
                                                  <a:srgbClr val="000000"/>
                                                </a:solidFill>
                                                <a:effectLst/>
                                                <a:latin typeface="Cambria Math" panose="02040503050406030204" pitchFamily="18" charset="0"/>
                                              </a:rPr>
                                            </m:ctrlPr>
                                          </m:sSubPr>
                                          <m:e>
                                            <m:r>
                                              <a:rPr lang="en-US" sz="2400" b="0" i="1">
                                                <a:solidFill>
                                                  <a:srgbClr val="000000"/>
                                                </a:solidFill>
                                                <a:effectLst/>
                                                <a:latin typeface="Cambria Math"/>
                                              </a:rPr>
                                              <m:t>𝑑</m:t>
                                            </m:r>
                                          </m:e>
                                          <m:sub>
                                            <m:r>
                                              <a:rPr lang="en-US" sz="2400" b="0" i="1">
                                                <a:solidFill>
                                                  <a:srgbClr val="000000"/>
                                                </a:solidFill>
                                                <a:effectLst/>
                                                <a:latin typeface="Cambria Math"/>
                                              </a:rPr>
                                              <m:t>𝑖</m:t>
                                            </m:r>
                                          </m:sub>
                                        </m:sSub>
                                        <m:r>
                                          <a:rPr lang="en-US" sz="2400" b="0" i="1">
                                            <a:solidFill>
                                              <a:srgbClr val="000000"/>
                                            </a:solidFill>
                                            <a:effectLst/>
                                            <a:latin typeface="Cambria Math"/>
                                          </a:rPr>
                                          <m:t>−</m:t>
                                        </m:r>
                                        <m:acc>
                                          <m:accPr>
                                            <m:chr m:val="̅"/>
                                            <m:ctrlPr>
                                              <a:rPr lang="en-US" sz="2400" b="0" i="1">
                                                <a:solidFill>
                                                  <a:srgbClr val="000000"/>
                                                </a:solidFill>
                                                <a:effectLst/>
                                                <a:latin typeface="Cambria Math" panose="02040503050406030204" pitchFamily="18" charset="0"/>
                                              </a:rPr>
                                            </m:ctrlPr>
                                          </m:accPr>
                                          <m:e>
                                            <m:r>
                                              <a:rPr lang="en-US" sz="2400" b="0" i="1">
                                                <a:solidFill>
                                                  <a:srgbClr val="000000"/>
                                                </a:solidFill>
                                                <a:effectLst/>
                                                <a:latin typeface="Cambria Math"/>
                                              </a:rPr>
                                              <m:t>𝑑</m:t>
                                            </m:r>
                                          </m:e>
                                        </m:acc>
                                      </m:e>
                                    </m:d>
                                  </m:e>
                                  <m:sup>
                                    <m:r>
                                      <a:rPr lang="en-US" sz="2400" b="0" i="1">
                                        <a:solidFill>
                                          <a:srgbClr val="000000"/>
                                        </a:solidFill>
                                        <a:effectLst/>
                                        <a:latin typeface="Cambria Math"/>
                                      </a:rPr>
                                      <m:t>2</m:t>
                                    </m:r>
                                  </m:sup>
                                </m:sSup>
                              </m:e>
                            </m:nary>
                          </m:num>
                          <m:den>
                            <m:r>
                              <a:rPr lang="en-US" sz="2400" b="0" i="1">
                                <a:solidFill>
                                  <a:srgbClr val="000000"/>
                                </a:solidFill>
                                <a:effectLst/>
                                <a:latin typeface="Cambria Math"/>
                              </a:rPr>
                              <m:t>𝑛</m:t>
                            </m:r>
                            <m:r>
                              <a:rPr lang="en-US" sz="2400" b="0" i="1">
                                <a:solidFill>
                                  <a:srgbClr val="000000"/>
                                </a:solidFill>
                                <a:effectLst/>
                                <a:latin typeface="Cambria Math"/>
                              </a:rPr>
                              <m:t>−1</m:t>
                            </m:r>
                          </m:den>
                        </m:f>
                      </m:e>
                    </m:rad>
                    <m:r>
                      <a:rPr lang="en-US" sz="2400" b="0" i="1">
                        <a:solidFill>
                          <a:srgbClr val="000000"/>
                        </a:solidFill>
                        <a:effectLst/>
                        <a:latin typeface="Cambria Math"/>
                      </a:rPr>
                      <m:t>=</m:t>
                    </m:r>
                    <m:r>
                      <a:rPr lang="en-US" sz="2400" b="0" i="1">
                        <a:solidFill>
                          <a:srgbClr val="000000"/>
                        </a:solidFill>
                        <a:effectLst/>
                        <a:latin typeface="Cambria Math" panose="02040503050406030204" pitchFamily="18" charset="0"/>
                      </a:rPr>
                      <m:t>𝑆𝑎𝑚𝑝𝑙𝑒</m:t>
                    </m:r>
                    <m:r>
                      <a:rPr lang="en-US" sz="2400" b="0" i="1">
                        <a:solidFill>
                          <a:srgbClr val="000000"/>
                        </a:solidFill>
                        <a:effectLst/>
                        <a:latin typeface="Cambria Math" panose="02040503050406030204" pitchFamily="18" charset="0"/>
                      </a:rPr>
                      <m:t> </m:t>
                    </m:r>
                    <m:r>
                      <a:rPr lang="en-US" sz="2400" b="0" i="1">
                        <a:solidFill>
                          <a:srgbClr val="000000"/>
                        </a:solidFill>
                        <a:effectLst/>
                        <a:latin typeface="Cambria Math" panose="02040503050406030204" pitchFamily="18" charset="0"/>
                      </a:rPr>
                      <m:t>𝑆𝐷</m:t>
                    </m:r>
                    <m:r>
                      <a:rPr lang="en-US" sz="2400" b="0" i="1">
                        <a:solidFill>
                          <a:srgbClr val="000000"/>
                        </a:solidFill>
                        <a:effectLst/>
                        <a:latin typeface="Cambria Math" panose="02040503050406030204" pitchFamily="18" charset="0"/>
                      </a:rPr>
                      <m:t> </m:t>
                    </m:r>
                    <m:r>
                      <a:rPr lang="en-US" sz="2400" b="0" i="1">
                        <a:solidFill>
                          <a:srgbClr val="000000"/>
                        </a:solidFill>
                        <a:effectLst/>
                        <a:latin typeface="Cambria Math" panose="02040503050406030204" pitchFamily="18" charset="0"/>
                      </a:rPr>
                      <m:t>𝑜𝑓</m:t>
                    </m:r>
                    <m:r>
                      <a:rPr lang="en-US" sz="2400" b="0" i="1">
                        <a:solidFill>
                          <a:srgbClr val="000000"/>
                        </a:solidFill>
                        <a:effectLst/>
                        <a:latin typeface="Cambria Math" panose="02040503050406030204" pitchFamily="18" charset="0"/>
                      </a:rPr>
                      <m:t> </m:t>
                    </m:r>
                    <m:r>
                      <a:rPr lang="en-US" sz="2400" b="0" i="1">
                        <a:solidFill>
                          <a:srgbClr val="000000"/>
                        </a:solidFill>
                        <a:effectLst/>
                        <a:latin typeface="Cambria Math" panose="02040503050406030204" pitchFamily="18" charset="0"/>
                      </a:rPr>
                      <m:t>𝐷𝑖𝑓𝑓𝑒𝑟𝑒𝑛𝑐𝑒𝑠</m:t>
                    </m:r>
                  </m:oMath>
                </m:oMathPara>
              </a14:m>
              <a:endParaRPr lang="en-US" sz="2400">
                <a:solidFill>
                  <a:srgbClr val="000000"/>
                </a:solidFill>
                <a:effectLst/>
              </a:endParaRPr>
            </a:p>
          </xdr:txBody>
        </xdr:sp>
      </mc:Choice>
      <mc:Fallback xmlns="">
        <xdr:sp macro="" textlink="">
          <xdr:nvSpPr>
            <xdr:cNvPr id="3" name="TextBox 2"/>
            <xdr:cNvSpPr txBox="1"/>
          </xdr:nvSpPr>
          <xdr:spPr>
            <a:xfrm>
              <a:off x="10858500" y="928007"/>
              <a:ext cx="7002235" cy="1413490"/>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pPr/>
              <a:r>
                <a:rPr lang="en-US" sz="2400" b="0" i="0">
                  <a:solidFill>
                    <a:srgbClr val="000000"/>
                  </a:solidFill>
                  <a:effectLst/>
                  <a:latin typeface="Cambria Math"/>
                </a:rPr>
                <a:t>𝑠</a:t>
              </a:r>
              <a:r>
                <a:rPr lang="en-US" sz="2400" b="0" i="0">
                  <a:solidFill>
                    <a:srgbClr val="000000"/>
                  </a:solidFill>
                  <a:effectLst/>
                  <a:latin typeface="Cambria Math" panose="02040503050406030204" pitchFamily="18" charset="0"/>
                </a:rPr>
                <a:t>_</a:t>
              </a:r>
              <a:r>
                <a:rPr lang="en-US" sz="2400" i="0">
                  <a:solidFill>
                    <a:srgbClr val="000000"/>
                  </a:solidFill>
                  <a:effectLst/>
                  <a:latin typeface="Cambria Math"/>
                </a:rPr>
                <a:t>𝑑</a:t>
              </a:r>
              <a:r>
                <a:rPr lang="en-US" sz="2400" b="0" i="0">
                  <a:solidFill>
                    <a:srgbClr val="000000"/>
                  </a:solidFill>
                  <a:effectLst/>
                  <a:latin typeface="Cambria Math"/>
                </a:rPr>
                <a:t>=</a:t>
              </a:r>
              <a:r>
                <a:rPr lang="en-US" sz="2400" b="0" i="0">
                  <a:solidFill>
                    <a:srgbClr val="000000"/>
                  </a:solidFill>
                  <a:effectLst/>
                  <a:latin typeface="Cambria Math" panose="02040503050406030204" pitchFamily="18" charset="0"/>
                </a:rPr>
                <a:t>√((∑▒(</a:t>
              </a:r>
              <a:r>
                <a:rPr lang="en-US" sz="2400" b="0" i="0">
                  <a:solidFill>
                    <a:srgbClr val="000000"/>
                  </a:solidFill>
                  <a:effectLst/>
                  <a:latin typeface="Cambria Math"/>
                </a:rPr>
                <a:t>𝑑</a:t>
              </a:r>
              <a:r>
                <a:rPr lang="en-US" sz="2400" b="0" i="0">
                  <a:solidFill>
                    <a:srgbClr val="000000"/>
                  </a:solidFill>
                  <a:effectLst/>
                  <a:latin typeface="Cambria Math" panose="02040503050406030204" pitchFamily="18" charset="0"/>
                </a:rPr>
                <a:t>_</a:t>
              </a:r>
              <a:r>
                <a:rPr lang="en-US" sz="2400" b="0" i="0">
                  <a:solidFill>
                    <a:srgbClr val="000000"/>
                  </a:solidFill>
                  <a:effectLst/>
                  <a:latin typeface="Cambria Math"/>
                </a:rPr>
                <a:t>𝑖−𝑑</a:t>
              </a:r>
              <a:r>
                <a:rPr lang="en-US" sz="2400" b="0" i="0">
                  <a:solidFill>
                    <a:srgbClr val="000000"/>
                  </a:solidFill>
                  <a:effectLst/>
                  <a:latin typeface="Cambria Math" panose="02040503050406030204" pitchFamily="18" charset="0"/>
                </a:rPr>
                <a:t> ̅ )^</a:t>
              </a:r>
              <a:r>
                <a:rPr lang="en-US" sz="2400" b="0" i="0">
                  <a:solidFill>
                    <a:srgbClr val="000000"/>
                  </a:solidFill>
                  <a:effectLst/>
                  <a:latin typeface="Cambria Math"/>
                </a:rPr>
                <a:t>2</a:t>
              </a:r>
              <a:r>
                <a:rPr lang="en-US" sz="2400" b="0" i="0">
                  <a:solidFill>
                    <a:srgbClr val="000000"/>
                  </a:solidFill>
                  <a:effectLst/>
                  <a:latin typeface="Cambria Math" panose="02040503050406030204" pitchFamily="18" charset="0"/>
                </a:rPr>
                <a:t> )/(</a:t>
              </a:r>
              <a:r>
                <a:rPr lang="en-US" sz="2400" b="0" i="0">
                  <a:solidFill>
                    <a:srgbClr val="000000"/>
                  </a:solidFill>
                  <a:effectLst/>
                  <a:latin typeface="Cambria Math"/>
                </a:rPr>
                <a:t>𝑛−1</a:t>
              </a:r>
              <a:r>
                <a:rPr lang="en-US" sz="2400" b="0" i="0">
                  <a:solidFill>
                    <a:srgbClr val="000000"/>
                  </a:solidFill>
                  <a:effectLst/>
                  <a:latin typeface="Cambria Math" panose="02040503050406030204" pitchFamily="18" charset="0"/>
                </a:rPr>
                <a:t>))</a:t>
              </a:r>
              <a:r>
                <a:rPr lang="en-US" sz="2400" b="0" i="0">
                  <a:solidFill>
                    <a:srgbClr val="000000"/>
                  </a:solidFill>
                  <a:effectLst/>
                  <a:latin typeface="Cambria Math"/>
                </a:rPr>
                <a:t>=</a:t>
              </a:r>
              <a:r>
                <a:rPr lang="en-US" sz="2400" b="0" i="0">
                  <a:solidFill>
                    <a:srgbClr val="000000"/>
                  </a:solidFill>
                  <a:effectLst/>
                  <a:latin typeface="Cambria Math" panose="02040503050406030204" pitchFamily="18" charset="0"/>
                </a:rPr>
                <a:t>𝑆𝑎𝑚𝑝𝑙𝑒 𝑆𝐷 𝑜𝑓 𝐷𝑖𝑓𝑓𝑒𝑟𝑒𝑛𝑐𝑒𝑠</a:t>
              </a:r>
              <a:endParaRPr lang="en-US" sz="2400">
                <a:solidFill>
                  <a:srgbClr val="000000"/>
                </a:solidFill>
                <a:effectLst/>
              </a:endParaRPr>
            </a:p>
          </xdr:txBody>
        </xdr:sp>
      </mc:Fallback>
    </mc:AlternateContent>
    <xdr:clientData/>
  </xdr:twoCellAnchor>
  <xdr:twoCellAnchor>
    <xdr:from>
      <xdr:col>13</xdr:col>
      <xdr:colOff>57150</xdr:colOff>
      <xdr:row>11</xdr:row>
      <xdr:rowOff>87086</xdr:rowOff>
    </xdr:from>
    <xdr:to>
      <xdr:col>20</xdr:col>
      <xdr:colOff>601436</xdr:colOff>
      <xdr:row>16</xdr:row>
      <xdr:rowOff>185301</xdr:rowOff>
    </xdr:to>
    <mc:AlternateContent xmlns:mc="http://schemas.openxmlformats.org/markup-compatibility/2006" xmlns:a14="http://schemas.microsoft.com/office/drawing/2010/main">
      <mc:Choice Requires="a14">
        <xdr:sp macro="" textlink="">
          <xdr:nvSpPr>
            <xdr:cNvPr id="4" name="TextBox 4"/>
            <xdr:cNvSpPr txBox="1"/>
          </xdr:nvSpPr>
          <xdr:spPr>
            <a:xfrm>
              <a:off x="10915650" y="2481943"/>
              <a:ext cx="5320393" cy="1050715"/>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14:m>
                <m:oMath xmlns:m="http://schemas.openxmlformats.org/officeDocument/2006/math">
                  <m:r>
                    <a:rPr lang="en-US" sz="3200" b="0" i="1">
                      <a:solidFill>
                        <a:srgbClr val="000000"/>
                      </a:solidFill>
                      <a:effectLst/>
                      <a:latin typeface="Cambria Math"/>
                    </a:rPr>
                    <m:t>𝑡</m:t>
                  </m:r>
                  <m:r>
                    <a:rPr lang="en-US" sz="3200" b="0" i="1">
                      <a:solidFill>
                        <a:srgbClr val="000000"/>
                      </a:solidFill>
                      <a:effectLst/>
                      <a:latin typeface="Cambria Math"/>
                    </a:rPr>
                    <m:t>=</m:t>
                  </m:r>
                  <m:f>
                    <m:fPr>
                      <m:ctrlPr>
                        <a:rPr lang="en-US" sz="3200" b="0" i="1">
                          <a:solidFill>
                            <a:srgbClr val="000000"/>
                          </a:solidFill>
                          <a:effectLst/>
                          <a:latin typeface="Cambria Math" panose="02040503050406030204" pitchFamily="18" charset="0"/>
                        </a:rPr>
                      </m:ctrlPr>
                    </m:fPr>
                    <m:num>
                      <m:acc>
                        <m:accPr>
                          <m:chr m:val="̅"/>
                          <m:ctrlPr>
                            <a:rPr lang="en-US" sz="3200" b="0" i="1">
                              <a:solidFill>
                                <a:srgbClr val="000000"/>
                              </a:solidFill>
                              <a:effectLst/>
                              <a:latin typeface="Cambria Math" panose="02040503050406030204" pitchFamily="18" charset="0"/>
                            </a:rPr>
                          </m:ctrlPr>
                        </m:accPr>
                        <m:e>
                          <m:r>
                            <a:rPr lang="en-US" sz="3200" b="0" i="1">
                              <a:solidFill>
                                <a:srgbClr val="000000"/>
                              </a:solidFill>
                              <a:effectLst/>
                              <a:latin typeface="Cambria Math"/>
                            </a:rPr>
                            <m:t>𝑑</m:t>
                          </m:r>
                        </m:e>
                      </m:acc>
                      <m:r>
                        <a:rPr lang="en-US" sz="3200" b="0" i="1">
                          <a:solidFill>
                            <a:srgbClr val="000000"/>
                          </a:solidFill>
                          <a:effectLst/>
                          <a:latin typeface="Cambria Math"/>
                        </a:rPr>
                        <m:t>−</m:t>
                      </m:r>
                      <m:sSub>
                        <m:sSubPr>
                          <m:ctrlPr>
                            <a:rPr lang="en-US" sz="3200" b="0" i="1">
                              <a:solidFill>
                                <a:srgbClr val="000000"/>
                              </a:solidFill>
                              <a:effectLst/>
                              <a:latin typeface="Cambria Math" panose="02040503050406030204" pitchFamily="18" charset="0"/>
                            </a:rPr>
                          </m:ctrlPr>
                        </m:sSubPr>
                        <m:e>
                          <m:r>
                            <a:rPr lang="en-US" sz="3200" b="0" i="1">
                              <a:solidFill>
                                <a:srgbClr val="000000"/>
                              </a:solidFill>
                              <a:effectLst/>
                              <a:latin typeface="Cambria Math"/>
                              <a:ea typeface="Cambria Math"/>
                            </a:rPr>
                            <m:t>𝜇</m:t>
                          </m:r>
                        </m:e>
                        <m:sub>
                          <m:r>
                            <a:rPr lang="en-US" sz="3200" b="0" i="1">
                              <a:solidFill>
                                <a:srgbClr val="000000"/>
                              </a:solidFill>
                              <a:effectLst/>
                              <a:latin typeface="Cambria Math"/>
                            </a:rPr>
                            <m:t>𝑑</m:t>
                          </m:r>
                        </m:sub>
                      </m:sSub>
                    </m:num>
                    <m:den>
                      <m:f>
                        <m:fPr>
                          <m:type m:val="skw"/>
                          <m:ctrlPr>
                            <a:rPr lang="en-US" sz="3200" b="0" i="1">
                              <a:solidFill>
                                <a:srgbClr val="000000"/>
                              </a:solidFill>
                              <a:effectLst/>
                              <a:latin typeface="Cambria Math" panose="02040503050406030204" pitchFamily="18" charset="0"/>
                            </a:rPr>
                          </m:ctrlPr>
                        </m:fPr>
                        <m:num>
                          <m:sSub>
                            <m:sSubPr>
                              <m:ctrlPr>
                                <a:rPr lang="en-US" sz="3200" b="0" i="1">
                                  <a:solidFill>
                                    <a:srgbClr val="000000"/>
                                  </a:solidFill>
                                  <a:effectLst/>
                                  <a:latin typeface="Cambria Math" panose="02040503050406030204" pitchFamily="18" charset="0"/>
                                </a:rPr>
                              </m:ctrlPr>
                            </m:sSubPr>
                            <m:e>
                              <m:r>
                                <a:rPr lang="en-US" sz="3200" b="0" i="1">
                                  <a:solidFill>
                                    <a:srgbClr val="000000"/>
                                  </a:solidFill>
                                  <a:effectLst/>
                                  <a:latin typeface="Cambria Math"/>
                                </a:rPr>
                                <m:t>𝑠</m:t>
                              </m:r>
                            </m:e>
                            <m:sub>
                              <m:r>
                                <a:rPr lang="en-US" sz="3200" b="0" i="1">
                                  <a:solidFill>
                                    <a:srgbClr val="000000"/>
                                  </a:solidFill>
                                  <a:effectLst/>
                                  <a:latin typeface="Cambria Math"/>
                                </a:rPr>
                                <m:t>𝑑</m:t>
                              </m:r>
                            </m:sub>
                          </m:sSub>
                        </m:num>
                        <m:den>
                          <m:rad>
                            <m:radPr>
                              <m:degHide m:val="on"/>
                              <m:ctrlPr>
                                <a:rPr lang="en-US" sz="3200" b="0" i="1">
                                  <a:solidFill>
                                    <a:srgbClr val="000000"/>
                                  </a:solidFill>
                                  <a:effectLst/>
                                  <a:latin typeface="Cambria Math" panose="02040503050406030204" pitchFamily="18" charset="0"/>
                                </a:rPr>
                              </m:ctrlPr>
                            </m:radPr>
                            <m:deg/>
                            <m:e>
                              <m:r>
                                <a:rPr lang="en-US" sz="3200" b="0" i="1">
                                  <a:solidFill>
                                    <a:srgbClr val="000000"/>
                                  </a:solidFill>
                                  <a:effectLst/>
                                  <a:latin typeface="Cambria Math"/>
                                </a:rPr>
                                <m:t>𝑛</m:t>
                              </m:r>
                            </m:e>
                          </m:rad>
                        </m:den>
                      </m:f>
                    </m:den>
                  </m:f>
                </m:oMath>
              </a14:m>
              <a:r>
                <a:rPr lang="en-US" sz="2400">
                  <a:solidFill>
                    <a:srgbClr val="000000"/>
                  </a:solidFill>
                  <a:effectLst/>
                </a:rPr>
                <a:t> = Test Statistic</a:t>
              </a:r>
              <a:endParaRPr lang="en-US" sz="2400">
                <a:solidFill>
                  <a:srgbClr val="000000"/>
                </a:solidFill>
                <a:effectLst/>
                <a:latin typeface="Cambria Math" panose="02040503050406030204" pitchFamily="18" charset="0"/>
                <a:ea typeface="Cambria Math" panose="02040503050406030204" pitchFamily="18" charset="0"/>
              </a:endParaRPr>
            </a:p>
          </xdr:txBody>
        </xdr:sp>
      </mc:Choice>
      <mc:Fallback xmlns="">
        <xdr:sp macro="" textlink="">
          <xdr:nvSpPr>
            <xdr:cNvPr id="4" name="TextBox 4"/>
            <xdr:cNvSpPr txBox="1"/>
          </xdr:nvSpPr>
          <xdr:spPr>
            <a:xfrm>
              <a:off x="10915650" y="2481943"/>
              <a:ext cx="5320393" cy="1050715"/>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r>
                <a:rPr lang="en-US" sz="3200" b="0" i="0">
                  <a:solidFill>
                    <a:srgbClr val="000000"/>
                  </a:solidFill>
                  <a:effectLst/>
                  <a:latin typeface="Cambria Math"/>
                </a:rPr>
                <a:t>𝑡=</a:t>
              </a:r>
              <a:r>
                <a:rPr lang="en-US" sz="3200" b="0" i="0">
                  <a:solidFill>
                    <a:srgbClr val="000000"/>
                  </a:solidFill>
                  <a:effectLst/>
                  <a:latin typeface="Cambria Math" panose="02040503050406030204" pitchFamily="18" charset="0"/>
                </a:rPr>
                <a:t>(</a:t>
              </a:r>
              <a:r>
                <a:rPr lang="en-US" sz="3200" b="0" i="0">
                  <a:solidFill>
                    <a:srgbClr val="000000"/>
                  </a:solidFill>
                  <a:effectLst/>
                  <a:latin typeface="Cambria Math"/>
                </a:rPr>
                <a:t>𝑑</a:t>
              </a:r>
              <a:r>
                <a:rPr lang="en-US" sz="3200" b="0" i="0">
                  <a:solidFill>
                    <a:srgbClr val="000000"/>
                  </a:solidFill>
                  <a:effectLst/>
                  <a:latin typeface="Cambria Math" panose="02040503050406030204" pitchFamily="18" charset="0"/>
                </a:rPr>
                <a:t> ̅</a:t>
              </a:r>
              <a:r>
                <a:rPr lang="en-US" sz="3200" b="0" i="0">
                  <a:solidFill>
                    <a:srgbClr val="000000"/>
                  </a:solidFill>
                  <a:effectLst/>
                  <a:latin typeface="Cambria Math"/>
                </a:rPr>
                <a:t>−</a:t>
              </a:r>
              <a:r>
                <a:rPr lang="en-US" sz="3200" b="0" i="0">
                  <a:solidFill>
                    <a:srgbClr val="000000"/>
                  </a:solidFill>
                  <a:effectLst/>
                  <a:latin typeface="Cambria Math"/>
                  <a:ea typeface="Cambria Math"/>
                </a:rPr>
                <a:t>𝜇</a:t>
              </a:r>
              <a:r>
                <a:rPr lang="en-US" sz="3200" b="0" i="0">
                  <a:solidFill>
                    <a:srgbClr val="000000"/>
                  </a:solidFill>
                  <a:effectLst/>
                  <a:latin typeface="Cambria Math" panose="02040503050406030204" pitchFamily="18" charset="0"/>
                  <a:ea typeface="Cambria Math"/>
                </a:rPr>
                <a:t>_</a:t>
              </a:r>
              <a:r>
                <a:rPr lang="en-US" sz="3200" b="0" i="0">
                  <a:solidFill>
                    <a:srgbClr val="000000"/>
                  </a:solidFill>
                  <a:effectLst/>
                  <a:latin typeface="Cambria Math"/>
                </a:rPr>
                <a:t>𝑑</a:t>
              </a:r>
              <a:r>
                <a:rPr lang="en-US" sz="3200" b="0" i="0">
                  <a:solidFill>
                    <a:srgbClr val="000000"/>
                  </a:solidFill>
                  <a:effectLst/>
                  <a:latin typeface="Cambria Math" panose="02040503050406030204" pitchFamily="18" charset="0"/>
                </a:rPr>
                <a:t>)/(</a:t>
              </a:r>
              <a:r>
                <a:rPr lang="en-US" sz="3200" b="0" i="0">
                  <a:solidFill>
                    <a:srgbClr val="000000"/>
                  </a:solidFill>
                  <a:effectLst/>
                  <a:latin typeface="Cambria Math"/>
                </a:rPr>
                <a:t>𝑠</a:t>
              </a:r>
              <a:r>
                <a:rPr lang="en-US" sz="3200" b="0" i="0">
                  <a:solidFill>
                    <a:srgbClr val="000000"/>
                  </a:solidFill>
                  <a:effectLst/>
                  <a:latin typeface="Cambria Math" panose="02040503050406030204" pitchFamily="18" charset="0"/>
                </a:rPr>
                <a:t>_</a:t>
              </a:r>
              <a:r>
                <a:rPr lang="en-US" sz="3200" b="0" i="0">
                  <a:solidFill>
                    <a:srgbClr val="000000"/>
                  </a:solidFill>
                  <a:effectLst/>
                  <a:latin typeface="Cambria Math"/>
                </a:rPr>
                <a:t>𝑑</a:t>
              </a:r>
              <a:r>
                <a:rPr lang="en-US" sz="3200" b="0" i="0">
                  <a:solidFill>
                    <a:srgbClr val="000000"/>
                  </a:solidFill>
                  <a:effectLst/>
                  <a:latin typeface="Cambria Math" panose="02040503050406030204" pitchFamily="18" charset="0"/>
                </a:rPr>
                <a:t>⁄√</a:t>
              </a:r>
              <a:r>
                <a:rPr lang="en-US" sz="3200" b="0" i="0">
                  <a:solidFill>
                    <a:srgbClr val="000000"/>
                  </a:solidFill>
                  <a:effectLst/>
                  <a:latin typeface="Cambria Math"/>
                </a:rPr>
                <a:t>𝑛</a:t>
              </a:r>
              <a:r>
                <a:rPr lang="en-US" sz="3200" b="0" i="0">
                  <a:solidFill>
                    <a:srgbClr val="000000"/>
                  </a:solidFill>
                  <a:effectLst/>
                  <a:latin typeface="Cambria Math" panose="02040503050406030204" pitchFamily="18" charset="0"/>
                </a:rPr>
                <a:t>)</a:t>
              </a:r>
              <a:r>
                <a:rPr lang="en-US" sz="2400">
                  <a:solidFill>
                    <a:srgbClr val="000000"/>
                  </a:solidFill>
                  <a:effectLst/>
                </a:rPr>
                <a:t> = Test Statistic</a:t>
              </a:r>
              <a:endParaRPr lang="en-US" sz="2400">
                <a:solidFill>
                  <a:srgbClr val="000000"/>
                </a:solidFill>
                <a:effectLst/>
                <a:latin typeface="Cambria Math" panose="02040503050406030204" pitchFamily="18" charset="0"/>
                <a:ea typeface="Cambria Math" panose="02040503050406030204" pitchFamily="18" charset="0"/>
              </a:endParaRPr>
            </a:p>
          </xdr:txBody>
        </xdr:sp>
      </mc:Fallback>
    </mc:AlternateContent>
    <xdr:clientData/>
  </xdr:twoCellAnchor>
  <xdr:twoCellAnchor>
    <xdr:from>
      <xdr:col>13</xdr:col>
      <xdr:colOff>76200</xdr:colOff>
      <xdr:row>17</xdr:row>
      <xdr:rowOff>141514</xdr:rowOff>
    </xdr:from>
    <xdr:to>
      <xdr:col>22</xdr:col>
      <xdr:colOff>306336</xdr:colOff>
      <xdr:row>20</xdr:row>
      <xdr:rowOff>33818</xdr:rowOff>
    </xdr:to>
    <mc:AlternateContent xmlns:mc="http://schemas.openxmlformats.org/markup-compatibility/2006" xmlns:a14="http://schemas.microsoft.com/office/drawing/2010/main">
      <mc:Choice Requires="a14">
        <xdr:sp macro="" textlink="">
          <xdr:nvSpPr>
            <xdr:cNvPr id="5" name="TextBox 4"/>
            <xdr:cNvSpPr txBox="1"/>
          </xdr:nvSpPr>
          <xdr:spPr>
            <a:xfrm>
              <a:off x="10934700" y="3679371"/>
              <a:ext cx="6230886" cy="545447"/>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r>
                <a:rPr lang="en-US" sz="2000" b="0">
                  <a:solidFill>
                    <a:srgbClr val="000000"/>
                  </a:solidFill>
                  <a:effectLst/>
                </a:rPr>
                <a:t>Confidence Interval</a:t>
              </a:r>
              <a:r>
                <a:rPr lang="en-US" sz="2000" b="0" baseline="0">
                  <a:solidFill>
                    <a:srgbClr val="000000"/>
                  </a:solidFill>
                  <a:effectLst/>
                </a:rPr>
                <a:t> ==&gt;&gt; </a:t>
              </a:r>
              <a14:m>
                <m:oMath xmlns:m="http://schemas.openxmlformats.org/officeDocument/2006/math">
                  <m:acc>
                    <m:accPr>
                      <m:chr m:val="̅"/>
                      <m:ctrlPr>
                        <a:rPr lang="en-US" sz="2000" b="0" i="1">
                          <a:solidFill>
                            <a:srgbClr val="000000"/>
                          </a:solidFill>
                          <a:effectLst/>
                          <a:latin typeface="Cambria Math" panose="02040503050406030204" pitchFamily="18" charset="0"/>
                        </a:rPr>
                      </m:ctrlPr>
                    </m:accPr>
                    <m:e>
                      <m:r>
                        <a:rPr lang="en-US" sz="2000" b="0" i="1" kern="1200">
                          <a:solidFill>
                            <a:schemeClr val="tx1"/>
                          </a:solidFill>
                          <a:effectLst/>
                          <a:latin typeface="Cambria Math"/>
                          <a:ea typeface="+mn-ea"/>
                          <a:cs typeface="+mn-cs"/>
                        </a:rPr>
                        <m:t>𝑑</m:t>
                      </m:r>
                    </m:e>
                  </m:acc>
                  <m:r>
                    <a:rPr lang="en-US" sz="2000" b="0" i="1">
                      <a:solidFill>
                        <a:srgbClr val="000000"/>
                      </a:solidFill>
                      <a:effectLst/>
                      <a:latin typeface="Cambria Math" panose="02040503050406030204" pitchFamily="18" charset="0"/>
                    </a:rPr>
                    <m:t> +/−</m:t>
                  </m:r>
                </m:oMath>
              </a14:m>
              <a:r>
                <a:rPr lang="en-US" sz="2000">
                  <a:solidFill>
                    <a:srgbClr val="000000"/>
                  </a:solidFill>
                  <a:effectLst/>
                </a:rPr>
                <a:t>  t</a:t>
              </a:r>
              <a:r>
                <a:rPr lang="en-US" sz="2000" baseline="0">
                  <a:solidFill>
                    <a:srgbClr val="000000"/>
                  </a:solidFill>
                  <a:effectLst/>
                </a:rPr>
                <a:t> Upper * </a:t>
              </a:r>
              <a14:m>
                <m:oMath xmlns:m="http://schemas.openxmlformats.org/officeDocument/2006/math">
                  <m:f>
                    <m:fPr>
                      <m:type m:val="skw"/>
                      <m:ctrlPr>
                        <a:rPr lang="en-US" sz="2200" b="0" i="1" kern="1200">
                          <a:solidFill>
                            <a:schemeClr val="tx1"/>
                          </a:solidFill>
                          <a:effectLst/>
                          <a:latin typeface="Cambria Math" panose="02040503050406030204" pitchFamily="18" charset="0"/>
                          <a:ea typeface="+mn-ea"/>
                          <a:cs typeface="+mn-cs"/>
                        </a:rPr>
                      </m:ctrlPr>
                    </m:fPr>
                    <m:num>
                      <m:sSub>
                        <m:sSubPr>
                          <m:ctrlPr>
                            <a:rPr lang="en-US" sz="2200" b="0" i="1" kern="1200">
                              <a:solidFill>
                                <a:schemeClr val="tx1"/>
                              </a:solidFill>
                              <a:effectLst/>
                              <a:latin typeface="Cambria Math" panose="02040503050406030204" pitchFamily="18" charset="0"/>
                              <a:ea typeface="+mn-ea"/>
                              <a:cs typeface="+mn-cs"/>
                            </a:rPr>
                          </m:ctrlPr>
                        </m:sSubPr>
                        <m:e>
                          <m:r>
                            <a:rPr lang="en-US" sz="2200" b="0" i="1" kern="1200">
                              <a:solidFill>
                                <a:schemeClr val="tx1"/>
                              </a:solidFill>
                              <a:effectLst/>
                              <a:latin typeface="Cambria Math"/>
                              <a:ea typeface="+mn-ea"/>
                              <a:cs typeface="+mn-cs"/>
                            </a:rPr>
                            <m:t>𝑠</m:t>
                          </m:r>
                        </m:e>
                        <m:sub>
                          <m:r>
                            <a:rPr lang="en-US" sz="2200" b="0" i="1" kern="1200">
                              <a:solidFill>
                                <a:schemeClr val="tx1"/>
                              </a:solidFill>
                              <a:effectLst/>
                              <a:latin typeface="Cambria Math"/>
                              <a:ea typeface="+mn-ea"/>
                              <a:cs typeface="+mn-cs"/>
                            </a:rPr>
                            <m:t>𝑑</m:t>
                          </m:r>
                        </m:sub>
                      </m:sSub>
                    </m:num>
                    <m:den>
                      <m:rad>
                        <m:radPr>
                          <m:degHide m:val="on"/>
                          <m:ctrlPr>
                            <a:rPr lang="en-US" sz="2200" b="0" i="1" kern="1200">
                              <a:solidFill>
                                <a:schemeClr val="tx1"/>
                              </a:solidFill>
                              <a:effectLst/>
                              <a:latin typeface="Cambria Math" panose="02040503050406030204" pitchFamily="18" charset="0"/>
                              <a:ea typeface="+mn-ea"/>
                              <a:cs typeface="+mn-cs"/>
                            </a:rPr>
                          </m:ctrlPr>
                        </m:radPr>
                        <m:deg/>
                        <m:e>
                          <m:r>
                            <a:rPr lang="en-US" sz="2200" b="0" i="1" kern="1200">
                              <a:solidFill>
                                <a:schemeClr val="tx1"/>
                              </a:solidFill>
                              <a:effectLst/>
                              <a:latin typeface="Cambria Math"/>
                              <a:ea typeface="+mn-ea"/>
                              <a:cs typeface="+mn-cs"/>
                            </a:rPr>
                            <m:t>𝑛</m:t>
                          </m:r>
                        </m:e>
                      </m:rad>
                    </m:den>
                  </m:f>
                </m:oMath>
              </a14:m>
              <a:endParaRPr lang="en-US" sz="2000">
                <a:solidFill>
                  <a:srgbClr val="000000"/>
                </a:solidFill>
                <a:effectLst/>
              </a:endParaRPr>
            </a:p>
          </xdr:txBody>
        </xdr:sp>
      </mc:Choice>
      <mc:Fallback xmlns="">
        <xdr:sp macro="" textlink="">
          <xdr:nvSpPr>
            <xdr:cNvPr id="5" name="TextBox 4"/>
            <xdr:cNvSpPr txBox="1"/>
          </xdr:nvSpPr>
          <xdr:spPr>
            <a:xfrm>
              <a:off x="10934700" y="3679371"/>
              <a:ext cx="6230886" cy="545447"/>
            </a:xfrm>
            <a:prstGeom prst="rect">
              <a:avLst/>
            </a:prstGeom>
            <a:solidFill>
              <a:schemeClr val="bg1"/>
            </a:solidFill>
            <a:ln>
              <a:solidFill>
                <a:schemeClr val="tx1"/>
              </a:solidFill>
            </a:ln>
          </xdr:spPr>
          <xdr:txBody>
            <a:bodyPr wrap="square" rtlCol="0">
              <a:spAutoFit/>
            </a:bodyPr>
            <a:lstStyle>
              <a:defPPr>
                <a:defRPr lang="en-US"/>
              </a:defPPr>
              <a:lvl1pPr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1pPr>
              <a:lvl2pPr marL="4572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2pPr>
              <a:lvl3pPr marL="9144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3pPr>
              <a:lvl4pPr marL="13716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4pPr>
              <a:lvl5pPr marL="1828800" algn="ctr" rtl="0" eaLnBrk="0" fontAlgn="base" hangingPunct="0">
                <a:spcBef>
                  <a:spcPct val="0"/>
                </a:spcBef>
                <a:spcAft>
                  <a:spcPct val="0"/>
                </a:spcAft>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5pPr>
              <a:lvl6pPr marL="22860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6pPr>
              <a:lvl7pPr marL="27432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7pPr>
              <a:lvl8pPr marL="32004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8pPr>
              <a:lvl9pPr marL="3657600" algn="l" defTabSz="914400" rtl="0" eaLnBrk="1" latinLnBrk="0" hangingPunct="1">
                <a:defRPr sz="2200" kern="1200">
                  <a:solidFill>
                    <a:schemeClr val="tx1"/>
                  </a:solidFill>
                  <a:effectLst>
                    <a:outerShdw blurRad="38100" dist="38100" dir="2700000" algn="tl">
                      <a:srgbClr val="000000">
                        <a:alpha val="43137"/>
                      </a:srgbClr>
                    </a:outerShdw>
                  </a:effectLst>
                  <a:latin typeface="MS Reference Serif" pitchFamily="18" charset="0"/>
                  <a:ea typeface="+mn-ea"/>
                  <a:cs typeface="+mn-cs"/>
                </a:defRPr>
              </a:lvl9pPr>
            </a:lstStyle>
            <a:p>
              <a:r>
                <a:rPr lang="en-US" sz="2000" b="0">
                  <a:solidFill>
                    <a:srgbClr val="000000"/>
                  </a:solidFill>
                  <a:effectLst/>
                </a:rPr>
                <a:t>Confidence Interval</a:t>
              </a:r>
              <a:r>
                <a:rPr lang="en-US" sz="2000" b="0" baseline="0">
                  <a:solidFill>
                    <a:srgbClr val="000000"/>
                  </a:solidFill>
                  <a:effectLst/>
                </a:rPr>
                <a:t> ==&gt;&gt; </a:t>
              </a:r>
              <a:r>
                <a:rPr lang="en-US" sz="2000" b="0" i="0" kern="1200">
                  <a:solidFill>
                    <a:schemeClr val="tx1"/>
                  </a:solidFill>
                  <a:effectLst/>
                  <a:latin typeface="Cambria Math"/>
                  <a:ea typeface="+mn-ea"/>
                  <a:cs typeface="+mn-cs"/>
                </a:rPr>
                <a:t>𝑑</a:t>
              </a:r>
              <a:r>
                <a:rPr lang="en-US" sz="2000" b="0" i="0" kern="1200">
                  <a:solidFill>
                    <a:srgbClr val="000000"/>
                  </a:solidFill>
                  <a:effectLst/>
                  <a:latin typeface="Cambria Math" panose="02040503050406030204" pitchFamily="18" charset="0"/>
                  <a:ea typeface="+mn-ea"/>
                  <a:cs typeface="+mn-cs"/>
                </a:rPr>
                <a:t> ̅ </a:t>
              </a:r>
              <a:r>
                <a:rPr lang="en-US" sz="2000" b="0" i="0">
                  <a:solidFill>
                    <a:srgbClr val="000000"/>
                  </a:solidFill>
                  <a:effectLst/>
                  <a:latin typeface="Cambria Math" panose="02040503050406030204" pitchFamily="18" charset="0"/>
                </a:rPr>
                <a:t> +/−</a:t>
              </a:r>
              <a:r>
                <a:rPr lang="en-US" sz="2000">
                  <a:solidFill>
                    <a:srgbClr val="000000"/>
                  </a:solidFill>
                  <a:effectLst/>
                </a:rPr>
                <a:t>  t</a:t>
              </a:r>
              <a:r>
                <a:rPr lang="en-US" sz="2000" baseline="0">
                  <a:solidFill>
                    <a:srgbClr val="000000"/>
                  </a:solidFill>
                  <a:effectLst/>
                </a:rPr>
                <a:t> Upper * </a:t>
              </a:r>
              <a:r>
                <a:rPr lang="en-US" sz="2200" b="0" i="0" kern="1200">
                  <a:solidFill>
                    <a:schemeClr val="tx1"/>
                  </a:solidFill>
                  <a:effectLst/>
                  <a:latin typeface="Cambria Math"/>
                  <a:ea typeface="+mn-ea"/>
                  <a:cs typeface="+mn-cs"/>
                </a:rPr>
                <a:t>𝑠</a:t>
              </a:r>
              <a:r>
                <a:rPr lang="en-US" sz="2200" b="0" i="0" kern="1200">
                  <a:solidFill>
                    <a:schemeClr val="tx1"/>
                  </a:solidFill>
                  <a:effectLst/>
                  <a:latin typeface="Cambria Math" panose="02040503050406030204" pitchFamily="18" charset="0"/>
                  <a:ea typeface="+mn-ea"/>
                  <a:cs typeface="+mn-cs"/>
                </a:rPr>
                <a:t>_</a:t>
              </a:r>
              <a:r>
                <a:rPr lang="en-US" sz="2200" b="0" i="0" kern="1200">
                  <a:solidFill>
                    <a:schemeClr val="tx1"/>
                  </a:solidFill>
                  <a:effectLst/>
                  <a:latin typeface="Cambria Math"/>
                  <a:ea typeface="+mn-ea"/>
                  <a:cs typeface="+mn-cs"/>
                </a:rPr>
                <a:t>𝑑</a:t>
              </a:r>
              <a:r>
                <a:rPr lang="en-US" sz="2200" b="0" i="0" kern="1200">
                  <a:solidFill>
                    <a:schemeClr val="tx1"/>
                  </a:solidFill>
                  <a:effectLst/>
                  <a:latin typeface="Cambria Math" panose="02040503050406030204" pitchFamily="18" charset="0"/>
                  <a:ea typeface="+mn-ea"/>
                  <a:cs typeface="+mn-cs"/>
                </a:rPr>
                <a:t>⁄√</a:t>
              </a:r>
              <a:r>
                <a:rPr lang="en-US" sz="2200" b="0" i="0" kern="1200">
                  <a:solidFill>
                    <a:schemeClr val="tx1"/>
                  </a:solidFill>
                  <a:effectLst/>
                  <a:latin typeface="Cambria Math"/>
                  <a:ea typeface="+mn-ea"/>
                  <a:cs typeface="+mn-cs"/>
                </a:rPr>
                <a:t>𝑛</a:t>
              </a:r>
              <a:endParaRPr lang="en-US" sz="2000">
                <a:solidFill>
                  <a:srgbClr val="000000"/>
                </a:solidFill>
                <a:effectLst/>
              </a:endParaRP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16</xdr:col>
      <xdr:colOff>0</xdr:colOff>
      <xdr:row>2</xdr:row>
      <xdr:rowOff>0</xdr:rowOff>
    </xdr:from>
    <xdr:ext cx="3159369" cy="347018"/>
    <mc:AlternateContent xmlns:mc="http://schemas.openxmlformats.org/markup-compatibility/2006" xmlns:a14="http://schemas.microsoft.com/office/drawing/2010/main">
      <mc:Choice Requires="a14">
        <xdr:sp macro="" textlink="">
          <xdr:nvSpPr>
            <xdr:cNvPr id="2" name="TextBox 1"/>
            <xdr:cNvSpPr txBox="1"/>
          </xdr:nvSpPr>
          <xdr:spPr>
            <a:xfrm>
              <a:off x="12584206" y="381000"/>
              <a:ext cx="3159369" cy="3470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acc>
                    <m:accPr>
                      <m:chr m:val="̅"/>
                      <m:ctrlPr>
                        <a:rPr lang="en-US" sz="1600" i="1">
                          <a:latin typeface="Cambria Math" panose="02040503050406030204" pitchFamily="18" charset="0"/>
                        </a:rPr>
                      </m:ctrlPr>
                    </m:accPr>
                    <m:e>
                      <m:r>
                        <a:rPr lang="en-US" sz="1600" b="0" i="1">
                          <a:latin typeface="Cambria Math"/>
                        </a:rPr>
                        <m:t>𝑋</m:t>
                      </m:r>
                    </m:e>
                  </m:acc>
                </m:oMath>
              </a14:m>
              <a:r>
                <a:rPr lang="en-US" sz="1600" baseline="-25000">
                  <a:latin typeface="+mn-lt"/>
                </a:rPr>
                <a:t>1 </a:t>
              </a:r>
              <a:r>
                <a:rPr lang="en-US" sz="1600" baseline="0">
                  <a:latin typeface="+mn-lt"/>
                </a:rPr>
                <a:t>- </a:t>
              </a:r>
              <a14:m>
                <m:oMath xmlns:m="http://schemas.openxmlformats.org/officeDocument/2006/math">
                  <m:acc>
                    <m:accPr>
                      <m:chr m:val="̅"/>
                      <m:ctrlPr>
                        <a:rPr lang="en-US" sz="1600" i="1">
                          <a:solidFill>
                            <a:schemeClr val="tx1"/>
                          </a:solidFill>
                          <a:effectLst/>
                          <a:latin typeface="Cambria Math" panose="02040503050406030204" pitchFamily="18" charset="0"/>
                          <a:ea typeface="+mn-ea"/>
                          <a:cs typeface="+mn-cs"/>
                        </a:rPr>
                      </m:ctrlPr>
                    </m:accPr>
                    <m:e>
                      <m:r>
                        <a:rPr lang="en-US" sz="1600" b="0" i="1">
                          <a:solidFill>
                            <a:schemeClr val="tx1"/>
                          </a:solidFill>
                          <a:effectLst/>
                          <a:latin typeface="Cambria Math"/>
                          <a:ea typeface="+mn-ea"/>
                          <a:cs typeface="+mn-cs"/>
                        </a:rPr>
                        <m:t>𝑋</m:t>
                      </m:r>
                    </m:e>
                  </m:acc>
                </m:oMath>
              </a14:m>
              <a:r>
                <a:rPr lang="en-US" sz="1600" baseline="-25000">
                  <a:solidFill>
                    <a:schemeClr val="tx1"/>
                  </a:solidFill>
                  <a:effectLst/>
                  <a:latin typeface="+mn-lt"/>
                  <a:ea typeface="+mn-ea"/>
                  <a:cs typeface="+mn-cs"/>
                </a:rPr>
                <a:t>2</a:t>
              </a:r>
              <a:r>
                <a:rPr lang="en-US" sz="1600" baseline="0">
                  <a:solidFill>
                    <a:schemeClr val="tx1"/>
                  </a:solidFill>
                  <a:effectLst/>
                  <a:latin typeface="+mn-lt"/>
                  <a:ea typeface="+mn-ea"/>
                  <a:cs typeface="+mn-cs"/>
                </a:rPr>
                <a:t>= Point Estimate of </a:t>
              </a:r>
              <a14:m>
                <m:oMath xmlns:m="http://schemas.openxmlformats.org/officeDocument/2006/math">
                  <m:r>
                    <a:rPr lang="en-US" sz="1600" i="1" baseline="0">
                      <a:solidFill>
                        <a:schemeClr val="tx1"/>
                      </a:solidFill>
                      <a:effectLst/>
                      <a:latin typeface="Cambria Math"/>
                      <a:ea typeface="Cambria Math"/>
                      <a:cs typeface="+mn-cs"/>
                    </a:rPr>
                    <m:t>𝜇</m:t>
                  </m:r>
                </m:oMath>
              </a14:m>
              <a:r>
                <a:rPr lang="en-US" sz="1600" baseline="-25000">
                  <a:solidFill>
                    <a:schemeClr val="tx1"/>
                  </a:solidFill>
                  <a:effectLst/>
                  <a:latin typeface="+mn-lt"/>
                  <a:ea typeface="+mn-ea"/>
                  <a:cs typeface="+mn-cs"/>
                </a:rPr>
                <a:t>1</a:t>
              </a:r>
              <a:r>
                <a:rPr lang="en-US" sz="1600" baseline="0">
                  <a:solidFill>
                    <a:schemeClr val="tx1"/>
                  </a:solidFill>
                  <a:effectLst/>
                  <a:latin typeface="+mn-lt"/>
                  <a:ea typeface="+mn-ea"/>
                  <a:cs typeface="+mn-cs"/>
                </a:rPr>
                <a:t> - </a:t>
              </a:r>
              <a14:m>
                <m:oMath xmlns:m="http://schemas.openxmlformats.org/officeDocument/2006/math">
                  <m:r>
                    <a:rPr lang="en-US" sz="1600" i="1" baseline="0">
                      <a:solidFill>
                        <a:schemeClr val="tx1"/>
                      </a:solidFill>
                      <a:effectLst/>
                      <a:latin typeface="Cambria Math"/>
                      <a:ea typeface="+mn-ea"/>
                      <a:cs typeface="+mn-cs"/>
                    </a:rPr>
                    <m:t>𝜇</m:t>
                  </m:r>
                </m:oMath>
              </a14:m>
              <a:r>
                <a:rPr lang="en-US" sz="1600" baseline="-25000">
                  <a:solidFill>
                    <a:schemeClr val="tx1"/>
                  </a:solidFill>
                  <a:effectLst/>
                  <a:latin typeface="+mn-lt"/>
                  <a:ea typeface="+mn-ea"/>
                  <a:cs typeface="+mn-cs"/>
                </a:rPr>
                <a:t>2</a:t>
              </a:r>
              <a:endParaRPr lang="en-US" sz="1600" baseline="-25000">
                <a:latin typeface="+mn-lt"/>
              </a:endParaRPr>
            </a:p>
          </xdr:txBody>
        </xdr:sp>
      </mc:Choice>
      <mc:Fallback xmlns="">
        <xdr:sp macro="" textlink="">
          <xdr:nvSpPr>
            <xdr:cNvPr id="2" name="TextBox 1"/>
            <xdr:cNvSpPr txBox="1"/>
          </xdr:nvSpPr>
          <xdr:spPr>
            <a:xfrm>
              <a:off x="12584206" y="381000"/>
              <a:ext cx="3159369" cy="3470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0" i="0">
                  <a:latin typeface="Cambria Math"/>
                </a:rPr>
                <a:t>𝑋</a:t>
              </a:r>
              <a:r>
                <a:rPr lang="en-US" sz="1600" b="0" i="0">
                  <a:latin typeface="Cambria Math" panose="02040503050406030204" pitchFamily="18" charset="0"/>
                </a:rPr>
                <a:t> ̅</a:t>
              </a:r>
              <a:r>
                <a:rPr lang="en-US" sz="1600" baseline="-25000">
                  <a:latin typeface="+mn-lt"/>
                </a:rPr>
                <a:t>1 </a:t>
              </a:r>
              <a:r>
                <a:rPr lang="en-US" sz="1600" baseline="0">
                  <a:latin typeface="+mn-lt"/>
                </a:rPr>
                <a:t>- </a:t>
              </a:r>
              <a:r>
                <a:rPr lang="en-US" sz="1600" b="0" i="0">
                  <a:solidFill>
                    <a:schemeClr val="tx1"/>
                  </a:solidFill>
                  <a:effectLst/>
                  <a:latin typeface="Cambria Math"/>
                  <a:ea typeface="+mn-ea"/>
                  <a:cs typeface="+mn-cs"/>
                </a:rPr>
                <a:t>𝑋</a:t>
              </a:r>
              <a:r>
                <a:rPr lang="en-US" sz="1600" b="0" i="0">
                  <a:solidFill>
                    <a:schemeClr val="tx1"/>
                  </a:solidFill>
                  <a:effectLst/>
                  <a:latin typeface="Cambria Math" panose="02040503050406030204" pitchFamily="18" charset="0"/>
                  <a:ea typeface="+mn-ea"/>
                  <a:cs typeface="+mn-cs"/>
                </a:rPr>
                <a:t> ̅</a:t>
              </a:r>
              <a:r>
                <a:rPr lang="en-US" sz="1600" baseline="-25000">
                  <a:solidFill>
                    <a:schemeClr val="tx1"/>
                  </a:solidFill>
                  <a:effectLst/>
                  <a:latin typeface="+mn-lt"/>
                  <a:ea typeface="+mn-ea"/>
                  <a:cs typeface="+mn-cs"/>
                </a:rPr>
                <a:t>2</a:t>
              </a:r>
              <a:r>
                <a:rPr lang="en-US" sz="1600" baseline="0">
                  <a:solidFill>
                    <a:schemeClr val="tx1"/>
                  </a:solidFill>
                  <a:effectLst/>
                  <a:latin typeface="+mn-lt"/>
                  <a:ea typeface="+mn-ea"/>
                  <a:cs typeface="+mn-cs"/>
                </a:rPr>
                <a:t>= Point Estimate of </a:t>
              </a:r>
              <a:r>
                <a:rPr lang="en-US" sz="1600" i="0" baseline="0">
                  <a:solidFill>
                    <a:schemeClr val="tx1"/>
                  </a:solidFill>
                  <a:effectLst/>
                  <a:latin typeface="Cambria Math"/>
                  <a:ea typeface="Cambria Math"/>
                  <a:cs typeface="+mn-cs"/>
                </a:rPr>
                <a:t>𝜇</a:t>
              </a:r>
              <a:r>
                <a:rPr lang="en-US" sz="1600" baseline="-25000">
                  <a:solidFill>
                    <a:schemeClr val="tx1"/>
                  </a:solidFill>
                  <a:effectLst/>
                  <a:latin typeface="+mn-lt"/>
                  <a:ea typeface="+mn-ea"/>
                  <a:cs typeface="+mn-cs"/>
                </a:rPr>
                <a:t>1</a:t>
              </a:r>
              <a:r>
                <a:rPr lang="en-US" sz="1600" baseline="0">
                  <a:solidFill>
                    <a:schemeClr val="tx1"/>
                  </a:solidFill>
                  <a:effectLst/>
                  <a:latin typeface="+mn-lt"/>
                  <a:ea typeface="+mn-ea"/>
                  <a:cs typeface="+mn-cs"/>
                </a:rPr>
                <a:t> - </a:t>
              </a:r>
              <a:r>
                <a:rPr lang="en-US" sz="1600" i="0" baseline="0">
                  <a:solidFill>
                    <a:schemeClr val="tx1"/>
                  </a:solidFill>
                  <a:effectLst/>
                  <a:latin typeface="Cambria Math"/>
                  <a:ea typeface="+mn-ea"/>
                  <a:cs typeface="+mn-cs"/>
                </a:rPr>
                <a:t>𝜇</a:t>
              </a:r>
              <a:r>
                <a:rPr lang="en-US" sz="1600" baseline="-25000">
                  <a:solidFill>
                    <a:schemeClr val="tx1"/>
                  </a:solidFill>
                  <a:effectLst/>
                  <a:latin typeface="+mn-lt"/>
                  <a:ea typeface="+mn-ea"/>
                  <a:cs typeface="+mn-cs"/>
                </a:rPr>
                <a:t>2</a:t>
              </a:r>
              <a:endParaRPr lang="en-US" sz="1600" baseline="-25000">
                <a:latin typeface="+mn-lt"/>
              </a:endParaRPr>
            </a:p>
          </xdr:txBody>
        </xdr:sp>
      </mc:Fallback>
    </mc:AlternateContent>
    <xdr:clientData/>
  </xdr:oneCellAnchor>
  <xdr:oneCellAnchor>
    <xdr:from>
      <xdr:col>17</xdr:col>
      <xdr:colOff>334925</xdr:colOff>
      <xdr:row>11</xdr:row>
      <xdr:rowOff>171277</xdr:rowOff>
    </xdr:from>
    <xdr:ext cx="3989983" cy="1344792"/>
    <mc:AlternateContent xmlns:mc="http://schemas.openxmlformats.org/markup-compatibility/2006" xmlns:a14="http://schemas.microsoft.com/office/drawing/2010/main">
      <mc:Choice Requires="a14">
        <xdr:sp macro="" textlink="">
          <xdr:nvSpPr>
            <xdr:cNvPr id="4" name="TextBox 3"/>
            <xdr:cNvSpPr txBox="1"/>
          </xdr:nvSpPr>
          <xdr:spPr>
            <a:xfrm>
              <a:off x="13524249" y="2580542"/>
              <a:ext cx="3989983" cy="13447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14:m>
                <m:oMathPara xmlns:m="http://schemas.openxmlformats.org/officeDocument/2006/math">
                  <m:oMathParaPr>
                    <m:jc m:val="centerGroup"/>
                  </m:oMathParaPr>
                  <m:oMath xmlns:m="http://schemas.openxmlformats.org/officeDocument/2006/math">
                    <m:r>
                      <a:rPr lang="en-US" sz="1600" b="0" i="1">
                        <a:latin typeface="Cambria Math"/>
                      </a:rPr>
                      <m:t>𝐼𝑛𝑡𝑒𝑟𝑣𝑎𝑙</m:t>
                    </m:r>
                    <m:r>
                      <a:rPr lang="en-US" sz="1600" b="0" i="1">
                        <a:latin typeface="Cambria Math"/>
                      </a:rPr>
                      <m:t> </m:t>
                    </m:r>
                    <m:r>
                      <a:rPr lang="en-US" sz="1600" b="0" i="1">
                        <a:latin typeface="Cambria Math"/>
                      </a:rPr>
                      <m:t>𝐸𝑠𝑡𝑖𝑚𝑎𝑡𝑖𝑜𝑛</m:t>
                    </m:r>
                    <m:r>
                      <a:rPr lang="en-US" sz="1600" b="0" i="1">
                        <a:latin typeface="Cambria Math"/>
                      </a:rPr>
                      <m:t>= </m:t>
                    </m:r>
                  </m:oMath>
                </m:oMathPara>
              </a14:m>
              <a:r>
                <a:rPr lang="en-US" sz="1600" b="0">
                  <a:latin typeface="+mn-lt"/>
                </a:rPr>
                <a:t/>
              </a:r>
              <a:br>
                <a:rPr lang="en-US" sz="1600" b="0">
                  <a:latin typeface="+mn-lt"/>
                </a:rPr>
              </a:br>
              <a:endParaRPr lang="en-US" sz="1600" b="0">
                <a:latin typeface="+mn-lt"/>
              </a:endParaRPr>
            </a:p>
            <a:p>
              <a:pPr algn="ctr"/>
              <a:r>
                <a:rPr lang="en-US" sz="1600">
                  <a:latin typeface="+mn-lt"/>
                </a:rPr>
                <a:t>Point Estimate </a:t>
              </a:r>
              <a14:m>
                <m:oMath xmlns:m="http://schemas.openxmlformats.org/officeDocument/2006/math">
                  <m:r>
                    <a:rPr lang="en-US" sz="1600" b="0" i="0">
                      <a:latin typeface="Cambria Math"/>
                      <a:ea typeface="Cambria Math"/>
                    </a:rPr>
                    <m:t>  ±</m:t>
                  </m:r>
                </m:oMath>
              </a14:m>
              <a:r>
                <a:rPr lang="en-US" sz="1600" b="0" i="0">
                  <a:latin typeface="+mn-lt"/>
                  <a:ea typeface="Cambria Math"/>
                </a:rPr>
                <a:t>   Margin</a:t>
              </a:r>
              <a:r>
                <a:rPr lang="en-US" sz="1600" b="0" i="0" baseline="0">
                  <a:latin typeface="+mn-lt"/>
                  <a:ea typeface="Cambria Math"/>
                </a:rPr>
                <a:t> of Error =</a:t>
              </a:r>
              <a:br>
                <a:rPr lang="en-US" sz="1600" b="0" i="0" baseline="0">
                  <a:latin typeface="+mn-lt"/>
                  <a:ea typeface="Cambria Math"/>
                </a:rPr>
              </a:br>
              <a:endParaRPr lang="en-US" sz="1600" b="0" i="0">
                <a:latin typeface="+mn-lt"/>
                <a:ea typeface="Cambria Math"/>
              </a:endParaRPr>
            </a:p>
            <a:p>
              <a:pPr algn="ctr"/>
              <a14:m>
                <m:oMath xmlns:m="http://schemas.openxmlformats.org/officeDocument/2006/math">
                  <m:acc>
                    <m:accPr>
                      <m:chr m:val="̅"/>
                      <m:ctrlPr>
                        <a:rPr lang="en-US" sz="1600" i="1">
                          <a:solidFill>
                            <a:schemeClr val="tx1"/>
                          </a:solidFill>
                          <a:effectLst/>
                          <a:latin typeface="Cambria Math" panose="02040503050406030204" pitchFamily="18" charset="0"/>
                          <a:ea typeface="+mn-ea"/>
                          <a:cs typeface="+mn-cs"/>
                        </a:rPr>
                      </m:ctrlPr>
                    </m:accPr>
                    <m:e>
                      <m:r>
                        <a:rPr lang="en-US" sz="1600" b="0" i="1">
                          <a:solidFill>
                            <a:schemeClr val="tx1"/>
                          </a:solidFill>
                          <a:effectLst/>
                          <a:latin typeface="Cambria Math"/>
                          <a:ea typeface="+mn-ea"/>
                          <a:cs typeface="+mn-cs"/>
                        </a:rPr>
                        <m:t>𝑋</m:t>
                      </m:r>
                    </m:e>
                  </m:acc>
                  <m:r>
                    <m:rPr>
                      <m:nor/>
                    </m:rPr>
                    <a:rPr lang="en-US" sz="1600" baseline="-25000">
                      <a:solidFill>
                        <a:schemeClr val="tx1"/>
                      </a:solidFill>
                      <a:effectLst/>
                      <a:latin typeface="+mn-lt"/>
                      <a:ea typeface="+mn-ea"/>
                      <a:cs typeface="+mn-cs"/>
                    </a:rPr>
                    <m:t>1 </m:t>
                  </m:r>
                  <m:r>
                    <m:rPr>
                      <m:nor/>
                    </m:rPr>
                    <a:rPr lang="en-US" sz="1600" baseline="0">
                      <a:solidFill>
                        <a:schemeClr val="tx1"/>
                      </a:solidFill>
                      <a:effectLst/>
                      <a:latin typeface="+mn-lt"/>
                      <a:ea typeface="+mn-ea"/>
                      <a:cs typeface="+mn-cs"/>
                    </a:rPr>
                    <m:t>− </m:t>
                  </m:r>
                  <m:acc>
                    <m:accPr>
                      <m:chr m:val="̅"/>
                      <m:ctrlPr>
                        <a:rPr lang="en-US" sz="1600" i="1">
                          <a:solidFill>
                            <a:schemeClr val="tx1"/>
                          </a:solidFill>
                          <a:effectLst/>
                          <a:latin typeface="Cambria Math" panose="02040503050406030204" pitchFamily="18" charset="0"/>
                          <a:ea typeface="+mn-ea"/>
                          <a:cs typeface="+mn-cs"/>
                        </a:rPr>
                      </m:ctrlPr>
                    </m:accPr>
                    <m:e>
                      <m:r>
                        <a:rPr lang="en-US" sz="1600" b="0" i="1">
                          <a:solidFill>
                            <a:schemeClr val="tx1"/>
                          </a:solidFill>
                          <a:effectLst/>
                          <a:latin typeface="Cambria Math"/>
                          <a:ea typeface="+mn-ea"/>
                          <a:cs typeface="+mn-cs"/>
                        </a:rPr>
                        <m:t>𝑋</m:t>
                      </m:r>
                    </m:e>
                  </m:acc>
                  <m:r>
                    <m:rPr>
                      <m:nor/>
                    </m:rPr>
                    <a:rPr lang="en-US" sz="1600" baseline="-25000">
                      <a:solidFill>
                        <a:schemeClr val="tx1"/>
                      </a:solidFill>
                      <a:effectLst/>
                      <a:latin typeface="+mn-lt"/>
                      <a:ea typeface="+mn-ea"/>
                      <a:cs typeface="+mn-cs"/>
                    </a:rPr>
                    <m:t>2</m:t>
                  </m:r>
                  <m:r>
                    <a:rPr lang="en-US" sz="1600" b="0" i="1" baseline="-25000">
                      <a:solidFill>
                        <a:schemeClr val="tx1"/>
                      </a:solidFill>
                      <a:effectLst/>
                      <a:latin typeface="Cambria Math"/>
                      <a:ea typeface="+mn-ea"/>
                      <a:cs typeface="+mn-cs"/>
                    </a:rPr>
                    <m:t>  </m:t>
                  </m:r>
                  <m:r>
                    <a:rPr lang="en-US" sz="1600" b="1" i="1" baseline="-25000">
                      <a:solidFill>
                        <a:schemeClr val="tx1"/>
                      </a:solidFill>
                      <a:effectLst/>
                      <a:latin typeface="Cambria Math"/>
                      <a:ea typeface="+mn-ea"/>
                      <a:cs typeface="+mn-cs"/>
                    </a:rPr>
                    <m:t> </m:t>
                  </m:r>
                  <m:r>
                    <a:rPr lang="en-US" sz="1600" b="1" i="1">
                      <a:latin typeface="Cambria Math"/>
                      <a:ea typeface="Cambria Math"/>
                    </a:rPr>
                    <m:t>±</m:t>
                  </m:r>
                  <m:r>
                    <a:rPr lang="en-US" sz="1600" b="0" i="1">
                      <a:latin typeface="Cambria Math"/>
                      <a:ea typeface="Cambria Math"/>
                    </a:rPr>
                    <m:t>  </m:t>
                  </m:r>
                  <m:r>
                    <a:rPr lang="en-US" sz="1600" i="1">
                      <a:solidFill>
                        <a:schemeClr val="tx1"/>
                      </a:solidFill>
                      <a:effectLst/>
                      <a:latin typeface="Cambria Math"/>
                      <a:ea typeface="+mn-ea"/>
                      <a:cs typeface="+mn-cs"/>
                    </a:rPr>
                    <m:t>𝑧</m:t>
                  </m:r>
                  <m:r>
                    <a:rPr lang="en-US" sz="1600" i="1" baseline="-25000">
                      <a:solidFill>
                        <a:schemeClr val="tx1"/>
                      </a:solidFill>
                      <a:effectLst/>
                      <a:latin typeface="Cambria Math"/>
                      <a:ea typeface="Cambria Math"/>
                      <a:cs typeface="+mn-cs"/>
                    </a:rPr>
                    <m:t>𝛼</m:t>
                  </m:r>
                  <m:r>
                    <a:rPr lang="en-US" sz="1600" b="0" i="1" baseline="-25000">
                      <a:solidFill>
                        <a:schemeClr val="tx1"/>
                      </a:solidFill>
                      <a:effectLst/>
                      <a:latin typeface="Cambria Math"/>
                      <a:ea typeface="Cambria Math"/>
                      <a:cs typeface="+mn-cs"/>
                    </a:rPr>
                    <m:t>/2</m:t>
                  </m:r>
                </m:oMath>
              </a14:m>
              <a:r>
                <a:rPr lang="en-US" sz="1600" baseline="-25000">
                  <a:latin typeface="+mn-lt"/>
                </a:rPr>
                <a:t> </a:t>
              </a:r>
              <a:r>
                <a:rPr lang="en-US" sz="1600" baseline="0">
                  <a:latin typeface="+mn-lt"/>
                </a:rPr>
                <a:t>*</a:t>
              </a:r>
              <a14:m>
                <m:oMath xmlns:m="http://schemas.openxmlformats.org/officeDocument/2006/math">
                  <m:rad>
                    <m:radPr>
                      <m:degHide m:val="on"/>
                      <m:ctrlPr>
                        <a:rPr lang="en-US" sz="1600" b="0" i="1">
                          <a:solidFill>
                            <a:schemeClr val="tx1"/>
                          </a:solidFill>
                          <a:effectLst/>
                          <a:latin typeface="Cambria Math" panose="02040503050406030204" pitchFamily="18" charset="0"/>
                          <a:ea typeface="+mn-ea"/>
                          <a:cs typeface="+mn-cs"/>
                        </a:rPr>
                      </m:ctrlPr>
                    </m:radPr>
                    <m:deg/>
                    <m:e>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i="1">
                                  <a:solidFill>
                                    <a:schemeClr val="tx1"/>
                                  </a:solidFill>
                                  <a:effectLst/>
                                  <a:latin typeface="Cambria Math"/>
                                  <a:ea typeface="+mn-ea"/>
                                  <a:cs typeface="+mn-cs"/>
                                </a:rPr>
                                <m:t>𝜎</m:t>
                              </m:r>
                            </m:e>
                            <m:sub>
                              <m:r>
                                <a:rPr lang="en-US" sz="1600" i="1">
                                  <a:solidFill>
                                    <a:schemeClr val="tx1"/>
                                  </a:solidFill>
                                  <a:effectLst/>
                                  <a:latin typeface="Cambria Math"/>
                                  <a:ea typeface="+mn-ea"/>
                                  <a:cs typeface="+mn-cs"/>
                                </a:rPr>
                                <m:t>1</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1</m:t>
                          </m:r>
                        </m:den>
                      </m:f>
                      <m:r>
                        <a:rPr lang="en-US" sz="1600" b="0" i="1">
                          <a:solidFill>
                            <a:schemeClr val="tx1"/>
                          </a:solidFill>
                          <a:effectLst/>
                          <a:latin typeface="Cambria Math"/>
                          <a:ea typeface="+mn-ea"/>
                          <a:cs typeface="+mn-cs"/>
                        </a:rPr>
                        <m:t>+ </m:t>
                      </m:r>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i="1">
                                  <a:solidFill>
                                    <a:schemeClr val="tx1"/>
                                  </a:solidFill>
                                  <a:effectLst/>
                                  <a:latin typeface="Cambria Math"/>
                                  <a:ea typeface="+mn-ea"/>
                                  <a:cs typeface="+mn-cs"/>
                                </a:rPr>
                                <m:t>𝜎</m:t>
                              </m:r>
                            </m:e>
                            <m:sub>
                              <m:r>
                                <a:rPr lang="en-US" sz="1600" b="0" i="1">
                                  <a:solidFill>
                                    <a:schemeClr val="tx1"/>
                                  </a:solidFill>
                                  <a:effectLst/>
                                  <a:latin typeface="Cambria Math"/>
                                  <a:ea typeface="+mn-ea"/>
                                  <a:cs typeface="+mn-cs"/>
                                </a:rPr>
                                <m:t>2</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2</m:t>
                          </m:r>
                        </m:den>
                      </m:f>
                    </m:e>
                  </m:rad>
                </m:oMath>
              </a14:m>
              <a:endParaRPr lang="en-US" sz="1600" baseline="0">
                <a:latin typeface="+mn-lt"/>
              </a:endParaRPr>
            </a:p>
          </xdr:txBody>
        </xdr:sp>
      </mc:Choice>
      <mc:Fallback xmlns="">
        <xdr:sp macro="" textlink="">
          <xdr:nvSpPr>
            <xdr:cNvPr id="4" name="TextBox 3"/>
            <xdr:cNvSpPr txBox="1"/>
          </xdr:nvSpPr>
          <xdr:spPr>
            <a:xfrm>
              <a:off x="13524249" y="2580542"/>
              <a:ext cx="3989983" cy="13447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b="0" i="0">
                  <a:latin typeface="Cambria Math"/>
                </a:rPr>
                <a:t>𝐼𝑛𝑡𝑒𝑟𝑣𝑎𝑙 𝐸𝑠𝑡𝑖𝑚𝑎𝑡𝑖𝑜𝑛= </a:t>
              </a:r>
              <a:r>
                <a:rPr lang="en-US" sz="1600" b="0">
                  <a:latin typeface="+mn-lt"/>
                </a:rPr>
                <a:t/>
              </a:r>
              <a:br>
                <a:rPr lang="en-US" sz="1600" b="0">
                  <a:latin typeface="+mn-lt"/>
                </a:rPr>
              </a:br>
              <a:endParaRPr lang="en-US" sz="1600" b="0">
                <a:latin typeface="+mn-lt"/>
              </a:endParaRPr>
            </a:p>
            <a:p>
              <a:pPr algn="ctr"/>
              <a:r>
                <a:rPr lang="en-US" sz="1600">
                  <a:latin typeface="+mn-lt"/>
                </a:rPr>
                <a:t>Point Estimate </a:t>
              </a:r>
              <a:r>
                <a:rPr lang="en-US" sz="1600" b="0" i="0">
                  <a:latin typeface="Cambria Math"/>
                  <a:ea typeface="Cambria Math"/>
                </a:rPr>
                <a:t>  ±</a:t>
              </a:r>
              <a:r>
                <a:rPr lang="en-US" sz="1600" b="0" i="0">
                  <a:latin typeface="+mn-lt"/>
                  <a:ea typeface="Cambria Math"/>
                </a:rPr>
                <a:t>   Margin</a:t>
              </a:r>
              <a:r>
                <a:rPr lang="en-US" sz="1600" b="0" i="0" baseline="0">
                  <a:latin typeface="+mn-lt"/>
                  <a:ea typeface="Cambria Math"/>
                </a:rPr>
                <a:t> of Error =</a:t>
              </a:r>
              <a:br>
                <a:rPr lang="en-US" sz="1600" b="0" i="0" baseline="0">
                  <a:latin typeface="+mn-lt"/>
                  <a:ea typeface="Cambria Math"/>
                </a:rPr>
              </a:br>
              <a:endParaRPr lang="en-US" sz="1600" b="0" i="0">
                <a:latin typeface="+mn-lt"/>
                <a:ea typeface="Cambria Math"/>
              </a:endParaRPr>
            </a:p>
            <a:p>
              <a:pPr algn="ctr"/>
              <a:r>
                <a:rPr lang="en-US" sz="1600" b="0" i="0">
                  <a:solidFill>
                    <a:schemeClr val="tx1"/>
                  </a:solidFill>
                  <a:effectLst/>
                  <a:latin typeface="Cambria Math"/>
                  <a:ea typeface="+mn-ea"/>
                  <a:cs typeface="+mn-cs"/>
                </a:rPr>
                <a:t>𝑋</a:t>
              </a:r>
              <a:r>
                <a:rPr lang="en-US" sz="1600" b="0" i="0">
                  <a:solidFill>
                    <a:schemeClr val="tx1"/>
                  </a:solidFill>
                  <a:effectLst/>
                  <a:latin typeface="Cambria Math" panose="02040503050406030204" pitchFamily="18" charset="0"/>
                  <a:ea typeface="+mn-ea"/>
                  <a:cs typeface="+mn-cs"/>
                </a:rPr>
                <a:t> ̅</a:t>
              </a:r>
              <a:r>
                <a:rPr lang="en-US" sz="1600" b="0" i="0" baseline="-25000">
                  <a:solidFill>
                    <a:schemeClr val="tx1"/>
                  </a:solidFill>
                  <a:effectLst/>
                  <a:latin typeface="Cambria Math" panose="02040503050406030204" pitchFamily="18" charset="0"/>
                  <a:ea typeface="+mn-ea"/>
                  <a:cs typeface="+mn-cs"/>
                </a:rPr>
                <a:t>"</a:t>
              </a:r>
              <a:r>
                <a:rPr lang="en-US" sz="1600" i="0" baseline="-25000">
                  <a:solidFill>
                    <a:schemeClr val="tx1"/>
                  </a:solidFill>
                  <a:effectLst/>
                  <a:latin typeface="Cambria Math" panose="02040503050406030204" pitchFamily="18" charset="0"/>
                  <a:ea typeface="+mn-ea"/>
                  <a:cs typeface="+mn-cs"/>
                </a:rPr>
                <a:t>1 </a:t>
              </a:r>
              <a:r>
                <a:rPr lang="en-US" sz="1600" i="0" baseline="0">
                  <a:solidFill>
                    <a:schemeClr val="tx1"/>
                  </a:solidFill>
                  <a:effectLst/>
                  <a:latin typeface="Cambria Math" panose="02040503050406030204" pitchFamily="18" charset="0"/>
                  <a:ea typeface="+mn-ea"/>
                  <a:cs typeface="+mn-cs"/>
                </a:rPr>
                <a:t>− " </a:t>
              </a:r>
              <a:r>
                <a:rPr lang="en-US" sz="1600" b="0" i="0">
                  <a:solidFill>
                    <a:schemeClr val="tx1"/>
                  </a:solidFill>
                  <a:effectLst/>
                  <a:latin typeface="Cambria Math"/>
                  <a:ea typeface="+mn-ea"/>
                  <a:cs typeface="+mn-cs"/>
                </a:rPr>
                <a:t>𝑋</a:t>
              </a:r>
              <a:r>
                <a:rPr lang="en-US" sz="1600" b="0" i="0">
                  <a:solidFill>
                    <a:schemeClr val="tx1"/>
                  </a:solidFill>
                  <a:effectLst/>
                  <a:latin typeface="Cambria Math" panose="02040503050406030204" pitchFamily="18" charset="0"/>
                  <a:ea typeface="+mn-ea"/>
                  <a:cs typeface="+mn-cs"/>
                </a:rPr>
                <a:t> ̅</a:t>
              </a:r>
              <a:r>
                <a:rPr lang="en-US" sz="1600" b="0" i="0" baseline="-25000">
                  <a:solidFill>
                    <a:schemeClr val="tx1"/>
                  </a:solidFill>
                  <a:effectLst/>
                  <a:latin typeface="Cambria Math" panose="02040503050406030204" pitchFamily="18" charset="0"/>
                  <a:ea typeface="+mn-ea"/>
                  <a:cs typeface="+mn-cs"/>
                </a:rPr>
                <a:t>"</a:t>
              </a:r>
              <a:r>
                <a:rPr lang="en-US" sz="1600" i="0" baseline="-25000">
                  <a:solidFill>
                    <a:schemeClr val="tx1"/>
                  </a:solidFill>
                  <a:effectLst/>
                  <a:latin typeface="Cambria Math" panose="02040503050406030204" pitchFamily="18" charset="0"/>
                  <a:ea typeface="+mn-ea"/>
                  <a:cs typeface="+mn-cs"/>
                </a:rPr>
                <a:t>2</a:t>
              </a:r>
              <a:r>
                <a:rPr lang="en-US" sz="1600" b="0" i="0" baseline="-25000">
                  <a:solidFill>
                    <a:schemeClr val="tx1"/>
                  </a:solidFill>
                  <a:effectLst/>
                  <a:latin typeface="Cambria Math"/>
                  <a:ea typeface="+mn-ea"/>
                  <a:cs typeface="+mn-cs"/>
                </a:rPr>
                <a:t>"  </a:t>
              </a:r>
              <a:r>
                <a:rPr lang="en-US" sz="1600" b="1" i="0" baseline="-25000">
                  <a:solidFill>
                    <a:schemeClr val="tx1"/>
                  </a:solidFill>
                  <a:effectLst/>
                  <a:latin typeface="Cambria Math"/>
                  <a:ea typeface="+mn-ea"/>
                  <a:cs typeface="+mn-cs"/>
                </a:rPr>
                <a:t> </a:t>
              </a:r>
              <a:r>
                <a:rPr lang="en-US" sz="1600" b="1" i="0">
                  <a:latin typeface="Cambria Math"/>
                  <a:ea typeface="Cambria Math"/>
                </a:rPr>
                <a:t>±</a:t>
              </a:r>
              <a:r>
                <a:rPr lang="en-US" sz="1600" b="0" i="0">
                  <a:latin typeface="Cambria Math"/>
                  <a:ea typeface="Cambria Math"/>
                </a:rPr>
                <a:t>  </a:t>
              </a:r>
              <a:r>
                <a:rPr lang="en-US" sz="1600" i="0">
                  <a:solidFill>
                    <a:schemeClr val="tx1"/>
                  </a:solidFill>
                  <a:effectLst/>
                  <a:latin typeface="Cambria Math"/>
                  <a:ea typeface="+mn-ea"/>
                  <a:cs typeface="+mn-cs"/>
                </a:rPr>
                <a:t>𝑧</a:t>
              </a:r>
              <a:r>
                <a:rPr lang="en-US" sz="1600" i="0" baseline="-25000">
                  <a:solidFill>
                    <a:schemeClr val="tx1"/>
                  </a:solidFill>
                  <a:effectLst/>
                  <a:latin typeface="Cambria Math"/>
                  <a:ea typeface="Cambria Math"/>
                  <a:cs typeface="+mn-cs"/>
                </a:rPr>
                <a:t>𝛼</a:t>
              </a:r>
              <a:r>
                <a:rPr lang="en-US" sz="1600" b="0" i="0" baseline="-25000">
                  <a:solidFill>
                    <a:schemeClr val="tx1"/>
                  </a:solidFill>
                  <a:effectLst/>
                  <a:latin typeface="Cambria Math"/>
                  <a:ea typeface="Cambria Math"/>
                  <a:cs typeface="+mn-cs"/>
                </a:rPr>
                <a:t>/2</a:t>
              </a:r>
              <a:r>
                <a:rPr lang="en-US" sz="1600" baseline="-25000">
                  <a:latin typeface="+mn-lt"/>
                </a:rPr>
                <a:t> </a:t>
              </a:r>
              <a:r>
                <a:rPr lang="en-US" sz="1600" baseline="0">
                  <a:latin typeface="+mn-lt"/>
                </a:rPr>
                <a:t>*</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𝜎</a:t>
              </a:r>
              <a:r>
                <a:rPr lang="en-US" sz="1600" i="0">
                  <a:solidFill>
                    <a:schemeClr val="tx1"/>
                  </a:solidFill>
                  <a:effectLst/>
                  <a:latin typeface="Cambria Math" panose="02040503050406030204" pitchFamily="18" charset="0"/>
                  <a:ea typeface="+mn-ea"/>
                  <a:cs typeface="+mn-cs"/>
                </a:rPr>
                <a:t>_</a:t>
              </a:r>
              <a:r>
                <a:rPr lang="en-US" sz="1600" i="0">
                  <a:solidFill>
                    <a:schemeClr val="tx1"/>
                  </a:solidFill>
                  <a:effectLst/>
                  <a:latin typeface="Cambria Math"/>
                  <a:ea typeface="+mn-ea"/>
                  <a:cs typeface="+mn-cs"/>
                </a:rPr>
                <a:t>1</a:t>
              </a:r>
              <a:r>
                <a:rPr lang="en-US" sz="160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1</a:t>
              </a:r>
              <a:r>
                <a:rPr lang="en-US" sz="1600" b="0" i="0">
                  <a:solidFill>
                    <a:schemeClr val="tx1"/>
                  </a:solidFill>
                  <a:effectLst/>
                  <a:latin typeface="Cambria Math"/>
                  <a:ea typeface="+mn-ea"/>
                  <a:cs typeface="+mn-cs"/>
                </a:rPr>
                <a:t>+ </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𝜎</a:t>
              </a:r>
              <a:r>
                <a:rPr lang="en-US" sz="1600" i="0">
                  <a:solidFill>
                    <a:schemeClr val="tx1"/>
                  </a:solidFill>
                  <a:effectLst/>
                  <a:latin typeface="Cambria Math" panose="02040503050406030204" pitchFamily="18" charset="0"/>
                  <a:ea typeface="+mn-ea"/>
                  <a:cs typeface="+mn-cs"/>
                </a:rPr>
                <a:t>_</a:t>
              </a:r>
              <a:r>
                <a:rPr lang="en-US" sz="1600" b="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2</a:t>
              </a:r>
              <a:r>
                <a:rPr lang="en-US" sz="1600" b="0" i="0" baseline="-25000">
                  <a:solidFill>
                    <a:schemeClr val="tx1"/>
                  </a:solidFill>
                  <a:effectLst/>
                  <a:latin typeface="Cambria Math" panose="02040503050406030204" pitchFamily="18" charset="0"/>
                  <a:ea typeface="+mn-ea"/>
                  <a:cs typeface="+mn-cs"/>
                </a:rPr>
                <a:t>)</a:t>
              </a:r>
              <a:endParaRPr lang="en-US" sz="1600" baseline="0">
                <a:latin typeface="+mn-lt"/>
              </a:endParaRPr>
            </a:p>
          </xdr:txBody>
        </xdr:sp>
      </mc:Fallback>
    </mc:AlternateContent>
    <xdr:clientData/>
  </xdr:oneCellAnchor>
  <xdr:twoCellAnchor>
    <xdr:from>
      <xdr:col>16</xdr:col>
      <xdr:colOff>22412</xdr:colOff>
      <xdr:row>4</xdr:row>
      <xdr:rowOff>156883</xdr:rowOff>
    </xdr:from>
    <xdr:to>
      <xdr:col>24</xdr:col>
      <xdr:colOff>412895</xdr:colOff>
      <xdr:row>11</xdr:row>
      <xdr:rowOff>4343</xdr:rowOff>
    </xdr:to>
    <mc:AlternateContent xmlns:mc="http://schemas.openxmlformats.org/markup-compatibility/2006" xmlns:a14="http://schemas.microsoft.com/office/drawing/2010/main">
      <mc:Choice Requires="a14">
        <xdr:sp macro="" textlink="">
          <xdr:nvSpPr>
            <xdr:cNvPr id="5" name="TextBox 2"/>
            <xdr:cNvSpPr txBox="1"/>
          </xdr:nvSpPr>
          <xdr:spPr>
            <a:xfrm>
              <a:off x="12606618" y="918883"/>
              <a:ext cx="5231424" cy="14947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sz="1300" b="0" i="1">
                        <a:latin typeface="Cambria Math"/>
                      </a:rPr>
                      <m:t>𝑆𝑡𝑎𝑛𝑑𝑎𝑟𝑑</m:t>
                    </m:r>
                    <m:r>
                      <a:rPr lang="en-US" sz="1300" b="0" i="1">
                        <a:latin typeface="Cambria Math"/>
                      </a:rPr>
                      <m:t> </m:t>
                    </m:r>
                    <m:r>
                      <a:rPr lang="en-US" sz="1300" b="0" i="1">
                        <a:latin typeface="Cambria Math"/>
                      </a:rPr>
                      <m:t>𝐸𝑟𝑟𝑜𝑟</m:t>
                    </m:r>
                    <m:r>
                      <a:rPr lang="en-US" sz="1300" b="0" i="1">
                        <a:latin typeface="Cambria Math"/>
                      </a:rPr>
                      <m:t>=</m:t>
                    </m:r>
                    <m:r>
                      <a:rPr lang="en-US" sz="1300" b="0" i="1">
                        <a:latin typeface="Cambria Math"/>
                      </a:rPr>
                      <m:t>𝑆𝑡𝑎𝑛𝑑𝑎𝑟𝑑</m:t>
                    </m:r>
                    <m:r>
                      <a:rPr lang="en-US" sz="1300" b="0" i="1">
                        <a:latin typeface="Cambria Math"/>
                      </a:rPr>
                      <m:t> </m:t>
                    </m:r>
                    <m:r>
                      <a:rPr lang="en-US" sz="1300" b="0" i="1">
                        <a:latin typeface="Cambria Math"/>
                      </a:rPr>
                      <m:t>𝐷𝑒𝑣𝑖𝑎𝑡𝑖𝑜𝑛</m:t>
                    </m:r>
                    <m:r>
                      <a:rPr lang="en-US" sz="1300" b="0" i="1">
                        <a:latin typeface="Cambria Math"/>
                      </a:rPr>
                      <m:t> </m:t>
                    </m:r>
                    <m:r>
                      <a:rPr lang="en-US" sz="1300" b="0" i="1">
                        <a:latin typeface="Cambria Math"/>
                      </a:rPr>
                      <m:t>𝑜𝑓</m:t>
                    </m:r>
                    <m:r>
                      <a:rPr lang="en-US" sz="1300" b="0" i="1">
                        <a:latin typeface="Cambria Math"/>
                      </a:rPr>
                      <m:t> </m:t>
                    </m:r>
                    <m:r>
                      <a:rPr lang="en-US" sz="1300" b="0" i="1">
                        <a:latin typeface="Cambria Math"/>
                      </a:rPr>
                      <m:t>𝐷𝑖𝑠𝑡𝑟𝑖𝑏𝑢𝑡𝑖𝑜𝑛</m:t>
                    </m:r>
                    <m:r>
                      <a:rPr lang="en-US" sz="1300" b="0" i="1">
                        <a:latin typeface="Cambria Math"/>
                      </a:rPr>
                      <m:t> </m:t>
                    </m:r>
                    <m:r>
                      <a:rPr lang="en-US" sz="1300" b="0" i="1">
                        <a:latin typeface="Cambria Math"/>
                      </a:rPr>
                      <m:t>𝑜𝑓</m:t>
                    </m:r>
                    <m:r>
                      <a:rPr lang="en-US" sz="1300" b="0" i="1">
                        <a:latin typeface="Cambria Math"/>
                      </a:rPr>
                      <m:t>  </m:t>
                    </m:r>
                    <m:acc>
                      <m:accPr>
                        <m:chr m:val="̅"/>
                        <m:ctrlPr>
                          <a:rPr lang="en-US" sz="1300" i="1">
                            <a:solidFill>
                              <a:schemeClr val="tx1"/>
                            </a:solidFill>
                            <a:effectLst/>
                            <a:latin typeface="Cambria Math" panose="02040503050406030204" pitchFamily="18" charset="0"/>
                            <a:ea typeface="+mn-ea"/>
                            <a:cs typeface="+mn-cs"/>
                          </a:rPr>
                        </m:ctrlPr>
                      </m:accPr>
                      <m:e>
                        <m:r>
                          <a:rPr lang="en-US" sz="1300" b="0" i="1">
                            <a:solidFill>
                              <a:schemeClr val="tx1"/>
                            </a:solidFill>
                            <a:effectLst/>
                            <a:latin typeface="Cambria Math"/>
                            <a:ea typeface="+mn-ea"/>
                            <a:cs typeface="+mn-cs"/>
                          </a:rPr>
                          <m:t>𝑋</m:t>
                        </m:r>
                      </m:e>
                    </m:acc>
                    <m:r>
                      <m:rPr>
                        <m:nor/>
                      </m:rPr>
                      <a:rPr lang="en-US" sz="1300" baseline="-25000">
                        <a:solidFill>
                          <a:schemeClr val="tx1"/>
                        </a:solidFill>
                        <a:effectLst/>
                        <a:latin typeface="+mn-lt"/>
                        <a:ea typeface="+mn-ea"/>
                        <a:cs typeface="+mn-cs"/>
                      </a:rPr>
                      <m:t>1 </m:t>
                    </m:r>
                    <m:r>
                      <m:rPr>
                        <m:nor/>
                      </m:rPr>
                      <a:rPr lang="en-US" sz="1300" baseline="0">
                        <a:solidFill>
                          <a:schemeClr val="tx1"/>
                        </a:solidFill>
                        <a:effectLst/>
                        <a:latin typeface="+mn-lt"/>
                        <a:ea typeface="+mn-ea"/>
                        <a:cs typeface="+mn-cs"/>
                      </a:rPr>
                      <m:t>− </m:t>
                    </m:r>
                    <m:acc>
                      <m:accPr>
                        <m:chr m:val="̅"/>
                        <m:ctrlPr>
                          <a:rPr lang="en-US" sz="1300" i="1">
                            <a:solidFill>
                              <a:schemeClr val="tx1"/>
                            </a:solidFill>
                            <a:effectLst/>
                            <a:latin typeface="Cambria Math" panose="02040503050406030204" pitchFamily="18" charset="0"/>
                            <a:ea typeface="+mn-ea"/>
                            <a:cs typeface="+mn-cs"/>
                          </a:rPr>
                        </m:ctrlPr>
                      </m:accPr>
                      <m:e>
                        <m:r>
                          <a:rPr lang="en-US" sz="1300" b="0" i="1">
                            <a:solidFill>
                              <a:schemeClr val="tx1"/>
                            </a:solidFill>
                            <a:effectLst/>
                            <a:latin typeface="Cambria Math"/>
                            <a:ea typeface="+mn-ea"/>
                            <a:cs typeface="+mn-cs"/>
                          </a:rPr>
                          <m:t>𝑋</m:t>
                        </m:r>
                      </m:e>
                    </m:acc>
                    <m:r>
                      <m:rPr>
                        <m:nor/>
                      </m:rPr>
                      <a:rPr lang="en-US" sz="1300" baseline="-25000">
                        <a:solidFill>
                          <a:schemeClr val="tx1"/>
                        </a:solidFill>
                        <a:effectLst/>
                        <a:latin typeface="+mn-lt"/>
                        <a:ea typeface="+mn-ea"/>
                        <a:cs typeface="+mn-cs"/>
                      </a:rPr>
                      <m:t>2</m:t>
                    </m:r>
                    <m:r>
                      <m:rPr>
                        <m:nor/>
                      </m:rPr>
                      <a:rPr lang="en-US" sz="1300" baseline="0">
                        <a:solidFill>
                          <a:schemeClr val="tx1"/>
                        </a:solidFill>
                        <a:effectLst/>
                        <a:latin typeface="+mn-lt"/>
                        <a:ea typeface="+mn-ea"/>
                        <a:cs typeface="+mn-cs"/>
                      </a:rPr>
                      <m:t>= </m:t>
                    </m:r>
                  </m:oMath>
                </m:oMathPara>
              </a14:m>
              <a:endParaRPr lang="en-US" sz="1300" baseline="0">
                <a:solidFill>
                  <a:schemeClr val="tx1"/>
                </a:solidFill>
                <a:effectLst/>
                <a:latin typeface="+mn-lt"/>
                <a:ea typeface="+mn-ea"/>
                <a:cs typeface="+mn-cs"/>
              </a:endParaRPr>
            </a:p>
            <a:p>
              <a:endParaRPr lang="en-US" sz="1600">
                <a:latin typeface="+mn-lt"/>
              </a:endParaRPr>
            </a:p>
            <a:p>
              <a:pPr/>
              <a14:m>
                <m:oMathPara xmlns:m="http://schemas.openxmlformats.org/officeDocument/2006/math">
                  <m:oMathParaPr>
                    <m:jc m:val="centerGroup"/>
                  </m:oMathParaPr>
                  <m:oMath xmlns:m="http://schemas.openxmlformats.org/officeDocument/2006/math">
                    <m:r>
                      <a:rPr lang="en-US" sz="1600" i="1">
                        <a:latin typeface="Cambria Math"/>
                        <a:ea typeface="Cambria Math"/>
                      </a:rPr>
                      <m:t>𝜎</m:t>
                    </m:r>
                    <m:acc>
                      <m:accPr>
                        <m:chr m:val="̅"/>
                        <m:ctrlPr>
                          <a:rPr lang="en-US" sz="1600" i="1" baseline="-25000">
                            <a:solidFill>
                              <a:schemeClr val="tx1"/>
                            </a:solidFill>
                            <a:effectLst/>
                            <a:latin typeface="Cambria Math" panose="02040503050406030204" pitchFamily="18" charset="0"/>
                            <a:ea typeface="+mn-ea"/>
                            <a:cs typeface="+mn-cs"/>
                          </a:rPr>
                        </m:ctrlPr>
                      </m:accPr>
                      <m:e>
                        <m:r>
                          <a:rPr lang="en-US" sz="1600" b="0" i="1" baseline="-25000">
                            <a:solidFill>
                              <a:schemeClr val="tx1"/>
                            </a:solidFill>
                            <a:effectLst/>
                            <a:latin typeface="Cambria Math"/>
                            <a:ea typeface="+mn-ea"/>
                            <a:cs typeface="+mn-cs"/>
                          </a:rPr>
                          <m:t>𝑋</m:t>
                        </m:r>
                      </m:e>
                    </m:acc>
                    <m:r>
                      <m:rPr>
                        <m:nor/>
                      </m:rPr>
                      <a:rPr lang="en-US" sz="1600" baseline="-76000">
                        <a:solidFill>
                          <a:schemeClr val="tx1"/>
                        </a:solidFill>
                        <a:effectLst/>
                        <a:latin typeface="+mn-lt"/>
                        <a:ea typeface="+mn-ea"/>
                        <a:cs typeface="+mn-cs"/>
                      </a:rPr>
                      <m:t>1</m:t>
                    </m:r>
                    <m:r>
                      <m:rPr>
                        <m:nor/>
                      </m:rPr>
                      <a:rPr lang="en-US" sz="1600" i="1" baseline="-25000">
                        <a:solidFill>
                          <a:schemeClr val="tx1"/>
                        </a:solidFill>
                        <a:effectLst/>
                        <a:latin typeface="+mn-lt"/>
                        <a:ea typeface="+mn-ea"/>
                        <a:cs typeface="+mn-cs"/>
                      </a:rPr>
                      <m:t> − </m:t>
                    </m:r>
                    <m:acc>
                      <m:accPr>
                        <m:chr m:val="̅"/>
                        <m:ctrlPr>
                          <a:rPr lang="en-US" sz="1600" i="1" baseline="-25000">
                            <a:solidFill>
                              <a:schemeClr val="tx1"/>
                            </a:solidFill>
                            <a:effectLst/>
                            <a:latin typeface="Cambria Math" panose="02040503050406030204" pitchFamily="18" charset="0"/>
                            <a:ea typeface="+mn-ea"/>
                            <a:cs typeface="+mn-cs"/>
                          </a:rPr>
                        </m:ctrlPr>
                      </m:accPr>
                      <m:e>
                        <m:r>
                          <a:rPr lang="en-US" sz="1600" b="0" i="1" baseline="-25000">
                            <a:solidFill>
                              <a:schemeClr val="tx1"/>
                            </a:solidFill>
                            <a:effectLst/>
                            <a:latin typeface="Cambria Math"/>
                            <a:ea typeface="+mn-ea"/>
                            <a:cs typeface="+mn-cs"/>
                          </a:rPr>
                          <m:t>𝑋</m:t>
                        </m:r>
                      </m:e>
                    </m:acc>
                    <m:r>
                      <m:rPr>
                        <m:nor/>
                      </m:rPr>
                      <a:rPr lang="en-US" sz="1600" baseline="-76000">
                        <a:solidFill>
                          <a:schemeClr val="tx1"/>
                        </a:solidFill>
                        <a:effectLst/>
                        <a:latin typeface="+mn-lt"/>
                        <a:ea typeface="+mn-ea"/>
                        <a:cs typeface="+mn-cs"/>
                      </a:rPr>
                      <m:t>2</m:t>
                    </m:r>
                    <m:r>
                      <a:rPr lang="en-US" sz="1600" b="0" i="1">
                        <a:solidFill>
                          <a:schemeClr val="tx1"/>
                        </a:solidFill>
                        <a:effectLst/>
                        <a:latin typeface="Cambria Math"/>
                        <a:ea typeface="+mn-ea"/>
                        <a:cs typeface="+mn-cs"/>
                      </a:rPr>
                      <m:t>= </m:t>
                    </m:r>
                    <m:rad>
                      <m:radPr>
                        <m:degHide m:val="on"/>
                        <m:ctrlPr>
                          <a:rPr lang="en-US" sz="1600" b="0" i="1">
                            <a:solidFill>
                              <a:schemeClr val="tx1"/>
                            </a:solidFill>
                            <a:effectLst/>
                            <a:latin typeface="Cambria Math" panose="02040503050406030204" pitchFamily="18" charset="0"/>
                            <a:ea typeface="+mn-ea"/>
                            <a:cs typeface="+mn-cs"/>
                          </a:rPr>
                        </m:ctrlPr>
                      </m:radPr>
                      <m:deg/>
                      <m:e>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i="1">
                                    <a:solidFill>
                                      <a:schemeClr val="tx1"/>
                                    </a:solidFill>
                                    <a:effectLst/>
                                    <a:latin typeface="Cambria Math"/>
                                    <a:ea typeface="+mn-ea"/>
                                    <a:cs typeface="+mn-cs"/>
                                  </a:rPr>
                                  <m:t>𝜎</m:t>
                                </m:r>
                              </m:e>
                              <m:sub>
                                <m:r>
                                  <a:rPr lang="en-US" sz="1600" i="1">
                                    <a:solidFill>
                                      <a:schemeClr val="tx1"/>
                                    </a:solidFill>
                                    <a:effectLst/>
                                    <a:latin typeface="Cambria Math"/>
                                    <a:ea typeface="+mn-ea"/>
                                    <a:cs typeface="+mn-cs"/>
                                  </a:rPr>
                                  <m:t>1</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1</m:t>
                            </m:r>
                          </m:den>
                        </m:f>
                        <m:r>
                          <a:rPr lang="en-US" sz="1600" b="0" i="1">
                            <a:solidFill>
                              <a:schemeClr val="tx1"/>
                            </a:solidFill>
                            <a:effectLst/>
                            <a:latin typeface="Cambria Math"/>
                            <a:ea typeface="+mn-ea"/>
                            <a:cs typeface="+mn-cs"/>
                          </a:rPr>
                          <m:t>+ </m:t>
                        </m:r>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i="1">
                                    <a:solidFill>
                                      <a:schemeClr val="tx1"/>
                                    </a:solidFill>
                                    <a:effectLst/>
                                    <a:latin typeface="Cambria Math"/>
                                    <a:ea typeface="+mn-ea"/>
                                    <a:cs typeface="+mn-cs"/>
                                  </a:rPr>
                                  <m:t>𝜎</m:t>
                                </m:r>
                              </m:e>
                              <m:sub>
                                <m:r>
                                  <a:rPr lang="en-US" sz="1600" b="0" i="1">
                                    <a:solidFill>
                                      <a:schemeClr val="tx1"/>
                                    </a:solidFill>
                                    <a:effectLst/>
                                    <a:latin typeface="Cambria Math"/>
                                    <a:ea typeface="+mn-ea"/>
                                    <a:cs typeface="+mn-cs"/>
                                  </a:rPr>
                                  <m:t>2</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2</m:t>
                            </m:r>
                          </m:den>
                        </m:f>
                      </m:e>
                    </m:rad>
                  </m:oMath>
                </m:oMathPara>
              </a14:m>
              <a:endParaRPr lang="en-US" sz="1600" baseline="-76000">
                <a:latin typeface="+mn-lt"/>
              </a:endParaRPr>
            </a:p>
          </xdr:txBody>
        </xdr:sp>
      </mc:Choice>
      <mc:Fallback xmlns="">
        <xdr:sp macro="" textlink="">
          <xdr:nvSpPr>
            <xdr:cNvPr id="5" name="TextBox 2"/>
            <xdr:cNvSpPr txBox="1"/>
          </xdr:nvSpPr>
          <xdr:spPr>
            <a:xfrm>
              <a:off x="12606618" y="918883"/>
              <a:ext cx="5231424" cy="14947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r>
                <a:rPr lang="en-US" sz="1300" b="0" i="0">
                  <a:latin typeface="Cambria Math"/>
                </a:rPr>
                <a:t>𝑆𝑡𝑎𝑛𝑑𝑎𝑟𝑑 𝐸𝑟𝑟𝑜𝑟=𝑆𝑡𝑎𝑛𝑑𝑎𝑟𝑑 𝐷𝑒𝑣𝑖𝑎𝑡𝑖𝑜𝑛 𝑜𝑓 𝐷𝑖𝑠𝑡𝑟𝑖𝑏𝑢𝑡𝑖𝑜𝑛 𝑜𝑓  </a:t>
              </a:r>
              <a:r>
                <a:rPr lang="en-US" sz="1300" b="0" i="0">
                  <a:solidFill>
                    <a:schemeClr val="tx1"/>
                  </a:solidFill>
                  <a:effectLst/>
                  <a:latin typeface="Cambria Math"/>
                  <a:ea typeface="+mn-ea"/>
                  <a:cs typeface="+mn-cs"/>
                </a:rPr>
                <a:t>𝑋 ̅</a:t>
              </a:r>
              <a:r>
                <a:rPr lang="en-US" sz="1300" b="0" i="0" baseline="-25000">
                  <a:solidFill>
                    <a:schemeClr val="tx1"/>
                  </a:solidFill>
                  <a:effectLst/>
                  <a:latin typeface="Cambria Math"/>
                  <a:ea typeface="+mn-ea"/>
                  <a:cs typeface="+mn-cs"/>
                </a:rPr>
                <a:t>"</a:t>
              </a:r>
              <a:r>
                <a:rPr lang="en-US" sz="1300" i="0" baseline="-25000">
                  <a:solidFill>
                    <a:schemeClr val="tx1"/>
                  </a:solidFill>
                  <a:effectLst/>
                  <a:latin typeface="Cambria Math"/>
                  <a:ea typeface="+mn-ea"/>
                  <a:cs typeface="+mn-cs"/>
                </a:rPr>
                <a:t>1 </a:t>
              </a:r>
              <a:r>
                <a:rPr lang="en-US" sz="1300" i="0" baseline="0">
                  <a:solidFill>
                    <a:schemeClr val="tx1"/>
                  </a:solidFill>
                  <a:effectLst/>
                  <a:latin typeface="Cambria Math"/>
                  <a:ea typeface="+mn-ea"/>
                  <a:cs typeface="+mn-cs"/>
                </a:rPr>
                <a:t>− " </a:t>
              </a:r>
              <a:r>
                <a:rPr lang="en-US" sz="1300" b="0" i="0">
                  <a:solidFill>
                    <a:schemeClr val="tx1"/>
                  </a:solidFill>
                  <a:effectLst/>
                  <a:latin typeface="Cambria Math"/>
                  <a:ea typeface="+mn-ea"/>
                  <a:cs typeface="+mn-cs"/>
                </a:rPr>
                <a:t>𝑋 ̅</a:t>
              </a:r>
              <a:r>
                <a:rPr lang="en-US" sz="1300" b="0" i="0" baseline="-25000">
                  <a:solidFill>
                    <a:schemeClr val="tx1"/>
                  </a:solidFill>
                  <a:effectLst/>
                  <a:latin typeface="Cambria Math"/>
                  <a:ea typeface="+mn-ea"/>
                  <a:cs typeface="+mn-cs"/>
                </a:rPr>
                <a:t>"</a:t>
              </a:r>
              <a:r>
                <a:rPr lang="en-US" sz="1300" i="0" baseline="-25000">
                  <a:solidFill>
                    <a:schemeClr val="tx1"/>
                  </a:solidFill>
                  <a:effectLst/>
                  <a:latin typeface="Cambria Math"/>
                  <a:ea typeface="+mn-ea"/>
                  <a:cs typeface="+mn-cs"/>
                </a:rPr>
                <a:t>2</a:t>
              </a:r>
              <a:r>
                <a:rPr lang="en-US" sz="1300" i="0" baseline="0">
                  <a:solidFill>
                    <a:schemeClr val="tx1"/>
                  </a:solidFill>
                  <a:effectLst/>
                  <a:latin typeface="Cambria Math"/>
                  <a:ea typeface="+mn-ea"/>
                  <a:cs typeface="+mn-cs"/>
                </a:rPr>
                <a:t>= </a:t>
              </a:r>
              <a:r>
                <a:rPr lang="en-US" sz="1300" i="0" baseline="0">
                  <a:solidFill>
                    <a:schemeClr val="tx1"/>
                  </a:solidFill>
                  <a:effectLst/>
                  <a:latin typeface="+mn-lt"/>
                  <a:ea typeface="+mn-ea"/>
                  <a:cs typeface="+mn-cs"/>
                </a:rPr>
                <a:t>"</a:t>
              </a:r>
              <a:endParaRPr lang="en-US" sz="1300" baseline="0">
                <a:solidFill>
                  <a:schemeClr val="tx1"/>
                </a:solidFill>
                <a:effectLst/>
                <a:latin typeface="+mn-lt"/>
                <a:ea typeface="+mn-ea"/>
                <a:cs typeface="+mn-cs"/>
              </a:endParaRPr>
            </a:p>
            <a:p>
              <a:endParaRPr lang="en-US" sz="1600">
                <a:latin typeface="+mn-lt"/>
              </a:endParaRPr>
            </a:p>
            <a:p>
              <a:pPr/>
              <a:r>
                <a:rPr lang="en-US" sz="1600" i="0">
                  <a:latin typeface="Cambria Math"/>
                  <a:ea typeface="Cambria Math"/>
                </a:rPr>
                <a:t>𝜎</a:t>
              </a:r>
              <a:r>
                <a:rPr lang="en-US" sz="1600" b="0" i="0" baseline="-25000">
                  <a:solidFill>
                    <a:schemeClr val="tx1"/>
                  </a:solidFill>
                  <a:effectLst/>
                  <a:latin typeface="Cambria Math"/>
                  <a:ea typeface="+mn-ea"/>
                  <a:cs typeface="+mn-cs"/>
                </a:rPr>
                <a:t>𝑋 ̅</a:t>
              </a:r>
              <a:r>
                <a:rPr lang="en-US" sz="1600" b="0" i="0" baseline="-76000">
                  <a:solidFill>
                    <a:schemeClr val="tx1"/>
                  </a:solidFill>
                  <a:effectLst/>
                  <a:latin typeface="Cambria Math"/>
                  <a:ea typeface="+mn-ea"/>
                  <a:cs typeface="+mn-cs"/>
                </a:rPr>
                <a:t>"</a:t>
              </a:r>
              <a:r>
                <a:rPr lang="en-US" sz="1600" i="0" baseline="-76000">
                  <a:solidFill>
                    <a:schemeClr val="tx1"/>
                  </a:solidFill>
                  <a:effectLst/>
                  <a:latin typeface="Cambria Math"/>
                  <a:ea typeface="+mn-ea"/>
                  <a:cs typeface="+mn-cs"/>
                </a:rPr>
                <a:t>1</a:t>
              </a:r>
              <a:r>
                <a:rPr lang="en-US" sz="1600" i="0" baseline="-25000">
                  <a:solidFill>
                    <a:schemeClr val="tx1"/>
                  </a:solidFill>
                  <a:effectLst/>
                  <a:latin typeface="Cambria Math"/>
                  <a:ea typeface="+mn-ea"/>
                  <a:cs typeface="+mn-cs"/>
                </a:rPr>
                <a:t> − " </a:t>
              </a:r>
              <a:r>
                <a:rPr lang="en-US" sz="1600" b="0" i="0" baseline="-25000">
                  <a:solidFill>
                    <a:schemeClr val="tx1"/>
                  </a:solidFill>
                  <a:effectLst/>
                  <a:latin typeface="Cambria Math"/>
                  <a:ea typeface="+mn-ea"/>
                  <a:cs typeface="+mn-cs"/>
                </a:rPr>
                <a:t>𝑋 ̅</a:t>
              </a:r>
              <a:r>
                <a:rPr lang="en-US" sz="1600" b="0" i="0" baseline="-76000">
                  <a:solidFill>
                    <a:schemeClr val="tx1"/>
                  </a:solidFill>
                  <a:effectLst/>
                  <a:latin typeface="Cambria Math"/>
                  <a:ea typeface="+mn-ea"/>
                  <a:cs typeface="+mn-cs"/>
                </a:rPr>
                <a:t>"</a:t>
              </a:r>
              <a:r>
                <a:rPr lang="en-US" sz="1600" i="0" baseline="-76000">
                  <a:solidFill>
                    <a:schemeClr val="tx1"/>
                  </a:solidFill>
                  <a:effectLst/>
                  <a:latin typeface="Cambria Math"/>
                  <a:ea typeface="+mn-ea"/>
                  <a:cs typeface="+mn-cs"/>
                </a:rPr>
                <a:t>2</a:t>
              </a:r>
              <a:r>
                <a:rPr lang="en-US" sz="1600" b="0" i="0" baseline="-76000">
                  <a:solidFill>
                    <a:schemeClr val="tx1"/>
                  </a:solidFill>
                  <a:effectLst/>
                  <a:latin typeface="Cambria Math"/>
                  <a:ea typeface="+mn-ea"/>
                  <a:cs typeface="+mn-cs"/>
                </a:rPr>
                <a:t>"</a:t>
              </a:r>
              <a:r>
                <a:rPr lang="en-US" sz="1600" b="0" i="0">
                  <a:solidFill>
                    <a:schemeClr val="tx1"/>
                  </a:solidFill>
                  <a:effectLst/>
                  <a:latin typeface="Cambria Math"/>
                  <a:ea typeface="+mn-ea"/>
                  <a:cs typeface="+mn-cs"/>
                </a:rPr>
                <a:t>= √((</a:t>
              </a:r>
              <a:r>
                <a:rPr lang="en-US" sz="1600" i="0">
                  <a:solidFill>
                    <a:schemeClr val="tx1"/>
                  </a:solidFill>
                  <a:effectLst/>
                  <a:latin typeface="Cambria Math"/>
                  <a:ea typeface="+mn-ea"/>
                  <a:cs typeface="+mn-cs"/>
                </a:rPr>
                <a:t>𝜎_1^2</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1</a:t>
              </a:r>
              <a:r>
                <a:rPr lang="en-US" sz="1600" b="0" i="0">
                  <a:solidFill>
                    <a:schemeClr val="tx1"/>
                  </a:solidFill>
                  <a:effectLst/>
                  <a:latin typeface="Cambria Math"/>
                  <a:ea typeface="+mn-ea"/>
                  <a:cs typeface="+mn-cs"/>
                </a:rPr>
                <a:t>+ (</a:t>
              </a:r>
              <a:r>
                <a:rPr lang="en-US" sz="1600" i="0">
                  <a:solidFill>
                    <a:schemeClr val="tx1"/>
                  </a:solidFill>
                  <a:effectLst/>
                  <a:latin typeface="Cambria Math"/>
                  <a:ea typeface="+mn-ea"/>
                  <a:cs typeface="+mn-cs"/>
                </a:rPr>
                <a:t>𝜎_</a:t>
              </a:r>
              <a:r>
                <a:rPr lang="en-US" sz="1600" b="0" i="0">
                  <a:solidFill>
                    <a:schemeClr val="tx1"/>
                  </a:solidFill>
                  <a:effectLst/>
                  <a:latin typeface="Cambria Math"/>
                  <a:ea typeface="+mn-ea"/>
                  <a:cs typeface="+mn-cs"/>
                </a:rPr>
                <a:t>2^</a:t>
              </a:r>
              <a:r>
                <a:rPr lang="en-US" sz="1600" i="0">
                  <a:solidFill>
                    <a:schemeClr val="tx1"/>
                  </a:solidFill>
                  <a:effectLst/>
                  <a:latin typeface="Cambria Math"/>
                  <a:ea typeface="+mn-ea"/>
                  <a:cs typeface="+mn-cs"/>
                </a:rPr>
                <a:t>2</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2)</a:t>
              </a:r>
              <a:endParaRPr lang="en-US" sz="1600" baseline="-76000">
                <a:latin typeface="+mn-lt"/>
              </a:endParaRP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oneCellAnchor>
    <xdr:from>
      <xdr:col>10</xdr:col>
      <xdr:colOff>117231</xdr:colOff>
      <xdr:row>0</xdr:row>
      <xdr:rowOff>124558</xdr:rowOff>
    </xdr:from>
    <xdr:ext cx="3159369" cy="347018"/>
    <mc:AlternateContent xmlns:mc="http://schemas.openxmlformats.org/markup-compatibility/2006" xmlns:a14="http://schemas.microsoft.com/office/drawing/2010/main">
      <mc:Choice Requires="a14">
        <xdr:sp macro="" textlink="">
          <xdr:nvSpPr>
            <xdr:cNvPr id="2" name="TextBox 1"/>
            <xdr:cNvSpPr txBox="1"/>
          </xdr:nvSpPr>
          <xdr:spPr>
            <a:xfrm>
              <a:off x="8022981" y="124558"/>
              <a:ext cx="3159369" cy="3470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acc>
                    <m:accPr>
                      <m:chr m:val="̅"/>
                      <m:ctrlPr>
                        <a:rPr lang="en-US" sz="1600" i="1">
                          <a:latin typeface="Cambria Math" panose="02040503050406030204" pitchFamily="18" charset="0"/>
                        </a:rPr>
                      </m:ctrlPr>
                    </m:accPr>
                    <m:e>
                      <m:r>
                        <a:rPr lang="en-US" sz="1600" b="0" i="1">
                          <a:latin typeface="Cambria Math"/>
                        </a:rPr>
                        <m:t>𝑋</m:t>
                      </m:r>
                    </m:e>
                  </m:acc>
                </m:oMath>
              </a14:m>
              <a:r>
                <a:rPr lang="en-US" sz="1600" baseline="-25000">
                  <a:latin typeface="+mn-lt"/>
                </a:rPr>
                <a:t>1 </a:t>
              </a:r>
              <a:r>
                <a:rPr lang="en-US" sz="1600" baseline="0">
                  <a:latin typeface="+mn-lt"/>
                </a:rPr>
                <a:t>- </a:t>
              </a:r>
              <a14:m>
                <m:oMath xmlns:m="http://schemas.openxmlformats.org/officeDocument/2006/math">
                  <m:acc>
                    <m:accPr>
                      <m:chr m:val="̅"/>
                      <m:ctrlPr>
                        <a:rPr lang="en-US" sz="1600" i="1">
                          <a:solidFill>
                            <a:schemeClr val="tx1"/>
                          </a:solidFill>
                          <a:effectLst/>
                          <a:latin typeface="Cambria Math" panose="02040503050406030204" pitchFamily="18" charset="0"/>
                          <a:ea typeface="+mn-ea"/>
                          <a:cs typeface="+mn-cs"/>
                        </a:rPr>
                      </m:ctrlPr>
                    </m:accPr>
                    <m:e>
                      <m:r>
                        <a:rPr lang="en-US" sz="1600" b="0" i="1">
                          <a:solidFill>
                            <a:schemeClr val="tx1"/>
                          </a:solidFill>
                          <a:effectLst/>
                          <a:latin typeface="Cambria Math"/>
                          <a:ea typeface="+mn-ea"/>
                          <a:cs typeface="+mn-cs"/>
                        </a:rPr>
                        <m:t>𝑋</m:t>
                      </m:r>
                    </m:e>
                  </m:acc>
                </m:oMath>
              </a14:m>
              <a:r>
                <a:rPr lang="en-US" sz="1600" baseline="-25000">
                  <a:solidFill>
                    <a:schemeClr val="tx1"/>
                  </a:solidFill>
                  <a:effectLst/>
                  <a:latin typeface="+mn-lt"/>
                  <a:ea typeface="+mn-ea"/>
                  <a:cs typeface="+mn-cs"/>
                </a:rPr>
                <a:t>2</a:t>
              </a:r>
              <a:r>
                <a:rPr lang="en-US" sz="1600" baseline="0">
                  <a:solidFill>
                    <a:schemeClr val="tx1"/>
                  </a:solidFill>
                  <a:effectLst/>
                  <a:latin typeface="+mn-lt"/>
                  <a:ea typeface="+mn-ea"/>
                  <a:cs typeface="+mn-cs"/>
                </a:rPr>
                <a:t>= Point Estimate of </a:t>
              </a:r>
              <a14:m>
                <m:oMath xmlns:m="http://schemas.openxmlformats.org/officeDocument/2006/math">
                  <m:r>
                    <a:rPr lang="en-US" sz="1600" i="1" baseline="0">
                      <a:solidFill>
                        <a:schemeClr val="tx1"/>
                      </a:solidFill>
                      <a:effectLst/>
                      <a:latin typeface="Cambria Math"/>
                      <a:ea typeface="Cambria Math"/>
                      <a:cs typeface="+mn-cs"/>
                    </a:rPr>
                    <m:t>𝜇</m:t>
                  </m:r>
                </m:oMath>
              </a14:m>
              <a:r>
                <a:rPr lang="en-US" sz="1600" baseline="-25000">
                  <a:solidFill>
                    <a:schemeClr val="tx1"/>
                  </a:solidFill>
                  <a:effectLst/>
                  <a:latin typeface="+mn-lt"/>
                  <a:ea typeface="+mn-ea"/>
                  <a:cs typeface="+mn-cs"/>
                </a:rPr>
                <a:t>1</a:t>
              </a:r>
              <a:r>
                <a:rPr lang="en-US" sz="1600" baseline="0">
                  <a:solidFill>
                    <a:schemeClr val="tx1"/>
                  </a:solidFill>
                  <a:effectLst/>
                  <a:latin typeface="+mn-lt"/>
                  <a:ea typeface="+mn-ea"/>
                  <a:cs typeface="+mn-cs"/>
                </a:rPr>
                <a:t> - </a:t>
              </a:r>
              <a14:m>
                <m:oMath xmlns:m="http://schemas.openxmlformats.org/officeDocument/2006/math">
                  <m:r>
                    <a:rPr lang="en-US" sz="1600" i="1" baseline="0">
                      <a:solidFill>
                        <a:schemeClr val="tx1"/>
                      </a:solidFill>
                      <a:effectLst/>
                      <a:latin typeface="Cambria Math"/>
                      <a:ea typeface="+mn-ea"/>
                      <a:cs typeface="+mn-cs"/>
                    </a:rPr>
                    <m:t>𝜇</m:t>
                  </m:r>
                </m:oMath>
              </a14:m>
              <a:r>
                <a:rPr lang="en-US" sz="1600" baseline="-25000">
                  <a:solidFill>
                    <a:schemeClr val="tx1"/>
                  </a:solidFill>
                  <a:effectLst/>
                  <a:latin typeface="+mn-lt"/>
                  <a:ea typeface="+mn-ea"/>
                  <a:cs typeface="+mn-cs"/>
                </a:rPr>
                <a:t>2</a:t>
              </a:r>
              <a:endParaRPr lang="en-US" sz="1600" baseline="-25000">
                <a:latin typeface="+mn-lt"/>
              </a:endParaRPr>
            </a:p>
          </xdr:txBody>
        </xdr:sp>
      </mc:Choice>
      <mc:Fallback xmlns="">
        <xdr:sp macro="" textlink="">
          <xdr:nvSpPr>
            <xdr:cNvPr id="2" name="TextBox 1"/>
            <xdr:cNvSpPr txBox="1"/>
          </xdr:nvSpPr>
          <xdr:spPr>
            <a:xfrm>
              <a:off x="8022981" y="124558"/>
              <a:ext cx="3159369" cy="3470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0" i="0">
                  <a:latin typeface="Cambria Math"/>
                </a:rPr>
                <a:t>𝑋</a:t>
              </a:r>
              <a:r>
                <a:rPr lang="en-US" sz="1600" b="0" i="0">
                  <a:latin typeface="Cambria Math" panose="02040503050406030204" pitchFamily="18" charset="0"/>
                </a:rPr>
                <a:t> ̅</a:t>
              </a:r>
              <a:r>
                <a:rPr lang="en-US" sz="1600" baseline="-25000">
                  <a:latin typeface="+mn-lt"/>
                </a:rPr>
                <a:t>1 </a:t>
              </a:r>
              <a:r>
                <a:rPr lang="en-US" sz="1600" baseline="0">
                  <a:latin typeface="+mn-lt"/>
                </a:rPr>
                <a:t>- </a:t>
              </a:r>
              <a:r>
                <a:rPr lang="en-US" sz="1600" b="0" i="0">
                  <a:solidFill>
                    <a:schemeClr val="tx1"/>
                  </a:solidFill>
                  <a:effectLst/>
                  <a:latin typeface="Cambria Math"/>
                  <a:ea typeface="+mn-ea"/>
                  <a:cs typeface="+mn-cs"/>
                </a:rPr>
                <a:t>𝑋</a:t>
              </a:r>
              <a:r>
                <a:rPr lang="en-US" sz="1600" b="0" i="0">
                  <a:solidFill>
                    <a:schemeClr val="tx1"/>
                  </a:solidFill>
                  <a:effectLst/>
                  <a:latin typeface="Cambria Math" panose="02040503050406030204" pitchFamily="18" charset="0"/>
                  <a:ea typeface="+mn-ea"/>
                  <a:cs typeface="+mn-cs"/>
                </a:rPr>
                <a:t> ̅</a:t>
              </a:r>
              <a:r>
                <a:rPr lang="en-US" sz="1600" baseline="-25000">
                  <a:solidFill>
                    <a:schemeClr val="tx1"/>
                  </a:solidFill>
                  <a:effectLst/>
                  <a:latin typeface="+mn-lt"/>
                  <a:ea typeface="+mn-ea"/>
                  <a:cs typeface="+mn-cs"/>
                </a:rPr>
                <a:t>2</a:t>
              </a:r>
              <a:r>
                <a:rPr lang="en-US" sz="1600" baseline="0">
                  <a:solidFill>
                    <a:schemeClr val="tx1"/>
                  </a:solidFill>
                  <a:effectLst/>
                  <a:latin typeface="+mn-lt"/>
                  <a:ea typeface="+mn-ea"/>
                  <a:cs typeface="+mn-cs"/>
                </a:rPr>
                <a:t>= Point Estimate of </a:t>
              </a:r>
              <a:r>
                <a:rPr lang="en-US" sz="1600" i="0" baseline="0">
                  <a:solidFill>
                    <a:schemeClr val="tx1"/>
                  </a:solidFill>
                  <a:effectLst/>
                  <a:latin typeface="Cambria Math"/>
                  <a:ea typeface="Cambria Math"/>
                  <a:cs typeface="+mn-cs"/>
                </a:rPr>
                <a:t>𝜇</a:t>
              </a:r>
              <a:r>
                <a:rPr lang="en-US" sz="1600" baseline="-25000">
                  <a:solidFill>
                    <a:schemeClr val="tx1"/>
                  </a:solidFill>
                  <a:effectLst/>
                  <a:latin typeface="+mn-lt"/>
                  <a:ea typeface="+mn-ea"/>
                  <a:cs typeface="+mn-cs"/>
                </a:rPr>
                <a:t>1</a:t>
              </a:r>
              <a:r>
                <a:rPr lang="en-US" sz="1600" baseline="0">
                  <a:solidFill>
                    <a:schemeClr val="tx1"/>
                  </a:solidFill>
                  <a:effectLst/>
                  <a:latin typeface="+mn-lt"/>
                  <a:ea typeface="+mn-ea"/>
                  <a:cs typeface="+mn-cs"/>
                </a:rPr>
                <a:t> - </a:t>
              </a:r>
              <a:r>
                <a:rPr lang="en-US" sz="1600" i="0" baseline="0">
                  <a:solidFill>
                    <a:schemeClr val="tx1"/>
                  </a:solidFill>
                  <a:effectLst/>
                  <a:latin typeface="Cambria Math"/>
                  <a:ea typeface="+mn-ea"/>
                  <a:cs typeface="+mn-cs"/>
                </a:rPr>
                <a:t>𝜇</a:t>
              </a:r>
              <a:r>
                <a:rPr lang="en-US" sz="1600" baseline="-25000">
                  <a:solidFill>
                    <a:schemeClr val="tx1"/>
                  </a:solidFill>
                  <a:effectLst/>
                  <a:latin typeface="+mn-lt"/>
                  <a:ea typeface="+mn-ea"/>
                  <a:cs typeface="+mn-cs"/>
                </a:rPr>
                <a:t>2</a:t>
              </a:r>
              <a:endParaRPr lang="en-US" sz="1600" baseline="-25000">
                <a:latin typeface="+mn-lt"/>
              </a:endParaRPr>
            </a:p>
          </xdr:txBody>
        </xdr:sp>
      </mc:Fallback>
    </mc:AlternateContent>
    <xdr:clientData/>
  </xdr:oneCellAnchor>
  <xdr:oneCellAnchor>
    <xdr:from>
      <xdr:col>11</xdr:col>
      <xdr:colOff>447674</xdr:colOff>
      <xdr:row>10</xdr:row>
      <xdr:rowOff>38100</xdr:rowOff>
    </xdr:from>
    <xdr:ext cx="3989983" cy="1344792"/>
    <mc:AlternateContent xmlns:mc="http://schemas.openxmlformats.org/markup-compatibility/2006" xmlns:a14="http://schemas.microsoft.com/office/drawing/2010/main">
      <mc:Choice Requires="a14">
        <xdr:sp macro="" textlink="">
          <xdr:nvSpPr>
            <xdr:cNvPr id="4" name="TextBox 3"/>
            <xdr:cNvSpPr txBox="1"/>
          </xdr:nvSpPr>
          <xdr:spPr>
            <a:xfrm>
              <a:off x="8963024" y="2324100"/>
              <a:ext cx="3989983" cy="13447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14:m>
                <m:oMathPara xmlns:m="http://schemas.openxmlformats.org/officeDocument/2006/math">
                  <m:oMathParaPr>
                    <m:jc m:val="centerGroup"/>
                  </m:oMathParaPr>
                  <m:oMath xmlns:m="http://schemas.openxmlformats.org/officeDocument/2006/math">
                    <m:r>
                      <a:rPr lang="en-US" sz="1600" b="0" i="1">
                        <a:latin typeface="Cambria Math"/>
                      </a:rPr>
                      <m:t>𝐼𝑛𝑡𝑒𝑟𝑣𝑎𝑙</m:t>
                    </m:r>
                    <m:r>
                      <a:rPr lang="en-US" sz="1600" b="0" i="1">
                        <a:latin typeface="Cambria Math"/>
                      </a:rPr>
                      <m:t> </m:t>
                    </m:r>
                    <m:r>
                      <a:rPr lang="en-US" sz="1600" b="0" i="1">
                        <a:latin typeface="Cambria Math"/>
                      </a:rPr>
                      <m:t>𝐸𝑠𝑡𝑖𝑚𝑎𝑡𝑖𝑜𝑛</m:t>
                    </m:r>
                    <m:r>
                      <a:rPr lang="en-US" sz="1600" b="0" i="1">
                        <a:latin typeface="Cambria Math"/>
                      </a:rPr>
                      <m:t>= </m:t>
                    </m:r>
                  </m:oMath>
                </m:oMathPara>
              </a14:m>
              <a:r>
                <a:rPr lang="en-US" sz="1600" b="0">
                  <a:latin typeface="+mn-lt"/>
                </a:rPr>
                <a:t/>
              </a:r>
              <a:br>
                <a:rPr lang="en-US" sz="1600" b="0">
                  <a:latin typeface="+mn-lt"/>
                </a:rPr>
              </a:br>
              <a:endParaRPr lang="en-US" sz="1600" b="0">
                <a:latin typeface="+mn-lt"/>
              </a:endParaRPr>
            </a:p>
            <a:p>
              <a:pPr algn="ctr"/>
              <a:r>
                <a:rPr lang="en-US" sz="1600">
                  <a:latin typeface="+mn-lt"/>
                </a:rPr>
                <a:t>Point Estimate </a:t>
              </a:r>
              <a14:m>
                <m:oMath xmlns:m="http://schemas.openxmlformats.org/officeDocument/2006/math">
                  <m:r>
                    <a:rPr lang="en-US" sz="1600" b="0" i="0">
                      <a:latin typeface="Cambria Math"/>
                      <a:ea typeface="Cambria Math"/>
                    </a:rPr>
                    <m:t>  ±</m:t>
                  </m:r>
                </m:oMath>
              </a14:m>
              <a:r>
                <a:rPr lang="en-US" sz="1600" b="0" i="0">
                  <a:latin typeface="+mn-lt"/>
                  <a:ea typeface="Cambria Math"/>
                </a:rPr>
                <a:t>   Margin</a:t>
              </a:r>
              <a:r>
                <a:rPr lang="en-US" sz="1600" b="0" i="0" baseline="0">
                  <a:latin typeface="+mn-lt"/>
                  <a:ea typeface="Cambria Math"/>
                </a:rPr>
                <a:t> of Error =</a:t>
              </a:r>
              <a:br>
                <a:rPr lang="en-US" sz="1600" b="0" i="0" baseline="0">
                  <a:latin typeface="+mn-lt"/>
                  <a:ea typeface="Cambria Math"/>
                </a:rPr>
              </a:br>
              <a:endParaRPr lang="en-US" sz="1600" b="0" i="0">
                <a:latin typeface="+mn-lt"/>
                <a:ea typeface="Cambria Math"/>
              </a:endParaRPr>
            </a:p>
            <a:p>
              <a:pPr algn="ctr"/>
              <a14:m>
                <m:oMath xmlns:m="http://schemas.openxmlformats.org/officeDocument/2006/math">
                  <m:acc>
                    <m:accPr>
                      <m:chr m:val="̅"/>
                      <m:ctrlPr>
                        <a:rPr lang="en-US" sz="1600" i="1">
                          <a:solidFill>
                            <a:schemeClr val="tx1"/>
                          </a:solidFill>
                          <a:effectLst/>
                          <a:latin typeface="Cambria Math" panose="02040503050406030204" pitchFamily="18" charset="0"/>
                          <a:ea typeface="+mn-ea"/>
                          <a:cs typeface="+mn-cs"/>
                        </a:rPr>
                      </m:ctrlPr>
                    </m:accPr>
                    <m:e>
                      <m:r>
                        <a:rPr lang="en-US" sz="1600" b="0" i="1">
                          <a:solidFill>
                            <a:schemeClr val="tx1"/>
                          </a:solidFill>
                          <a:effectLst/>
                          <a:latin typeface="Cambria Math"/>
                          <a:ea typeface="+mn-ea"/>
                          <a:cs typeface="+mn-cs"/>
                        </a:rPr>
                        <m:t>𝑋</m:t>
                      </m:r>
                    </m:e>
                  </m:acc>
                  <m:r>
                    <m:rPr>
                      <m:nor/>
                    </m:rPr>
                    <a:rPr lang="en-US" sz="1600" baseline="-25000">
                      <a:solidFill>
                        <a:schemeClr val="tx1"/>
                      </a:solidFill>
                      <a:effectLst/>
                      <a:latin typeface="+mn-lt"/>
                      <a:ea typeface="+mn-ea"/>
                      <a:cs typeface="+mn-cs"/>
                    </a:rPr>
                    <m:t>1 </m:t>
                  </m:r>
                  <m:r>
                    <m:rPr>
                      <m:nor/>
                    </m:rPr>
                    <a:rPr lang="en-US" sz="1600" baseline="0">
                      <a:solidFill>
                        <a:schemeClr val="tx1"/>
                      </a:solidFill>
                      <a:effectLst/>
                      <a:latin typeface="+mn-lt"/>
                      <a:ea typeface="+mn-ea"/>
                      <a:cs typeface="+mn-cs"/>
                    </a:rPr>
                    <m:t>− </m:t>
                  </m:r>
                  <m:acc>
                    <m:accPr>
                      <m:chr m:val="̅"/>
                      <m:ctrlPr>
                        <a:rPr lang="en-US" sz="1600" i="1">
                          <a:solidFill>
                            <a:schemeClr val="tx1"/>
                          </a:solidFill>
                          <a:effectLst/>
                          <a:latin typeface="Cambria Math" panose="02040503050406030204" pitchFamily="18" charset="0"/>
                          <a:ea typeface="+mn-ea"/>
                          <a:cs typeface="+mn-cs"/>
                        </a:rPr>
                      </m:ctrlPr>
                    </m:accPr>
                    <m:e>
                      <m:r>
                        <a:rPr lang="en-US" sz="1600" b="0" i="1">
                          <a:solidFill>
                            <a:schemeClr val="tx1"/>
                          </a:solidFill>
                          <a:effectLst/>
                          <a:latin typeface="Cambria Math"/>
                          <a:ea typeface="+mn-ea"/>
                          <a:cs typeface="+mn-cs"/>
                        </a:rPr>
                        <m:t>𝑋</m:t>
                      </m:r>
                    </m:e>
                  </m:acc>
                  <m:r>
                    <m:rPr>
                      <m:nor/>
                    </m:rPr>
                    <a:rPr lang="en-US" sz="1600" baseline="-25000">
                      <a:solidFill>
                        <a:schemeClr val="tx1"/>
                      </a:solidFill>
                      <a:effectLst/>
                      <a:latin typeface="+mn-lt"/>
                      <a:ea typeface="+mn-ea"/>
                      <a:cs typeface="+mn-cs"/>
                    </a:rPr>
                    <m:t>2</m:t>
                  </m:r>
                  <m:r>
                    <a:rPr lang="en-US" sz="1600" b="0" i="1" baseline="-25000">
                      <a:solidFill>
                        <a:schemeClr val="tx1"/>
                      </a:solidFill>
                      <a:effectLst/>
                      <a:latin typeface="Cambria Math"/>
                      <a:ea typeface="+mn-ea"/>
                      <a:cs typeface="+mn-cs"/>
                    </a:rPr>
                    <m:t>  </m:t>
                  </m:r>
                  <m:r>
                    <a:rPr lang="en-US" sz="1600" b="1" i="1" baseline="-25000">
                      <a:solidFill>
                        <a:schemeClr val="tx1"/>
                      </a:solidFill>
                      <a:effectLst/>
                      <a:latin typeface="Cambria Math"/>
                      <a:ea typeface="+mn-ea"/>
                      <a:cs typeface="+mn-cs"/>
                    </a:rPr>
                    <m:t> </m:t>
                  </m:r>
                  <m:r>
                    <a:rPr lang="en-US" sz="1600" b="1" i="1">
                      <a:latin typeface="Cambria Math"/>
                      <a:ea typeface="Cambria Math"/>
                    </a:rPr>
                    <m:t>±</m:t>
                  </m:r>
                  <m:r>
                    <a:rPr lang="en-US" sz="1600" b="0" i="1">
                      <a:latin typeface="Cambria Math"/>
                      <a:ea typeface="Cambria Math"/>
                    </a:rPr>
                    <m:t>  </m:t>
                  </m:r>
                  <m:r>
                    <a:rPr lang="en-US" sz="1600" i="1">
                      <a:solidFill>
                        <a:schemeClr val="tx1"/>
                      </a:solidFill>
                      <a:effectLst/>
                      <a:latin typeface="Cambria Math"/>
                      <a:ea typeface="+mn-ea"/>
                      <a:cs typeface="+mn-cs"/>
                    </a:rPr>
                    <m:t>𝑧</m:t>
                  </m:r>
                  <m:r>
                    <a:rPr lang="en-US" sz="1600" i="1" baseline="-25000">
                      <a:solidFill>
                        <a:schemeClr val="tx1"/>
                      </a:solidFill>
                      <a:effectLst/>
                      <a:latin typeface="Cambria Math"/>
                      <a:ea typeface="Cambria Math"/>
                      <a:cs typeface="+mn-cs"/>
                    </a:rPr>
                    <m:t>𝛼</m:t>
                  </m:r>
                  <m:r>
                    <a:rPr lang="en-US" sz="1600" b="0" i="1" baseline="-25000">
                      <a:solidFill>
                        <a:schemeClr val="tx1"/>
                      </a:solidFill>
                      <a:effectLst/>
                      <a:latin typeface="Cambria Math"/>
                      <a:ea typeface="Cambria Math"/>
                      <a:cs typeface="+mn-cs"/>
                    </a:rPr>
                    <m:t>/2</m:t>
                  </m:r>
                </m:oMath>
              </a14:m>
              <a:r>
                <a:rPr lang="en-US" sz="1600" baseline="-25000">
                  <a:latin typeface="+mn-lt"/>
                </a:rPr>
                <a:t> </a:t>
              </a:r>
              <a:r>
                <a:rPr lang="en-US" sz="1600" baseline="0">
                  <a:latin typeface="+mn-lt"/>
                </a:rPr>
                <a:t>*</a:t>
              </a:r>
              <a14:m>
                <m:oMath xmlns:m="http://schemas.openxmlformats.org/officeDocument/2006/math">
                  <m:rad>
                    <m:radPr>
                      <m:degHide m:val="on"/>
                      <m:ctrlPr>
                        <a:rPr lang="en-US" sz="1600" b="0" i="1">
                          <a:solidFill>
                            <a:schemeClr val="tx1"/>
                          </a:solidFill>
                          <a:effectLst/>
                          <a:latin typeface="Cambria Math" panose="02040503050406030204" pitchFamily="18" charset="0"/>
                          <a:ea typeface="+mn-ea"/>
                          <a:cs typeface="+mn-cs"/>
                        </a:rPr>
                      </m:ctrlPr>
                    </m:radPr>
                    <m:deg/>
                    <m:e>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i="1">
                                  <a:solidFill>
                                    <a:schemeClr val="tx1"/>
                                  </a:solidFill>
                                  <a:effectLst/>
                                  <a:latin typeface="Cambria Math"/>
                                  <a:ea typeface="+mn-ea"/>
                                  <a:cs typeface="+mn-cs"/>
                                </a:rPr>
                                <m:t>𝜎</m:t>
                              </m:r>
                            </m:e>
                            <m:sub>
                              <m:r>
                                <a:rPr lang="en-US" sz="1600" i="1">
                                  <a:solidFill>
                                    <a:schemeClr val="tx1"/>
                                  </a:solidFill>
                                  <a:effectLst/>
                                  <a:latin typeface="Cambria Math"/>
                                  <a:ea typeface="+mn-ea"/>
                                  <a:cs typeface="+mn-cs"/>
                                </a:rPr>
                                <m:t>1</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1</m:t>
                          </m:r>
                        </m:den>
                      </m:f>
                      <m:r>
                        <a:rPr lang="en-US" sz="1600" b="0" i="1">
                          <a:solidFill>
                            <a:schemeClr val="tx1"/>
                          </a:solidFill>
                          <a:effectLst/>
                          <a:latin typeface="Cambria Math"/>
                          <a:ea typeface="+mn-ea"/>
                          <a:cs typeface="+mn-cs"/>
                        </a:rPr>
                        <m:t>+ </m:t>
                      </m:r>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i="1">
                                  <a:solidFill>
                                    <a:schemeClr val="tx1"/>
                                  </a:solidFill>
                                  <a:effectLst/>
                                  <a:latin typeface="Cambria Math"/>
                                  <a:ea typeface="+mn-ea"/>
                                  <a:cs typeface="+mn-cs"/>
                                </a:rPr>
                                <m:t>𝜎</m:t>
                              </m:r>
                            </m:e>
                            <m:sub>
                              <m:r>
                                <a:rPr lang="en-US" sz="1600" b="0" i="1">
                                  <a:solidFill>
                                    <a:schemeClr val="tx1"/>
                                  </a:solidFill>
                                  <a:effectLst/>
                                  <a:latin typeface="Cambria Math"/>
                                  <a:ea typeface="+mn-ea"/>
                                  <a:cs typeface="+mn-cs"/>
                                </a:rPr>
                                <m:t>2</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2</m:t>
                          </m:r>
                        </m:den>
                      </m:f>
                    </m:e>
                  </m:rad>
                </m:oMath>
              </a14:m>
              <a:endParaRPr lang="en-US" sz="1600" baseline="0">
                <a:latin typeface="+mn-lt"/>
              </a:endParaRPr>
            </a:p>
          </xdr:txBody>
        </xdr:sp>
      </mc:Choice>
      <mc:Fallback xmlns="">
        <xdr:sp macro="" textlink="">
          <xdr:nvSpPr>
            <xdr:cNvPr id="4" name="TextBox 3"/>
            <xdr:cNvSpPr txBox="1"/>
          </xdr:nvSpPr>
          <xdr:spPr>
            <a:xfrm>
              <a:off x="8963024" y="2324100"/>
              <a:ext cx="3989983" cy="13447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600" b="0" i="0">
                  <a:latin typeface="Cambria Math"/>
                </a:rPr>
                <a:t>𝐼𝑛𝑡𝑒𝑟𝑣𝑎𝑙 𝐸𝑠𝑡𝑖𝑚𝑎𝑡𝑖𝑜𝑛= </a:t>
              </a:r>
              <a:r>
                <a:rPr lang="en-US" sz="1600" b="0">
                  <a:latin typeface="+mn-lt"/>
                </a:rPr>
                <a:t/>
              </a:r>
              <a:br>
                <a:rPr lang="en-US" sz="1600" b="0">
                  <a:latin typeface="+mn-lt"/>
                </a:rPr>
              </a:br>
              <a:endParaRPr lang="en-US" sz="1600" b="0">
                <a:latin typeface="+mn-lt"/>
              </a:endParaRPr>
            </a:p>
            <a:p>
              <a:pPr algn="ctr"/>
              <a:r>
                <a:rPr lang="en-US" sz="1600">
                  <a:latin typeface="+mn-lt"/>
                </a:rPr>
                <a:t>Point Estimate </a:t>
              </a:r>
              <a:r>
                <a:rPr lang="en-US" sz="1600" b="0" i="0">
                  <a:latin typeface="Cambria Math"/>
                  <a:ea typeface="Cambria Math"/>
                </a:rPr>
                <a:t>  ±</a:t>
              </a:r>
              <a:r>
                <a:rPr lang="en-US" sz="1600" b="0" i="0">
                  <a:latin typeface="+mn-lt"/>
                  <a:ea typeface="Cambria Math"/>
                </a:rPr>
                <a:t>   Margin</a:t>
              </a:r>
              <a:r>
                <a:rPr lang="en-US" sz="1600" b="0" i="0" baseline="0">
                  <a:latin typeface="+mn-lt"/>
                  <a:ea typeface="Cambria Math"/>
                </a:rPr>
                <a:t> of Error =</a:t>
              </a:r>
              <a:br>
                <a:rPr lang="en-US" sz="1600" b="0" i="0" baseline="0">
                  <a:latin typeface="+mn-lt"/>
                  <a:ea typeface="Cambria Math"/>
                </a:rPr>
              </a:br>
              <a:endParaRPr lang="en-US" sz="1600" b="0" i="0">
                <a:latin typeface="+mn-lt"/>
                <a:ea typeface="Cambria Math"/>
              </a:endParaRPr>
            </a:p>
            <a:p>
              <a:pPr algn="ctr"/>
              <a:r>
                <a:rPr lang="en-US" sz="1600" b="0" i="0">
                  <a:solidFill>
                    <a:schemeClr val="tx1"/>
                  </a:solidFill>
                  <a:effectLst/>
                  <a:latin typeface="Cambria Math"/>
                  <a:ea typeface="+mn-ea"/>
                  <a:cs typeface="+mn-cs"/>
                </a:rPr>
                <a:t>𝑋</a:t>
              </a:r>
              <a:r>
                <a:rPr lang="en-US" sz="1600" b="0" i="0">
                  <a:solidFill>
                    <a:schemeClr val="tx1"/>
                  </a:solidFill>
                  <a:effectLst/>
                  <a:latin typeface="Cambria Math" panose="02040503050406030204" pitchFamily="18" charset="0"/>
                  <a:ea typeface="+mn-ea"/>
                  <a:cs typeface="+mn-cs"/>
                </a:rPr>
                <a:t> ̅</a:t>
              </a:r>
              <a:r>
                <a:rPr lang="en-US" sz="1600" b="0" i="0" baseline="-25000">
                  <a:solidFill>
                    <a:schemeClr val="tx1"/>
                  </a:solidFill>
                  <a:effectLst/>
                  <a:latin typeface="Cambria Math" panose="02040503050406030204" pitchFamily="18" charset="0"/>
                  <a:ea typeface="+mn-ea"/>
                  <a:cs typeface="+mn-cs"/>
                </a:rPr>
                <a:t>"</a:t>
              </a:r>
              <a:r>
                <a:rPr lang="en-US" sz="1600" i="0" baseline="-25000">
                  <a:solidFill>
                    <a:schemeClr val="tx1"/>
                  </a:solidFill>
                  <a:effectLst/>
                  <a:latin typeface="Cambria Math" panose="02040503050406030204" pitchFamily="18" charset="0"/>
                  <a:ea typeface="+mn-ea"/>
                  <a:cs typeface="+mn-cs"/>
                </a:rPr>
                <a:t>1 </a:t>
              </a:r>
              <a:r>
                <a:rPr lang="en-US" sz="1600" i="0" baseline="0">
                  <a:solidFill>
                    <a:schemeClr val="tx1"/>
                  </a:solidFill>
                  <a:effectLst/>
                  <a:latin typeface="Cambria Math" panose="02040503050406030204" pitchFamily="18" charset="0"/>
                  <a:ea typeface="+mn-ea"/>
                  <a:cs typeface="+mn-cs"/>
                </a:rPr>
                <a:t>− " </a:t>
              </a:r>
              <a:r>
                <a:rPr lang="en-US" sz="1600" b="0" i="0">
                  <a:solidFill>
                    <a:schemeClr val="tx1"/>
                  </a:solidFill>
                  <a:effectLst/>
                  <a:latin typeface="Cambria Math"/>
                  <a:ea typeface="+mn-ea"/>
                  <a:cs typeface="+mn-cs"/>
                </a:rPr>
                <a:t>𝑋</a:t>
              </a:r>
              <a:r>
                <a:rPr lang="en-US" sz="1600" b="0" i="0">
                  <a:solidFill>
                    <a:schemeClr val="tx1"/>
                  </a:solidFill>
                  <a:effectLst/>
                  <a:latin typeface="Cambria Math" panose="02040503050406030204" pitchFamily="18" charset="0"/>
                  <a:ea typeface="+mn-ea"/>
                  <a:cs typeface="+mn-cs"/>
                </a:rPr>
                <a:t> ̅</a:t>
              </a:r>
              <a:r>
                <a:rPr lang="en-US" sz="1600" b="0" i="0" baseline="-25000">
                  <a:solidFill>
                    <a:schemeClr val="tx1"/>
                  </a:solidFill>
                  <a:effectLst/>
                  <a:latin typeface="Cambria Math" panose="02040503050406030204" pitchFamily="18" charset="0"/>
                  <a:ea typeface="+mn-ea"/>
                  <a:cs typeface="+mn-cs"/>
                </a:rPr>
                <a:t>"</a:t>
              </a:r>
              <a:r>
                <a:rPr lang="en-US" sz="1600" i="0" baseline="-25000">
                  <a:solidFill>
                    <a:schemeClr val="tx1"/>
                  </a:solidFill>
                  <a:effectLst/>
                  <a:latin typeface="Cambria Math" panose="02040503050406030204" pitchFamily="18" charset="0"/>
                  <a:ea typeface="+mn-ea"/>
                  <a:cs typeface="+mn-cs"/>
                </a:rPr>
                <a:t>2</a:t>
              </a:r>
              <a:r>
                <a:rPr lang="en-US" sz="1600" b="0" i="0" baseline="-25000">
                  <a:solidFill>
                    <a:schemeClr val="tx1"/>
                  </a:solidFill>
                  <a:effectLst/>
                  <a:latin typeface="Cambria Math"/>
                  <a:ea typeface="+mn-ea"/>
                  <a:cs typeface="+mn-cs"/>
                </a:rPr>
                <a:t>"  </a:t>
              </a:r>
              <a:r>
                <a:rPr lang="en-US" sz="1600" b="1" i="0" baseline="-25000">
                  <a:solidFill>
                    <a:schemeClr val="tx1"/>
                  </a:solidFill>
                  <a:effectLst/>
                  <a:latin typeface="Cambria Math"/>
                  <a:ea typeface="+mn-ea"/>
                  <a:cs typeface="+mn-cs"/>
                </a:rPr>
                <a:t> </a:t>
              </a:r>
              <a:r>
                <a:rPr lang="en-US" sz="1600" b="1" i="0">
                  <a:latin typeface="Cambria Math"/>
                  <a:ea typeface="Cambria Math"/>
                </a:rPr>
                <a:t>±</a:t>
              </a:r>
              <a:r>
                <a:rPr lang="en-US" sz="1600" b="0" i="0">
                  <a:latin typeface="Cambria Math"/>
                  <a:ea typeface="Cambria Math"/>
                </a:rPr>
                <a:t>  </a:t>
              </a:r>
              <a:r>
                <a:rPr lang="en-US" sz="1600" i="0">
                  <a:solidFill>
                    <a:schemeClr val="tx1"/>
                  </a:solidFill>
                  <a:effectLst/>
                  <a:latin typeface="Cambria Math"/>
                  <a:ea typeface="+mn-ea"/>
                  <a:cs typeface="+mn-cs"/>
                </a:rPr>
                <a:t>𝑧</a:t>
              </a:r>
              <a:r>
                <a:rPr lang="en-US" sz="1600" i="0" baseline="-25000">
                  <a:solidFill>
                    <a:schemeClr val="tx1"/>
                  </a:solidFill>
                  <a:effectLst/>
                  <a:latin typeface="Cambria Math"/>
                  <a:ea typeface="Cambria Math"/>
                  <a:cs typeface="+mn-cs"/>
                </a:rPr>
                <a:t>𝛼</a:t>
              </a:r>
              <a:r>
                <a:rPr lang="en-US" sz="1600" b="0" i="0" baseline="-25000">
                  <a:solidFill>
                    <a:schemeClr val="tx1"/>
                  </a:solidFill>
                  <a:effectLst/>
                  <a:latin typeface="Cambria Math"/>
                  <a:ea typeface="Cambria Math"/>
                  <a:cs typeface="+mn-cs"/>
                </a:rPr>
                <a:t>/2</a:t>
              </a:r>
              <a:r>
                <a:rPr lang="en-US" sz="1600" baseline="-25000">
                  <a:latin typeface="+mn-lt"/>
                </a:rPr>
                <a:t> </a:t>
              </a:r>
              <a:r>
                <a:rPr lang="en-US" sz="1600" baseline="0">
                  <a:latin typeface="+mn-lt"/>
                </a:rPr>
                <a:t>*</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𝜎</a:t>
              </a:r>
              <a:r>
                <a:rPr lang="en-US" sz="1600" i="0">
                  <a:solidFill>
                    <a:schemeClr val="tx1"/>
                  </a:solidFill>
                  <a:effectLst/>
                  <a:latin typeface="Cambria Math" panose="02040503050406030204" pitchFamily="18" charset="0"/>
                  <a:ea typeface="+mn-ea"/>
                  <a:cs typeface="+mn-cs"/>
                </a:rPr>
                <a:t>_</a:t>
              </a:r>
              <a:r>
                <a:rPr lang="en-US" sz="1600" i="0">
                  <a:solidFill>
                    <a:schemeClr val="tx1"/>
                  </a:solidFill>
                  <a:effectLst/>
                  <a:latin typeface="Cambria Math"/>
                  <a:ea typeface="+mn-ea"/>
                  <a:cs typeface="+mn-cs"/>
                </a:rPr>
                <a:t>1</a:t>
              </a:r>
              <a:r>
                <a:rPr lang="en-US" sz="160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1</a:t>
              </a:r>
              <a:r>
                <a:rPr lang="en-US" sz="1600" b="0" i="0">
                  <a:solidFill>
                    <a:schemeClr val="tx1"/>
                  </a:solidFill>
                  <a:effectLst/>
                  <a:latin typeface="Cambria Math"/>
                  <a:ea typeface="+mn-ea"/>
                  <a:cs typeface="+mn-cs"/>
                </a:rPr>
                <a:t>+ </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𝜎</a:t>
              </a:r>
              <a:r>
                <a:rPr lang="en-US" sz="1600" i="0">
                  <a:solidFill>
                    <a:schemeClr val="tx1"/>
                  </a:solidFill>
                  <a:effectLst/>
                  <a:latin typeface="Cambria Math" panose="02040503050406030204" pitchFamily="18" charset="0"/>
                  <a:ea typeface="+mn-ea"/>
                  <a:cs typeface="+mn-cs"/>
                </a:rPr>
                <a:t>_</a:t>
              </a:r>
              <a:r>
                <a:rPr lang="en-US" sz="1600" b="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2</a:t>
              </a:r>
              <a:r>
                <a:rPr lang="en-US" sz="1600" b="0" i="0" baseline="-25000">
                  <a:solidFill>
                    <a:schemeClr val="tx1"/>
                  </a:solidFill>
                  <a:effectLst/>
                  <a:latin typeface="Cambria Math" panose="02040503050406030204" pitchFamily="18" charset="0"/>
                  <a:ea typeface="+mn-ea"/>
                  <a:cs typeface="+mn-cs"/>
                </a:rPr>
                <a:t>)</a:t>
              </a:r>
              <a:endParaRPr lang="en-US" sz="1600" baseline="0">
                <a:latin typeface="+mn-lt"/>
              </a:endParaRPr>
            </a:p>
          </xdr:txBody>
        </xdr:sp>
      </mc:Fallback>
    </mc:AlternateContent>
    <xdr:clientData/>
  </xdr:oneCellAnchor>
  <xdr:twoCellAnchor>
    <xdr:from>
      <xdr:col>10</xdr:col>
      <xdr:colOff>123825</xdr:colOff>
      <xdr:row>3</xdr:row>
      <xdr:rowOff>0</xdr:rowOff>
    </xdr:from>
    <xdr:to>
      <xdr:col>18</xdr:col>
      <xdr:colOff>478449</xdr:colOff>
      <xdr:row>9</xdr:row>
      <xdr:rowOff>46925</xdr:rowOff>
    </xdr:to>
    <mc:AlternateContent xmlns:mc="http://schemas.openxmlformats.org/markup-compatibility/2006" xmlns:a14="http://schemas.microsoft.com/office/drawing/2010/main">
      <mc:Choice Requires="a14">
        <xdr:sp macro="" textlink="">
          <xdr:nvSpPr>
            <xdr:cNvPr id="5" name="TextBox 2"/>
            <xdr:cNvSpPr txBox="1"/>
          </xdr:nvSpPr>
          <xdr:spPr>
            <a:xfrm>
              <a:off x="8029575" y="647700"/>
              <a:ext cx="5231424" cy="14947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sz="1300" b="0" i="1">
                        <a:latin typeface="Cambria Math"/>
                      </a:rPr>
                      <m:t>𝑆𝑡𝑎𝑛𝑑𝑎𝑟𝑑</m:t>
                    </m:r>
                    <m:r>
                      <a:rPr lang="en-US" sz="1300" b="0" i="1">
                        <a:latin typeface="Cambria Math"/>
                      </a:rPr>
                      <m:t> </m:t>
                    </m:r>
                    <m:r>
                      <a:rPr lang="en-US" sz="1300" b="0" i="1">
                        <a:latin typeface="Cambria Math"/>
                      </a:rPr>
                      <m:t>𝐸𝑟𝑟𝑜𝑟</m:t>
                    </m:r>
                    <m:r>
                      <a:rPr lang="en-US" sz="1300" b="0" i="1">
                        <a:latin typeface="Cambria Math"/>
                      </a:rPr>
                      <m:t>=</m:t>
                    </m:r>
                    <m:r>
                      <a:rPr lang="en-US" sz="1300" b="0" i="1">
                        <a:latin typeface="Cambria Math"/>
                      </a:rPr>
                      <m:t>𝑆𝑡𝑎𝑛𝑑𝑎𝑟𝑑</m:t>
                    </m:r>
                    <m:r>
                      <a:rPr lang="en-US" sz="1300" b="0" i="1">
                        <a:latin typeface="Cambria Math"/>
                      </a:rPr>
                      <m:t> </m:t>
                    </m:r>
                    <m:r>
                      <a:rPr lang="en-US" sz="1300" b="0" i="1">
                        <a:latin typeface="Cambria Math"/>
                      </a:rPr>
                      <m:t>𝐷𝑒𝑣𝑖𝑎𝑡𝑖𝑜𝑛</m:t>
                    </m:r>
                    <m:r>
                      <a:rPr lang="en-US" sz="1300" b="0" i="1">
                        <a:latin typeface="Cambria Math"/>
                      </a:rPr>
                      <m:t> </m:t>
                    </m:r>
                    <m:r>
                      <a:rPr lang="en-US" sz="1300" b="0" i="1">
                        <a:latin typeface="Cambria Math"/>
                      </a:rPr>
                      <m:t>𝑜𝑓</m:t>
                    </m:r>
                    <m:r>
                      <a:rPr lang="en-US" sz="1300" b="0" i="1">
                        <a:latin typeface="Cambria Math"/>
                      </a:rPr>
                      <m:t> </m:t>
                    </m:r>
                    <m:r>
                      <a:rPr lang="en-US" sz="1300" b="0" i="1">
                        <a:latin typeface="Cambria Math"/>
                      </a:rPr>
                      <m:t>𝐷𝑖𝑠𝑡𝑟𝑖𝑏𝑢𝑡𝑖𝑜𝑛</m:t>
                    </m:r>
                    <m:r>
                      <a:rPr lang="en-US" sz="1300" b="0" i="1">
                        <a:latin typeface="Cambria Math"/>
                      </a:rPr>
                      <m:t> </m:t>
                    </m:r>
                    <m:r>
                      <a:rPr lang="en-US" sz="1300" b="0" i="1">
                        <a:latin typeface="Cambria Math"/>
                      </a:rPr>
                      <m:t>𝑜𝑓</m:t>
                    </m:r>
                    <m:r>
                      <a:rPr lang="en-US" sz="1300" b="0" i="1">
                        <a:latin typeface="Cambria Math"/>
                      </a:rPr>
                      <m:t>  </m:t>
                    </m:r>
                    <m:acc>
                      <m:accPr>
                        <m:chr m:val="̅"/>
                        <m:ctrlPr>
                          <a:rPr lang="en-US" sz="1300" i="1">
                            <a:solidFill>
                              <a:schemeClr val="tx1"/>
                            </a:solidFill>
                            <a:effectLst/>
                            <a:latin typeface="Cambria Math" panose="02040503050406030204" pitchFamily="18" charset="0"/>
                            <a:ea typeface="+mn-ea"/>
                            <a:cs typeface="+mn-cs"/>
                          </a:rPr>
                        </m:ctrlPr>
                      </m:accPr>
                      <m:e>
                        <m:r>
                          <a:rPr lang="en-US" sz="1300" b="0" i="1">
                            <a:solidFill>
                              <a:schemeClr val="tx1"/>
                            </a:solidFill>
                            <a:effectLst/>
                            <a:latin typeface="Cambria Math"/>
                            <a:ea typeface="+mn-ea"/>
                            <a:cs typeface="+mn-cs"/>
                          </a:rPr>
                          <m:t>𝑋</m:t>
                        </m:r>
                      </m:e>
                    </m:acc>
                    <m:r>
                      <m:rPr>
                        <m:nor/>
                      </m:rPr>
                      <a:rPr lang="en-US" sz="1300" baseline="-25000">
                        <a:solidFill>
                          <a:schemeClr val="tx1"/>
                        </a:solidFill>
                        <a:effectLst/>
                        <a:latin typeface="+mn-lt"/>
                        <a:ea typeface="+mn-ea"/>
                        <a:cs typeface="+mn-cs"/>
                      </a:rPr>
                      <m:t>1 </m:t>
                    </m:r>
                    <m:r>
                      <m:rPr>
                        <m:nor/>
                      </m:rPr>
                      <a:rPr lang="en-US" sz="1300" baseline="0">
                        <a:solidFill>
                          <a:schemeClr val="tx1"/>
                        </a:solidFill>
                        <a:effectLst/>
                        <a:latin typeface="+mn-lt"/>
                        <a:ea typeface="+mn-ea"/>
                        <a:cs typeface="+mn-cs"/>
                      </a:rPr>
                      <m:t>− </m:t>
                    </m:r>
                    <m:acc>
                      <m:accPr>
                        <m:chr m:val="̅"/>
                        <m:ctrlPr>
                          <a:rPr lang="en-US" sz="1300" i="1">
                            <a:solidFill>
                              <a:schemeClr val="tx1"/>
                            </a:solidFill>
                            <a:effectLst/>
                            <a:latin typeface="Cambria Math" panose="02040503050406030204" pitchFamily="18" charset="0"/>
                            <a:ea typeface="+mn-ea"/>
                            <a:cs typeface="+mn-cs"/>
                          </a:rPr>
                        </m:ctrlPr>
                      </m:accPr>
                      <m:e>
                        <m:r>
                          <a:rPr lang="en-US" sz="1300" b="0" i="1">
                            <a:solidFill>
                              <a:schemeClr val="tx1"/>
                            </a:solidFill>
                            <a:effectLst/>
                            <a:latin typeface="Cambria Math"/>
                            <a:ea typeface="+mn-ea"/>
                            <a:cs typeface="+mn-cs"/>
                          </a:rPr>
                          <m:t>𝑋</m:t>
                        </m:r>
                      </m:e>
                    </m:acc>
                    <m:r>
                      <m:rPr>
                        <m:nor/>
                      </m:rPr>
                      <a:rPr lang="en-US" sz="1300" baseline="-25000">
                        <a:solidFill>
                          <a:schemeClr val="tx1"/>
                        </a:solidFill>
                        <a:effectLst/>
                        <a:latin typeface="+mn-lt"/>
                        <a:ea typeface="+mn-ea"/>
                        <a:cs typeface="+mn-cs"/>
                      </a:rPr>
                      <m:t>2</m:t>
                    </m:r>
                    <m:r>
                      <m:rPr>
                        <m:nor/>
                      </m:rPr>
                      <a:rPr lang="en-US" sz="1300" baseline="0">
                        <a:solidFill>
                          <a:schemeClr val="tx1"/>
                        </a:solidFill>
                        <a:effectLst/>
                        <a:latin typeface="+mn-lt"/>
                        <a:ea typeface="+mn-ea"/>
                        <a:cs typeface="+mn-cs"/>
                      </a:rPr>
                      <m:t>= </m:t>
                    </m:r>
                  </m:oMath>
                </m:oMathPara>
              </a14:m>
              <a:endParaRPr lang="en-US" sz="1300" baseline="0">
                <a:solidFill>
                  <a:schemeClr val="tx1"/>
                </a:solidFill>
                <a:effectLst/>
                <a:latin typeface="+mn-lt"/>
                <a:ea typeface="+mn-ea"/>
                <a:cs typeface="+mn-cs"/>
              </a:endParaRPr>
            </a:p>
            <a:p>
              <a:endParaRPr lang="en-US" sz="1600">
                <a:latin typeface="+mn-lt"/>
              </a:endParaRPr>
            </a:p>
            <a:p>
              <a:pPr/>
              <a14:m>
                <m:oMathPara xmlns:m="http://schemas.openxmlformats.org/officeDocument/2006/math">
                  <m:oMathParaPr>
                    <m:jc m:val="centerGroup"/>
                  </m:oMathParaPr>
                  <m:oMath xmlns:m="http://schemas.openxmlformats.org/officeDocument/2006/math">
                    <m:r>
                      <a:rPr lang="en-US" sz="1600" i="1">
                        <a:latin typeface="Cambria Math"/>
                        <a:ea typeface="Cambria Math"/>
                      </a:rPr>
                      <m:t>𝜎</m:t>
                    </m:r>
                    <m:acc>
                      <m:accPr>
                        <m:chr m:val="̅"/>
                        <m:ctrlPr>
                          <a:rPr lang="en-US" sz="1600" i="1" baseline="-25000">
                            <a:solidFill>
                              <a:schemeClr val="tx1"/>
                            </a:solidFill>
                            <a:effectLst/>
                            <a:latin typeface="Cambria Math" panose="02040503050406030204" pitchFamily="18" charset="0"/>
                            <a:ea typeface="+mn-ea"/>
                            <a:cs typeface="+mn-cs"/>
                          </a:rPr>
                        </m:ctrlPr>
                      </m:accPr>
                      <m:e>
                        <m:r>
                          <a:rPr lang="en-US" sz="1600" b="0" i="1" baseline="-25000">
                            <a:solidFill>
                              <a:schemeClr val="tx1"/>
                            </a:solidFill>
                            <a:effectLst/>
                            <a:latin typeface="Cambria Math"/>
                            <a:ea typeface="+mn-ea"/>
                            <a:cs typeface="+mn-cs"/>
                          </a:rPr>
                          <m:t>𝑋</m:t>
                        </m:r>
                      </m:e>
                    </m:acc>
                    <m:r>
                      <m:rPr>
                        <m:nor/>
                      </m:rPr>
                      <a:rPr lang="en-US" sz="1600" baseline="-76000">
                        <a:solidFill>
                          <a:schemeClr val="tx1"/>
                        </a:solidFill>
                        <a:effectLst/>
                        <a:latin typeface="+mn-lt"/>
                        <a:ea typeface="+mn-ea"/>
                        <a:cs typeface="+mn-cs"/>
                      </a:rPr>
                      <m:t>1</m:t>
                    </m:r>
                    <m:r>
                      <m:rPr>
                        <m:nor/>
                      </m:rPr>
                      <a:rPr lang="en-US" sz="1600" i="1" baseline="-25000">
                        <a:solidFill>
                          <a:schemeClr val="tx1"/>
                        </a:solidFill>
                        <a:effectLst/>
                        <a:latin typeface="+mn-lt"/>
                        <a:ea typeface="+mn-ea"/>
                        <a:cs typeface="+mn-cs"/>
                      </a:rPr>
                      <m:t> − </m:t>
                    </m:r>
                    <m:acc>
                      <m:accPr>
                        <m:chr m:val="̅"/>
                        <m:ctrlPr>
                          <a:rPr lang="en-US" sz="1600" i="1" baseline="-25000">
                            <a:solidFill>
                              <a:schemeClr val="tx1"/>
                            </a:solidFill>
                            <a:effectLst/>
                            <a:latin typeface="Cambria Math" panose="02040503050406030204" pitchFamily="18" charset="0"/>
                            <a:ea typeface="+mn-ea"/>
                            <a:cs typeface="+mn-cs"/>
                          </a:rPr>
                        </m:ctrlPr>
                      </m:accPr>
                      <m:e>
                        <m:r>
                          <a:rPr lang="en-US" sz="1600" b="0" i="1" baseline="-25000">
                            <a:solidFill>
                              <a:schemeClr val="tx1"/>
                            </a:solidFill>
                            <a:effectLst/>
                            <a:latin typeface="Cambria Math"/>
                            <a:ea typeface="+mn-ea"/>
                            <a:cs typeface="+mn-cs"/>
                          </a:rPr>
                          <m:t>𝑋</m:t>
                        </m:r>
                      </m:e>
                    </m:acc>
                    <m:r>
                      <m:rPr>
                        <m:nor/>
                      </m:rPr>
                      <a:rPr lang="en-US" sz="1600" baseline="-76000">
                        <a:solidFill>
                          <a:schemeClr val="tx1"/>
                        </a:solidFill>
                        <a:effectLst/>
                        <a:latin typeface="+mn-lt"/>
                        <a:ea typeface="+mn-ea"/>
                        <a:cs typeface="+mn-cs"/>
                      </a:rPr>
                      <m:t>2</m:t>
                    </m:r>
                    <m:r>
                      <a:rPr lang="en-US" sz="1600" b="0" i="1">
                        <a:solidFill>
                          <a:schemeClr val="tx1"/>
                        </a:solidFill>
                        <a:effectLst/>
                        <a:latin typeface="Cambria Math"/>
                        <a:ea typeface="+mn-ea"/>
                        <a:cs typeface="+mn-cs"/>
                      </a:rPr>
                      <m:t>= </m:t>
                    </m:r>
                    <m:rad>
                      <m:radPr>
                        <m:degHide m:val="on"/>
                        <m:ctrlPr>
                          <a:rPr lang="en-US" sz="1600" b="0" i="1">
                            <a:solidFill>
                              <a:schemeClr val="tx1"/>
                            </a:solidFill>
                            <a:effectLst/>
                            <a:latin typeface="Cambria Math" panose="02040503050406030204" pitchFamily="18" charset="0"/>
                            <a:ea typeface="+mn-ea"/>
                            <a:cs typeface="+mn-cs"/>
                          </a:rPr>
                        </m:ctrlPr>
                      </m:radPr>
                      <m:deg/>
                      <m:e>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i="1">
                                    <a:solidFill>
                                      <a:schemeClr val="tx1"/>
                                    </a:solidFill>
                                    <a:effectLst/>
                                    <a:latin typeface="Cambria Math"/>
                                    <a:ea typeface="+mn-ea"/>
                                    <a:cs typeface="+mn-cs"/>
                                  </a:rPr>
                                  <m:t>𝜎</m:t>
                                </m:r>
                              </m:e>
                              <m:sub>
                                <m:r>
                                  <a:rPr lang="en-US" sz="1600" i="1">
                                    <a:solidFill>
                                      <a:schemeClr val="tx1"/>
                                    </a:solidFill>
                                    <a:effectLst/>
                                    <a:latin typeface="Cambria Math"/>
                                    <a:ea typeface="+mn-ea"/>
                                    <a:cs typeface="+mn-cs"/>
                                  </a:rPr>
                                  <m:t>1</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1</m:t>
                            </m:r>
                          </m:den>
                        </m:f>
                        <m:r>
                          <a:rPr lang="en-US" sz="1600" b="0" i="1">
                            <a:solidFill>
                              <a:schemeClr val="tx1"/>
                            </a:solidFill>
                            <a:effectLst/>
                            <a:latin typeface="Cambria Math"/>
                            <a:ea typeface="+mn-ea"/>
                            <a:cs typeface="+mn-cs"/>
                          </a:rPr>
                          <m:t>+ </m:t>
                        </m:r>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i="1">
                                    <a:solidFill>
                                      <a:schemeClr val="tx1"/>
                                    </a:solidFill>
                                    <a:effectLst/>
                                    <a:latin typeface="Cambria Math"/>
                                    <a:ea typeface="+mn-ea"/>
                                    <a:cs typeface="+mn-cs"/>
                                  </a:rPr>
                                  <m:t>𝜎</m:t>
                                </m:r>
                              </m:e>
                              <m:sub>
                                <m:r>
                                  <a:rPr lang="en-US" sz="1600" b="0" i="1">
                                    <a:solidFill>
                                      <a:schemeClr val="tx1"/>
                                    </a:solidFill>
                                    <a:effectLst/>
                                    <a:latin typeface="Cambria Math"/>
                                    <a:ea typeface="+mn-ea"/>
                                    <a:cs typeface="+mn-cs"/>
                                  </a:rPr>
                                  <m:t>2</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2</m:t>
                            </m:r>
                          </m:den>
                        </m:f>
                      </m:e>
                    </m:rad>
                  </m:oMath>
                </m:oMathPara>
              </a14:m>
              <a:endParaRPr lang="en-US" sz="1600" baseline="-76000">
                <a:latin typeface="+mn-lt"/>
              </a:endParaRPr>
            </a:p>
          </xdr:txBody>
        </xdr:sp>
      </mc:Choice>
      <mc:Fallback xmlns="">
        <xdr:sp macro="" textlink="">
          <xdr:nvSpPr>
            <xdr:cNvPr id="5" name="TextBox 2"/>
            <xdr:cNvSpPr txBox="1"/>
          </xdr:nvSpPr>
          <xdr:spPr>
            <a:xfrm>
              <a:off x="8029575" y="647700"/>
              <a:ext cx="5231424" cy="14947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r>
                <a:rPr lang="en-US" sz="1300" b="0" i="0">
                  <a:latin typeface="Cambria Math"/>
                </a:rPr>
                <a:t>𝑆𝑡𝑎𝑛𝑑𝑎𝑟𝑑 𝐸𝑟𝑟𝑜𝑟=𝑆𝑡𝑎𝑛𝑑𝑎𝑟𝑑 𝐷𝑒𝑣𝑖𝑎𝑡𝑖𝑜𝑛 𝑜𝑓 𝐷𝑖𝑠𝑡𝑟𝑖𝑏𝑢𝑡𝑖𝑜𝑛 𝑜𝑓  </a:t>
              </a:r>
              <a:r>
                <a:rPr lang="en-US" sz="1300" b="0" i="0">
                  <a:solidFill>
                    <a:schemeClr val="tx1"/>
                  </a:solidFill>
                  <a:effectLst/>
                  <a:latin typeface="Cambria Math"/>
                  <a:ea typeface="+mn-ea"/>
                  <a:cs typeface="+mn-cs"/>
                </a:rPr>
                <a:t>𝑋 ̅</a:t>
              </a:r>
              <a:r>
                <a:rPr lang="en-US" sz="1300" b="0" i="0" baseline="-25000">
                  <a:solidFill>
                    <a:schemeClr val="tx1"/>
                  </a:solidFill>
                  <a:effectLst/>
                  <a:latin typeface="Cambria Math"/>
                  <a:ea typeface="+mn-ea"/>
                  <a:cs typeface="+mn-cs"/>
                </a:rPr>
                <a:t>"</a:t>
              </a:r>
              <a:r>
                <a:rPr lang="en-US" sz="1300" i="0" baseline="-25000">
                  <a:solidFill>
                    <a:schemeClr val="tx1"/>
                  </a:solidFill>
                  <a:effectLst/>
                  <a:latin typeface="Cambria Math"/>
                  <a:ea typeface="+mn-ea"/>
                  <a:cs typeface="+mn-cs"/>
                </a:rPr>
                <a:t>1 </a:t>
              </a:r>
              <a:r>
                <a:rPr lang="en-US" sz="1300" i="0" baseline="0">
                  <a:solidFill>
                    <a:schemeClr val="tx1"/>
                  </a:solidFill>
                  <a:effectLst/>
                  <a:latin typeface="Cambria Math"/>
                  <a:ea typeface="+mn-ea"/>
                  <a:cs typeface="+mn-cs"/>
                </a:rPr>
                <a:t>− " </a:t>
              </a:r>
              <a:r>
                <a:rPr lang="en-US" sz="1300" b="0" i="0">
                  <a:solidFill>
                    <a:schemeClr val="tx1"/>
                  </a:solidFill>
                  <a:effectLst/>
                  <a:latin typeface="Cambria Math"/>
                  <a:ea typeface="+mn-ea"/>
                  <a:cs typeface="+mn-cs"/>
                </a:rPr>
                <a:t>𝑋 ̅</a:t>
              </a:r>
              <a:r>
                <a:rPr lang="en-US" sz="1300" b="0" i="0" baseline="-25000">
                  <a:solidFill>
                    <a:schemeClr val="tx1"/>
                  </a:solidFill>
                  <a:effectLst/>
                  <a:latin typeface="Cambria Math"/>
                  <a:ea typeface="+mn-ea"/>
                  <a:cs typeface="+mn-cs"/>
                </a:rPr>
                <a:t>"</a:t>
              </a:r>
              <a:r>
                <a:rPr lang="en-US" sz="1300" i="0" baseline="-25000">
                  <a:solidFill>
                    <a:schemeClr val="tx1"/>
                  </a:solidFill>
                  <a:effectLst/>
                  <a:latin typeface="Cambria Math"/>
                  <a:ea typeface="+mn-ea"/>
                  <a:cs typeface="+mn-cs"/>
                </a:rPr>
                <a:t>2</a:t>
              </a:r>
              <a:r>
                <a:rPr lang="en-US" sz="1300" i="0" baseline="0">
                  <a:solidFill>
                    <a:schemeClr val="tx1"/>
                  </a:solidFill>
                  <a:effectLst/>
                  <a:latin typeface="Cambria Math"/>
                  <a:ea typeface="+mn-ea"/>
                  <a:cs typeface="+mn-cs"/>
                </a:rPr>
                <a:t>= </a:t>
              </a:r>
              <a:r>
                <a:rPr lang="en-US" sz="1300" i="0" baseline="0">
                  <a:solidFill>
                    <a:schemeClr val="tx1"/>
                  </a:solidFill>
                  <a:effectLst/>
                  <a:latin typeface="+mn-lt"/>
                  <a:ea typeface="+mn-ea"/>
                  <a:cs typeface="+mn-cs"/>
                </a:rPr>
                <a:t>"</a:t>
              </a:r>
              <a:endParaRPr lang="en-US" sz="1300" baseline="0">
                <a:solidFill>
                  <a:schemeClr val="tx1"/>
                </a:solidFill>
                <a:effectLst/>
                <a:latin typeface="+mn-lt"/>
                <a:ea typeface="+mn-ea"/>
                <a:cs typeface="+mn-cs"/>
              </a:endParaRPr>
            </a:p>
            <a:p>
              <a:endParaRPr lang="en-US" sz="1600">
                <a:latin typeface="+mn-lt"/>
              </a:endParaRPr>
            </a:p>
            <a:p>
              <a:pPr/>
              <a:r>
                <a:rPr lang="en-US" sz="1600" i="0">
                  <a:latin typeface="Cambria Math"/>
                  <a:ea typeface="Cambria Math"/>
                </a:rPr>
                <a:t>𝜎</a:t>
              </a:r>
              <a:r>
                <a:rPr lang="en-US" sz="1600" b="0" i="0" baseline="-25000">
                  <a:solidFill>
                    <a:schemeClr val="tx1"/>
                  </a:solidFill>
                  <a:effectLst/>
                  <a:latin typeface="Cambria Math"/>
                  <a:ea typeface="+mn-ea"/>
                  <a:cs typeface="+mn-cs"/>
                </a:rPr>
                <a:t>𝑋 ̅</a:t>
              </a:r>
              <a:r>
                <a:rPr lang="en-US" sz="1600" b="0" i="0" baseline="-76000">
                  <a:solidFill>
                    <a:schemeClr val="tx1"/>
                  </a:solidFill>
                  <a:effectLst/>
                  <a:latin typeface="Cambria Math"/>
                  <a:ea typeface="+mn-ea"/>
                  <a:cs typeface="+mn-cs"/>
                </a:rPr>
                <a:t>"</a:t>
              </a:r>
              <a:r>
                <a:rPr lang="en-US" sz="1600" i="0" baseline="-76000">
                  <a:solidFill>
                    <a:schemeClr val="tx1"/>
                  </a:solidFill>
                  <a:effectLst/>
                  <a:latin typeface="Cambria Math"/>
                  <a:ea typeface="+mn-ea"/>
                  <a:cs typeface="+mn-cs"/>
                </a:rPr>
                <a:t>1</a:t>
              </a:r>
              <a:r>
                <a:rPr lang="en-US" sz="1600" i="0" baseline="-25000">
                  <a:solidFill>
                    <a:schemeClr val="tx1"/>
                  </a:solidFill>
                  <a:effectLst/>
                  <a:latin typeface="Cambria Math"/>
                  <a:ea typeface="+mn-ea"/>
                  <a:cs typeface="+mn-cs"/>
                </a:rPr>
                <a:t> − " </a:t>
              </a:r>
              <a:r>
                <a:rPr lang="en-US" sz="1600" b="0" i="0" baseline="-25000">
                  <a:solidFill>
                    <a:schemeClr val="tx1"/>
                  </a:solidFill>
                  <a:effectLst/>
                  <a:latin typeface="Cambria Math"/>
                  <a:ea typeface="+mn-ea"/>
                  <a:cs typeface="+mn-cs"/>
                </a:rPr>
                <a:t>𝑋 ̅</a:t>
              </a:r>
              <a:r>
                <a:rPr lang="en-US" sz="1600" b="0" i="0" baseline="-76000">
                  <a:solidFill>
                    <a:schemeClr val="tx1"/>
                  </a:solidFill>
                  <a:effectLst/>
                  <a:latin typeface="Cambria Math"/>
                  <a:ea typeface="+mn-ea"/>
                  <a:cs typeface="+mn-cs"/>
                </a:rPr>
                <a:t>"</a:t>
              </a:r>
              <a:r>
                <a:rPr lang="en-US" sz="1600" i="0" baseline="-76000">
                  <a:solidFill>
                    <a:schemeClr val="tx1"/>
                  </a:solidFill>
                  <a:effectLst/>
                  <a:latin typeface="Cambria Math"/>
                  <a:ea typeface="+mn-ea"/>
                  <a:cs typeface="+mn-cs"/>
                </a:rPr>
                <a:t>2</a:t>
              </a:r>
              <a:r>
                <a:rPr lang="en-US" sz="1600" b="0" i="0" baseline="-76000">
                  <a:solidFill>
                    <a:schemeClr val="tx1"/>
                  </a:solidFill>
                  <a:effectLst/>
                  <a:latin typeface="Cambria Math"/>
                  <a:ea typeface="+mn-ea"/>
                  <a:cs typeface="+mn-cs"/>
                </a:rPr>
                <a:t>"</a:t>
              </a:r>
              <a:r>
                <a:rPr lang="en-US" sz="1600" b="0" i="0">
                  <a:solidFill>
                    <a:schemeClr val="tx1"/>
                  </a:solidFill>
                  <a:effectLst/>
                  <a:latin typeface="Cambria Math"/>
                  <a:ea typeface="+mn-ea"/>
                  <a:cs typeface="+mn-cs"/>
                </a:rPr>
                <a:t>= √((</a:t>
              </a:r>
              <a:r>
                <a:rPr lang="en-US" sz="1600" i="0">
                  <a:solidFill>
                    <a:schemeClr val="tx1"/>
                  </a:solidFill>
                  <a:effectLst/>
                  <a:latin typeface="Cambria Math"/>
                  <a:ea typeface="+mn-ea"/>
                  <a:cs typeface="+mn-cs"/>
                </a:rPr>
                <a:t>𝜎_1^2</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1</a:t>
              </a:r>
              <a:r>
                <a:rPr lang="en-US" sz="1600" b="0" i="0">
                  <a:solidFill>
                    <a:schemeClr val="tx1"/>
                  </a:solidFill>
                  <a:effectLst/>
                  <a:latin typeface="Cambria Math"/>
                  <a:ea typeface="+mn-ea"/>
                  <a:cs typeface="+mn-cs"/>
                </a:rPr>
                <a:t>+ (</a:t>
              </a:r>
              <a:r>
                <a:rPr lang="en-US" sz="1600" i="0">
                  <a:solidFill>
                    <a:schemeClr val="tx1"/>
                  </a:solidFill>
                  <a:effectLst/>
                  <a:latin typeface="Cambria Math"/>
                  <a:ea typeface="+mn-ea"/>
                  <a:cs typeface="+mn-cs"/>
                </a:rPr>
                <a:t>𝜎_</a:t>
              </a:r>
              <a:r>
                <a:rPr lang="en-US" sz="1600" b="0" i="0">
                  <a:solidFill>
                    <a:schemeClr val="tx1"/>
                  </a:solidFill>
                  <a:effectLst/>
                  <a:latin typeface="Cambria Math"/>
                  <a:ea typeface="+mn-ea"/>
                  <a:cs typeface="+mn-cs"/>
                </a:rPr>
                <a:t>2^</a:t>
              </a:r>
              <a:r>
                <a:rPr lang="en-US" sz="1600" i="0">
                  <a:solidFill>
                    <a:schemeClr val="tx1"/>
                  </a:solidFill>
                  <a:effectLst/>
                  <a:latin typeface="Cambria Math"/>
                  <a:ea typeface="+mn-ea"/>
                  <a:cs typeface="+mn-cs"/>
                </a:rPr>
                <a:t>2</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2)</a:t>
              </a:r>
              <a:endParaRPr lang="en-US" sz="1600" baseline="-76000">
                <a:latin typeface="+mn-lt"/>
              </a:endParaRP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oneCellAnchor>
    <xdr:from>
      <xdr:col>14</xdr:col>
      <xdr:colOff>142876</xdr:colOff>
      <xdr:row>22</xdr:row>
      <xdr:rowOff>47625</xdr:rowOff>
    </xdr:from>
    <xdr:ext cx="5391150" cy="1619250"/>
    <mc:AlternateContent xmlns:mc="http://schemas.openxmlformats.org/markup-compatibility/2006" xmlns:a14="http://schemas.microsoft.com/office/drawing/2010/main">
      <mc:Choice Requires="a14">
        <xdr:sp macro="" textlink="">
          <xdr:nvSpPr>
            <xdr:cNvPr id="2" name="TextBox 1"/>
            <xdr:cNvSpPr txBox="1"/>
          </xdr:nvSpPr>
          <xdr:spPr>
            <a:xfrm>
              <a:off x="10287001" y="4352925"/>
              <a:ext cx="5391150" cy="1619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14:m>
                <m:oMath xmlns:m="http://schemas.openxmlformats.org/officeDocument/2006/math">
                  <m:r>
                    <a:rPr lang="en-US" sz="1600" b="0" i="1">
                      <a:latin typeface="Cambria Math" panose="02040503050406030204" pitchFamily="18" charset="0"/>
                    </a:rPr>
                    <m:t>𝑍</m:t>
                  </m:r>
                  <m:r>
                    <a:rPr lang="en-US" sz="1600" b="0" i="1">
                      <a:latin typeface="Cambria Math" panose="02040503050406030204" pitchFamily="18" charset="0"/>
                    </a:rPr>
                    <m:t> </m:t>
                  </m:r>
                  <m:r>
                    <a:rPr lang="en-US" sz="1600" b="0" i="1">
                      <a:latin typeface="Cambria Math" panose="02040503050406030204" pitchFamily="18" charset="0"/>
                    </a:rPr>
                    <m:t>𝑇𝑒𝑠𝑡</m:t>
                  </m:r>
                  <m:r>
                    <a:rPr lang="en-US" sz="1600" b="0" i="1">
                      <a:latin typeface="Cambria Math" panose="02040503050406030204" pitchFamily="18" charset="0"/>
                    </a:rPr>
                    <m:t> </m:t>
                  </m:r>
                  <m:r>
                    <a:rPr lang="en-US" sz="1600" b="0" i="1">
                      <a:latin typeface="Cambria Math" panose="02040503050406030204" pitchFamily="18" charset="0"/>
                    </a:rPr>
                    <m:t>𝑆𝑡𝑎𝑡𝑖𝑠𝑡𝑖𝑐</m:t>
                  </m:r>
                  <m:r>
                    <a:rPr lang="en-US" sz="1600" b="0" i="1">
                      <a:latin typeface="Cambria Math" panose="02040503050406030204" pitchFamily="18" charset="0"/>
                    </a:rPr>
                    <m:t> </m:t>
                  </m:r>
                  <m:r>
                    <a:rPr lang="en-US" sz="1600" b="0" i="1">
                      <a:latin typeface="Cambria Math" panose="02040503050406030204" pitchFamily="18" charset="0"/>
                    </a:rPr>
                    <m:t>𝐹𝑜𝑟</m:t>
                  </m:r>
                  <m:r>
                    <a:rPr lang="en-US" sz="1600" b="0" i="1">
                      <a:latin typeface="Cambria Math" panose="02040503050406030204" pitchFamily="18" charset="0"/>
                    </a:rPr>
                    <m:t> </m:t>
                  </m:r>
                  <m:r>
                    <a:rPr lang="en-US" sz="1600" b="0" i="1">
                      <a:latin typeface="Cambria Math"/>
                    </a:rPr>
                    <m:t>𝐷𝑖𝑠𝑡𝑟𝑖𝑏𝑢𝑡𝑖𝑜𝑛</m:t>
                  </m:r>
                  <m:r>
                    <a:rPr lang="en-US" sz="1600" b="0" i="1">
                      <a:latin typeface="Cambria Math"/>
                    </a:rPr>
                    <m:t> </m:t>
                  </m:r>
                  <m:r>
                    <a:rPr lang="en-US" sz="1600" b="0" i="1">
                      <a:latin typeface="Cambria Math"/>
                    </a:rPr>
                    <m:t>𝑜𝑓</m:t>
                  </m:r>
                  <m:r>
                    <a:rPr lang="en-US" sz="1600" b="0" i="1">
                      <a:latin typeface="Cambria Math"/>
                    </a:rPr>
                    <m:t>  </m:t>
                  </m:r>
                  <m:r>
                    <a:rPr lang="en-US" sz="1600" i="1">
                      <a:solidFill>
                        <a:schemeClr val="tx1"/>
                      </a:solidFill>
                      <a:effectLst/>
                      <a:latin typeface="Cambria Math" panose="02040503050406030204" pitchFamily="18" charset="0"/>
                      <a:ea typeface="Cambria Math" panose="02040503050406030204" pitchFamily="18" charset="0"/>
                      <a:cs typeface="+mn-cs"/>
                    </a:rPr>
                    <m:t>𝜇</m:t>
                  </m:r>
                  <m:r>
                    <m:rPr>
                      <m:nor/>
                    </m:rPr>
                    <a:rPr lang="en-US" sz="1600" baseline="-25000">
                      <a:solidFill>
                        <a:schemeClr val="tx1"/>
                      </a:solidFill>
                      <a:effectLst/>
                      <a:latin typeface="+mn-lt"/>
                      <a:ea typeface="+mn-ea"/>
                      <a:cs typeface="+mn-cs"/>
                    </a:rPr>
                    <m:t>1 </m:t>
                  </m:r>
                  <m:r>
                    <m:rPr>
                      <m:nor/>
                    </m:rPr>
                    <a:rPr lang="en-US" sz="1600" baseline="0">
                      <a:solidFill>
                        <a:schemeClr val="tx1"/>
                      </a:solidFill>
                      <a:effectLst/>
                      <a:latin typeface="+mn-lt"/>
                      <a:ea typeface="+mn-ea"/>
                      <a:cs typeface="+mn-cs"/>
                    </a:rPr>
                    <m:t>− </m:t>
                  </m:r>
                  <m:r>
                    <a:rPr lang="en-US" sz="1600" i="1">
                      <a:solidFill>
                        <a:schemeClr val="tx1"/>
                      </a:solidFill>
                      <a:effectLst/>
                      <a:latin typeface="Cambria Math" panose="02040503050406030204" pitchFamily="18" charset="0"/>
                      <a:ea typeface="Cambria Math" panose="02040503050406030204" pitchFamily="18" charset="0"/>
                      <a:cs typeface="+mn-cs"/>
                    </a:rPr>
                    <m:t>𝜇</m:t>
                  </m:r>
                  <m:r>
                    <m:rPr>
                      <m:nor/>
                    </m:rPr>
                    <a:rPr lang="en-US" sz="1600" baseline="-25000">
                      <a:solidFill>
                        <a:schemeClr val="tx1"/>
                      </a:solidFill>
                      <a:effectLst/>
                      <a:latin typeface="+mn-lt"/>
                      <a:ea typeface="+mn-ea"/>
                      <a:cs typeface="+mn-cs"/>
                    </a:rPr>
                    <m:t>2</m:t>
                  </m:r>
                  <m:r>
                    <m:rPr>
                      <m:nor/>
                    </m:rPr>
                    <a:rPr lang="en-US" sz="1600" b="0" i="0" baseline="0">
                      <a:solidFill>
                        <a:schemeClr val="tx1"/>
                      </a:solidFill>
                      <a:effectLst/>
                      <a:latin typeface="+mn-lt"/>
                      <a:ea typeface="+mn-ea"/>
                      <a:cs typeface="+mn-cs"/>
                    </a:rPr>
                    <m:t> </m:t>
                  </m:r>
                </m:oMath>
              </a14:m>
              <a:r>
                <a:rPr lang="en-US" sz="1600" b="0" i="0" baseline="0">
                  <a:solidFill>
                    <a:schemeClr val="tx1"/>
                  </a:solidFill>
                  <a:effectLst/>
                  <a:latin typeface="+mn-lt"/>
                  <a:ea typeface="+mn-ea"/>
                  <a:cs typeface="+mn-cs"/>
                </a:rPr>
                <a:t> </a:t>
              </a:r>
              <a14:m>
                <m:oMath xmlns:m="http://schemas.openxmlformats.org/officeDocument/2006/math">
                  <m:r>
                    <m:rPr>
                      <m:nor/>
                    </m:rPr>
                    <a:rPr lang="en-US" sz="1600" b="0" i="0" baseline="0">
                      <a:solidFill>
                        <a:schemeClr val="tx1"/>
                      </a:solidFill>
                      <a:effectLst/>
                      <a:latin typeface="+mn-lt"/>
                      <a:ea typeface="+mn-ea"/>
                      <a:cs typeface="+mn-cs"/>
                    </a:rPr>
                    <m:t>Sigma</m:t>
                  </m:r>
                  <m:r>
                    <m:rPr>
                      <m:nor/>
                    </m:rPr>
                    <a:rPr lang="en-US" sz="1600" b="0" i="0" baseline="0">
                      <a:solidFill>
                        <a:schemeClr val="tx1"/>
                      </a:solidFill>
                      <a:effectLst/>
                      <a:latin typeface="+mn-lt"/>
                      <a:ea typeface="+mn-ea"/>
                      <a:cs typeface="+mn-cs"/>
                    </a:rPr>
                    <m:t> </m:t>
                  </m:r>
                  <m:r>
                    <m:rPr>
                      <m:nor/>
                    </m:rPr>
                    <a:rPr lang="en-US" sz="1600" b="0" i="0" baseline="0">
                      <a:solidFill>
                        <a:schemeClr val="tx1"/>
                      </a:solidFill>
                      <a:effectLst/>
                      <a:latin typeface="+mn-lt"/>
                      <a:ea typeface="+mn-ea"/>
                      <a:cs typeface="+mn-cs"/>
                    </a:rPr>
                    <m:t>Known</m:t>
                  </m:r>
                  <m:r>
                    <m:rPr>
                      <m:nor/>
                    </m:rPr>
                    <a:rPr lang="en-US" sz="1600" baseline="0">
                      <a:solidFill>
                        <a:schemeClr val="tx1"/>
                      </a:solidFill>
                      <a:effectLst/>
                      <a:latin typeface="+mn-lt"/>
                      <a:ea typeface="+mn-ea"/>
                      <a:cs typeface="+mn-cs"/>
                    </a:rPr>
                    <m:t> </m:t>
                  </m:r>
                </m:oMath>
              </a14:m>
              <a:endParaRPr lang="en-US" sz="1600" baseline="0">
                <a:solidFill>
                  <a:schemeClr val="tx1"/>
                </a:solidFill>
                <a:effectLst/>
                <a:latin typeface="+mn-lt"/>
                <a:ea typeface="+mn-ea"/>
                <a:cs typeface="+mn-cs"/>
              </a:endParaRPr>
            </a:p>
            <a:p>
              <a:endParaRPr lang="en-US" sz="1800">
                <a:latin typeface="+mn-lt"/>
              </a:endParaRPr>
            </a:p>
            <a:p>
              <a:pPr/>
              <a14:m>
                <m:oMathPara xmlns:m="http://schemas.openxmlformats.org/officeDocument/2006/math">
                  <m:oMathParaPr>
                    <m:jc m:val="centerGroup"/>
                  </m:oMathParaPr>
                  <m:oMath xmlns:m="http://schemas.openxmlformats.org/officeDocument/2006/math">
                    <m:r>
                      <a:rPr lang="en-US" sz="1800" i="1">
                        <a:latin typeface="Cambria Math" panose="02040503050406030204" pitchFamily="18" charset="0"/>
                        <a:ea typeface="Cambria Math"/>
                      </a:rPr>
                      <m:t>𝑧</m:t>
                    </m:r>
                    <m:r>
                      <a:rPr lang="en-US" sz="1800" b="0" i="1">
                        <a:solidFill>
                          <a:schemeClr val="tx1"/>
                        </a:solidFill>
                        <a:effectLst/>
                        <a:latin typeface="Cambria Math"/>
                        <a:ea typeface="+mn-ea"/>
                        <a:cs typeface="+mn-cs"/>
                      </a:rPr>
                      <m:t>= </m:t>
                    </m:r>
                    <m:f>
                      <m:fPr>
                        <m:ctrlPr>
                          <a:rPr lang="en-US" sz="1800" b="0" i="1">
                            <a:solidFill>
                              <a:schemeClr val="tx1"/>
                            </a:solidFill>
                            <a:effectLst/>
                            <a:latin typeface="Cambria Math" panose="02040503050406030204" pitchFamily="18" charset="0"/>
                            <a:ea typeface="+mn-ea"/>
                            <a:cs typeface="+mn-cs"/>
                          </a:rPr>
                        </m:ctrlPr>
                      </m:fPr>
                      <m:num>
                        <m:d>
                          <m:dPr>
                            <m:ctrlPr>
                              <a:rPr lang="en-US" sz="1800" b="0" i="1">
                                <a:solidFill>
                                  <a:schemeClr val="tx1"/>
                                </a:solidFill>
                                <a:effectLst/>
                                <a:latin typeface="Cambria Math" panose="02040503050406030204" pitchFamily="18" charset="0"/>
                                <a:ea typeface="+mn-ea"/>
                                <a:cs typeface="+mn-cs"/>
                              </a:rPr>
                            </m:ctrlPr>
                          </m:dPr>
                          <m:e>
                            <m:acc>
                              <m:accPr>
                                <m:chr m:val="̅"/>
                                <m:ctrlPr>
                                  <a:rPr lang="en-US" sz="1800" i="1">
                                    <a:solidFill>
                                      <a:schemeClr val="tx1"/>
                                    </a:solidFill>
                                    <a:effectLst/>
                                    <a:latin typeface="Cambria Math" panose="02040503050406030204" pitchFamily="18" charset="0"/>
                                    <a:ea typeface="+mn-ea"/>
                                    <a:cs typeface="+mn-cs"/>
                                  </a:rPr>
                                </m:ctrlPr>
                              </m:accPr>
                              <m:e>
                                <m:r>
                                  <a:rPr lang="en-US" sz="1800" b="0" i="1">
                                    <a:solidFill>
                                      <a:schemeClr val="tx1"/>
                                    </a:solidFill>
                                    <a:effectLst/>
                                    <a:latin typeface="Cambria Math" panose="02040503050406030204" pitchFamily="18" charset="0"/>
                                    <a:ea typeface="+mn-ea"/>
                                    <a:cs typeface="+mn-cs"/>
                                  </a:rPr>
                                  <m:t>𝑋</m:t>
                                </m:r>
                              </m:e>
                            </m:acc>
                            <m:r>
                              <m:rPr>
                                <m:nor/>
                              </m:rPr>
                              <a:rPr lang="en-US" sz="1800" baseline="-25000">
                                <a:solidFill>
                                  <a:schemeClr val="tx1"/>
                                </a:solidFill>
                                <a:effectLst/>
                                <a:latin typeface="+mn-lt"/>
                                <a:ea typeface="+mn-ea"/>
                                <a:cs typeface="+mn-cs"/>
                              </a:rPr>
                              <m:t>1</m:t>
                            </m:r>
                            <m:r>
                              <m:rPr>
                                <m:nor/>
                              </m:rPr>
                              <a:rPr lang="en-US" sz="1800" i="1" baseline="-25000">
                                <a:solidFill>
                                  <a:schemeClr val="tx1"/>
                                </a:solidFill>
                                <a:effectLst/>
                                <a:latin typeface="+mn-lt"/>
                                <a:ea typeface="+mn-ea"/>
                                <a:cs typeface="+mn-cs"/>
                              </a:rPr>
                              <m:t> </m:t>
                            </m:r>
                            <m:r>
                              <m:rPr>
                                <m:nor/>
                              </m:rPr>
                              <a:rPr lang="en-US" sz="1800" baseline="0">
                                <a:solidFill>
                                  <a:schemeClr val="tx1"/>
                                </a:solidFill>
                                <a:effectLst/>
                                <a:latin typeface="+mn-lt"/>
                                <a:ea typeface="+mn-ea"/>
                                <a:cs typeface="+mn-cs"/>
                              </a:rPr>
                              <m:t>−</m:t>
                            </m:r>
                            <m:r>
                              <m:rPr>
                                <m:nor/>
                              </m:rPr>
                              <a:rPr lang="en-US" sz="1800" i="1" baseline="0">
                                <a:solidFill>
                                  <a:schemeClr val="tx1"/>
                                </a:solidFill>
                                <a:effectLst/>
                                <a:latin typeface="+mn-lt"/>
                                <a:ea typeface="+mn-ea"/>
                                <a:cs typeface="+mn-cs"/>
                              </a:rPr>
                              <m:t> </m:t>
                            </m:r>
                            <m:acc>
                              <m:accPr>
                                <m:chr m:val="̅"/>
                                <m:ctrlPr>
                                  <a:rPr lang="en-US" sz="1800" i="1">
                                    <a:solidFill>
                                      <a:schemeClr val="tx1"/>
                                    </a:solidFill>
                                    <a:effectLst/>
                                    <a:latin typeface="Cambria Math" panose="02040503050406030204" pitchFamily="18" charset="0"/>
                                    <a:ea typeface="+mn-ea"/>
                                    <a:cs typeface="+mn-cs"/>
                                  </a:rPr>
                                </m:ctrlPr>
                              </m:accPr>
                              <m:e>
                                <m:r>
                                  <a:rPr lang="en-US" sz="1800" b="0" i="1">
                                    <a:solidFill>
                                      <a:schemeClr val="tx1"/>
                                    </a:solidFill>
                                    <a:effectLst/>
                                    <a:latin typeface="Cambria Math" panose="02040503050406030204" pitchFamily="18" charset="0"/>
                                    <a:ea typeface="+mn-ea"/>
                                    <a:cs typeface="+mn-cs"/>
                                  </a:rPr>
                                  <m:t>𝑋</m:t>
                                </m:r>
                              </m:e>
                            </m:acc>
                            <m:r>
                              <m:rPr>
                                <m:nor/>
                              </m:rPr>
                              <a:rPr lang="en-US" sz="1800" baseline="-25000">
                                <a:solidFill>
                                  <a:schemeClr val="tx1"/>
                                </a:solidFill>
                                <a:effectLst/>
                                <a:latin typeface="+mn-lt"/>
                                <a:ea typeface="+mn-ea"/>
                                <a:cs typeface="+mn-cs"/>
                              </a:rPr>
                              <m:t>2</m:t>
                            </m:r>
                          </m:e>
                        </m:d>
                        <m:r>
                          <a:rPr lang="en-US" sz="1800" b="0" i="1">
                            <a:solidFill>
                              <a:schemeClr val="tx1"/>
                            </a:solidFill>
                            <a:effectLst/>
                            <a:latin typeface="Cambria Math" panose="02040503050406030204" pitchFamily="18" charset="0"/>
                            <a:ea typeface="+mn-ea"/>
                            <a:cs typeface="+mn-cs"/>
                          </a:rPr>
                          <m:t>−</m:t>
                        </m:r>
                        <m:sSub>
                          <m:sSubPr>
                            <m:ctrlPr>
                              <a:rPr lang="en-US" sz="1800" b="0" i="1">
                                <a:solidFill>
                                  <a:schemeClr val="tx1"/>
                                </a:solidFill>
                                <a:effectLst/>
                                <a:latin typeface="Cambria Math" panose="02040503050406030204" pitchFamily="18" charset="0"/>
                                <a:ea typeface="+mn-ea"/>
                                <a:cs typeface="+mn-cs"/>
                              </a:rPr>
                            </m:ctrlPr>
                          </m:sSubPr>
                          <m:e>
                            <m:r>
                              <a:rPr lang="en-US" sz="1800" b="0" i="1">
                                <a:solidFill>
                                  <a:schemeClr val="tx1"/>
                                </a:solidFill>
                                <a:effectLst/>
                                <a:latin typeface="Cambria Math" panose="02040503050406030204" pitchFamily="18" charset="0"/>
                                <a:ea typeface="+mn-ea"/>
                                <a:cs typeface="+mn-cs"/>
                              </a:rPr>
                              <m:t>𝐷</m:t>
                            </m:r>
                          </m:e>
                          <m:sub>
                            <m:r>
                              <a:rPr lang="en-US" sz="1800" b="0" i="1">
                                <a:solidFill>
                                  <a:schemeClr val="tx1"/>
                                </a:solidFill>
                                <a:effectLst/>
                                <a:latin typeface="Cambria Math" panose="02040503050406030204" pitchFamily="18" charset="0"/>
                                <a:ea typeface="+mn-ea"/>
                                <a:cs typeface="+mn-cs"/>
                              </a:rPr>
                              <m:t>0</m:t>
                            </m:r>
                          </m:sub>
                        </m:sSub>
                      </m:num>
                      <m:den>
                        <m:rad>
                          <m:radPr>
                            <m:degHide m:val="on"/>
                            <m:ctrlPr>
                              <a:rPr lang="en-US" sz="1800" b="0" i="1">
                                <a:solidFill>
                                  <a:schemeClr val="tx1"/>
                                </a:solidFill>
                                <a:effectLst/>
                                <a:latin typeface="Cambria Math" panose="02040503050406030204" pitchFamily="18" charset="0"/>
                                <a:ea typeface="+mn-ea"/>
                                <a:cs typeface="+mn-cs"/>
                              </a:rPr>
                            </m:ctrlPr>
                          </m:radPr>
                          <m:deg/>
                          <m:e>
                            <m:f>
                              <m:fPr>
                                <m:ctrlPr>
                                  <a:rPr lang="en-US" sz="1800" b="0" i="1">
                                    <a:solidFill>
                                      <a:schemeClr val="tx1"/>
                                    </a:solidFill>
                                    <a:effectLst/>
                                    <a:latin typeface="Cambria Math" panose="02040503050406030204" pitchFamily="18" charset="0"/>
                                    <a:ea typeface="+mn-ea"/>
                                    <a:cs typeface="+mn-cs"/>
                                  </a:rPr>
                                </m:ctrlPr>
                              </m:fPr>
                              <m:num>
                                <m:sSubSup>
                                  <m:sSubSupPr>
                                    <m:ctrlPr>
                                      <a:rPr lang="en-US" sz="1800" i="1">
                                        <a:solidFill>
                                          <a:schemeClr val="tx1"/>
                                        </a:solidFill>
                                        <a:effectLst/>
                                        <a:latin typeface="Cambria Math" panose="02040503050406030204" pitchFamily="18" charset="0"/>
                                        <a:ea typeface="+mn-ea"/>
                                        <a:cs typeface="+mn-cs"/>
                                      </a:rPr>
                                    </m:ctrlPr>
                                  </m:sSubSupPr>
                                  <m:e>
                                    <m:r>
                                      <a:rPr lang="en-US" sz="1800" i="1">
                                        <a:solidFill>
                                          <a:schemeClr val="tx1"/>
                                        </a:solidFill>
                                        <a:effectLst/>
                                        <a:latin typeface="Cambria Math" panose="02040503050406030204" pitchFamily="18" charset="0"/>
                                        <a:ea typeface="+mn-ea"/>
                                        <a:cs typeface="+mn-cs"/>
                                      </a:rPr>
                                      <m:t>𝜎</m:t>
                                    </m:r>
                                  </m:e>
                                  <m:sub>
                                    <m:r>
                                      <a:rPr lang="en-US" sz="1800" i="1">
                                        <a:solidFill>
                                          <a:schemeClr val="tx1"/>
                                        </a:solidFill>
                                        <a:effectLst/>
                                        <a:latin typeface="Cambria Math" panose="02040503050406030204" pitchFamily="18" charset="0"/>
                                        <a:ea typeface="+mn-ea"/>
                                        <a:cs typeface="+mn-cs"/>
                                      </a:rPr>
                                      <m:t>1</m:t>
                                    </m:r>
                                  </m:sub>
                                  <m:sup>
                                    <m:r>
                                      <a:rPr lang="en-US" sz="1800" i="1">
                                        <a:solidFill>
                                          <a:schemeClr val="tx1"/>
                                        </a:solidFill>
                                        <a:effectLst/>
                                        <a:latin typeface="Cambria Math" panose="02040503050406030204" pitchFamily="18" charset="0"/>
                                        <a:ea typeface="+mn-ea"/>
                                        <a:cs typeface="+mn-cs"/>
                                      </a:rPr>
                                      <m:t>2</m:t>
                                    </m:r>
                                  </m:sup>
                                </m:sSubSup>
                              </m:num>
                              <m:den>
                                <m:r>
                                  <a:rPr lang="en-US" sz="1800" b="0" i="1">
                                    <a:solidFill>
                                      <a:schemeClr val="tx1"/>
                                    </a:solidFill>
                                    <a:effectLst/>
                                    <a:latin typeface="Cambria Math" panose="02040503050406030204" pitchFamily="18" charset="0"/>
                                    <a:ea typeface="+mn-ea"/>
                                    <a:cs typeface="+mn-cs"/>
                                  </a:rPr>
                                  <m:t>𝑛</m:t>
                                </m:r>
                                <m:r>
                                  <a:rPr lang="en-US" sz="1800" b="0" i="1" baseline="-25000">
                                    <a:solidFill>
                                      <a:schemeClr val="tx1"/>
                                    </a:solidFill>
                                    <a:effectLst/>
                                    <a:latin typeface="Cambria Math" panose="02040503050406030204" pitchFamily="18" charset="0"/>
                                    <a:ea typeface="+mn-ea"/>
                                    <a:cs typeface="+mn-cs"/>
                                  </a:rPr>
                                  <m:t>1</m:t>
                                </m:r>
                              </m:den>
                            </m:f>
                            <m:r>
                              <a:rPr lang="en-US" sz="1800" b="0" i="1">
                                <a:solidFill>
                                  <a:schemeClr val="tx1"/>
                                </a:solidFill>
                                <a:effectLst/>
                                <a:latin typeface="Cambria Math" panose="02040503050406030204" pitchFamily="18" charset="0"/>
                                <a:ea typeface="+mn-ea"/>
                                <a:cs typeface="+mn-cs"/>
                              </a:rPr>
                              <m:t>+ </m:t>
                            </m:r>
                            <m:f>
                              <m:fPr>
                                <m:ctrlPr>
                                  <a:rPr lang="en-US" sz="1800" b="0" i="1">
                                    <a:solidFill>
                                      <a:schemeClr val="tx1"/>
                                    </a:solidFill>
                                    <a:effectLst/>
                                    <a:latin typeface="Cambria Math" panose="02040503050406030204" pitchFamily="18" charset="0"/>
                                    <a:ea typeface="+mn-ea"/>
                                    <a:cs typeface="+mn-cs"/>
                                  </a:rPr>
                                </m:ctrlPr>
                              </m:fPr>
                              <m:num>
                                <m:sSubSup>
                                  <m:sSubSupPr>
                                    <m:ctrlPr>
                                      <a:rPr lang="en-US" sz="1800" i="1">
                                        <a:solidFill>
                                          <a:schemeClr val="tx1"/>
                                        </a:solidFill>
                                        <a:effectLst/>
                                        <a:latin typeface="Cambria Math" panose="02040503050406030204" pitchFamily="18" charset="0"/>
                                        <a:ea typeface="+mn-ea"/>
                                        <a:cs typeface="+mn-cs"/>
                                      </a:rPr>
                                    </m:ctrlPr>
                                  </m:sSubSupPr>
                                  <m:e>
                                    <m:r>
                                      <a:rPr lang="en-US" sz="1800" i="1">
                                        <a:solidFill>
                                          <a:schemeClr val="tx1"/>
                                        </a:solidFill>
                                        <a:effectLst/>
                                        <a:latin typeface="Cambria Math" panose="02040503050406030204" pitchFamily="18" charset="0"/>
                                        <a:ea typeface="+mn-ea"/>
                                        <a:cs typeface="+mn-cs"/>
                                      </a:rPr>
                                      <m:t>𝜎</m:t>
                                    </m:r>
                                  </m:e>
                                  <m:sub>
                                    <m:r>
                                      <a:rPr lang="en-US" sz="1800" b="0" i="1">
                                        <a:solidFill>
                                          <a:schemeClr val="tx1"/>
                                        </a:solidFill>
                                        <a:effectLst/>
                                        <a:latin typeface="Cambria Math" panose="02040503050406030204" pitchFamily="18" charset="0"/>
                                        <a:ea typeface="+mn-ea"/>
                                        <a:cs typeface="+mn-cs"/>
                                      </a:rPr>
                                      <m:t>2</m:t>
                                    </m:r>
                                  </m:sub>
                                  <m:sup>
                                    <m:r>
                                      <a:rPr lang="en-US" sz="1800" i="1">
                                        <a:solidFill>
                                          <a:schemeClr val="tx1"/>
                                        </a:solidFill>
                                        <a:effectLst/>
                                        <a:latin typeface="Cambria Math" panose="02040503050406030204" pitchFamily="18" charset="0"/>
                                        <a:ea typeface="+mn-ea"/>
                                        <a:cs typeface="+mn-cs"/>
                                      </a:rPr>
                                      <m:t>2</m:t>
                                    </m:r>
                                  </m:sup>
                                </m:sSubSup>
                              </m:num>
                              <m:den>
                                <m:r>
                                  <a:rPr lang="en-US" sz="1800" b="0" i="1">
                                    <a:solidFill>
                                      <a:schemeClr val="tx1"/>
                                    </a:solidFill>
                                    <a:effectLst/>
                                    <a:latin typeface="Cambria Math" panose="02040503050406030204" pitchFamily="18" charset="0"/>
                                    <a:ea typeface="+mn-ea"/>
                                    <a:cs typeface="+mn-cs"/>
                                  </a:rPr>
                                  <m:t>𝑛</m:t>
                                </m:r>
                                <m:r>
                                  <a:rPr lang="en-US" sz="1800" b="0" i="1" baseline="-25000">
                                    <a:solidFill>
                                      <a:schemeClr val="tx1"/>
                                    </a:solidFill>
                                    <a:effectLst/>
                                    <a:latin typeface="Cambria Math" panose="02040503050406030204" pitchFamily="18" charset="0"/>
                                    <a:ea typeface="+mn-ea"/>
                                    <a:cs typeface="+mn-cs"/>
                                  </a:rPr>
                                  <m:t>2</m:t>
                                </m:r>
                              </m:den>
                            </m:f>
                          </m:e>
                        </m:rad>
                      </m:den>
                    </m:f>
                  </m:oMath>
                </m:oMathPara>
              </a14:m>
              <a:endParaRPr lang="en-US" sz="1800" baseline="-76000">
                <a:latin typeface="+mn-lt"/>
              </a:endParaRPr>
            </a:p>
          </xdr:txBody>
        </xdr:sp>
      </mc:Choice>
      <mc:Fallback xmlns="">
        <xdr:sp macro="" textlink="">
          <xdr:nvSpPr>
            <xdr:cNvPr id="2" name="TextBox 1"/>
            <xdr:cNvSpPr txBox="1"/>
          </xdr:nvSpPr>
          <xdr:spPr>
            <a:xfrm>
              <a:off x="10287001" y="4352925"/>
              <a:ext cx="5391150" cy="1619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0" i="0">
                  <a:latin typeface="Cambria Math" panose="02040503050406030204" pitchFamily="18" charset="0"/>
                </a:rPr>
                <a:t>𝑍 𝑇𝑒𝑠𝑡 𝑆𝑡𝑎𝑡𝑖𝑠𝑡𝑖𝑐 𝐹𝑜𝑟 </a:t>
              </a:r>
              <a:r>
                <a:rPr lang="en-US" sz="1600" b="0" i="0">
                  <a:latin typeface="Cambria Math"/>
                </a:rPr>
                <a:t>𝐷𝑖𝑠𝑡𝑟𝑖𝑏𝑢𝑡𝑖𝑜𝑛 𝑜𝑓  </a:t>
              </a:r>
              <a:r>
                <a:rPr lang="en-US" sz="1600" i="0">
                  <a:solidFill>
                    <a:schemeClr val="tx1"/>
                  </a:solidFill>
                  <a:effectLst/>
                  <a:latin typeface="Cambria Math" panose="02040503050406030204" pitchFamily="18" charset="0"/>
                  <a:ea typeface="Cambria Math" panose="02040503050406030204" pitchFamily="18" charset="0"/>
                  <a:cs typeface="+mn-cs"/>
                </a:rPr>
                <a:t>𝜇</a:t>
              </a:r>
              <a:r>
                <a:rPr lang="en-US" sz="1600" i="0" baseline="-25000">
                  <a:solidFill>
                    <a:schemeClr val="tx1"/>
                  </a:solidFill>
                  <a:effectLst/>
                  <a:latin typeface="Cambria Math" panose="02040503050406030204" pitchFamily="18" charset="0"/>
                  <a:ea typeface="+mn-ea"/>
                  <a:cs typeface="+mn-cs"/>
                </a:rPr>
                <a:t>"1 </a:t>
              </a:r>
              <a:r>
                <a:rPr lang="en-US" sz="1600" i="0" baseline="0">
                  <a:solidFill>
                    <a:schemeClr val="tx1"/>
                  </a:solidFill>
                  <a:effectLst/>
                  <a:latin typeface="Cambria Math" panose="02040503050406030204" pitchFamily="18" charset="0"/>
                  <a:ea typeface="+mn-ea"/>
                  <a:cs typeface="+mn-cs"/>
                </a:rPr>
                <a:t>− </a:t>
              </a:r>
              <a:r>
                <a:rPr lang="en-US" sz="1600" i="0" baseline="0">
                  <a:solidFill>
                    <a:schemeClr val="tx1"/>
                  </a:solidFill>
                  <a:effectLst/>
                  <a:latin typeface="Cambria Math" panose="02040503050406030204" pitchFamily="18" charset="0"/>
                  <a:ea typeface="Cambria Math" panose="02040503050406030204" pitchFamily="18" charset="0"/>
                  <a:cs typeface="+mn-cs"/>
                </a:rPr>
                <a:t>" </a:t>
              </a:r>
              <a:r>
                <a:rPr lang="en-US" sz="1600" i="0">
                  <a:solidFill>
                    <a:schemeClr val="tx1"/>
                  </a:solidFill>
                  <a:effectLst/>
                  <a:latin typeface="Cambria Math" panose="02040503050406030204" pitchFamily="18" charset="0"/>
                  <a:ea typeface="Cambria Math" panose="02040503050406030204" pitchFamily="18" charset="0"/>
                  <a:cs typeface="+mn-cs"/>
                </a:rPr>
                <a:t>𝜇</a:t>
              </a:r>
              <a:r>
                <a:rPr lang="en-US" sz="1600" i="0" baseline="-25000">
                  <a:solidFill>
                    <a:schemeClr val="tx1"/>
                  </a:solidFill>
                  <a:effectLst/>
                  <a:latin typeface="Cambria Math" panose="02040503050406030204" pitchFamily="18" charset="0"/>
                  <a:ea typeface="+mn-ea"/>
                  <a:cs typeface="+mn-cs"/>
                </a:rPr>
                <a:t>"2</a:t>
              </a:r>
              <a:r>
                <a:rPr lang="en-US" sz="1600" b="0" i="0" baseline="0">
                  <a:solidFill>
                    <a:schemeClr val="tx1"/>
                  </a:solidFill>
                  <a:effectLst/>
                  <a:latin typeface="Cambria Math" panose="02040503050406030204" pitchFamily="18" charset="0"/>
                  <a:ea typeface="+mn-ea"/>
                  <a:cs typeface="+mn-cs"/>
                </a:rPr>
                <a:t> </a:t>
              </a:r>
              <a:r>
                <a:rPr lang="en-US" sz="1600" b="0" i="0" baseline="0">
                  <a:solidFill>
                    <a:schemeClr val="tx1"/>
                  </a:solidFill>
                  <a:effectLst/>
                  <a:latin typeface="+mn-lt"/>
                  <a:ea typeface="+mn-ea"/>
                  <a:cs typeface="+mn-cs"/>
                </a:rPr>
                <a:t>" </a:t>
              </a:r>
              <a:r>
                <a:rPr lang="en-US" sz="1600" b="0" i="0" baseline="0">
                  <a:solidFill>
                    <a:schemeClr val="tx1"/>
                  </a:solidFill>
                  <a:effectLst/>
                  <a:latin typeface="Cambria Math" panose="02040503050406030204" pitchFamily="18" charset="0"/>
                  <a:ea typeface="+mn-ea"/>
                  <a:cs typeface="+mn-cs"/>
                </a:rPr>
                <a:t>"Sigma Known</a:t>
              </a:r>
              <a:r>
                <a:rPr lang="en-US" sz="1600" i="0" baseline="0">
                  <a:solidFill>
                    <a:schemeClr val="tx1"/>
                  </a:solidFill>
                  <a:effectLst/>
                  <a:latin typeface="Cambria Math" panose="02040503050406030204" pitchFamily="18" charset="0"/>
                  <a:ea typeface="+mn-ea"/>
                  <a:cs typeface="+mn-cs"/>
                </a:rPr>
                <a:t> </a:t>
              </a:r>
              <a:r>
                <a:rPr lang="en-US" sz="1600" i="0" baseline="0">
                  <a:solidFill>
                    <a:schemeClr val="tx1"/>
                  </a:solidFill>
                  <a:effectLst/>
                  <a:latin typeface="+mn-lt"/>
                  <a:ea typeface="+mn-ea"/>
                  <a:cs typeface="+mn-cs"/>
                </a:rPr>
                <a:t>"</a:t>
              </a:r>
              <a:endParaRPr lang="en-US" sz="1600" baseline="0">
                <a:solidFill>
                  <a:schemeClr val="tx1"/>
                </a:solidFill>
                <a:effectLst/>
                <a:latin typeface="+mn-lt"/>
                <a:ea typeface="+mn-ea"/>
                <a:cs typeface="+mn-cs"/>
              </a:endParaRPr>
            </a:p>
            <a:p>
              <a:endParaRPr lang="en-US" sz="1800">
                <a:latin typeface="+mn-lt"/>
              </a:endParaRPr>
            </a:p>
            <a:p>
              <a:pPr/>
              <a:r>
                <a:rPr lang="en-US" sz="1800" i="0">
                  <a:latin typeface="Cambria Math" panose="02040503050406030204" pitchFamily="18" charset="0"/>
                  <a:ea typeface="Cambria Math"/>
                </a:rPr>
                <a:t>𝑧</a:t>
              </a:r>
              <a:r>
                <a:rPr lang="en-US" sz="1800" b="0" i="0">
                  <a:solidFill>
                    <a:schemeClr val="tx1"/>
                  </a:solidFill>
                  <a:effectLst/>
                  <a:latin typeface="Cambria Math"/>
                  <a:ea typeface="+mn-ea"/>
                  <a:cs typeface="+mn-cs"/>
                </a:rPr>
                <a:t>= </a:t>
              </a:r>
              <a:r>
                <a:rPr lang="en-US" sz="1800" b="0" i="0">
                  <a:solidFill>
                    <a:schemeClr val="tx1"/>
                  </a:solidFill>
                  <a:effectLst/>
                  <a:latin typeface="Cambria Math" panose="02040503050406030204" pitchFamily="18" charset="0"/>
                  <a:ea typeface="+mn-ea"/>
                  <a:cs typeface="+mn-cs"/>
                </a:rPr>
                <a:t> ((𝑋 ̅</a:t>
              </a:r>
              <a:r>
                <a:rPr lang="en-US" sz="1800" b="0" i="0" baseline="-25000">
                  <a:solidFill>
                    <a:schemeClr val="tx1"/>
                  </a:solidFill>
                  <a:effectLst/>
                  <a:latin typeface="+mn-lt"/>
                  <a:ea typeface="+mn-ea"/>
                  <a:cs typeface="+mn-cs"/>
                </a:rPr>
                <a:t>"</a:t>
              </a:r>
              <a:r>
                <a:rPr lang="en-US" sz="1800" i="0" baseline="-25000">
                  <a:solidFill>
                    <a:schemeClr val="tx1"/>
                  </a:solidFill>
                  <a:effectLst/>
                  <a:latin typeface="+mn-lt"/>
                  <a:ea typeface="+mn-ea"/>
                  <a:cs typeface="+mn-cs"/>
                </a:rPr>
                <a:t>1 </a:t>
              </a:r>
              <a:r>
                <a:rPr lang="en-US" sz="1800" i="0" baseline="0">
                  <a:solidFill>
                    <a:schemeClr val="tx1"/>
                  </a:solidFill>
                  <a:effectLst/>
                  <a:latin typeface="+mn-lt"/>
                  <a:ea typeface="+mn-ea"/>
                  <a:cs typeface="+mn-cs"/>
                </a:rPr>
                <a:t>− </a:t>
              </a:r>
              <a:r>
                <a:rPr lang="en-US" sz="1800" i="0" baseline="0">
                  <a:solidFill>
                    <a:schemeClr val="tx1"/>
                  </a:solidFill>
                  <a:effectLst/>
                  <a:latin typeface="Cambria Math" panose="02040503050406030204" pitchFamily="18" charset="0"/>
                  <a:ea typeface="+mn-ea"/>
                  <a:cs typeface="+mn-cs"/>
                </a:rPr>
                <a:t>" </a:t>
              </a:r>
              <a:r>
                <a:rPr lang="en-US" sz="1800" b="0" i="0">
                  <a:solidFill>
                    <a:schemeClr val="tx1"/>
                  </a:solidFill>
                  <a:effectLst/>
                  <a:latin typeface="Cambria Math" panose="02040503050406030204" pitchFamily="18" charset="0"/>
                  <a:ea typeface="+mn-ea"/>
                  <a:cs typeface="+mn-cs"/>
                </a:rPr>
                <a:t>𝑋 ̅</a:t>
              </a:r>
              <a:r>
                <a:rPr lang="en-US" sz="1800" b="0" i="0" baseline="-25000">
                  <a:solidFill>
                    <a:schemeClr val="tx1"/>
                  </a:solidFill>
                  <a:effectLst/>
                  <a:latin typeface="+mn-lt"/>
                  <a:ea typeface="+mn-ea"/>
                  <a:cs typeface="+mn-cs"/>
                </a:rPr>
                <a:t>"</a:t>
              </a:r>
              <a:r>
                <a:rPr lang="en-US" sz="1800" i="0" baseline="-25000">
                  <a:solidFill>
                    <a:schemeClr val="tx1"/>
                  </a:solidFill>
                  <a:effectLst/>
                  <a:latin typeface="+mn-lt"/>
                  <a:ea typeface="+mn-ea"/>
                  <a:cs typeface="+mn-cs"/>
                </a:rPr>
                <a:t>2</a:t>
              </a:r>
              <a:r>
                <a:rPr lang="en-US" sz="1800" i="0" baseline="-25000">
                  <a:solidFill>
                    <a:schemeClr val="tx1"/>
                  </a:solidFill>
                  <a:effectLst/>
                  <a:latin typeface="Cambria Math" panose="02040503050406030204" pitchFamily="18" charset="0"/>
                  <a:ea typeface="+mn-ea"/>
                  <a:cs typeface="+mn-cs"/>
                </a:rPr>
                <a:t>" )</a:t>
              </a:r>
              <a:r>
                <a:rPr lang="en-US" sz="1800" b="0" i="0">
                  <a:solidFill>
                    <a:schemeClr val="tx1"/>
                  </a:solidFill>
                  <a:effectLst/>
                  <a:latin typeface="Cambria Math" panose="02040503050406030204" pitchFamily="18" charset="0"/>
                  <a:ea typeface="+mn-ea"/>
                  <a:cs typeface="+mn-cs"/>
                </a:rPr>
                <a:t>−𝐷_0)/√((</a:t>
              </a:r>
              <a:r>
                <a:rPr lang="en-US" sz="1800" i="0">
                  <a:solidFill>
                    <a:schemeClr val="tx1"/>
                  </a:solidFill>
                  <a:effectLst/>
                  <a:latin typeface="Cambria Math" panose="02040503050406030204" pitchFamily="18" charset="0"/>
                  <a:ea typeface="+mn-ea"/>
                  <a:cs typeface="+mn-cs"/>
                </a:rPr>
                <a:t>𝜎_1^2</a:t>
              </a:r>
              <a:r>
                <a:rPr lang="en-US" sz="1800" b="0" i="0">
                  <a:solidFill>
                    <a:schemeClr val="tx1"/>
                  </a:solidFill>
                  <a:effectLst/>
                  <a:latin typeface="Cambria Math" panose="02040503050406030204" pitchFamily="18" charset="0"/>
                  <a:ea typeface="+mn-ea"/>
                  <a:cs typeface="+mn-cs"/>
                </a:rPr>
                <a:t>)/𝑛</a:t>
              </a:r>
              <a:r>
                <a:rPr lang="en-US" sz="1800" b="0" i="0" baseline="-25000">
                  <a:solidFill>
                    <a:schemeClr val="tx1"/>
                  </a:solidFill>
                  <a:effectLst/>
                  <a:latin typeface="Cambria Math" panose="02040503050406030204" pitchFamily="18" charset="0"/>
                  <a:ea typeface="+mn-ea"/>
                  <a:cs typeface="+mn-cs"/>
                </a:rPr>
                <a:t>1</a:t>
              </a:r>
              <a:r>
                <a:rPr lang="en-US" sz="1800" b="0" i="0">
                  <a:solidFill>
                    <a:schemeClr val="tx1"/>
                  </a:solidFill>
                  <a:effectLst/>
                  <a:latin typeface="Cambria Math" panose="02040503050406030204" pitchFamily="18" charset="0"/>
                  <a:ea typeface="+mn-ea"/>
                  <a:cs typeface="+mn-cs"/>
                </a:rPr>
                <a:t>+ (</a:t>
              </a:r>
              <a:r>
                <a:rPr lang="en-US" sz="1800" i="0">
                  <a:solidFill>
                    <a:schemeClr val="tx1"/>
                  </a:solidFill>
                  <a:effectLst/>
                  <a:latin typeface="Cambria Math" panose="02040503050406030204" pitchFamily="18" charset="0"/>
                  <a:ea typeface="+mn-ea"/>
                  <a:cs typeface="+mn-cs"/>
                </a:rPr>
                <a:t>𝜎_</a:t>
              </a:r>
              <a:r>
                <a:rPr lang="en-US" sz="1800" b="0" i="0">
                  <a:solidFill>
                    <a:schemeClr val="tx1"/>
                  </a:solidFill>
                  <a:effectLst/>
                  <a:latin typeface="Cambria Math" panose="02040503050406030204" pitchFamily="18" charset="0"/>
                  <a:ea typeface="+mn-ea"/>
                  <a:cs typeface="+mn-cs"/>
                </a:rPr>
                <a:t>2^</a:t>
              </a:r>
              <a:r>
                <a:rPr lang="en-US" sz="1800" i="0">
                  <a:solidFill>
                    <a:schemeClr val="tx1"/>
                  </a:solidFill>
                  <a:effectLst/>
                  <a:latin typeface="Cambria Math" panose="02040503050406030204" pitchFamily="18" charset="0"/>
                  <a:ea typeface="+mn-ea"/>
                  <a:cs typeface="+mn-cs"/>
                </a:rPr>
                <a:t>2</a:t>
              </a:r>
              <a:r>
                <a:rPr lang="en-US" sz="1800" b="0" i="0">
                  <a:solidFill>
                    <a:schemeClr val="tx1"/>
                  </a:solidFill>
                  <a:effectLst/>
                  <a:latin typeface="Cambria Math" panose="02040503050406030204" pitchFamily="18" charset="0"/>
                  <a:ea typeface="+mn-ea"/>
                  <a:cs typeface="+mn-cs"/>
                </a:rPr>
                <a:t>)/𝑛</a:t>
              </a:r>
              <a:r>
                <a:rPr lang="en-US" sz="1800" b="0" i="0" baseline="-25000">
                  <a:solidFill>
                    <a:schemeClr val="tx1"/>
                  </a:solidFill>
                  <a:effectLst/>
                  <a:latin typeface="Cambria Math" panose="02040503050406030204" pitchFamily="18" charset="0"/>
                  <a:ea typeface="+mn-ea"/>
                  <a:cs typeface="+mn-cs"/>
                </a:rPr>
                <a:t>2)</a:t>
              </a:r>
              <a:endParaRPr lang="en-US" sz="1800" baseline="-76000">
                <a:latin typeface="+mn-lt"/>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27</xdr:row>
      <xdr:rowOff>0</xdr:rowOff>
    </xdr:from>
    <xdr:ext cx="5391150" cy="1619250"/>
    <mc:AlternateContent xmlns:mc="http://schemas.openxmlformats.org/markup-compatibility/2006" xmlns:a14="http://schemas.microsoft.com/office/drawing/2010/main">
      <mc:Choice Requires="a14">
        <xdr:sp macro="" textlink="">
          <xdr:nvSpPr>
            <xdr:cNvPr id="2" name="TextBox 1"/>
            <xdr:cNvSpPr txBox="1"/>
          </xdr:nvSpPr>
          <xdr:spPr>
            <a:xfrm>
              <a:off x="9345706" y="5446059"/>
              <a:ext cx="5391150" cy="1619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14:m>
                <m:oMath xmlns:m="http://schemas.openxmlformats.org/officeDocument/2006/math">
                  <m:r>
                    <a:rPr lang="en-US" sz="1600" b="0" i="1">
                      <a:latin typeface="Cambria Math" panose="02040503050406030204" pitchFamily="18" charset="0"/>
                    </a:rPr>
                    <m:t>𝑍</m:t>
                  </m:r>
                  <m:r>
                    <a:rPr lang="en-US" sz="1600" b="0" i="1">
                      <a:latin typeface="Cambria Math" panose="02040503050406030204" pitchFamily="18" charset="0"/>
                    </a:rPr>
                    <m:t> </m:t>
                  </m:r>
                  <m:r>
                    <a:rPr lang="en-US" sz="1600" b="0" i="1">
                      <a:latin typeface="Cambria Math" panose="02040503050406030204" pitchFamily="18" charset="0"/>
                    </a:rPr>
                    <m:t>𝑇𝑒𝑠𝑡</m:t>
                  </m:r>
                  <m:r>
                    <a:rPr lang="en-US" sz="1600" b="0" i="1">
                      <a:latin typeface="Cambria Math" panose="02040503050406030204" pitchFamily="18" charset="0"/>
                    </a:rPr>
                    <m:t> </m:t>
                  </m:r>
                  <m:r>
                    <a:rPr lang="en-US" sz="1600" b="0" i="1">
                      <a:latin typeface="Cambria Math" panose="02040503050406030204" pitchFamily="18" charset="0"/>
                    </a:rPr>
                    <m:t>𝑆𝑡𝑎𝑡𝑖𝑠𝑡𝑖𝑐</m:t>
                  </m:r>
                  <m:r>
                    <a:rPr lang="en-US" sz="1600" b="0" i="1">
                      <a:latin typeface="Cambria Math" panose="02040503050406030204" pitchFamily="18" charset="0"/>
                    </a:rPr>
                    <m:t> </m:t>
                  </m:r>
                  <m:r>
                    <a:rPr lang="en-US" sz="1600" b="0" i="1">
                      <a:latin typeface="Cambria Math" panose="02040503050406030204" pitchFamily="18" charset="0"/>
                    </a:rPr>
                    <m:t>𝐹𝑜𝑟</m:t>
                  </m:r>
                  <m:r>
                    <a:rPr lang="en-US" sz="1600" b="0" i="1">
                      <a:latin typeface="Cambria Math" panose="02040503050406030204" pitchFamily="18" charset="0"/>
                    </a:rPr>
                    <m:t> </m:t>
                  </m:r>
                  <m:r>
                    <a:rPr lang="en-US" sz="1600" b="0" i="1">
                      <a:latin typeface="Cambria Math"/>
                    </a:rPr>
                    <m:t>𝐷𝑖𝑠𝑡𝑟𝑖𝑏𝑢𝑡𝑖𝑜𝑛</m:t>
                  </m:r>
                  <m:r>
                    <a:rPr lang="en-US" sz="1600" b="0" i="1">
                      <a:latin typeface="Cambria Math"/>
                    </a:rPr>
                    <m:t> </m:t>
                  </m:r>
                  <m:r>
                    <a:rPr lang="en-US" sz="1600" b="0" i="1">
                      <a:latin typeface="Cambria Math"/>
                    </a:rPr>
                    <m:t>𝑜𝑓</m:t>
                  </m:r>
                  <m:r>
                    <a:rPr lang="en-US" sz="1600" b="0" i="1">
                      <a:latin typeface="Cambria Math"/>
                    </a:rPr>
                    <m:t>  </m:t>
                  </m:r>
                  <m:r>
                    <a:rPr lang="en-US" sz="1600" i="1">
                      <a:solidFill>
                        <a:schemeClr val="tx1"/>
                      </a:solidFill>
                      <a:effectLst/>
                      <a:latin typeface="Cambria Math" panose="02040503050406030204" pitchFamily="18" charset="0"/>
                      <a:ea typeface="Cambria Math" panose="02040503050406030204" pitchFamily="18" charset="0"/>
                      <a:cs typeface="+mn-cs"/>
                    </a:rPr>
                    <m:t>𝜇</m:t>
                  </m:r>
                  <m:r>
                    <m:rPr>
                      <m:nor/>
                    </m:rPr>
                    <a:rPr lang="en-US" sz="1600" baseline="-25000">
                      <a:solidFill>
                        <a:schemeClr val="tx1"/>
                      </a:solidFill>
                      <a:effectLst/>
                      <a:latin typeface="+mn-lt"/>
                      <a:ea typeface="+mn-ea"/>
                      <a:cs typeface="+mn-cs"/>
                    </a:rPr>
                    <m:t>1 </m:t>
                  </m:r>
                  <m:r>
                    <m:rPr>
                      <m:nor/>
                    </m:rPr>
                    <a:rPr lang="en-US" sz="1600" baseline="0">
                      <a:solidFill>
                        <a:schemeClr val="tx1"/>
                      </a:solidFill>
                      <a:effectLst/>
                      <a:latin typeface="+mn-lt"/>
                      <a:ea typeface="+mn-ea"/>
                      <a:cs typeface="+mn-cs"/>
                    </a:rPr>
                    <m:t>− </m:t>
                  </m:r>
                  <m:r>
                    <a:rPr lang="en-US" sz="1600" i="1">
                      <a:solidFill>
                        <a:schemeClr val="tx1"/>
                      </a:solidFill>
                      <a:effectLst/>
                      <a:latin typeface="Cambria Math" panose="02040503050406030204" pitchFamily="18" charset="0"/>
                      <a:ea typeface="Cambria Math" panose="02040503050406030204" pitchFamily="18" charset="0"/>
                      <a:cs typeface="+mn-cs"/>
                    </a:rPr>
                    <m:t>𝜇</m:t>
                  </m:r>
                  <m:r>
                    <m:rPr>
                      <m:nor/>
                    </m:rPr>
                    <a:rPr lang="en-US" sz="1600" baseline="-25000">
                      <a:solidFill>
                        <a:schemeClr val="tx1"/>
                      </a:solidFill>
                      <a:effectLst/>
                      <a:latin typeface="+mn-lt"/>
                      <a:ea typeface="+mn-ea"/>
                      <a:cs typeface="+mn-cs"/>
                    </a:rPr>
                    <m:t>2</m:t>
                  </m:r>
                  <m:r>
                    <m:rPr>
                      <m:nor/>
                    </m:rPr>
                    <a:rPr lang="en-US" sz="1600" b="0" i="0" baseline="0">
                      <a:solidFill>
                        <a:schemeClr val="tx1"/>
                      </a:solidFill>
                      <a:effectLst/>
                      <a:latin typeface="+mn-lt"/>
                      <a:ea typeface="+mn-ea"/>
                      <a:cs typeface="+mn-cs"/>
                    </a:rPr>
                    <m:t> </m:t>
                  </m:r>
                </m:oMath>
              </a14:m>
              <a:r>
                <a:rPr lang="en-US" sz="1600" b="0" i="0" baseline="0">
                  <a:solidFill>
                    <a:schemeClr val="tx1"/>
                  </a:solidFill>
                  <a:effectLst/>
                  <a:latin typeface="+mn-lt"/>
                  <a:ea typeface="+mn-ea"/>
                  <a:cs typeface="+mn-cs"/>
                </a:rPr>
                <a:t> </a:t>
              </a:r>
              <a14:m>
                <m:oMath xmlns:m="http://schemas.openxmlformats.org/officeDocument/2006/math">
                  <m:r>
                    <m:rPr>
                      <m:nor/>
                    </m:rPr>
                    <a:rPr lang="en-US" sz="1600" b="0" i="0" baseline="0">
                      <a:solidFill>
                        <a:schemeClr val="tx1"/>
                      </a:solidFill>
                      <a:effectLst/>
                      <a:latin typeface="+mn-lt"/>
                      <a:ea typeface="+mn-ea"/>
                      <a:cs typeface="+mn-cs"/>
                    </a:rPr>
                    <m:t>Sigma</m:t>
                  </m:r>
                  <m:r>
                    <m:rPr>
                      <m:nor/>
                    </m:rPr>
                    <a:rPr lang="en-US" sz="1600" b="0" i="0" baseline="0">
                      <a:solidFill>
                        <a:schemeClr val="tx1"/>
                      </a:solidFill>
                      <a:effectLst/>
                      <a:latin typeface="+mn-lt"/>
                      <a:ea typeface="+mn-ea"/>
                      <a:cs typeface="+mn-cs"/>
                    </a:rPr>
                    <m:t> </m:t>
                  </m:r>
                  <m:r>
                    <m:rPr>
                      <m:nor/>
                    </m:rPr>
                    <a:rPr lang="en-US" sz="1600" b="0" i="0" baseline="0">
                      <a:solidFill>
                        <a:schemeClr val="tx1"/>
                      </a:solidFill>
                      <a:effectLst/>
                      <a:latin typeface="+mn-lt"/>
                      <a:ea typeface="+mn-ea"/>
                      <a:cs typeface="+mn-cs"/>
                    </a:rPr>
                    <m:t>Known</m:t>
                  </m:r>
                  <m:r>
                    <m:rPr>
                      <m:nor/>
                    </m:rPr>
                    <a:rPr lang="en-US" sz="1600" baseline="0">
                      <a:solidFill>
                        <a:schemeClr val="tx1"/>
                      </a:solidFill>
                      <a:effectLst/>
                      <a:latin typeface="+mn-lt"/>
                      <a:ea typeface="+mn-ea"/>
                      <a:cs typeface="+mn-cs"/>
                    </a:rPr>
                    <m:t> </m:t>
                  </m:r>
                </m:oMath>
              </a14:m>
              <a:endParaRPr lang="en-US" sz="1600" baseline="0">
                <a:solidFill>
                  <a:schemeClr val="tx1"/>
                </a:solidFill>
                <a:effectLst/>
                <a:latin typeface="+mn-lt"/>
                <a:ea typeface="+mn-ea"/>
                <a:cs typeface="+mn-cs"/>
              </a:endParaRPr>
            </a:p>
            <a:p>
              <a:endParaRPr lang="en-US" sz="1800">
                <a:latin typeface="+mn-lt"/>
              </a:endParaRPr>
            </a:p>
            <a:p>
              <a:pPr/>
              <a14:m>
                <m:oMathPara xmlns:m="http://schemas.openxmlformats.org/officeDocument/2006/math">
                  <m:oMathParaPr>
                    <m:jc m:val="centerGroup"/>
                  </m:oMathParaPr>
                  <m:oMath xmlns:m="http://schemas.openxmlformats.org/officeDocument/2006/math">
                    <m:r>
                      <a:rPr lang="en-US" sz="1800" i="1">
                        <a:latin typeface="Cambria Math" panose="02040503050406030204" pitchFamily="18" charset="0"/>
                        <a:ea typeface="Cambria Math"/>
                      </a:rPr>
                      <m:t>𝑧</m:t>
                    </m:r>
                    <m:r>
                      <a:rPr lang="en-US" sz="1800" b="0" i="1">
                        <a:solidFill>
                          <a:schemeClr val="tx1"/>
                        </a:solidFill>
                        <a:effectLst/>
                        <a:latin typeface="Cambria Math"/>
                        <a:ea typeface="+mn-ea"/>
                        <a:cs typeface="+mn-cs"/>
                      </a:rPr>
                      <m:t>= </m:t>
                    </m:r>
                    <m:f>
                      <m:fPr>
                        <m:ctrlPr>
                          <a:rPr lang="en-US" sz="1800" b="0" i="1">
                            <a:solidFill>
                              <a:schemeClr val="tx1"/>
                            </a:solidFill>
                            <a:effectLst/>
                            <a:latin typeface="Cambria Math" panose="02040503050406030204" pitchFamily="18" charset="0"/>
                            <a:ea typeface="+mn-ea"/>
                            <a:cs typeface="+mn-cs"/>
                          </a:rPr>
                        </m:ctrlPr>
                      </m:fPr>
                      <m:num>
                        <m:d>
                          <m:dPr>
                            <m:ctrlPr>
                              <a:rPr lang="en-US" sz="1800" b="0" i="1">
                                <a:solidFill>
                                  <a:schemeClr val="tx1"/>
                                </a:solidFill>
                                <a:effectLst/>
                                <a:latin typeface="Cambria Math" panose="02040503050406030204" pitchFamily="18" charset="0"/>
                                <a:ea typeface="+mn-ea"/>
                                <a:cs typeface="+mn-cs"/>
                              </a:rPr>
                            </m:ctrlPr>
                          </m:dPr>
                          <m:e>
                            <m:acc>
                              <m:accPr>
                                <m:chr m:val="̅"/>
                                <m:ctrlPr>
                                  <a:rPr lang="en-US" sz="1800" i="1">
                                    <a:solidFill>
                                      <a:schemeClr val="tx1"/>
                                    </a:solidFill>
                                    <a:effectLst/>
                                    <a:latin typeface="Cambria Math" panose="02040503050406030204" pitchFamily="18" charset="0"/>
                                    <a:ea typeface="+mn-ea"/>
                                    <a:cs typeface="+mn-cs"/>
                                  </a:rPr>
                                </m:ctrlPr>
                              </m:accPr>
                              <m:e>
                                <m:r>
                                  <a:rPr lang="en-US" sz="1800" b="0" i="1">
                                    <a:solidFill>
                                      <a:schemeClr val="tx1"/>
                                    </a:solidFill>
                                    <a:effectLst/>
                                    <a:latin typeface="Cambria Math" panose="02040503050406030204" pitchFamily="18" charset="0"/>
                                    <a:ea typeface="+mn-ea"/>
                                    <a:cs typeface="+mn-cs"/>
                                  </a:rPr>
                                  <m:t>𝑋</m:t>
                                </m:r>
                              </m:e>
                            </m:acc>
                            <m:r>
                              <m:rPr>
                                <m:nor/>
                              </m:rPr>
                              <a:rPr lang="en-US" sz="1800" baseline="-25000">
                                <a:solidFill>
                                  <a:schemeClr val="tx1"/>
                                </a:solidFill>
                                <a:effectLst/>
                                <a:latin typeface="+mn-lt"/>
                                <a:ea typeface="+mn-ea"/>
                                <a:cs typeface="+mn-cs"/>
                              </a:rPr>
                              <m:t>1</m:t>
                            </m:r>
                            <m:r>
                              <m:rPr>
                                <m:nor/>
                              </m:rPr>
                              <a:rPr lang="en-US" sz="1800" i="1" baseline="-25000">
                                <a:solidFill>
                                  <a:schemeClr val="tx1"/>
                                </a:solidFill>
                                <a:effectLst/>
                                <a:latin typeface="+mn-lt"/>
                                <a:ea typeface="+mn-ea"/>
                                <a:cs typeface="+mn-cs"/>
                              </a:rPr>
                              <m:t> </m:t>
                            </m:r>
                            <m:r>
                              <m:rPr>
                                <m:nor/>
                              </m:rPr>
                              <a:rPr lang="en-US" sz="1800" baseline="0">
                                <a:solidFill>
                                  <a:schemeClr val="tx1"/>
                                </a:solidFill>
                                <a:effectLst/>
                                <a:latin typeface="+mn-lt"/>
                                <a:ea typeface="+mn-ea"/>
                                <a:cs typeface="+mn-cs"/>
                              </a:rPr>
                              <m:t>−</m:t>
                            </m:r>
                            <m:r>
                              <m:rPr>
                                <m:nor/>
                              </m:rPr>
                              <a:rPr lang="en-US" sz="1800" i="1" baseline="0">
                                <a:solidFill>
                                  <a:schemeClr val="tx1"/>
                                </a:solidFill>
                                <a:effectLst/>
                                <a:latin typeface="+mn-lt"/>
                                <a:ea typeface="+mn-ea"/>
                                <a:cs typeface="+mn-cs"/>
                              </a:rPr>
                              <m:t> </m:t>
                            </m:r>
                            <m:acc>
                              <m:accPr>
                                <m:chr m:val="̅"/>
                                <m:ctrlPr>
                                  <a:rPr lang="en-US" sz="1800" i="1">
                                    <a:solidFill>
                                      <a:schemeClr val="tx1"/>
                                    </a:solidFill>
                                    <a:effectLst/>
                                    <a:latin typeface="Cambria Math" panose="02040503050406030204" pitchFamily="18" charset="0"/>
                                    <a:ea typeface="+mn-ea"/>
                                    <a:cs typeface="+mn-cs"/>
                                  </a:rPr>
                                </m:ctrlPr>
                              </m:accPr>
                              <m:e>
                                <m:r>
                                  <a:rPr lang="en-US" sz="1800" b="0" i="1">
                                    <a:solidFill>
                                      <a:schemeClr val="tx1"/>
                                    </a:solidFill>
                                    <a:effectLst/>
                                    <a:latin typeface="Cambria Math" panose="02040503050406030204" pitchFamily="18" charset="0"/>
                                    <a:ea typeface="+mn-ea"/>
                                    <a:cs typeface="+mn-cs"/>
                                  </a:rPr>
                                  <m:t>𝑋</m:t>
                                </m:r>
                              </m:e>
                            </m:acc>
                            <m:r>
                              <m:rPr>
                                <m:nor/>
                              </m:rPr>
                              <a:rPr lang="en-US" sz="1800" baseline="-25000">
                                <a:solidFill>
                                  <a:schemeClr val="tx1"/>
                                </a:solidFill>
                                <a:effectLst/>
                                <a:latin typeface="+mn-lt"/>
                                <a:ea typeface="+mn-ea"/>
                                <a:cs typeface="+mn-cs"/>
                              </a:rPr>
                              <m:t>2</m:t>
                            </m:r>
                          </m:e>
                        </m:d>
                        <m:r>
                          <a:rPr lang="en-US" sz="1800" b="0" i="1">
                            <a:solidFill>
                              <a:schemeClr val="tx1"/>
                            </a:solidFill>
                            <a:effectLst/>
                            <a:latin typeface="Cambria Math" panose="02040503050406030204" pitchFamily="18" charset="0"/>
                            <a:ea typeface="+mn-ea"/>
                            <a:cs typeface="+mn-cs"/>
                          </a:rPr>
                          <m:t>−</m:t>
                        </m:r>
                        <m:sSub>
                          <m:sSubPr>
                            <m:ctrlPr>
                              <a:rPr lang="en-US" sz="1800" b="0" i="1">
                                <a:solidFill>
                                  <a:schemeClr val="tx1"/>
                                </a:solidFill>
                                <a:effectLst/>
                                <a:latin typeface="Cambria Math" panose="02040503050406030204" pitchFamily="18" charset="0"/>
                                <a:ea typeface="+mn-ea"/>
                                <a:cs typeface="+mn-cs"/>
                              </a:rPr>
                            </m:ctrlPr>
                          </m:sSubPr>
                          <m:e>
                            <m:r>
                              <a:rPr lang="en-US" sz="1800" b="0" i="1">
                                <a:solidFill>
                                  <a:schemeClr val="tx1"/>
                                </a:solidFill>
                                <a:effectLst/>
                                <a:latin typeface="Cambria Math" panose="02040503050406030204" pitchFamily="18" charset="0"/>
                                <a:ea typeface="+mn-ea"/>
                                <a:cs typeface="+mn-cs"/>
                              </a:rPr>
                              <m:t>𝐷</m:t>
                            </m:r>
                          </m:e>
                          <m:sub>
                            <m:r>
                              <a:rPr lang="en-US" sz="1800" b="0" i="1">
                                <a:solidFill>
                                  <a:schemeClr val="tx1"/>
                                </a:solidFill>
                                <a:effectLst/>
                                <a:latin typeface="Cambria Math" panose="02040503050406030204" pitchFamily="18" charset="0"/>
                                <a:ea typeface="+mn-ea"/>
                                <a:cs typeface="+mn-cs"/>
                              </a:rPr>
                              <m:t>0</m:t>
                            </m:r>
                          </m:sub>
                        </m:sSub>
                      </m:num>
                      <m:den>
                        <m:rad>
                          <m:radPr>
                            <m:degHide m:val="on"/>
                            <m:ctrlPr>
                              <a:rPr lang="en-US" sz="1800" b="0" i="1">
                                <a:solidFill>
                                  <a:schemeClr val="tx1"/>
                                </a:solidFill>
                                <a:effectLst/>
                                <a:latin typeface="Cambria Math" panose="02040503050406030204" pitchFamily="18" charset="0"/>
                                <a:ea typeface="+mn-ea"/>
                                <a:cs typeface="+mn-cs"/>
                              </a:rPr>
                            </m:ctrlPr>
                          </m:radPr>
                          <m:deg/>
                          <m:e>
                            <m:f>
                              <m:fPr>
                                <m:ctrlPr>
                                  <a:rPr lang="en-US" sz="1800" b="0" i="1">
                                    <a:solidFill>
                                      <a:schemeClr val="tx1"/>
                                    </a:solidFill>
                                    <a:effectLst/>
                                    <a:latin typeface="Cambria Math" panose="02040503050406030204" pitchFamily="18" charset="0"/>
                                    <a:ea typeface="+mn-ea"/>
                                    <a:cs typeface="+mn-cs"/>
                                  </a:rPr>
                                </m:ctrlPr>
                              </m:fPr>
                              <m:num>
                                <m:sSubSup>
                                  <m:sSubSupPr>
                                    <m:ctrlPr>
                                      <a:rPr lang="en-US" sz="1800" i="1">
                                        <a:solidFill>
                                          <a:schemeClr val="tx1"/>
                                        </a:solidFill>
                                        <a:effectLst/>
                                        <a:latin typeface="Cambria Math" panose="02040503050406030204" pitchFamily="18" charset="0"/>
                                        <a:ea typeface="+mn-ea"/>
                                        <a:cs typeface="+mn-cs"/>
                                      </a:rPr>
                                    </m:ctrlPr>
                                  </m:sSubSupPr>
                                  <m:e>
                                    <m:r>
                                      <a:rPr lang="en-US" sz="1800" i="1">
                                        <a:solidFill>
                                          <a:schemeClr val="tx1"/>
                                        </a:solidFill>
                                        <a:effectLst/>
                                        <a:latin typeface="Cambria Math" panose="02040503050406030204" pitchFamily="18" charset="0"/>
                                        <a:ea typeface="+mn-ea"/>
                                        <a:cs typeface="+mn-cs"/>
                                      </a:rPr>
                                      <m:t>𝜎</m:t>
                                    </m:r>
                                  </m:e>
                                  <m:sub>
                                    <m:r>
                                      <a:rPr lang="en-US" sz="1800" i="1">
                                        <a:solidFill>
                                          <a:schemeClr val="tx1"/>
                                        </a:solidFill>
                                        <a:effectLst/>
                                        <a:latin typeface="Cambria Math" panose="02040503050406030204" pitchFamily="18" charset="0"/>
                                        <a:ea typeface="+mn-ea"/>
                                        <a:cs typeface="+mn-cs"/>
                                      </a:rPr>
                                      <m:t>1</m:t>
                                    </m:r>
                                  </m:sub>
                                  <m:sup>
                                    <m:r>
                                      <a:rPr lang="en-US" sz="1800" i="1">
                                        <a:solidFill>
                                          <a:schemeClr val="tx1"/>
                                        </a:solidFill>
                                        <a:effectLst/>
                                        <a:latin typeface="Cambria Math" panose="02040503050406030204" pitchFamily="18" charset="0"/>
                                        <a:ea typeface="+mn-ea"/>
                                        <a:cs typeface="+mn-cs"/>
                                      </a:rPr>
                                      <m:t>2</m:t>
                                    </m:r>
                                  </m:sup>
                                </m:sSubSup>
                              </m:num>
                              <m:den>
                                <m:r>
                                  <a:rPr lang="en-US" sz="1800" b="0" i="1">
                                    <a:solidFill>
                                      <a:schemeClr val="tx1"/>
                                    </a:solidFill>
                                    <a:effectLst/>
                                    <a:latin typeface="Cambria Math" panose="02040503050406030204" pitchFamily="18" charset="0"/>
                                    <a:ea typeface="+mn-ea"/>
                                    <a:cs typeface="+mn-cs"/>
                                  </a:rPr>
                                  <m:t>𝑛</m:t>
                                </m:r>
                                <m:r>
                                  <a:rPr lang="en-US" sz="1800" b="0" i="1" baseline="-25000">
                                    <a:solidFill>
                                      <a:schemeClr val="tx1"/>
                                    </a:solidFill>
                                    <a:effectLst/>
                                    <a:latin typeface="Cambria Math" panose="02040503050406030204" pitchFamily="18" charset="0"/>
                                    <a:ea typeface="+mn-ea"/>
                                    <a:cs typeface="+mn-cs"/>
                                  </a:rPr>
                                  <m:t>1</m:t>
                                </m:r>
                              </m:den>
                            </m:f>
                            <m:r>
                              <a:rPr lang="en-US" sz="1800" b="0" i="1">
                                <a:solidFill>
                                  <a:schemeClr val="tx1"/>
                                </a:solidFill>
                                <a:effectLst/>
                                <a:latin typeface="Cambria Math" panose="02040503050406030204" pitchFamily="18" charset="0"/>
                                <a:ea typeface="+mn-ea"/>
                                <a:cs typeface="+mn-cs"/>
                              </a:rPr>
                              <m:t>+ </m:t>
                            </m:r>
                            <m:f>
                              <m:fPr>
                                <m:ctrlPr>
                                  <a:rPr lang="en-US" sz="1800" b="0" i="1">
                                    <a:solidFill>
                                      <a:schemeClr val="tx1"/>
                                    </a:solidFill>
                                    <a:effectLst/>
                                    <a:latin typeface="Cambria Math" panose="02040503050406030204" pitchFamily="18" charset="0"/>
                                    <a:ea typeface="+mn-ea"/>
                                    <a:cs typeface="+mn-cs"/>
                                  </a:rPr>
                                </m:ctrlPr>
                              </m:fPr>
                              <m:num>
                                <m:sSubSup>
                                  <m:sSubSupPr>
                                    <m:ctrlPr>
                                      <a:rPr lang="en-US" sz="1800" i="1">
                                        <a:solidFill>
                                          <a:schemeClr val="tx1"/>
                                        </a:solidFill>
                                        <a:effectLst/>
                                        <a:latin typeface="Cambria Math" panose="02040503050406030204" pitchFamily="18" charset="0"/>
                                        <a:ea typeface="+mn-ea"/>
                                        <a:cs typeface="+mn-cs"/>
                                      </a:rPr>
                                    </m:ctrlPr>
                                  </m:sSubSupPr>
                                  <m:e>
                                    <m:r>
                                      <a:rPr lang="en-US" sz="1800" i="1">
                                        <a:solidFill>
                                          <a:schemeClr val="tx1"/>
                                        </a:solidFill>
                                        <a:effectLst/>
                                        <a:latin typeface="Cambria Math" panose="02040503050406030204" pitchFamily="18" charset="0"/>
                                        <a:ea typeface="+mn-ea"/>
                                        <a:cs typeface="+mn-cs"/>
                                      </a:rPr>
                                      <m:t>𝜎</m:t>
                                    </m:r>
                                  </m:e>
                                  <m:sub>
                                    <m:r>
                                      <a:rPr lang="en-US" sz="1800" b="0" i="1">
                                        <a:solidFill>
                                          <a:schemeClr val="tx1"/>
                                        </a:solidFill>
                                        <a:effectLst/>
                                        <a:latin typeface="Cambria Math" panose="02040503050406030204" pitchFamily="18" charset="0"/>
                                        <a:ea typeface="+mn-ea"/>
                                        <a:cs typeface="+mn-cs"/>
                                      </a:rPr>
                                      <m:t>2</m:t>
                                    </m:r>
                                  </m:sub>
                                  <m:sup>
                                    <m:r>
                                      <a:rPr lang="en-US" sz="1800" i="1">
                                        <a:solidFill>
                                          <a:schemeClr val="tx1"/>
                                        </a:solidFill>
                                        <a:effectLst/>
                                        <a:latin typeface="Cambria Math" panose="02040503050406030204" pitchFamily="18" charset="0"/>
                                        <a:ea typeface="+mn-ea"/>
                                        <a:cs typeface="+mn-cs"/>
                                      </a:rPr>
                                      <m:t>2</m:t>
                                    </m:r>
                                  </m:sup>
                                </m:sSubSup>
                              </m:num>
                              <m:den>
                                <m:r>
                                  <a:rPr lang="en-US" sz="1800" b="0" i="1">
                                    <a:solidFill>
                                      <a:schemeClr val="tx1"/>
                                    </a:solidFill>
                                    <a:effectLst/>
                                    <a:latin typeface="Cambria Math" panose="02040503050406030204" pitchFamily="18" charset="0"/>
                                    <a:ea typeface="+mn-ea"/>
                                    <a:cs typeface="+mn-cs"/>
                                  </a:rPr>
                                  <m:t>𝑛</m:t>
                                </m:r>
                                <m:r>
                                  <a:rPr lang="en-US" sz="1800" b="0" i="1" baseline="-25000">
                                    <a:solidFill>
                                      <a:schemeClr val="tx1"/>
                                    </a:solidFill>
                                    <a:effectLst/>
                                    <a:latin typeface="Cambria Math" panose="02040503050406030204" pitchFamily="18" charset="0"/>
                                    <a:ea typeface="+mn-ea"/>
                                    <a:cs typeface="+mn-cs"/>
                                  </a:rPr>
                                  <m:t>2</m:t>
                                </m:r>
                              </m:den>
                            </m:f>
                          </m:e>
                        </m:rad>
                      </m:den>
                    </m:f>
                  </m:oMath>
                </m:oMathPara>
              </a14:m>
              <a:endParaRPr lang="en-US" sz="1800" baseline="-76000">
                <a:latin typeface="+mn-lt"/>
              </a:endParaRPr>
            </a:p>
          </xdr:txBody>
        </xdr:sp>
      </mc:Choice>
      <mc:Fallback xmlns="">
        <xdr:sp macro="" textlink="">
          <xdr:nvSpPr>
            <xdr:cNvPr id="2" name="TextBox 1"/>
            <xdr:cNvSpPr txBox="1"/>
          </xdr:nvSpPr>
          <xdr:spPr>
            <a:xfrm>
              <a:off x="9345706" y="5446059"/>
              <a:ext cx="5391150" cy="1619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0" i="0">
                  <a:latin typeface="Cambria Math" panose="02040503050406030204" pitchFamily="18" charset="0"/>
                </a:rPr>
                <a:t>𝑍 𝑇𝑒𝑠𝑡 𝑆𝑡𝑎𝑡𝑖𝑠𝑡𝑖𝑐 𝐹𝑜𝑟 </a:t>
              </a:r>
              <a:r>
                <a:rPr lang="en-US" sz="1600" b="0" i="0">
                  <a:latin typeface="Cambria Math"/>
                </a:rPr>
                <a:t>𝐷𝑖𝑠𝑡𝑟𝑖𝑏𝑢𝑡𝑖𝑜𝑛 𝑜𝑓  </a:t>
              </a:r>
              <a:r>
                <a:rPr lang="en-US" sz="1600" i="0">
                  <a:solidFill>
                    <a:schemeClr val="tx1"/>
                  </a:solidFill>
                  <a:effectLst/>
                  <a:latin typeface="Cambria Math" panose="02040503050406030204" pitchFamily="18" charset="0"/>
                  <a:ea typeface="Cambria Math" panose="02040503050406030204" pitchFamily="18" charset="0"/>
                  <a:cs typeface="+mn-cs"/>
                </a:rPr>
                <a:t>𝜇</a:t>
              </a:r>
              <a:r>
                <a:rPr lang="en-US" sz="1600" i="0" baseline="-25000">
                  <a:solidFill>
                    <a:schemeClr val="tx1"/>
                  </a:solidFill>
                  <a:effectLst/>
                  <a:latin typeface="Cambria Math" panose="02040503050406030204" pitchFamily="18" charset="0"/>
                  <a:ea typeface="+mn-ea"/>
                  <a:cs typeface="+mn-cs"/>
                </a:rPr>
                <a:t>"1 </a:t>
              </a:r>
              <a:r>
                <a:rPr lang="en-US" sz="1600" i="0" baseline="0">
                  <a:solidFill>
                    <a:schemeClr val="tx1"/>
                  </a:solidFill>
                  <a:effectLst/>
                  <a:latin typeface="Cambria Math" panose="02040503050406030204" pitchFamily="18" charset="0"/>
                  <a:ea typeface="+mn-ea"/>
                  <a:cs typeface="+mn-cs"/>
                </a:rPr>
                <a:t>− </a:t>
              </a:r>
              <a:r>
                <a:rPr lang="en-US" sz="1600" i="0" baseline="0">
                  <a:solidFill>
                    <a:schemeClr val="tx1"/>
                  </a:solidFill>
                  <a:effectLst/>
                  <a:latin typeface="Cambria Math" panose="02040503050406030204" pitchFamily="18" charset="0"/>
                  <a:ea typeface="Cambria Math" panose="02040503050406030204" pitchFamily="18" charset="0"/>
                  <a:cs typeface="+mn-cs"/>
                </a:rPr>
                <a:t>" </a:t>
              </a:r>
              <a:r>
                <a:rPr lang="en-US" sz="1600" i="0">
                  <a:solidFill>
                    <a:schemeClr val="tx1"/>
                  </a:solidFill>
                  <a:effectLst/>
                  <a:latin typeface="Cambria Math" panose="02040503050406030204" pitchFamily="18" charset="0"/>
                  <a:ea typeface="Cambria Math" panose="02040503050406030204" pitchFamily="18" charset="0"/>
                  <a:cs typeface="+mn-cs"/>
                </a:rPr>
                <a:t>𝜇</a:t>
              </a:r>
              <a:r>
                <a:rPr lang="en-US" sz="1600" i="0" baseline="-25000">
                  <a:solidFill>
                    <a:schemeClr val="tx1"/>
                  </a:solidFill>
                  <a:effectLst/>
                  <a:latin typeface="Cambria Math" panose="02040503050406030204" pitchFamily="18" charset="0"/>
                  <a:ea typeface="+mn-ea"/>
                  <a:cs typeface="+mn-cs"/>
                </a:rPr>
                <a:t>"2</a:t>
              </a:r>
              <a:r>
                <a:rPr lang="en-US" sz="1600" b="0" i="0" baseline="0">
                  <a:solidFill>
                    <a:schemeClr val="tx1"/>
                  </a:solidFill>
                  <a:effectLst/>
                  <a:latin typeface="Cambria Math" panose="02040503050406030204" pitchFamily="18" charset="0"/>
                  <a:ea typeface="+mn-ea"/>
                  <a:cs typeface="+mn-cs"/>
                </a:rPr>
                <a:t> </a:t>
              </a:r>
              <a:r>
                <a:rPr lang="en-US" sz="1600" b="0" i="0" baseline="0">
                  <a:solidFill>
                    <a:schemeClr val="tx1"/>
                  </a:solidFill>
                  <a:effectLst/>
                  <a:latin typeface="+mn-lt"/>
                  <a:ea typeface="+mn-ea"/>
                  <a:cs typeface="+mn-cs"/>
                </a:rPr>
                <a:t>" </a:t>
              </a:r>
              <a:r>
                <a:rPr lang="en-US" sz="1600" b="0" i="0" baseline="0">
                  <a:solidFill>
                    <a:schemeClr val="tx1"/>
                  </a:solidFill>
                  <a:effectLst/>
                  <a:latin typeface="Cambria Math" panose="02040503050406030204" pitchFamily="18" charset="0"/>
                  <a:ea typeface="+mn-ea"/>
                  <a:cs typeface="+mn-cs"/>
                </a:rPr>
                <a:t>"Sigma Known</a:t>
              </a:r>
              <a:r>
                <a:rPr lang="en-US" sz="1600" i="0" baseline="0">
                  <a:solidFill>
                    <a:schemeClr val="tx1"/>
                  </a:solidFill>
                  <a:effectLst/>
                  <a:latin typeface="Cambria Math" panose="02040503050406030204" pitchFamily="18" charset="0"/>
                  <a:ea typeface="+mn-ea"/>
                  <a:cs typeface="+mn-cs"/>
                </a:rPr>
                <a:t> </a:t>
              </a:r>
              <a:r>
                <a:rPr lang="en-US" sz="1600" i="0" baseline="0">
                  <a:solidFill>
                    <a:schemeClr val="tx1"/>
                  </a:solidFill>
                  <a:effectLst/>
                  <a:latin typeface="+mn-lt"/>
                  <a:ea typeface="+mn-ea"/>
                  <a:cs typeface="+mn-cs"/>
                </a:rPr>
                <a:t>"</a:t>
              </a:r>
              <a:endParaRPr lang="en-US" sz="1600" baseline="0">
                <a:solidFill>
                  <a:schemeClr val="tx1"/>
                </a:solidFill>
                <a:effectLst/>
                <a:latin typeface="+mn-lt"/>
                <a:ea typeface="+mn-ea"/>
                <a:cs typeface="+mn-cs"/>
              </a:endParaRPr>
            </a:p>
            <a:p>
              <a:endParaRPr lang="en-US" sz="1800">
                <a:latin typeface="+mn-lt"/>
              </a:endParaRPr>
            </a:p>
            <a:p>
              <a:pPr/>
              <a:r>
                <a:rPr lang="en-US" sz="1800" i="0">
                  <a:latin typeface="Cambria Math" panose="02040503050406030204" pitchFamily="18" charset="0"/>
                  <a:ea typeface="Cambria Math"/>
                </a:rPr>
                <a:t>𝑧</a:t>
              </a:r>
              <a:r>
                <a:rPr lang="en-US" sz="1800" b="0" i="0">
                  <a:solidFill>
                    <a:schemeClr val="tx1"/>
                  </a:solidFill>
                  <a:effectLst/>
                  <a:latin typeface="Cambria Math"/>
                  <a:ea typeface="+mn-ea"/>
                  <a:cs typeface="+mn-cs"/>
                </a:rPr>
                <a:t>= </a:t>
              </a:r>
              <a:r>
                <a:rPr lang="en-US" sz="1800" b="0" i="0">
                  <a:solidFill>
                    <a:schemeClr val="tx1"/>
                  </a:solidFill>
                  <a:effectLst/>
                  <a:latin typeface="Cambria Math" panose="02040503050406030204" pitchFamily="18" charset="0"/>
                  <a:ea typeface="+mn-ea"/>
                  <a:cs typeface="+mn-cs"/>
                </a:rPr>
                <a:t> ((𝑋 ̅</a:t>
              </a:r>
              <a:r>
                <a:rPr lang="en-US" sz="1800" b="0" i="0" baseline="-25000">
                  <a:solidFill>
                    <a:schemeClr val="tx1"/>
                  </a:solidFill>
                  <a:effectLst/>
                  <a:latin typeface="+mn-lt"/>
                  <a:ea typeface="+mn-ea"/>
                  <a:cs typeface="+mn-cs"/>
                </a:rPr>
                <a:t>"</a:t>
              </a:r>
              <a:r>
                <a:rPr lang="en-US" sz="1800" i="0" baseline="-25000">
                  <a:solidFill>
                    <a:schemeClr val="tx1"/>
                  </a:solidFill>
                  <a:effectLst/>
                  <a:latin typeface="+mn-lt"/>
                  <a:ea typeface="+mn-ea"/>
                  <a:cs typeface="+mn-cs"/>
                </a:rPr>
                <a:t>1 </a:t>
              </a:r>
              <a:r>
                <a:rPr lang="en-US" sz="1800" i="0" baseline="0">
                  <a:solidFill>
                    <a:schemeClr val="tx1"/>
                  </a:solidFill>
                  <a:effectLst/>
                  <a:latin typeface="+mn-lt"/>
                  <a:ea typeface="+mn-ea"/>
                  <a:cs typeface="+mn-cs"/>
                </a:rPr>
                <a:t>− </a:t>
              </a:r>
              <a:r>
                <a:rPr lang="en-US" sz="1800" i="0" baseline="0">
                  <a:solidFill>
                    <a:schemeClr val="tx1"/>
                  </a:solidFill>
                  <a:effectLst/>
                  <a:latin typeface="Cambria Math" panose="02040503050406030204" pitchFamily="18" charset="0"/>
                  <a:ea typeface="+mn-ea"/>
                  <a:cs typeface="+mn-cs"/>
                </a:rPr>
                <a:t>" </a:t>
              </a:r>
              <a:r>
                <a:rPr lang="en-US" sz="1800" b="0" i="0">
                  <a:solidFill>
                    <a:schemeClr val="tx1"/>
                  </a:solidFill>
                  <a:effectLst/>
                  <a:latin typeface="Cambria Math" panose="02040503050406030204" pitchFamily="18" charset="0"/>
                  <a:ea typeface="+mn-ea"/>
                  <a:cs typeface="+mn-cs"/>
                </a:rPr>
                <a:t>𝑋 ̅</a:t>
              </a:r>
              <a:r>
                <a:rPr lang="en-US" sz="1800" b="0" i="0" baseline="-25000">
                  <a:solidFill>
                    <a:schemeClr val="tx1"/>
                  </a:solidFill>
                  <a:effectLst/>
                  <a:latin typeface="+mn-lt"/>
                  <a:ea typeface="+mn-ea"/>
                  <a:cs typeface="+mn-cs"/>
                </a:rPr>
                <a:t>"</a:t>
              </a:r>
              <a:r>
                <a:rPr lang="en-US" sz="1800" i="0" baseline="-25000">
                  <a:solidFill>
                    <a:schemeClr val="tx1"/>
                  </a:solidFill>
                  <a:effectLst/>
                  <a:latin typeface="+mn-lt"/>
                  <a:ea typeface="+mn-ea"/>
                  <a:cs typeface="+mn-cs"/>
                </a:rPr>
                <a:t>2</a:t>
              </a:r>
              <a:r>
                <a:rPr lang="en-US" sz="1800" i="0" baseline="-25000">
                  <a:solidFill>
                    <a:schemeClr val="tx1"/>
                  </a:solidFill>
                  <a:effectLst/>
                  <a:latin typeface="Cambria Math" panose="02040503050406030204" pitchFamily="18" charset="0"/>
                  <a:ea typeface="+mn-ea"/>
                  <a:cs typeface="+mn-cs"/>
                </a:rPr>
                <a:t>" )</a:t>
              </a:r>
              <a:r>
                <a:rPr lang="en-US" sz="1800" b="0" i="0">
                  <a:solidFill>
                    <a:schemeClr val="tx1"/>
                  </a:solidFill>
                  <a:effectLst/>
                  <a:latin typeface="Cambria Math" panose="02040503050406030204" pitchFamily="18" charset="0"/>
                  <a:ea typeface="+mn-ea"/>
                  <a:cs typeface="+mn-cs"/>
                </a:rPr>
                <a:t>−𝐷_0)/√((</a:t>
              </a:r>
              <a:r>
                <a:rPr lang="en-US" sz="1800" i="0">
                  <a:solidFill>
                    <a:schemeClr val="tx1"/>
                  </a:solidFill>
                  <a:effectLst/>
                  <a:latin typeface="Cambria Math" panose="02040503050406030204" pitchFamily="18" charset="0"/>
                  <a:ea typeface="+mn-ea"/>
                  <a:cs typeface="+mn-cs"/>
                </a:rPr>
                <a:t>𝜎_1^2</a:t>
              </a:r>
              <a:r>
                <a:rPr lang="en-US" sz="1800" b="0" i="0">
                  <a:solidFill>
                    <a:schemeClr val="tx1"/>
                  </a:solidFill>
                  <a:effectLst/>
                  <a:latin typeface="Cambria Math" panose="02040503050406030204" pitchFamily="18" charset="0"/>
                  <a:ea typeface="+mn-ea"/>
                  <a:cs typeface="+mn-cs"/>
                </a:rPr>
                <a:t>)/𝑛</a:t>
              </a:r>
              <a:r>
                <a:rPr lang="en-US" sz="1800" b="0" i="0" baseline="-25000">
                  <a:solidFill>
                    <a:schemeClr val="tx1"/>
                  </a:solidFill>
                  <a:effectLst/>
                  <a:latin typeface="Cambria Math" panose="02040503050406030204" pitchFamily="18" charset="0"/>
                  <a:ea typeface="+mn-ea"/>
                  <a:cs typeface="+mn-cs"/>
                </a:rPr>
                <a:t>1</a:t>
              </a:r>
              <a:r>
                <a:rPr lang="en-US" sz="1800" b="0" i="0">
                  <a:solidFill>
                    <a:schemeClr val="tx1"/>
                  </a:solidFill>
                  <a:effectLst/>
                  <a:latin typeface="Cambria Math" panose="02040503050406030204" pitchFamily="18" charset="0"/>
                  <a:ea typeface="+mn-ea"/>
                  <a:cs typeface="+mn-cs"/>
                </a:rPr>
                <a:t>+ (</a:t>
              </a:r>
              <a:r>
                <a:rPr lang="en-US" sz="1800" i="0">
                  <a:solidFill>
                    <a:schemeClr val="tx1"/>
                  </a:solidFill>
                  <a:effectLst/>
                  <a:latin typeface="Cambria Math" panose="02040503050406030204" pitchFamily="18" charset="0"/>
                  <a:ea typeface="+mn-ea"/>
                  <a:cs typeface="+mn-cs"/>
                </a:rPr>
                <a:t>𝜎_</a:t>
              </a:r>
              <a:r>
                <a:rPr lang="en-US" sz="1800" b="0" i="0">
                  <a:solidFill>
                    <a:schemeClr val="tx1"/>
                  </a:solidFill>
                  <a:effectLst/>
                  <a:latin typeface="Cambria Math" panose="02040503050406030204" pitchFamily="18" charset="0"/>
                  <a:ea typeface="+mn-ea"/>
                  <a:cs typeface="+mn-cs"/>
                </a:rPr>
                <a:t>2^</a:t>
              </a:r>
              <a:r>
                <a:rPr lang="en-US" sz="1800" i="0">
                  <a:solidFill>
                    <a:schemeClr val="tx1"/>
                  </a:solidFill>
                  <a:effectLst/>
                  <a:latin typeface="Cambria Math" panose="02040503050406030204" pitchFamily="18" charset="0"/>
                  <a:ea typeface="+mn-ea"/>
                  <a:cs typeface="+mn-cs"/>
                </a:rPr>
                <a:t>2</a:t>
              </a:r>
              <a:r>
                <a:rPr lang="en-US" sz="1800" b="0" i="0">
                  <a:solidFill>
                    <a:schemeClr val="tx1"/>
                  </a:solidFill>
                  <a:effectLst/>
                  <a:latin typeface="Cambria Math" panose="02040503050406030204" pitchFamily="18" charset="0"/>
                  <a:ea typeface="+mn-ea"/>
                  <a:cs typeface="+mn-cs"/>
                </a:rPr>
                <a:t>)/𝑛</a:t>
              </a:r>
              <a:r>
                <a:rPr lang="en-US" sz="1800" b="0" i="0" baseline="-25000">
                  <a:solidFill>
                    <a:schemeClr val="tx1"/>
                  </a:solidFill>
                  <a:effectLst/>
                  <a:latin typeface="Cambria Math" panose="02040503050406030204" pitchFamily="18" charset="0"/>
                  <a:ea typeface="+mn-ea"/>
                  <a:cs typeface="+mn-cs"/>
                </a:rPr>
                <a:t>2)</a:t>
              </a:r>
              <a:endParaRPr lang="en-US" sz="1800" baseline="-76000">
                <a:latin typeface="+mn-lt"/>
              </a:endParaRPr>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12</xdr:col>
      <xdr:colOff>403853</xdr:colOff>
      <xdr:row>10</xdr:row>
      <xdr:rowOff>118868</xdr:rowOff>
    </xdr:from>
    <xdr:to>
      <xdr:col>18</xdr:col>
      <xdr:colOff>165630</xdr:colOff>
      <xdr:row>18</xdr:row>
      <xdr:rowOff>180501</xdr:rowOff>
    </xdr:to>
    <mc:AlternateContent xmlns:mc="http://schemas.openxmlformats.org/markup-compatibility/2006" xmlns:a14="http://schemas.microsoft.com/office/drawing/2010/main">
      <mc:Choice Requires="a14">
        <xdr:sp macro="" textlink="">
          <xdr:nvSpPr>
            <xdr:cNvPr id="2" name="TextBox 12"/>
            <xdr:cNvSpPr txBox="1"/>
          </xdr:nvSpPr>
          <xdr:spPr>
            <a:xfrm>
              <a:off x="9662153" y="2214368"/>
              <a:ext cx="3419377" cy="1699933"/>
            </a:xfrm>
            <a:prstGeom prst="rect">
              <a:avLst/>
            </a:prstGeom>
            <a:solidFill>
              <a:schemeClr val="bg1"/>
            </a:solidFill>
            <a:ln>
              <a:solidFill>
                <a:schemeClr val="tx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sz="1600" b="0" i="1" kern="1200">
                        <a:solidFill>
                          <a:schemeClr val="tx1"/>
                        </a:solidFill>
                        <a:effectLst/>
                        <a:latin typeface="Cambria Math" panose="02040503050406030204" pitchFamily="18" charset="0"/>
                        <a:ea typeface="+mn-ea"/>
                        <a:cs typeface="+mn-cs"/>
                      </a:rPr>
                      <m:t>𝐼𝑛𝑡𝑒𝑟𝑣𝑎𝑙</m:t>
                    </m:r>
                    <m:r>
                      <a:rPr lang="en-US" sz="1600" b="0" i="1" kern="1200">
                        <a:solidFill>
                          <a:schemeClr val="tx1"/>
                        </a:solidFill>
                        <a:effectLst/>
                        <a:latin typeface="Cambria Math" panose="02040503050406030204" pitchFamily="18" charset="0"/>
                        <a:ea typeface="+mn-ea"/>
                        <a:cs typeface="+mn-cs"/>
                      </a:rPr>
                      <m:t> </m:t>
                    </m:r>
                    <m:r>
                      <a:rPr lang="en-US" sz="1600" b="0" i="1" kern="1200">
                        <a:solidFill>
                          <a:schemeClr val="tx1"/>
                        </a:solidFill>
                        <a:effectLst/>
                        <a:latin typeface="Cambria Math" panose="02040503050406030204" pitchFamily="18" charset="0"/>
                        <a:ea typeface="+mn-ea"/>
                        <a:cs typeface="+mn-cs"/>
                      </a:rPr>
                      <m:t>𝐸𝑠𝑡𝑖𝑚𝑎𝑡𝑖𝑜𝑛</m:t>
                    </m:r>
                    <m:r>
                      <a:rPr lang="en-US" sz="1600" b="0" i="1" kern="1200">
                        <a:solidFill>
                          <a:schemeClr val="tx1"/>
                        </a:solidFill>
                        <a:effectLst/>
                        <a:latin typeface="Cambria Math" panose="02040503050406030204" pitchFamily="18" charset="0"/>
                        <a:ea typeface="+mn-ea"/>
                        <a:cs typeface="+mn-cs"/>
                      </a:rPr>
                      <m:t>= </m:t>
                    </m:r>
                  </m:oMath>
                </m:oMathPara>
              </a14:m>
              <a:r>
                <a:rPr lang="en-US" sz="1600" b="0" kern="1200">
                  <a:solidFill>
                    <a:schemeClr val="tx1"/>
                  </a:solidFill>
                  <a:effectLst/>
                  <a:latin typeface="+mn-lt"/>
                  <a:ea typeface="+mn-ea"/>
                  <a:cs typeface="+mn-cs"/>
                </a:rPr>
                <a:t/>
              </a:r>
              <a:br>
                <a:rPr lang="en-US" sz="1600" b="0" kern="1200">
                  <a:solidFill>
                    <a:schemeClr val="tx1"/>
                  </a:solidFill>
                  <a:effectLst/>
                  <a:latin typeface="+mn-lt"/>
                  <a:ea typeface="+mn-ea"/>
                  <a:cs typeface="+mn-cs"/>
                </a:rPr>
              </a:br>
              <a:endParaRPr lang="en-US" sz="1600">
                <a:effectLst/>
              </a:endParaRPr>
            </a:p>
            <a:p>
              <a:r>
                <a:rPr lang="en-US" sz="1600" kern="1200">
                  <a:solidFill>
                    <a:schemeClr val="tx1"/>
                  </a:solidFill>
                  <a:effectLst/>
                  <a:latin typeface="+mn-lt"/>
                  <a:ea typeface="+mn-ea"/>
                  <a:cs typeface="+mn-cs"/>
                </a:rPr>
                <a:t>Point Estimate </a:t>
              </a:r>
              <a14:m>
                <m:oMath xmlns:m="http://schemas.openxmlformats.org/officeDocument/2006/math">
                  <m:r>
                    <a:rPr lang="en-US" sz="1600" b="0" i="0" kern="1200">
                      <a:solidFill>
                        <a:schemeClr val="tx1"/>
                      </a:solidFill>
                      <a:effectLst/>
                      <a:latin typeface="Cambria Math" panose="02040503050406030204" pitchFamily="18" charset="0"/>
                      <a:ea typeface="+mn-ea"/>
                      <a:cs typeface="+mn-cs"/>
                    </a:rPr>
                    <m:t>  ±</m:t>
                  </m:r>
                </m:oMath>
              </a14:m>
              <a:r>
                <a:rPr lang="en-US" sz="1600" b="0" i="0" kern="1200">
                  <a:solidFill>
                    <a:schemeClr val="tx1"/>
                  </a:solidFill>
                  <a:effectLst/>
                  <a:latin typeface="+mn-lt"/>
                  <a:ea typeface="+mn-ea"/>
                  <a:cs typeface="+mn-cs"/>
                </a:rPr>
                <a:t>   Margin</a:t>
              </a:r>
              <a:r>
                <a:rPr lang="en-US" sz="1600" b="0" i="0" kern="1200" baseline="0">
                  <a:solidFill>
                    <a:schemeClr val="tx1"/>
                  </a:solidFill>
                  <a:effectLst/>
                  <a:latin typeface="+mn-lt"/>
                  <a:ea typeface="+mn-ea"/>
                  <a:cs typeface="+mn-cs"/>
                </a:rPr>
                <a:t> of Error =</a:t>
              </a:r>
            </a:p>
            <a:p>
              <a:endParaRPr lang="en-US" sz="1600" i="1">
                <a:solidFill>
                  <a:srgbClr val="000000"/>
                </a:solidFill>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sSub>
                      <m:sSubPr>
                        <m:ctrlPr>
                          <a:rPr lang="en-US" sz="1600" i="1">
                            <a:solidFill>
                              <a:srgbClr val="000000"/>
                            </a:solidFill>
                            <a:latin typeface="Cambria Math" panose="02040503050406030204" pitchFamily="18" charset="0"/>
                          </a:rPr>
                        </m:ctrlPr>
                      </m:sSubPr>
                      <m:e>
                        <m:acc>
                          <m:accPr>
                            <m:chr m:val="̅"/>
                            <m:ctrlPr>
                              <a:rPr lang="en-US" sz="1600" i="1">
                                <a:solidFill>
                                  <a:srgbClr val="000000"/>
                                </a:solidFill>
                                <a:latin typeface="Cambria Math" panose="02040503050406030204" pitchFamily="18" charset="0"/>
                              </a:rPr>
                            </m:ctrlPr>
                          </m:accPr>
                          <m:e>
                            <m:r>
                              <a:rPr lang="en-US" sz="1600" i="1">
                                <a:solidFill>
                                  <a:srgbClr val="000000"/>
                                </a:solidFill>
                                <a:latin typeface="Cambria Math"/>
                              </a:rPr>
                              <m:t>𝑥</m:t>
                            </m:r>
                          </m:e>
                        </m:acc>
                      </m:e>
                      <m:sub>
                        <m:r>
                          <a:rPr lang="en-US" sz="1600" i="1">
                            <a:solidFill>
                              <a:srgbClr val="000000"/>
                            </a:solidFill>
                            <a:latin typeface="Cambria Math"/>
                          </a:rPr>
                          <m:t>1</m:t>
                        </m:r>
                      </m:sub>
                    </m:sSub>
                    <m:r>
                      <a:rPr lang="en-US" sz="1600" i="1">
                        <a:solidFill>
                          <a:srgbClr val="000000"/>
                        </a:solidFill>
                        <a:latin typeface="Cambria Math"/>
                      </a:rPr>
                      <m:t>−</m:t>
                    </m:r>
                    <m:sSub>
                      <m:sSubPr>
                        <m:ctrlPr>
                          <a:rPr lang="en-US" sz="1600" i="1">
                            <a:solidFill>
                              <a:srgbClr val="000000"/>
                            </a:solidFill>
                            <a:latin typeface="Cambria Math" panose="02040503050406030204" pitchFamily="18" charset="0"/>
                          </a:rPr>
                        </m:ctrlPr>
                      </m:sSubPr>
                      <m:e>
                        <m:acc>
                          <m:accPr>
                            <m:chr m:val="̅"/>
                            <m:ctrlPr>
                              <a:rPr lang="en-US" sz="1600" i="1">
                                <a:solidFill>
                                  <a:srgbClr val="000000"/>
                                </a:solidFill>
                                <a:latin typeface="Cambria Math" panose="02040503050406030204" pitchFamily="18" charset="0"/>
                              </a:rPr>
                            </m:ctrlPr>
                          </m:accPr>
                          <m:e>
                            <m:r>
                              <a:rPr lang="en-US" sz="1600" i="1">
                                <a:solidFill>
                                  <a:srgbClr val="000000"/>
                                </a:solidFill>
                                <a:latin typeface="Cambria Math"/>
                              </a:rPr>
                              <m:t>𝑥</m:t>
                            </m:r>
                          </m:e>
                        </m:acc>
                      </m:e>
                      <m:sub>
                        <m:r>
                          <a:rPr lang="en-US" sz="1600" i="1">
                            <a:solidFill>
                              <a:srgbClr val="000000"/>
                            </a:solidFill>
                            <a:latin typeface="Cambria Math"/>
                          </a:rPr>
                          <m:t>2</m:t>
                        </m:r>
                      </m:sub>
                    </m:sSub>
                    <m:r>
                      <a:rPr lang="en-US" sz="1600" i="1">
                        <a:solidFill>
                          <a:srgbClr val="000000"/>
                        </a:solidFill>
                        <a:latin typeface="Cambria Math"/>
                        <a:ea typeface="Cambria Math"/>
                      </a:rPr>
                      <m:t>±</m:t>
                    </m:r>
                    <m:sSub>
                      <m:sSubPr>
                        <m:ctrlPr>
                          <a:rPr lang="en-US" sz="1600" i="1">
                            <a:solidFill>
                              <a:srgbClr val="000000"/>
                            </a:solidFill>
                            <a:latin typeface="Cambria Math" panose="02040503050406030204" pitchFamily="18" charset="0"/>
                            <a:ea typeface="Cambria Math"/>
                          </a:rPr>
                        </m:ctrlPr>
                      </m:sSubPr>
                      <m:e>
                        <m:r>
                          <a:rPr lang="en-US" sz="1600" i="1">
                            <a:solidFill>
                              <a:srgbClr val="000000"/>
                            </a:solidFill>
                            <a:latin typeface="Cambria Math"/>
                            <a:ea typeface="Cambria Math"/>
                          </a:rPr>
                          <m:t>𝑡</m:t>
                        </m:r>
                      </m:e>
                      <m:sub>
                        <m:r>
                          <a:rPr lang="en-US" sz="1600" i="1">
                            <a:solidFill>
                              <a:srgbClr val="000000"/>
                            </a:solidFill>
                            <a:latin typeface="Cambria Math"/>
                            <a:ea typeface="Cambria Math"/>
                          </a:rPr>
                          <m:t>𝛼</m:t>
                        </m:r>
                        <m:r>
                          <a:rPr lang="en-US" sz="1600" i="1">
                            <a:solidFill>
                              <a:srgbClr val="000000"/>
                            </a:solidFill>
                            <a:latin typeface="Cambria Math"/>
                            <a:ea typeface="Cambria Math"/>
                          </a:rPr>
                          <m:t>/2</m:t>
                        </m:r>
                      </m:sub>
                    </m:sSub>
                    <m:rad>
                      <m:radPr>
                        <m:degHide m:val="on"/>
                        <m:ctrlPr>
                          <a:rPr lang="en-US" sz="1600" i="1">
                            <a:solidFill>
                              <a:srgbClr val="000000"/>
                            </a:solidFill>
                            <a:latin typeface="Cambria Math" panose="02040503050406030204" pitchFamily="18" charset="0"/>
                          </a:rPr>
                        </m:ctrlPr>
                      </m:radPr>
                      <m:deg/>
                      <m:e>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i="1" kern="1200">
                                    <a:solidFill>
                                      <a:schemeClr val="tx1"/>
                                    </a:solidFill>
                                    <a:effectLst/>
                                    <a:latin typeface="Cambria Math" panose="02040503050406030204" pitchFamily="18" charset="0"/>
                                    <a:ea typeface="+mn-ea"/>
                                    <a:cs typeface="+mn-cs"/>
                                  </a:rPr>
                                  <m:t>1</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b="0" i="1" kern="1200">
                                    <a:solidFill>
                                      <a:schemeClr val="tx1"/>
                                    </a:solidFill>
                                    <a:effectLst/>
                                    <a:latin typeface="Cambria Math" panose="02040503050406030204" pitchFamily="18" charset="0"/>
                                    <a:ea typeface="+mn-ea"/>
                                    <a:cs typeface="+mn-cs"/>
                                  </a:rPr>
                                  <m:t>2</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den>
                        </m:f>
                      </m:e>
                    </m:rad>
                  </m:oMath>
                </m:oMathPara>
              </a14:m>
              <a:endParaRPr lang="en-US" sz="1600">
                <a:solidFill>
                  <a:srgbClr val="000000"/>
                </a:solidFill>
              </a:endParaRPr>
            </a:p>
          </xdr:txBody>
        </xdr:sp>
      </mc:Choice>
      <mc:Fallback xmlns="">
        <xdr:sp macro="" textlink="">
          <xdr:nvSpPr>
            <xdr:cNvPr id="2" name="TextBox 12"/>
            <xdr:cNvSpPr txBox="1"/>
          </xdr:nvSpPr>
          <xdr:spPr>
            <a:xfrm>
              <a:off x="9662153" y="2214368"/>
              <a:ext cx="3419377" cy="1699933"/>
            </a:xfrm>
            <a:prstGeom prst="rect">
              <a:avLst/>
            </a:prstGeom>
            <a:solidFill>
              <a:schemeClr val="bg1"/>
            </a:solidFill>
            <a:ln>
              <a:solidFill>
                <a:schemeClr val="tx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sz="1600" b="0" i="0" kern="1200">
                  <a:solidFill>
                    <a:schemeClr val="tx1"/>
                  </a:solidFill>
                  <a:effectLst/>
                  <a:latin typeface="Cambria Math" panose="02040503050406030204" pitchFamily="18" charset="0"/>
                  <a:ea typeface="+mn-ea"/>
                  <a:cs typeface="+mn-cs"/>
                </a:rPr>
                <a:t>𝐼𝑛𝑡𝑒𝑟𝑣𝑎𝑙 𝐸𝑠𝑡𝑖𝑚𝑎𝑡𝑖𝑜𝑛= </a:t>
              </a:r>
              <a:r>
                <a:rPr lang="en-US" sz="1600" b="0" kern="1200">
                  <a:solidFill>
                    <a:schemeClr val="tx1"/>
                  </a:solidFill>
                  <a:effectLst/>
                  <a:latin typeface="+mn-lt"/>
                  <a:ea typeface="+mn-ea"/>
                  <a:cs typeface="+mn-cs"/>
                </a:rPr>
                <a:t/>
              </a:r>
              <a:br>
                <a:rPr lang="en-US" sz="1600" b="0" kern="1200">
                  <a:solidFill>
                    <a:schemeClr val="tx1"/>
                  </a:solidFill>
                  <a:effectLst/>
                  <a:latin typeface="+mn-lt"/>
                  <a:ea typeface="+mn-ea"/>
                  <a:cs typeface="+mn-cs"/>
                </a:rPr>
              </a:br>
              <a:endParaRPr lang="en-US" sz="1600">
                <a:effectLst/>
              </a:endParaRPr>
            </a:p>
            <a:p>
              <a:r>
                <a:rPr lang="en-US" sz="1600" kern="1200">
                  <a:solidFill>
                    <a:schemeClr val="tx1"/>
                  </a:solidFill>
                  <a:effectLst/>
                  <a:latin typeface="+mn-lt"/>
                  <a:ea typeface="+mn-ea"/>
                  <a:cs typeface="+mn-cs"/>
                </a:rPr>
                <a:t>Point Estimate </a:t>
              </a:r>
              <a:r>
                <a:rPr lang="en-US" sz="1600" b="0" i="0" kern="1200">
                  <a:solidFill>
                    <a:schemeClr val="tx1"/>
                  </a:solidFill>
                  <a:effectLst/>
                  <a:latin typeface="Cambria Math" panose="02040503050406030204" pitchFamily="18" charset="0"/>
                  <a:ea typeface="+mn-ea"/>
                  <a:cs typeface="+mn-cs"/>
                </a:rPr>
                <a:t>  ±</a:t>
              </a:r>
              <a:r>
                <a:rPr lang="en-US" sz="1600" b="0" i="0" kern="1200">
                  <a:solidFill>
                    <a:schemeClr val="tx1"/>
                  </a:solidFill>
                  <a:effectLst/>
                  <a:latin typeface="+mn-lt"/>
                  <a:ea typeface="+mn-ea"/>
                  <a:cs typeface="+mn-cs"/>
                </a:rPr>
                <a:t>   Margin</a:t>
              </a:r>
              <a:r>
                <a:rPr lang="en-US" sz="1600" b="0" i="0" kern="1200" baseline="0">
                  <a:solidFill>
                    <a:schemeClr val="tx1"/>
                  </a:solidFill>
                  <a:effectLst/>
                  <a:latin typeface="+mn-lt"/>
                  <a:ea typeface="+mn-ea"/>
                  <a:cs typeface="+mn-cs"/>
                </a:rPr>
                <a:t> of Error =</a:t>
              </a:r>
            </a:p>
            <a:p>
              <a:endParaRPr lang="en-US" sz="1600" i="1">
                <a:solidFill>
                  <a:srgbClr val="000000"/>
                </a:solidFill>
                <a:latin typeface="Cambria Math" panose="02040503050406030204" pitchFamily="18" charset="0"/>
              </a:endParaRPr>
            </a:p>
            <a:p>
              <a:pPr/>
              <a:r>
                <a:rPr lang="en-US" sz="1600" i="0">
                  <a:solidFill>
                    <a:srgbClr val="000000"/>
                  </a:solidFill>
                  <a:latin typeface="Cambria Math"/>
                </a:rPr>
                <a:t>𝑥</a:t>
              </a:r>
              <a:r>
                <a:rPr lang="en-US" sz="1600" i="0">
                  <a:solidFill>
                    <a:srgbClr val="000000"/>
                  </a:solidFill>
                  <a:latin typeface="Cambria Math" panose="02040503050406030204" pitchFamily="18" charset="0"/>
                </a:rPr>
                <a:t> ̅_</a:t>
              </a:r>
              <a:r>
                <a:rPr lang="en-US" sz="1600" i="0">
                  <a:solidFill>
                    <a:srgbClr val="000000"/>
                  </a:solidFill>
                  <a:latin typeface="Cambria Math"/>
                </a:rPr>
                <a:t>1−𝑥</a:t>
              </a:r>
              <a:r>
                <a:rPr lang="en-US" sz="1600" i="0">
                  <a:solidFill>
                    <a:srgbClr val="000000"/>
                  </a:solidFill>
                  <a:latin typeface="Cambria Math" panose="02040503050406030204" pitchFamily="18" charset="0"/>
                </a:rPr>
                <a:t> ̅_</a:t>
              </a:r>
              <a:r>
                <a:rPr lang="en-US" sz="1600" i="0">
                  <a:solidFill>
                    <a:srgbClr val="000000"/>
                  </a:solidFill>
                  <a:latin typeface="Cambria Math"/>
                </a:rPr>
                <a:t>2</a:t>
              </a:r>
              <a:r>
                <a:rPr lang="en-US" sz="1600" i="0">
                  <a:solidFill>
                    <a:srgbClr val="000000"/>
                  </a:solidFill>
                  <a:latin typeface="Cambria Math"/>
                  <a:ea typeface="Cambria Math"/>
                </a:rPr>
                <a:t>±𝑡</a:t>
              </a:r>
              <a:r>
                <a:rPr lang="en-US" sz="1600" i="0">
                  <a:solidFill>
                    <a:srgbClr val="000000"/>
                  </a:solidFill>
                  <a:latin typeface="Cambria Math" panose="02040503050406030204" pitchFamily="18" charset="0"/>
                  <a:ea typeface="Cambria Math"/>
                </a:rPr>
                <a:t>_(</a:t>
              </a:r>
              <a:r>
                <a:rPr lang="en-US" sz="1600" i="0">
                  <a:solidFill>
                    <a:srgbClr val="000000"/>
                  </a:solidFill>
                  <a:latin typeface="Cambria Math"/>
                  <a:ea typeface="Cambria Math"/>
                </a:rPr>
                <a:t>𝛼/2</a:t>
              </a:r>
              <a:r>
                <a:rPr lang="en-US" sz="1600" i="0">
                  <a:solidFill>
                    <a:srgbClr val="000000"/>
                  </a:solidFill>
                  <a:latin typeface="Cambria Math" panose="02040503050406030204" pitchFamily="18" charset="0"/>
                  <a:ea typeface="Cambria Math"/>
                </a:rPr>
                <a:t>) </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panose="02040503050406030204" pitchFamily="18" charset="0"/>
                  <a:ea typeface="+mn-ea"/>
                  <a:cs typeface="+mn-cs"/>
                </a:rPr>
                <a:t>𝑠_</a:t>
              </a:r>
              <a:r>
                <a:rPr lang="en-US" sz="1800" i="0" kern="1200">
                  <a:solidFill>
                    <a:schemeClr val="tx1"/>
                  </a:solidFill>
                  <a:effectLst/>
                  <a:latin typeface="Cambria Math" panose="02040503050406030204" pitchFamily="18" charset="0"/>
                  <a:ea typeface="+mn-ea"/>
                  <a:cs typeface="+mn-cs"/>
                </a:rPr>
                <a:t>1^2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a:t>
              </a:r>
              <a:r>
                <a:rPr lang="en-US" sz="1600" i="0">
                  <a:solidFill>
                    <a:srgbClr val="000000"/>
                  </a:solidFill>
                  <a:latin typeface="Cambria Math" panose="02040503050406030204" pitchFamily="18" charset="0"/>
                </a:rPr>
                <a:t> </a:t>
              </a:r>
              <a:r>
                <a:rPr lang="en-US" sz="1600" i="0">
                  <a:solidFill>
                    <a:srgbClr val="000000"/>
                  </a:solidFill>
                  <a:latin typeface="Cambria Math"/>
                </a:rPr>
                <a:t>+</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panose="02040503050406030204" pitchFamily="18" charset="0"/>
                  <a:ea typeface="+mn-ea"/>
                  <a:cs typeface="+mn-cs"/>
                </a:rPr>
                <a:t>𝑠_2^</a:t>
              </a:r>
              <a:r>
                <a:rPr lang="en-US" sz="1800" i="0" kern="1200">
                  <a:solidFill>
                    <a:schemeClr val="tx1"/>
                  </a:solidFill>
                  <a:effectLst/>
                  <a:latin typeface="Cambria Math" panose="02040503050406030204" pitchFamily="18" charset="0"/>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a:t>
              </a:r>
              <a:r>
                <a:rPr lang="en-US" sz="1600" i="0">
                  <a:solidFill>
                    <a:srgbClr val="000000"/>
                  </a:solidFill>
                  <a:latin typeface="Cambria Math" panose="02040503050406030204" pitchFamily="18" charset="0"/>
                </a:rPr>
                <a:t> )</a:t>
              </a:r>
              <a:endParaRPr lang="en-US" sz="1600">
                <a:solidFill>
                  <a:srgbClr val="000000"/>
                </a:solidFill>
              </a:endParaRPr>
            </a:p>
          </xdr:txBody>
        </xdr:sp>
      </mc:Fallback>
    </mc:AlternateContent>
    <xdr:clientData/>
  </xdr:twoCellAnchor>
  <xdr:twoCellAnchor>
    <xdr:from>
      <xdr:col>10</xdr:col>
      <xdr:colOff>133522</xdr:colOff>
      <xdr:row>19</xdr:row>
      <xdr:rowOff>39368</xdr:rowOff>
    </xdr:from>
    <xdr:to>
      <xdr:col>16</xdr:col>
      <xdr:colOff>391474</xdr:colOff>
      <xdr:row>30</xdr:row>
      <xdr:rowOff>136712</xdr:rowOff>
    </xdr:to>
    <mc:AlternateContent xmlns:mc="http://schemas.openxmlformats.org/markup-compatibility/2006" xmlns:a14="http://schemas.microsoft.com/office/drawing/2010/main">
      <mc:Choice Requires="a14">
        <xdr:sp macro="" textlink="">
          <xdr:nvSpPr>
            <xdr:cNvPr id="3" name="TextBox 1"/>
            <xdr:cNvSpPr txBox="1"/>
          </xdr:nvSpPr>
          <xdr:spPr>
            <a:xfrm>
              <a:off x="8172622" y="3963668"/>
              <a:ext cx="3915552" cy="2192844"/>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kern="1200">
                  <a:solidFill>
                    <a:schemeClr val="tx1"/>
                  </a:solidFill>
                  <a:effectLst/>
                  <a:latin typeface="+mn-lt"/>
                  <a:ea typeface="+mn-ea"/>
                  <a:cs typeface="+mn-cs"/>
                </a:rPr>
                <a:t>Where the degrees of freedom for </a:t>
              </a:r>
              <a:r>
                <a:rPr lang="en-US" sz="1600" i="1" kern="1200">
                  <a:solidFill>
                    <a:schemeClr val="tx1"/>
                  </a:solidFill>
                  <a:effectLst/>
                  <a:latin typeface="+mn-lt"/>
                  <a:ea typeface="+mn-ea"/>
                  <a:cs typeface="+mn-cs"/>
                </a:rPr>
                <a:t>t</a:t>
              </a:r>
              <a:r>
                <a:rPr lang="en-US" sz="1600" i="1" kern="1200" baseline="-25000">
                  <a:solidFill>
                    <a:schemeClr val="tx1"/>
                  </a:solidFill>
                  <a:effectLst/>
                  <a:latin typeface="+mn-lt"/>
                  <a:ea typeface="+mn-ea"/>
                  <a:cs typeface="+mn-cs"/>
                </a:rPr>
                <a:t>a</a:t>
              </a:r>
              <a:r>
                <a:rPr lang="en-US" sz="1600" kern="1200" baseline="-25000">
                  <a:solidFill>
                    <a:schemeClr val="tx1"/>
                  </a:solidFill>
                  <a:effectLst/>
                  <a:latin typeface="+mn-lt"/>
                  <a:ea typeface="+mn-ea"/>
                  <a:cs typeface="+mn-cs"/>
                </a:rPr>
                <a:t>/2</a:t>
              </a:r>
              <a:r>
                <a:rPr lang="en-US" sz="1600" kern="1200">
                  <a:solidFill>
                    <a:schemeClr val="tx1"/>
                  </a:solidFill>
                  <a:effectLst/>
                  <a:latin typeface="+mn-lt"/>
                  <a:ea typeface="+mn-ea"/>
                  <a:cs typeface="+mn-cs"/>
                </a:rPr>
                <a:t> are:</a:t>
              </a:r>
              <a:endParaRPr lang="en-US" sz="1600">
                <a:effectLst/>
              </a:endParaRPr>
            </a:p>
            <a:p>
              <a:endParaRPr lang="en-US" sz="1600" i="1">
                <a:solidFill>
                  <a:srgbClr val="000000"/>
                </a:solidFill>
                <a:latin typeface="Cambria Math"/>
              </a:endParaRPr>
            </a:p>
            <a:p>
              <a:pPr/>
              <a14:m>
                <m:oMathPara xmlns:m="http://schemas.openxmlformats.org/officeDocument/2006/math">
                  <m:oMathParaPr>
                    <m:jc m:val="centerGroup"/>
                  </m:oMathParaPr>
                  <m:oMath xmlns:m="http://schemas.openxmlformats.org/officeDocument/2006/math">
                    <m:r>
                      <a:rPr lang="en-US" sz="1600" i="1">
                        <a:solidFill>
                          <a:srgbClr val="000000"/>
                        </a:solidFill>
                        <a:latin typeface="Cambria Math"/>
                      </a:rPr>
                      <m:t>𝑑𝑓</m:t>
                    </m:r>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600" i="1">
                                <a:solidFill>
                                  <a:srgbClr val="000000"/>
                                </a:solidFill>
                                <a:latin typeface="Cambria Math" panose="02040503050406030204" pitchFamily="18" charset="0"/>
                              </a:rPr>
                            </m:ctrlPr>
                          </m:sSupPr>
                          <m:e>
                            <m:d>
                              <m:dPr>
                                <m:begChr m:val="["/>
                                <m:endChr m:val="]"/>
                                <m:ctrlPr>
                                  <a:rPr lang="en-US" sz="1600" i="1">
                                    <a:solidFill>
                                      <a:srgbClr val="000000"/>
                                    </a:solidFill>
                                    <a:latin typeface="Cambria Math" panose="02040503050406030204" pitchFamily="18" charset="0"/>
                                  </a:rPr>
                                </m:ctrlPr>
                              </m:dPr>
                              <m:e>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i="1" kern="1200">
                                            <a:solidFill>
                                              <a:schemeClr val="tx1"/>
                                            </a:solidFill>
                                            <a:effectLst/>
                                            <a:latin typeface="Cambria Math" panose="02040503050406030204" pitchFamily="18" charset="0"/>
                                            <a:ea typeface="+mn-ea"/>
                                            <a:cs typeface="+mn-cs"/>
                                          </a:rPr>
                                          <m:t>1</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b="0" i="1" kern="1200">
                                            <a:solidFill>
                                              <a:schemeClr val="tx1"/>
                                            </a:solidFill>
                                            <a:effectLst/>
                                            <a:latin typeface="Cambria Math" panose="02040503050406030204" pitchFamily="18" charset="0"/>
                                            <a:ea typeface="+mn-ea"/>
                                            <a:cs typeface="+mn-cs"/>
                                          </a:rPr>
                                          <m:t>2</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den>
                                </m:f>
                              </m:e>
                            </m:d>
                          </m:e>
                          <m:sup>
                            <m:r>
                              <a:rPr lang="en-US" sz="1600" i="1">
                                <a:solidFill>
                                  <a:srgbClr val="000000"/>
                                </a:solidFill>
                                <a:latin typeface="Cambria Math"/>
                              </a:rPr>
                              <m:t>2</m:t>
                            </m:r>
                          </m:sup>
                        </m:sSup>
                      </m:num>
                      <m:den>
                        <m:f>
                          <m:fPr>
                            <m:ctrlPr>
                              <a:rPr lang="en-US" sz="1600" i="1">
                                <a:solidFill>
                                  <a:srgbClr val="000000"/>
                                </a:solidFill>
                                <a:latin typeface="Cambria Math" panose="02040503050406030204" pitchFamily="18" charset="0"/>
                              </a:rPr>
                            </m:ctrlPr>
                          </m:fPr>
                          <m:num>
                            <m:sSup>
                              <m:sSupPr>
                                <m:ctrlPr>
                                  <a:rPr lang="en-US" sz="1800" i="1" kern="1200">
                                    <a:solidFill>
                                      <a:schemeClr val="tx1"/>
                                    </a:solidFill>
                                    <a:effectLst/>
                                    <a:latin typeface="Cambria Math" panose="02040503050406030204" pitchFamily="18" charset="0"/>
                                    <a:ea typeface="+mn-ea"/>
                                    <a:cs typeface="+mn-cs"/>
                                  </a:rPr>
                                </m:ctrlPr>
                              </m:sSupPr>
                              <m:e>
                                <m:d>
                                  <m:dPr>
                                    <m:begChr m:val="["/>
                                    <m:endChr m:val="]"/>
                                    <m:ctrlPr>
                                      <a:rPr lang="en-US" sz="1800" i="1" kern="1200">
                                        <a:solidFill>
                                          <a:schemeClr val="tx1"/>
                                        </a:solidFill>
                                        <a:effectLst/>
                                        <a:latin typeface="Cambria Math" panose="02040503050406030204" pitchFamily="18" charset="0"/>
                                        <a:ea typeface="+mn-ea"/>
                                        <a:cs typeface="+mn-cs"/>
                                      </a:rPr>
                                    </m:ctrlPr>
                                  </m:dPr>
                                  <m:e>
                                    <m:f>
                                      <m:fPr>
                                        <m:ctrlPr>
                                          <a:rPr lang="en-US" sz="1800" i="1" kern="1200">
                                            <a:solidFill>
                                              <a:schemeClr val="tx1"/>
                                            </a:solidFill>
                                            <a:effectLst/>
                                            <a:latin typeface="Cambria Math" panose="02040503050406030204" pitchFamily="18" charset="0"/>
                                            <a:ea typeface="+mn-ea"/>
                                            <a:cs typeface="+mn-cs"/>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i="1" kern="1200">
                                                <a:solidFill>
                                                  <a:schemeClr val="tx1"/>
                                                </a:solidFill>
                                                <a:effectLst/>
                                                <a:latin typeface="Cambria Math" panose="02040503050406030204" pitchFamily="18" charset="0"/>
                                                <a:ea typeface="+mn-ea"/>
                                                <a:cs typeface="+mn-cs"/>
                                              </a:rPr>
                                              <m:t>1</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800" i="1" kern="1200">
                                                <a:solidFill>
                                                  <a:schemeClr val="tx1"/>
                                                </a:solidFill>
                                                <a:effectLst/>
                                                <a:latin typeface="Cambria Math" panose="02040503050406030204" pitchFamily="18" charset="0"/>
                                                <a:ea typeface="+mn-ea"/>
                                                <a:cs typeface="+mn-cs"/>
                                              </a:rPr>
                                            </m:ctrlPr>
                                          </m:sSubPr>
                                          <m:e>
                                            <m:r>
                                              <a:rPr lang="en-US" sz="1800" i="1" kern="1200">
                                                <a:solidFill>
                                                  <a:schemeClr val="tx1"/>
                                                </a:solidFill>
                                                <a:effectLst/>
                                                <a:latin typeface="Cambria Math" panose="02040503050406030204" pitchFamily="18" charset="0"/>
                                                <a:ea typeface="+mn-ea"/>
                                                <a:cs typeface="+mn-cs"/>
                                              </a:rPr>
                                              <m:t>𝑛</m:t>
                                            </m:r>
                                          </m:e>
                                          <m:sub>
                                            <m:r>
                                              <a:rPr lang="en-US" sz="1800" i="1" kern="1200">
                                                <a:solidFill>
                                                  <a:schemeClr val="tx1"/>
                                                </a:solidFill>
                                                <a:effectLst/>
                                                <a:latin typeface="Cambria Math" panose="02040503050406030204" pitchFamily="18" charset="0"/>
                                                <a:ea typeface="+mn-ea"/>
                                                <a:cs typeface="+mn-cs"/>
                                              </a:rPr>
                                              <m:t>1</m:t>
                                            </m:r>
                                          </m:sub>
                                        </m:sSub>
                                      </m:den>
                                    </m:f>
                                  </m:e>
                                </m:d>
                              </m:e>
                              <m:sup>
                                <m:r>
                                  <a:rPr lang="en-US" sz="1800" i="1" kern="1200">
                                    <a:solidFill>
                                      <a:schemeClr val="tx1"/>
                                    </a:solidFill>
                                    <a:effectLst/>
                                    <a:latin typeface="Cambria Math" panose="02040503050406030204" pitchFamily="18" charset="0"/>
                                    <a:ea typeface="+mn-ea"/>
                                    <a:cs typeface="+mn-cs"/>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r>
                              <a:rPr lang="en-US" sz="1600" i="1">
                                <a:solidFill>
                                  <a:srgbClr val="000000"/>
                                </a:solidFill>
                                <a:latin typeface="Cambria Math"/>
                              </a:rPr>
                              <m:t>−1</m:t>
                            </m:r>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800" i="1" kern="1200">
                                    <a:solidFill>
                                      <a:schemeClr val="tx1"/>
                                    </a:solidFill>
                                    <a:effectLst/>
                                    <a:latin typeface="Cambria Math" panose="02040503050406030204" pitchFamily="18" charset="0"/>
                                    <a:ea typeface="+mn-ea"/>
                                    <a:cs typeface="+mn-cs"/>
                                  </a:rPr>
                                </m:ctrlPr>
                              </m:sSupPr>
                              <m:e>
                                <m:d>
                                  <m:dPr>
                                    <m:begChr m:val="["/>
                                    <m:endChr m:val="]"/>
                                    <m:ctrlPr>
                                      <a:rPr lang="en-US" sz="1800" i="1" kern="1200">
                                        <a:solidFill>
                                          <a:schemeClr val="tx1"/>
                                        </a:solidFill>
                                        <a:effectLst/>
                                        <a:latin typeface="Cambria Math" panose="02040503050406030204" pitchFamily="18" charset="0"/>
                                        <a:ea typeface="+mn-ea"/>
                                        <a:cs typeface="+mn-cs"/>
                                      </a:rPr>
                                    </m:ctrlPr>
                                  </m:dPr>
                                  <m:e>
                                    <m:f>
                                      <m:fPr>
                                        <m:ctrlPr>
                                          <a:rPr lang="en-US" sz="1800" i="1" kern="1200">
                                            <a:solidFill>
                                              <a:schemeClr val="tx1"/>
                                            </a:solidFill>
                                            <a:effectLst/>
                                            <a:latin typeface="Cambria Math" panose="02040503050406030204" pitchFamily="18" charset="0"/>
                                            <a:ea typeface="+mn-ea"/>
                                            <a:cs typeface="+mn-cs"/>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b="0" i="1" kern="1200">
                                                <a:solidFill>
                                                  <a:schemeClr val="tx1"/>
                                                </a:solidFill>
                                                <a:effectLst/>
                                                <a:latin typeface="Cambria Math" panose="02040503050406030204" pitchFamily="18" charset="0"/>
                                                <a:ea typeface="+mn-ea"/>
                                                <a:cs typeface="+mn-cs"/>
                                              </a:rPr>
                                              <m:t>2</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800" i="1" kern="1200">
                                                <a:solidFill>
                                                  <a:schemeClr val="tx1"/>
                                                </a:solidFill>
                                                <a:effectLst/>
                                                <a:latin typeface="Cambria Math" panose="02040503050406030204" pitchFamily="18" charset="0"/>
                                                <a:ea typeface="+mn-ea"/>
                                                <a:cs typeface="+mn-cs"/>
                                              </a:rPr>
                                            </m:ctrlPr>
                                          </m:sSubPr>
                                          <m:e>
                                            <m:r>
                                              <a:rPr lang="en-US" sz="1800" i="1" kern="1200">
                                                <a:solidFill>
                                                  <a:schemeClr val="tx1"/>
                                                </a:solidFill>
                                                <a:effectLst/>
                                                <a:latin typeface="Cambria Math" panose="02040503050406030204" pitchFamily="18" charset="0"/>
                                                <a:ea typeface="+mn-ea"/>
                                                <a:cs typeface="+mn-cs"/>
                                              </a:rPr>
                                              <m:t>𝑛</m:t>
                                            </m:r>
                                          </m:e>
                                          <m:sub>
                                            <m:r>
                                              <a:rPr lang="en-US" sz="1800" i="1" kern="1200">
                                                <a:solidFill>
                                                  <a:schemeClr val="tx1"/>
                                                </a:solidFill>
                                                <a:effectLst/>
                                                <a:latin typeface="Cambria Math" panose="02040503050406030204" pitchFamily="18" charset="0"/>
                                                <a:ea typeface="+mn-ea"/>
                                                <a:cs typeface="+mn-cs"/>
                                              </a:rPr>
                                              <m:t>2</m:t>
                                            </m:r>
                                          </m:sub>
                                        </m:sSub>
                                      </m:den>
                                    </m:f>
                                  </m:e>
                                </m:d>
                              </m:e>
                              <m:sup>
                                <m:r>
                                  <a:rPr lang="en-US" sz="1800" i="1" kern="1200">
                                    <a:solidFill>
                                      <a:schemeClr val="tx1"/>
                                    </a:solidFill>
                                    <a:effectLst/>
                                    <a:latin typeface="Cambria Math" panose="02040503050406030204" pitchFamily="18" charset="0"/>
                                    <a:ea typeface="+mn-ea"/>
                                    <a:cs typeface="+mn-cs"/>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r>
                              <a:rPr lang="en-US" sz="1600" i="1">
                                <a:solidFill>
                                  <a:srgbClr val="000000"/>
                                </a:solidFill>
                                <a:latin typeface="Cambria Math"/>
                              </a:rPr>
                              <m:t>−1</m:t>
                            </m:r>
                          </m:den>
                        </m:f>
                      </m:den>
                    </m:f>
                  </m:oMath>
                </m:oMathPara>
              </a14:m>
              <a:endParaRPr lang="en-US" sz="1600">
                <a:solidFill>
                  <a:srgbClr val="000000"/>
                </a:solidFill>
              </a:endParaRPr>
            </a:p>
          </xdr:txBody>
        </xdr:sp>
      </mc:Choice>
      <mc:Fallback xmlns="">
        <xdr:sp macro="" textlink="">
          <xdr:nvSpPr>
            <xdr:cNvPr id="3" name="TextBox 1"/>
            <xdr:cNvSpPr txBox="1"/>
          </xdr:nvSpPr>
          <xdr:spPr>
            <a:xfrm>
              <a:off x="8172622" y="3963668"/>
              <a:ext cx="3915552" cy="2192844"/>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kern="1200">
                  <a:solidFill>
                    <a:schemeClr val="tx1"/>
                  </a:solidFill>
                  <a:effectLst/>
                  <a:latin typeface="+mn-lt"/>
                  <a:ea typeface="+mn-ea"/>
                  <a:cs typeface="+mn-cs"/>
                </a:rPr>
                <a:t>Where the degrees of freedom for </a:t>
              </a:r>
              <a:r>
                <a:rPr lang="en-US" sz="1600" i="1" kern="1200">
                  <a:solidFill>
                    <a:schemeClr val="tx1"/>
                  </a:solidFill>
                  <a:effectLst/>
                  <a:latin typeface="+mn-lt"/>
                  <a:ea typeface="+mn-ea"/>
                  <a:cs typeface="+mn-cs"/>
                </a:rPr>
                <a:t>t</a:t>
              </a:r>
              <a:r>
                <a:rPr lang="en-US" sz="1600" i="1" kern="1200" baseline="-25000">
                  <a:solidFill>
                    <a:schemeClr val="tx1"/>
                  </a:solidFill>
                  <a:effectLst/>
                  <a:latin typeface="+mn-lt"/>
                  <a:ea typeface="+mn-ea"/>
                  <a:cs typeface="+mn-cs"/>
                </a:rPr>
                <a:t>a</a:t>
              </a:r>
              <a:r>
                <a:rPr lang="en-US" sz="1600" kern="1200" baseline="-25000">
                  <a:solidFill>
                    <a:schemeClr val="tx1"/>
                  </a:solidFill>
                  <a:effectLst/>
                  <a:latin typeface="+mn-lt"/>
                  <a:ea typeface="+mn-ea"/>
                  <a:cs typeface="+mn-cs"/>
                </a:rPr>
                <a:t>/2</a:t>
              </a:r>
              <a:r>
                <a:rPr lang="en-US" sz="1600" kern="1200">
                  <a:solidFill>
                    <a:schemeClr val="tx1"/>
                  </a:solidFill>
                  <a:effectLst/>
                  <a:latin typeface="+mn-lt"/>
                  <a:ea typeface="+mn-ea"/>
                  <a:cs typeface="+mn-cs"/>
                </a:rPr>
                <a:t> are:</a:t>
              </a:r>
              <a:endParaRPr lang="en-US" sz="1600">
                <a:effectLst/>
              </a:endParaRPr>
            </a:p>
            <a:p>
              <a:endParaRPr lang="en-US" sz="1600" i="1">
                <a:solidFill>
                  <a:srgbClr val="000000"/>
                </a:solidFill>
                <a:latin typeface="Cambria Math"/>
              </a:endParaRPr>
            </a:p>
            <a:p>
              <a:pPr/>
              <a:r>
                <a:rPr lang="en-US" sz="1600" i="0">
                  <a:solidFill>
                    <a:srgbClr val="000000"/>
                  </a:solidFill>
                  <a:latin typeface="Cambria Math"/>
                </a:rPr>
                <a:t>𝑑𝑓=</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panose="02040503050406030204" pitchFamily="18" charset="0"/>
                  <a:ea typeface="+mn-ea"/>
                  <a:cs typeface="+mn-cs"/>
                </a:rPr>
                <a:t>𝑠_</a:t>
              </a:r>
              <a:r>
                <a:rPr lang="en-US" sz="1800" i="0" kern="1200">
                  <a:solidFill>
                    <a:schemeClr val="tx1"/>
                  </a:solidFill>
                  <a:effectLst/>
                  <a:latin typeface="Cambria Math" panose="02040503050406030204" pitchFamily="18" charset="0"/>
                  <a:ea typeface="+mn-ea"/>
                  <a:cs typeface="+mn-cs"/>
                </a:rPr>
                <a:t>1^2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a:t>
              </a:r>
              <a:r>
                <a:rPr lang="en-US" sz="1600" i="0">
                  <a:solidFill>
                    <a:srgbClr val="000000"/>
                  </a:solidFill>
                  <a:latin typeface="Cambria Math" panose="02040503050406030204" pitchFamily="18" charset="0"/>
                </a:rPr>
                <a:t> </a:t>
              </a:r>
              <a:r>
                <a:rPr lang="en-US" sz="1600" i="0">
                  <a:solidFill>
                    <a:srgbClr val="000000"/>
                  </a:solidFill>
                  <a:latin typeface="Cambria Math"/>
                </a:rPr>
                <a:t>+</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panose="02040503050406030204" pitchFamily="18" charset="0"/>
                  <a:ea typeface="+mn-ea"/>
                  <a:cs typeface="+mn-cs"/>
                </a:rPr>
                <a:t>𝑠_2^</a:t>
              </a:r>
              <a:r>
                <a:rPr lang="en-US" sz="1800" i="0" kern="1200">
                  <a:solidFill>
                    <a:schemeClr val="tx1"/>
                  </a:solidFill>
                  <a:effectLst/>
                  <a:latin typeface="Cambria Math" panose="02040503050406030204" pitchFamily="18" charset="0"/>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a:t>
              </a:r>
              <a:r>
                <a:rPr lang="en-US" sz="1600" i="0">
                  <a:solidFill>
                    <a:srgbClr val="000000"/>
                  </a:solidFill>
                  <a:latin typeface="Cambria Math" panose="02040503050406030204" pitchFamily="18" charset="0"/>
                </a:rPr>
                <a:t> ]^</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800" i="0" kern="1200">
                  <a:solidFill>
                    <a:schemeClr val="tx1"/>
                  </a:solidFill>
                  <a:effectLst/>
                  <a:latin typeface="Cambria Math" panose="02040503050406030204" pitchFamily="18" charset="0"/>
                  <a:ea typeface="+mn-ea"/>
                  <a:cs typeface="+mn-cs"/>
                </a:rPr>
                <a:t>[(</a:t>
              </a:r>
              <a:r>
                <a:rPr lang="en-US" sz="1800" b="0" i="0" kern="1200">
                  <a:solidFill>
                    <a:schemeClr val="tx1"/>
                  </a:solidFill>
                  <a:effectLst/>
                  <a:latin typeface="Cambria Math" panose="02040503050406030204" pitchFamily="18" charset="0"/>
                  <a:ea typeface="+mn-ea"/>
                  <a:cs typeface="+mn-cs"/>
                </a:rPr>
                <a:t>𝑠_</a:t>
              </a:r>
              <a:r>
                <a:rPr lang="en-US" sz="1800" i="0" kern="1200">
                  <a:solidFill>
                    <a:schemeClr val="tx1"/>
                  </a:solidFill>
                  <a:effectLst/>
                  <a:latin typeface="Cambria Math" panose="02040503050406030204" pitchFamily="18" charset="0"/>
                  <a:ea typeface="+mn-ea"/>
                  <a:cs typeface="+mn-cs"/>
                </a:rPr>
                <a:t>1^2)/𝑛_1 ]^2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1−1</a:t>
              </a:r>
              <a:r>
                <a:rPr lang="en-US" sz="1600" i="0">
                  <a:solidFill>
                    <a:srgbClr val="000000"/>
                  </a:solidFill>
                  <a:latin typeface="Cambria Math" panose="02040503050406030204" pitchFamily="18" charset="0"/>
                </a:rPr>
                <a:t>)</a:t>
              </a:r>
              <a:r>
                <a:rPr lang="en-US" sz="1600" i="0">
                  <a:solidFill>
                    <a:srgbClr val="000000"/>
                  </a:solidFill>
                  <a:latin typeface="Cambria Math"/>
                </a:rPr>
                <a:t>+</a:t>
              </a:r>
              <a:r>
                <a:rPr lang="en-US" sz="1800" i="0" kern="1200">
                  <a:solidFill>
                    <a:schemeClr val="tx1"/>
                  </a:solidFill>
                  <a:effectLst/>
                  <a:latin typeface="Cambria Math" panose="02040503050406030204" pitchFamily="18" charset="0"/>
                  <a:ea typeface="+mn-ea"/>
                  <a:cs typeface="+mn-cs"/>
                </a:rPr>
                <a:t>[(</a:t>
              </a:r>
              <a:r>
                <a:rPr lang="en-US" sz="1800" b="0" i="0" kern="1200">
                  <a:solidFill>
                    <a:schemeClr val="tx1"/>
                  </a:solidFill>
                  <a:effectLst/>
                  <a:latin typeface="Cambria Math" panose="02040503050406030204" pitchFamily="18" charset="0"/>
                  <a:ea typeface="+mn-ea"/>
                  <a:cs typeface="+mn-cs"/>
                </a:rPr>
                <a:t>𝑠_2^</a:t>
              </a:r>
              <a:r>
                <a:rPr lang="en-US" sz="1800" i="0" kern="1200">
                  <a:solidFill>
                    <a:schemeClr val="tx1"/>
                  </a:solidFill>
                  <a:effectLst/>
                  <a:latin typeface="Cambria Math" panose="02040503050406030204" pitchFamily="18" charset="0"/>
                  <a:ea typeface="+mn-ea"/>
                  <a:cs typeface="+mn-cs"/>
                </a:rPr>
                <a:t>2)/𝑛_2 ]^2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2−1</a:t>
              </a:r>
              <a:r>
                <a:rPr lang="en-US" sz="1600" i="0">
                  <a:solidFill>
                    <a:srgbClr val="000000"/>
                  </a:solidFill>
                  <a:latin typeface="Cambria Math" panose="02040503050406030204" pitchFamily="18" charset="0"/>
                </a:rPr>
                <a:t>))</a:t>
              </a:r>
              <a:endParaRPr lang="en-US" sz="1600">
                <a:solidFill>
                  <a:srgbClr val="000000"/>
                </a:solidFill>
              </a:endParaRPr>
            </a:p>
          </xdr:txBody>
        </xdr:sp>
      </mc:Fallback>
    </mc:AlternateContent>
    <xdr:clientData/>
  </xdr:twoCellAnchor>
  <xdr:oneCellAnchor>
    <xdr:from>
      <xdr:col>10</xdr:col>
      <xdr:colOff>16765</xdr:colOff>
      <xdr:row>0</xdr:row>
      <xdr:rowOff>161925</xdr:rowOff>
    </xdr:from>
    <xdr:ext cx="3002055" cy="347018"/>
    <mc:AlternateContent xmlns:mc="http://schemas.openxmlformats.org/markup-compatibility/2006" xmlns:a14="http://schemas.microsoft.com/office/drawing/2010/main">
      <mc:Choice Requires="a14">
        <xdr:sp macro="" textlink="">
          <xdr:nvSpPr>
            <xdr:cNvPr id="4" name="TextBox 3"/>
            <xdr:cNvSpPr txBox="1"/>
          </xdr:nvSpPr>
          <xdr:spPr>
            <a:xfrm>
              <a:off x="8055865" y="161925"/>
              <a:ext cx="3002055" cy="3470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acc>
                    <m:accPr>
                      <m:chr m:val="̅"/>
                      <m:ctrlPr>
                        <a:rPr lang="en-US" sz="1600" i="1">
                          <a:latin typeface="Cambria Math" panose="02040503050406030204" pitchFamily="18" charset="0"/>
                        </a:rPr>
                      </m:ctrlPr>
                    </m:accPr>
                    <m:e>
                      <m:r>
                        <a:rPr lang="en-US" sz="1600" b="0" i="1">
                          <a:latin typeface="Cambria Math"/>
                        </a:rPr>
                        <m:t>𝑋</m:t>
                      </m:r>
                    </m:e>
                  </m:acc>
                </m:oMath>
              </a14:m>
              <a:r>
                <a:rPr lang="en-US" sz="1600" baseline="-25000">
                  <a:latin typeface="+mn-lt"/>
                </a:rPr>
                <a:t>1 </a:t>
              </a:r>
              <a:r>
                <a:rPr lang="en-US" sz="1600" baseline="0">
                  <a:latin typeface="+mn-lt"/>
                </a:rPr>
                <a:t>- </a:t>
              </a:r>
              <a14:m>
                <m:oMath xmlns:m="http://schemas.openxmlformats.org/officeDocument/2006/math">
                  <m:acc>
                    <m:accPr>
                      <m:chr m:val="̅"/>
                      <m:ctrlPr>
                        <a:rPr lang="en-US" sz="1600" i="1">
                          <a:solidFill>
                            <a:schemeClr val="tx1"/>
                          </a:solidFill>
                          <a:effectLst/>
                          <a:latin typeface="Cambria Math" panose="02040503050406030204" pitchFamily="18" charset="0"/>
                          <a:ea typeface="+mn-ea"/>
                          <a:cs typeface="+mn-cs"/>
                        </a:rPr>
                      </m:ctrlPr>
                    </m:accPr>
                    <m:e>
                      <m:r>
                        <a:rPr lang="en-US" sz="1600" b="0" i="1">
                          <a:solidFill>
                            <a:schemeClr val="tx1"/>
                          </a:solidFill>
                          <a:effectLst/>
                          <a:latin typeface="Cambria Math"/>
                          <a:ea typeface="+mn-ea"/>
                          <a:cs typeface="+mn-cs"/>
                        </a:rPr>
                        <m:t>𝑋</m:t>
                      </m:r>
                    </m:e>
                  </m:acc>
                </m:oMath>
              </a14:m>
              <a:r>
                <a:rPr lang="en-US" sz="1600" baseline="-25000">
                  <a:solidFill>
                    <a:schemeClr val="tx1"/>
                  </a:solidFill>
                  <a:effectLst/>
                  <a:latin typeface="+mn-lt"/>
                  <a:ea typeface="+mn-ea"/>
                  <a:cs typeface="+mn-cs"/>
                </a:rPr>
                <a:t>2</a:t>
              </a:r>
              <a:r>
                <a:rPr lang="en-US" sz="1600" baseline="0">
                  <a:solidFill>
                    <a:schemeClr val="tx1"/>
                  </a:solidFill>
                  <a:effectLst/>
                  <a:latin typeface="+mn-lt"/>
                  <a:ea typeface="+mn-ea"/>
                  <a:cs typeface="+mn-cs"/>
                </a:rPr>
                <a:t>= Point Estimate of </a:t>
              </a:r>
              <a14:m>
                <m:oMath xmlns:m="http://schemas.openxmlformats.org/officeDocument/2006/math">
                  <m:r>
                    <a:rPr lang="en-US" sz="1600" i="1" baseline="0">
                      <a:solidFill>
                        <a:schemeClr val="tx1"/>
                      </a:solidFill>
                      <a:effectLst/>
                      <a:latin typeface="Cambria Math"/>
                      <a:ea typeface="Cambria Math"/>
                      <a:cs typeface="+mn-cs"/>
                    </a:rPr>
                    <m:t>𝜇</m:t>
                  </m:r>
                </m:oMath>
              </a14:m>
              <a:r>
                <a:rPr lang="en-US" sz="1600" baseline="-25000">
                  <a:solidFill>
                    <a:schemeClr val="tx1"/>
                  </a:solidFill>
                  <a:effectLst/>
                  <a:latin typeface="+mn-lt"/>
                  <a:ea typeface="+mn-ea"/>
                  <a:cs typeface="+mn-cs"/>
                </a:rPr>
                <a:t>1</a:t>
              </a:r>
              <a:r>
                <a:rPr lang="en-US" sz="1600" baseline="0">
                  <a:solidFill>
                    <a:schemeClr val="tx1"/>
                  </a:solidFill>
                  <a:effectLst/>
                  <a:latin typeface="+mn-lt"/>
                  <a:ea typeface="+mn-ea"/>
                  <a:cs typeface="+mn-cs"/>
                </a:rPr>
                <a:t> - </a:t>
              </a:r>
              <a14:m>
                <m:oMath xmlns:m="http://schemas.openxmlformats.org/officeDocument/2006/math">
                  <m:r>
                    <a:rPr lang="en-US" sz="1600" i="1" baseline="0">
                      <a:solidFill>
                        <a:schemeClr val="tx1"/>
                      </a:solidFill>
                      <a:effectLst/>
                      <a:latin typeface="Cambria Math"/>
                      <a:ea typeface="+mn-ea"/>
                      <a:cs typeface="+mn-cs"/>
                    </a:rPr>
                    <m:t>𝜇</m:t>
                  </m:r>
                </m:oMath>
              </a14:m>
              <a:r>
                <a:rPr lang="en-US" sz="1600" baseline="-25000">
                  <a:solidFill>
                    <a:schemeClr val="tx1"/>
                  </a:solidFill>
                  <a:effectLst/>
                  <a:latin typeface="+mn-lt"/>
                  <a:ea typeface="+mn-ea"/>
                  <a:cs typeface="+mn-cs"/>
                </a:rPr>
                <a:t>2</a:t>
              </a:r>
              <a:endParaRPr lang="en-US" sz="1600" baseline="-25000">
                <a:latin typeface="+mn-lt"/>
              </a:endParaRPr>
            </a:p>
          </xdr:txBody>
        </xdr:sp>
      </mc:Choice>
      <mc:Fallback xmlns="">
        <xdr:sp macro="" textlink="">
          <xdr:nvSpPr>
            <xdr:cNvPr id="4" name="TextBox 3"/>
            <xdr:cNvSpPr txBox="1"/>
          </xdr:nvSpPr>
          <xdr:spPr>
            <a:xfrm>
              <a:off x="8055865" y="161925"/>
              <a:ext cx="3002055" cy="3470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0" i="0">
                  <a:latin typeface="Cambria Math"/>
                </a:rPr>
                <a:t>𝑋</a:t>
              </a:r>
              <a:r>
                <a:rPr lang="en-US" sz="1600" b="0" i="0">
                  <a:latin typeface="Cambria Math" panose="02040503050406030204" pitchFamily="18" charset="0"/>
                </a:rPr>
                <a:t> ̅</a:t>
              </a:r>
              <a:r>
                <a:rPr lang="en-US" sz="1600" baseline="-25000">
                  <a:latin typeface="+mn-lt"/>
                </a:rPr>
                <a:t>1 </a:t>
              </a:r>
              <a:r>
                <a:rPr lang="en-US" sz="1600" baseline="0">
                  <a:latin typeface="+mn-lt"/>
                </a:rPr>
                <a:t>- </a:t>
              </a:r>
              <a:r>
                <a:rPr lang="en-US" sz="1600" b="0" i="0">
                  <a:solidFill>
                    <a:schemeClr val="tx1"/>
                  </a:solidFill>
                  <a:effectLst/>
                  <a:latin typeface="Cambria Math"/>
                  <a:ea typeface="+mn-ea"/>
                  <a:cs typeface="+mn-cs"/>
                </a:rPr>
                <a:t>𝑋</a:t>
              </a:r>
              <a:r>
                <a:rPr lang="en-US" sz="1600" b="0" i="0">
                  <a:solidFill>
                    <a:schemeClr val="tx1"/>
                  </a:solidFill>
                  <a:effectLst/>
                  <a:latin typeface="Cambria Math" panose="02040503050406030204" pitchFamily="18" charset="0"/>
                  <a:ea typeface="+mn-ea"/>
                  <a:cs typeface="+mn-cs"/>
                </a:rPr>
                <a:t> ̅</a:t>
              </a:r>
              <a:r>
                <a:rPr lang="en-US" sz="1600" baseline="-25000">
                  <a:solidFill>
                    <a:schemeClr val="tx1"/>
                  </a:solidFill>
                  <a:effectLst/>
                  <a:latin typeface="+mn-lt"/>
                  <a:ea typeface="+mn-ea"/>
                  <a:cs typeface="+mn-cs"/>
                </a:rPr>
                <a:t>2</a:t>
              </a:r>
              <a:r>
                <a:rPr lang="en-US" sz="1600" baseline="0">
                  <a:solidFill>
                    <a:schemeClr val="tx1"/>
                  </a:solidFill>
                  <a:effectLst/>
                  <a:latin typeface="+mn-lt"/>
                  <a:ea typeface="+mn-ea"/>
                  <a:cs typeface="+mn-cs"/>
                </a:rPr>
                <a:t>= Point Estimate of </a:t>
              </a:r>
              <a:r>
                <a:rPr lang="en-US" sz="1600" i="0" baseline="0">
                  <a:solidFill>
                    <a:schemeClr val="tx1"/>
                  </a:solidFill>
                  <a:effectLst/>
                  <a:latin typeface="Cambria Math"/>
                  <a:ea typeface="Cambria Math"/>
                  <a:cs typeface="+mn-cs"/>
                </a:rPr>
                <a:t>𝜇</a:t>
              </a:r>
              <a:r>
                <a:rPr lang="en-US" sz="1600" baseline="-25000">
                  <a:solidFill>
                    <a:schemeClr val="tx1"/>
                  </a:solidFill>
                  <a:effectLst/>
                  <a:latin typeface="+mn-lt"/>
                  <a:ea typeface="+mn-ea"/>
                  <a:cs typeface="+mn-cs"/>
                </a:rPr>
                <a:t>1</a:t>
              </a:r>
              <a:r>
                <a:rPr lang="en-US" sz="1600" baseline="0">
                  <a:solidFill>
                    <a:schemeClr val="tx1"/>
                  </a:solidFill>
                  <a:effectLst/>
                  <a:latin typeface="+mn-lt"/>
                  <a:ea typeface="+mn-ea"/>
                  <a:cs typeface="+mn-cs"/>
                </a:rPr>
                <a:t> - </a:t>
              </a:r>
              <a:r>
                <a:rPr lang="en-US" sz="1600" i="0" baseline="0">
                  <a:solidFill>
                    <a:schemeClr val="tx1"/>
                  </a:solidFill>
                  <a:effectLst/>
                  <a:latin typeface="Cambria Math"/>
                  <a:ea typeface="+mn-ea"/>
                  <a:cs typeface="+mn-cs"/>
                </a:rPr>
                <a:t>𝜇</a:t>
              </a:r>
              <a:r>
                <a:rPr lang="en-US" sz="1600" baseline="-25000">
                  <a:solidFill>
                    <a:schemeClr val="tx1"/>
                  </a:solidFill>
                  <a:effectLst/>
                  <a:latin typeface="+mn-lt"/>
                  <a:ea typeface="+mn-ea"/>
                  <a:cs typeface="+mn-cs"/>
                </a:rPr>
                <a:t>2</a:t>
              </a:r>
              <a:endParaRPr lang="en-US" sz="1600" baseline="-25000">
                <a:latin typeface="+mn-lt"/>
              </a:endParaRPr>
            </a:p>
          </xdr:txBody>
        </xdr:sp>
      </mc:Fallback>
    </mc:AlternateContent>
    <xdr:clientData/>
  </xdr:oneCellAnchor>
  <xdr:oneCellAnchor>
    <xdr:from>
      <xdr:col>10</xdr:col>
      <xdr:colOff>0</xdr:colOff>
      <xdr:row>3</xdr:row>
      <xdr:rowOff>25731</xdr:rowOff>
    </xdr:from>
    <xdr:ext cx="6260424" cy="1494725"/>
    <mc:AlternateContent xmlns:mc="http://schemas.openxmlformats.org/markup-compatibility/2006" xmlns:a14="http://schemas.microsoft.com/office/drawing/2010/main">
      <mc:Choice Requires="a14">
        <xdr:sp macro="" textlink="">
          <xdr:nvSpPr>
            <xdr:cNvPr id="5" name="TextBox 4"/>
            <xdr:cNvSpPr txBox="1"/>
          </xdr:nvSpPr>
          <xdr:spPr>
            <a:xfrm>
              <a:off x="8039100" y="597231"/>
              <a:ext cx="6260424" cy="14947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r>
                    <a:rPr lang="en-US" sz="1100" b="0" i="1">
                      <a:solidFill>
                        <a:schemeClr val="tx1"/>
                      </a:solidFill>
                      <a:effectLst/>
                      <a:latin typeface="Cambria Math" panose="02040503050406030204" pitchFamily="18" charset="0"/>
                      <a:ea typeface="+mn-ea"/>
                      <a:cs typeface="+mn-cs"/>
                    </a:rPr>
                    <m:t>𝑆𝑡𝑎𝑛𝑑𝑎𝑟𝑑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𝐸𝑟𝑟𝑜𝑟</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𝐸𝑠𝑡𝑖𝑚𝑎𝑡𝑒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𝑆𝑡𝑎𝑛𝑑𝑎𝑟𝑑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𝐷𝑒𝑣𝑖𝑎𝑡𝑖𝑜𝑛</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𝐷𝑖𝑠𝑡𝑟𝑖𝑏𝑢𝑡𝑖𝑜𝑛</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𝑋</m:t>
                      </m:r>
                    </m:e>
                  </m:acc>
                  <m:r>
                    <m:rPr>
                      <m:nor/>
                    </m:rPr>
                    <a:rPr lang="en-US" sz="1100" baseline="-25000">
                      <a:solidFill>
                        <a:schemeClr val="tx1"/>
                      </a:solidFill>
                      <a:effectLst/>
                      <a:latin typeface="+mn-lt"/>
                      <a:ea typeface="+mn-ea"/>
                      <a:cs typeface="+mn-cs"/>
                    </a:rPr>
                    <m:t>1</m:t>
                  </m:r>
                  <m:r>
                    <m:rPr>
                      <m:nor/>
                    </m:rPr>
                    <a:rPr lang="en-US" sz="1100" i="1" baseline="-25000">
                      <a:solidFill>
                        <a:schemeClr val="tx1"/>
                      </a:solidFill>
                      <a:effectLst/>
                      <a:latin typeface="+mn-lt"/>
                      <a:ea typeface="+mn-ea"/>
                      <a:cs typeface="+mn-cs"/>
                    </a:rPr>
                    <m:t> </m:t>
                  </m:r>
                  <m:r>
                    <m:rPr>
                      <m:nor/>
                    </m:rPr>
                    <a:rPr lang="en-US" sz="1100" baseline="0">
                      <a:solidFill>
                        <a:schemeClr val="tx1"/>
                      </a:solidFill>
                      <a:effectLst/>
                      <a:latin typeface="+mn-lt"/>
                      <a:ea typeface="+mn-ea"/>
                      <a:cs typeface="+mn-cs"/>
                    </a:rPr>
                    <m:t>−</m:t>
                  </m:r>
                  <m:r>
                    <m:rPr>
                      <m:nor/>
                    </m:rPr>
                    <a:rPr lang="en-US" sz="1100" i="1" baseline="0">
                      <a:solidFill>
                        <a:schemeClr val="tx1"/>
                      </a:solidFill>
                      <a:effectLst/>
                      <a:latin typeface="+mn-lt"/>
                      <a:ea typeface="+mn-ea"/>
                      <a:cs typeface="+mn-cs"/>
                    </a:rPr>
                    <m:t> </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𝑋</m:t>
                      </m:r>
                    </m:e>
                  </m:acc>
                  <m:r>
                    <m:rPr>
                      <m:nor/>
                    </m:rPr>
                    <a:rPr lang="en-US" sz="1100" baseline="-25000">
                      <a:solidFill>
                        <a:schemeClr val="tx1"/>
                      </a:solidFill>
                      <a:effectLst/>
                      <a:latin typeface="+mn-lt"/>
                      <a:ea typeface="+mn-ea"/>
                      <a:cs typeface="+mn-cs"/>
                    </a:rPr>
                    <m:t>2</m:t>
                  </m:r>
                  <m:r>
                    <m:rPr>
                      <m:nor/>
                    </m:rPr>
                    <a:rPr lang="en-US" sz="1100" baseline="0">
                      <a:solidFill>
                        <a:schemeClr val="tx1"/>
                      </a:solidFill>
                      <a:effectLst/>
                      <a:latin typeface="+mn-lt"/>
                      <a:ea typeface="+mn-ea"/>
                      <a:cs typeface="+mn-cs"/>
                    </a:rPr>
                    <m:t>=</m:t>
                  </m:r>
                  <m:r>
                    <m:rPr>
                      <m:nor/>
                    </m:rPr>
                    <a:rPr lang="en-US" sz="1100" i="1" baseline="0">
                      <a:solidFill>
                        <a:schemeClr val="tx1"/>
                      </a:solidFill>
                      <a:effectLst/>
                      <a:latin typeface="+mn-lt"/>
                      <a:ea typeface="+mn-ea"/>
                      <a:cs typeface="+mn-cs"/>
                    </a:rPr>
                    <m:t> </m:t>
                  </m:r>
                </m:oMath>
              </a14:m>
              <a:r>
                <a:rPr lang="en-US" sz="1100">
                  <a:effectLst/>
                </a:rPr>
                <a:t>for t distribution</a:t>
              </a:r>
            </a:p>
            <a:p>
              <a:endParaRPr lang="en-US" sz="1600">
                <a:latin typeface="+mn-lt"/>
              </a:endParaRPr>
            </a:p>
            <a:p>
              <a:pPr/>
              <a14:m>
                <m:oMathPara xmlns:m="http://schemas.openxmlformats.org/officeDocument/2006/math">
                  <m:oMathParaPr>
                    <m:jc m:val="centerGroup"/>
                  </m:oMathParaPr>
                  <m:oMath xmlns:m="http://schemas.openxmlformats.org/officeDocument/2006/math">
                    <m:r>
                      <a:rPr lang="en-US" sz="1600" i="1">
                        <a:latin typeface="Cambria Math"/>
                        <a:ea typeface="Cambria Math"/>
                      </a:rPr>
                      <m:t>𝜎</m:t>
                    </m:r>
                    <m:acc>
                      <m:accPr>
                        <m:chr m:val="̅"/>
                        <m:ctrlPr>
                          <a:rPr lang="en-US" sz="1600" i="1" baseline="-25000">
                            <a:solidFill>
                              <a:schemeClr val="tx1"/>
                            </a:solidFill>
                            <a:effectLst/>
                            <a:latin typeface="Cambria Math" panose="02040503050406030204" pitchFamily="18" charset="0"/>
                            <a:ea typeface="+mn-ea"/>
                            <a:cs typeface="+mn-cs"/>
                          </a:rPr>
                        </m:ctrlPr>
                      </m:accPr>
                      <m:e>
                        <m:r>
                          <a:rPr lang="en-US" sz="1600" b="0" i="1" baseline="-25000">
                            <a:solidFill>
                              <a:schemeClr val="tx1"/>
                            </a:solidFill>
                            <a:effectLst/>
                            <a:latin typeface="Cambria Math"/>
                            <a:ea typeface="+mn-ea"/>
                            <a:cs typeface="+mn-cs"/>
                          </a:rPr>
                          <m:t>𝑋</m:t>
                        </m:r>
                      </m:e>
                    </m:acc>
                    <m:r>
                      <m:rPr>
                        <m:nor/>
                      </m:rPr>
                      <a:rPr lang="en-US" sz="1600" baseline="-76000">
                        <a:solidFill>
                          <a:schemeClr val="tx1"/>
                        </a:solidFill>
                        <a:effectLst/>
                        <a:latin typeface="+mn-lt"/>
                        <a:ea typeface="+mn-ea"/>
                        <a:cs typeface="+mn-cs"/>
                      </a:rPr>
                      <m:t>1</m:t>
                    </m:r>
                    <m:r>
                      <m:rPr>
                        <m:nor/>
                      </m:rPr>
                      <a:rPr lang="en-US" sz="1600" i="1" baseline="-25000">
                        <a:solidFill>
                          <a:schemeClr val="tx1"/>
                        </a:solidFill>
                        <a:effectLst/>
                        <a:latin typeface="+mn-lt"/>
                        <a:ea typeface="+mn-ea"/>
                        <a:cs typeface="+mn-cs"/>
                      </a:rPr>
                      <m:t> − </m:t>
                    </m:r>
                    <m:acc>
                      <m:accPr>
                        <m:chr m:val="̅"/>
                        <m:ctrlPr>
                          <a:rPr lang="en-US" sz="1600" i="1" baseline="-25000">
                            <a:solidFill>
                              <a:schemeClr val="tx1"/>
                            </a:solidFill>
                            <a:effectLst/>
                            <a:latin typeface="Cambria Math" panose="02040503050406030204" pitchFamily="18" charset="0"/>
                            <a:ea typeface="+mn-ea"/>
                            <a:cs typeface="+mn-cs"/>
                          </a:rPr>
                        </m:ctrlPr>
                      </m:accPr>
                      <m:e>
                        <m:r>
                          <a:rPr lang="en-US" sz="1600" b="0" i="1" baseline="-25000">
                            <a:solidFill>
                              <a:schemeClr val="tx1"/>
                            </a:solidFill>
                            <a:effectLst/>
                            <a:latin typeface="Cambria Math"/>
                            <a:ea typeface="+mn-ea"/>
                            <a:cs typeface="+mn-cs"/>
                          </a:rPr>
                          <m:t>𝑋</m:t>
                        </m:r>
                      </m:e>
                    </m:acc>
                    <m:r>
                      <m:rPr>
                        <m:nor/>
                      </m:rPr>
                      <a:rPr lang="en-US" sz="1600" baseline="-76000">
                        <a:solidFill>
                          <a:schemeClr val="tx1"/>
                        </a:solidFill>
                        <a:effectLst/>
                        <a:latin typeface="+mn-lt"/>
                        <a:ea typeface="+mn-ea"/>
                        <a:cs typeface="+mn-cs"/>
                      </a:rPr>
                      <m:t>2</m:t>
                    </m:r>
                    <m:r>
                      <a:rPr lang="en-US" sz="1600" b="0" i="1">
                        <a:solidFill>
                          <a:schemeClr val="tx1"/>
                        </a:solidFill>
                        <a:effectLst/>
                        <a:latin typeface="Cambria Math"/>
                        <a:ea typeface="+mn-ea"/>
                        <a:cs typeface="+mn-cs"/>
                      </a:rPr>
                      <m:t>= </m:t>
                    </m:r>
                    <m:rad>
                      <m:radPr>
                        <m:degHide m:val="on"/>
                        <m:ctrlPr>
                          <a:rPr lang="en-US" sz="1600" b="0" i="1">
                            <a:solidFill>
                              <a:schemeClr val="tx1"/>
                            </a:solidFill>
                            <a:effectLst/>
                            <a:latin typeface="Cambria Math" panose="02040503050406030204" pitchFamily="18" charset="0"/>
                            <a:ea typeface="+mn-ea"/>
                            <a:cs typeface="+mn-cs"/>
                          </a:rPr>
                        </m:ctrlPr>
                      </m:radPr>
                      <m:deg/>
                      <m:e>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b="0" i="1">
                                    <a:solidFill>
                                      <a:schemeClr val="tx1"/>
                                    </a:solidFill>
                                    <a:effectLst/>
                                    <a:latin typeface="Cambria Math" panose="02040503050406030204" pitchFamily="18" charset="0"/>
                                    <a:ea typeface="+mn-ea"/>
                                    <a:cs typeface="+mn-cs"/>
                                  </a:rPr>
                                  <m:t>𝑠</m:t>
                                </m:r>
                              </m:e>
                              <m:sub>
                                <m:r>
                                  <a:rPr lang="en-US" sz="1600" i="1">
                                    <a:solidFill>
                                      <a:schemeClr val="tx1"/>
                                    </a:solidFill>
                                    <a:effectLst/>
                                    <a:latin typeface="Cambria Math"/>
                                    <a:ea typeface="+mn-ea"/>
                                    <a:cs typeface="+mn-cs"/>
                                  </a:rPr>
                                  <m:t>1</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1</m:t>
                            </m:r>
                          </m:den>
                        </m:f>
                        <m:r>
                          <a:rPr lang="en-US" sz="1600" b="0" i="1">
                            <a:solidFill>
                              <a:schemeClr val="tx1"/>
                            </a:solidFill>
                            <a:effectLst/>
                            <a:latin typeface="Cambria Math"/>
                            <a:ea typeface="+mn-ea"/>
                            <a:cs typeface="+mn-cs"/>
                          </a:rPr>
                          <m:t>+ </m:t>
                        </m:r>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b="0" i="1">
                                    <a:solidFill>
                                      <a:schemeClr val="tx1"/>
                                    </a:solidFill>
                                    <a:effectLst/>
                                    <a:latin typeface="Cambria Math" panose="02040503050406030204" pitchFamily="18" charset="0"/>
                                    <a:ea typeface="+mn-ea"/>
                                    <a:cs typeface="+mn-cs"/>
                                  </a:rPr>
                                  <m:t>𝑠</m:t>
                                </m:r>
                              </m:e>
                              <m:sub>
                                <m:r>
                                  <a:rPr lang="en-US" sz="1600" b="0" i="1">
                                    <a:solidFill>
                                      <a:schemeClr val="tx1"/>
                                    </a:solidFill>
                                    <a:effectLst/>
                                    <a:latin typeface="Cambria Math"/>
                                    <a:ea typeface="+mn-ea"/>
                                    <a:cs typeface="+mn-cs"/>
                                  </a:rPr>
                                  <m:t>2</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2</m:t>
                            </m:r>
                          </m:den>
                        </m:f>
                      </m:e>
                    </m:rad>
                  </m:oMath>
                </m:oMathPara>
              </a14:m>
              <a:endParaRPr lang="en-US" sz="1600" baseline="-76000">
                <a:latin typeface="+mn-lt"/>
              </a:endParaRPr>
            </a:p>
          </xdr:txBody>
        </xdr:sp>
      </mc:Choice>
      <mc:Fallback xmlns="">
        <xdr:sp macro="" textlink="">
          <xdr:nvSpPr>
            <xdr:cNvPr id="5" name="TextBox 4"/>
            <xdr:cNvSpPr txBox="1"/>
          </xdr:nvSpPr>
          <xdr:spPr>
            <a:xfrm>
              <a:off x="8039100" y="597231"/>
              <a:ext cx="6260424" cy="14947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0" i="0">
                  <a:solidFill>
                    <a:schemeClr val="tx1"/>
                  </a:solidFill>
                  <a:effectLst/>
                  <a:latin typeface="Cambria Math" panose="02040503050406030204" pitchFamily="18" charset="0"/>
                  <a:ea typeface="+mn-ea"/>
                  <a:cs typeface="+mn-cs"/>
                </a:rPr>
                <a:t>𝑆𝑡𝑎𝑛𝑑𝑎𝑟𝑑 𝐸𝑟𝑟𝑜𝑟=𝐸𝑠𝑡𝑖𝑚𝑎𝑡𝑒 𝑜𝑓 𝑆𝑡𝑎𝑛𝑑𝑎𝑟𝑑 𝐷𝑒𝑣𝑖𝑎𝑡𝑖𝑜𝑛 𝑜𝑓 𝐷𝑖𝑠𝑡𝑟𝑖𝑏𝑢𝑡𝑖𝑜𝑛 𝑜𝑓  𝑋 ̅</a:t>
              </a:r>
              <a:r>
                <a:rPr lang="en-US" sz="1100" b="0" i="0" baseline="-25000">
                  <a:solidFill>
                    <a:schemeClr val="tx1"/>
                  </a:solidFill>
                  <a:effectLst/>
                  <a:latin typeface="Cambria Math" panose="02040503050406030204" pitchFamily="18" charset="0"/>
                  <a:ea typeface="+mn-ea"/>
                  <a:cs typeface="+mn-cs"/>
                </a:rPr>
                <a:t>"</a:t>
              </a:r>
              <a:r>
                <a:rPr lang="en-US" sz="1100" i="0" baseline="-25000">
                  <a:solidFill>
                    <a:schemeClr val="tx1"/>
                  </a:solidFill>
                  <a:effectLst/>
                  <a:latin typeface="Cambria Math" panose="02040503050406030204" pitchFamily="18" charset="0"/>
                  <a:ea typeface="+mn-ea"/>
                  <a:cs typeface="+mn-cs"/>
                </a:rPr>
                <a:t>1 </a:t>
              </a:r>
              <a:r>
                <a:rPr lang="en-US" sz="1100" i="0" baseline="0">
                  <a:solidFill>
                    <a:schemeClr val="tx1"/>
                  </a:solidFill>
                  <a:effectLst/>
                  <a:latin typeface="Cambria Math" panose="02040503050406030204" pitchFamily="18" charset="0"/>
                  <a:ea typeface="+mn-ea"/>
                  <a:cs typeface="+mn-cs"/>
                </a:rPr>
                <a:t>− " </a:t>
              </a:r>
              <a:r>
                <a:rPr lang="en-US" sz="1100" b="0" i="0">
                  <a:solidFill>
                    <a:schemeClr val="tx1"/>
                  </a:solidFill>
                  <a:effectLst/>
                  <a:latin typeface="Cambria Math" panose="02040503050406030204" pitchFamily="18" charset="0"/>
                  <a:ea typeface="+mn-ea"/>
                  <a:cs typeface="+mn-cs"/>
                </a:rPr>
                <a:t>𝑋 ̅</a:t>
              </a:r>
              <a:r>
                <a:rPr lang="en-US" sz="1100" b="0" i="0" baseline="-25000">
                  <a:solidFill>
                    <a:schemeClr val="tx1"/>
                  </a:solidFill>
                  <a:effectLst/>
                  <a:latin typeface="Cambria Math" panose="02040503050406030204" pitchFamily="18" charset="0"/>
                  <a:ea typeface="+mn-ea"/>
                  <a:cs typeface="+mn-cs"/>
                </a:rPr>
                <a:t>"</a:t>
              </a:r>
              <a:r>
                <a:rPr lang="en-US" sz="1100" i="0" baseline="-25000">
                  <a:solidFill>
                    <a:schemeClr val="tx1"/>
                  </a:solidFill>
                  <a:effectLst/>
                  <a:latin typeface="Cambria Math" panose="02040503050406030204" pitchFamily="18" charset="0"/>
                  <a:ea typeface="+mn-ea"/>
                  <a:cs typeface="+mn-cs"/>
                </a:rPr>
                <a:t>2</a:t>
              </a:r>
              <a:r>
                <a:rPr lang="en-US" sz="1100" i="0" baseline="0">
                  <a:solidFill>
                    <a:schemeClr val="tx1"/>
                  </a:solidFill>
                  <a:effectLst/>
                  <a:latin typeface="Cambria Math" panose="02040503050406030204" pitchFamily="18" charset="0"/>
                  <a:ea typeface="+mn-ea"/>
                  <a:cs typeface="+mn-cs"/>
                </a:rPr>
                <a:t>= </a:t>
              </a:r>
              <a:r>
                <a:rPr lang="en-US" sz="1100" i="0" baseline="0">
                  <a:solidFill>
                    <a:schemeClr val="tx1"/>
                  </a:solidFill>
                  <a:effectLst/>
                  <a:latin typeface="+mn-lt"/>
                  <a:ea typeface="+mn-ea"/>
                  <a:cs typeface="+mn-cs"/>
                </a:rPr>
                <a:t>"</a:t>
              </a:r>
              <a:r>
                <a:rPr lang="en-US" sz="1100">
                  <a:effectLst/>
                </a:rPr>
                <a:t>for t distribution</a:t>
              </a:r>
            </a:p>
            <a:p>
              <a:endParaRPr lang="en-US" sz="1600">
                <a:latin typeface="+mn-lt"/>
              </a:endParaRPr>
            </a:p>
            <a:p>
              <a:pPr/>
              <a:r>
                <a:rPr lang="en-US" sz="1600" i="0">
                  <a:latin typeface="Cambria Math"/>
                  <a:ea typeface="Cambria Math"/>
                </a:rPr>
                <a:t>𝜎</a:t>
              </a:r>
              <a:r>
                <a:rPr lang="en-US" sz="1600" b="0" i="0" baseline="-25000">
                  <a:solidFill>
                    <a:schemeClr val="tx1"/>
                  </a:solidFill>
                  <a:effectLst/>
                  <a:latin typeface="Cambria Math"/>
                  <a:ea typeface="+mn-ea"/>
                  <a:cs typeface="+mn-cs"/>
                </a:rPr>
                <a:t>𝑋</a:t>
              </a:r>
              <a:r>
                <a:rPr lang="en-US" sz="1600" b="0" i="0" baseline="-25000">
                  <a:solidFill>
                    <a:schemeClr val="tx1"/>
                  </a:solidFill>
                  <a:effectLst/>
                  <a:latin typeface="Cambria Math" panose="02040503050406030204" pitchFamily="18" charset="0"/>
                  <a:ea typeface="+mn-ea"/>
                  <a:cs typeface="+mn-cs"/>
                </a:rPr>
                <a:t> ̅</a:t>
              </a:r>
              <a:r>
                <a:rPr lang="en-US" sz="1600" b="0" i="0" baseline="-76000">
                  <a:solidFill>
                    <a:schemeClr val="tx1"/>
                  </a:solidFill>
                  <a:effectLst/>
                  <a:latin typeface="Cambria Math" panose="02040503050406030204" pitchFamily="18" charset="0"/>
                  <a:ea typeface="+mn-ea"/>
                  <a:cs typeface="+mn-cs"/>
                </a:rPr>
                <a:t>"</a:t>
              </a:r>
              <a:r>
                <a:rPr lang="en-US" sz="1600" i="0" baseline="-76000">
                  <a:solidFill>
                    <a:schemeClr val="tx1"/>
                  </a:solidFill>
                  <a:effectLst/>
                  <a:latin typeface="Cambria Math" panose="02040503050406030204" pitchFamily="18" charset="0"/>
                  <a:ea typeface="+mn-ea"/>
                  <a:cs typeface="+mn-cs"/>
                </a:rPr>
                <a:t>1</a:t>
              </a:r>
              <a:r>
                <a:rPr lang="en-US" sz="1600" i="0" baseline="-25000">
                  <a:solidFill>
                    <a:schemeClr val="tx1"/>
                  </a:solidFill>
                  <a:effectLst/>
                  <a:latin typeface="Cambria Math" panose="02040503050406030204" pitchFamily="18" charset="0"/>
                  <a:ea typeface="+mn-ea"/>
                  <a:cs typeface="+mn-cs"/>
                </a:rPr>
                <a:t> − " </a:t>
              </a:r>
              <a:r>
                <a:rPr lang="en-US" sz="1600" b="0" i="0" baseline="-25000">
                  <a:solidFill>
                    <a:schemeClr val="tx1"/>
                  </a:solidFill>
                  <a:effectLst/>
                  <a:latin typeface="Cambria Math"/>
                  <a:ea typeface="+mn-ea"/>
                  <a:cs typeface="+mn-cs"/>
                </a:rPr>
                <a:t>𝑋</a:t>
              </a:r>
              <a:r>
                <a:rPr lang="en-US" sz="1600" b="0" i="0" baseline="-25000">
                  <a:solidFill>
                    <a:schemeClr val="tx1"/>
                  </a:solidFill>
                  <a:effectLst/>
                  <a:latin typeface="Cambria Math" panose="02040503050406030204" pitchFamily="18" charset="0"/>
                  <a:ea typeface="+mn-ea"/>
                  <a:cs typeface="+mn-cs"/>
                </a:rPr>
                <a:t> ̅</a:t>
              </a:r>
              <a:r>
                <a:rPr lang="en-US" sz="1600" b="0" i="0" baseline="-76000">
                  <a:solidFill>
                    <a:schemeClr val="tx1"/>
                  </a:solidFill>
                  <a:effectLst/>
                  <a:latin typeface="Cambria Math" panose="02040503050406030204" pitchFamily="18" charset="0"/>
                  <a:ea typeface="+mn-ea"/>
                  <a:cs typeface="+mn-cs"/>
                </a:rPr>
                <a:t>"</a:t>
              </a:r>
              <a:r>
                <a:rPr lang="en-US" sz="1600" i="0" baseline="-76000">
                  <a:solidFill>
                    <a:schemeClr val="tx1"/>
                  </a:solidFill>
                  <a:effectLst/>
                  <a:latin typeface="Cambria Math" panose="02040503050406030204" pitchFamily="18" charset="0"/>
                  <a:ea typeface="+mn-ea"/>
                  <a:cs typeface="+mn-cs"/>
                </a:rPr>
                <a:t>2</a:t>
              </a:r>
              <a:r>
                <a:rPr lang="en-US" sz="1600" b="0" i="0" baseline="-76000">
                  <a:solidFill>
                    <a:schemeClr val="tx1"/>
                  </a:solidFill>
                  <a:effectLst/>
                  <a:latin typeface="Cambria Math"/>
                  <a:ea typeface="+mn-ea"/>
                  <a:cs typeface="+mn-cs"/>
                </a:rPr>
                <a:t>"</a:t>
              </a:r>
              <a:r>
                <a:rPr lang="en-US" sz="1600" b="0" i="0">
                  <a:solidFill>
                    <a:schemeClr val="tx1"/>
                  </a:solidFill>
                  <a:effectLst/>
                  <a:latin typeface="Cambria Math"/>
                  <a:ea typeface="+mn-ea"/>
                  <a:cs typeface="+mn-cs"/>
                </a:rPr>
                <a:t>= </a:t>
              </a:r>
              <a:r>
                <a:rPr lang="en-US" sz="1600" b="0" i="0">
                  <a:solidFill>
                    <a:schemeClr val="tx1"/>
                  </a:solidFill>
                  <a:effectLst/>
                  <a:latin typeface="Cambria Math" panose="02040503050406030204" pitchFamily="18" charset="0"/>
                  <a:ea typeface="+mn-ea"/>
                  <a:cs typeface="+mn-cs"/>
                </a:rPr>
                <a:t>√((𝑠_</a:t>
              </a:r>
              <a:r>
                <a:rPr lang="en-US" sz="1600" i="0">
                  <a:solidFill>
                    <a:schemeClr val="tx1"/>
                  </a:solidFill>
                  <a:effectLst/>
                  <a:latin typeface="Cambria Math"/>
                  <a:ea typeface="+mn-ea"/>
                  <a:cs typeface="+mn-cs"/>
                </a:rPr>
                <a:t>1</a:t>
              </a:r>
              <a:r>
                <a:rPr lang="en-US" sz="160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1</a:t>
              </a:r>
              <a:r>
                <a:rPr lang="en-US" sz="1600" b="0" i="0">
                  <a:solidFill>
                    <a:schemeClr val="tx1"/>
                  </a:solidFill>
                  <a:effectLst/>
                  <a:latin typeface="Cambria Math"/>
                  <a:ea typeface="+mn-ea"/>
                  <a:cs typeface="+mn-cs"/>
                </a:rPr>
                <a:t>+ </a:t>
              </a:r>
              <a:r>
                <a:rPr lang="en-US" sz="1600" b="0" i="0">
                  <a:solidFill>
                    <a:schemeClr val="tx1"/>
                  </a:solidFill>
                  <a:effectLst/>
                  <a:latin typeface="Cambria Math" panose="02040503050406030204" pitchFamily="18" charset="0"/>
                  <a:ea typeface="+mn-ea"/>
                  <a:cs typeface="+mn-cs"/>
                </a:rPr>
                <a:t>(𝑠_</a:t>
              </a:r>
              <a:r>
                <a:rPr lang="en-US" sz="1600" b="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2</a:t>
              </a:r>
              <a:r>
                <a:rPr lang="en-US" sz="1600" b="0" i="0" baseline="-25000">
                  <a:solidFill>
                    <a:schemeClr val="tx1"/>
                  </a:solidFill>
                  <a:effectLst/>
                  <a:latin typeface="Cambria Math" panose="02040503050406030204" pitchFamily="18" charset="0"/>
                  <a:ea typeface="+mn-ea"/>
                  <a:cs typeface="+mn-cs"/>
                </a:rPr>
                <a:t>)</a:t>
              </a:r>
              <a:endParaRPr lang="en-US" sz="1600" baseline="-76000">
                <a:latin typeface="+mn-lt"/>
              </a:endParaRPr>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twoCellAnchor>
    <xdr:from>
      <xdr:col>9</xdr:col>
      <xdr:colOff>544229</xdr:colOff>
      <xdr:row>11</xdr:row>
      <xdr:rowOff>23963</xdr:rowOff>
    </xdr:from>
    <xdr:to>
      <xdr:col>15</xdr:col>
      <xdr:colOff>306006</xdr:colOff>
      <xdr:row>19</xdr:row>
      <xdr:rowOff>123696</xdr:rowOff>
    </xdr:to>
    <mc:AlternateContent xmlns:mc="http://schemas.openxmlformats.org/markup-compatibility/2006" xmlns:a14="http://schemas.microsoft.com/office/drawing/2010/main">
      <mc:Choice Requires="a14">
        <xdr:sp macro="" textlink="">
          <xdr:nvSpPr>
            <xdr:cNvPr id="2" name="TextBox 12"/>
            <xdr:cNvSpPr txBox="1"/>
          </xdr:nvSpPr>
          <xdr:spPr>
            <a:xfrm>
              <a:off x="8202329" y="2148038"/>
              <a:ext cx="3419377" cy="1699933"/>
            </a:xfrm>
            <a:prstGeom prst="rect">
              <a:avLst/>
            </a:prstGeom>
            <a:solidFill>
              <a:schemeClr val="bg1"/>
            </a:solidFill>
            <a:ln>
              <a:solidFill>
                <a:schemeClr val="tx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sz="1600" b="0" i="1" kern="1200">
                        <a:solidFill>
                          <a:schemeClr val="tx1"/>
                        </a:solidFill>
                        <a:effectLst/>
                        <a:latin typeface="Cambria Math" panose="02040503050406030204" pitchFamily="18" charset="0"/>
                        <a:ea typeface="+mn-ea"/>
                        <a:cs typeface="+mn-cs"/>
                      </a:rPr>
                      <m:t>𝐼𝑛𝑡𝑒𝑟𝑣𝑎𝑙</m:t>
                    </m:r>
                    <m:r>
                      <a:rPr lang="en-US" sz="1600" b="0" i="1" kern="1200">
                        <a:solidFill>
                          <a:schemeClr val="tx1"/>
                        </a:solidFill>
                        <a:effectLst/>
                        <a:latin typeface="Cambria Math" panose="02040503050406030204" pitchFamily="18" charset="0"/>
                        <a:ea typeface="+mn-ea"/>
                        <a:cs typeface="+mn-cs"/>
                      </a:rPr>
                      <m:t> </m:t>
                    </m:r>
                    <m:r>
                      <a:rPr lang="en-US" sz="1600" b="0" i="1" kern="1200">
                        <a:solidFill>
                          <a:schemeClr val="tx1"/>
                        </a:solidFill>
                        <a:effectLst/>
                        <a:latin typeface="Cambria Math" panose="02040503050406030204" pitchFamily="18" charset="0"/>
                        <a:ea typeface="+mn-ea"/>
                        <a:cs typeface="+mn-cs"/>
                      </a:rPr>
                      <m:t>𝐸𝑠𝑡𝑖𝑚𝑎𝑡𝑖𝑜𝑛</m:t>
                    </m:r>
                    <m:r>
                      <a:rPr lang="en-US" sz="1600" b="0" i="1" kern="1200">
                        <a:solidFill>
                          <a:schemeClr val="tx1"/>
                        </a:solidFill>
                        <a:effectLst/>
                        <a:latin typeface="Cambria Math" panose="02040503050406030204" pitchFamily="18" charset="0"/>
                        <a:ea typeface="+mn-ea"/>
                        <a:cs typeface="+mn-cs"/>
                      </a:rPr>
                      <m:t>= </m:t>
                    </m:r>
                  </m:oMath>
                </m:oMathPara>
              </a14:m>
              <a:r>
                <a:rPr lang="en-US" sz="1600" b="0" kern="1200">
                  <a:solidFill>
                    <a:schemeClr val="tx1"/>
                  </a:solidFill>
                  <a:effectLst/>
                  <a:latin typeface="+mn-lt"/>
                  <a:ea typeface="+mn-ea"/>
                  <a:cs typeface="+mn-cs"/>
                </a:rPr>
                <a:t/>
              </a:r>
              <a:br>
                <a:rPr lang="en-US" sz="1600" b="0" kern="1200">
                  <a:solidFill>
                    <a:schemeClr val="tx1"/>
                  </a:solidFill>
                  <a:effectLst/>
                  <a:latin typeface="+mn-lt"/>
                  <a:ea typeface="+mn-ea"/>
                  <a:cs typeface="+mn-cs"/>
                </a:rPr>
              </a:br>
              <a:endParaRPr lang="en-US" sz="1600">
                <a:effectLst/>
              </a:endParaRPr>
            </a:p>
            <a:p>
              <a:r>
                <a:rPr lang="en-US" sz="1600" kern="1200">
                  <a:solidFill>
                    <a:schemeClr val="tx1"/>
                  </a:solidFill>
                  <a:effectLst/>
                  <a:latin typeface="+mn-lt"/>
                  <a:ea typeface="+mn-ea"/>
                  <a:cs typeface="+mn-cs"/>
                </a:rPr>
                <a:t>Point Estimate </a:t>
              </a:r>
              <a14:m>
                <m:oMath xmlns:m="http://schemas.openxmlformats.org/officeDocument/2006/math">
                  <m:r>
                    <a:rPr lang="en-US" sz="1600" b="0" i="0" kern="1200">
                      <a:solidFill>
                        <a:schemeClr val="tx1"/>
                      </a:solidFill>
                      <a:effectLst/>
                      <a:latin typeface="Cambria Math" panose="02040503050406030204" pitchFamily="18" charset="0"/>
                      <a:ea typeface="+mn-ea"/>
                      <a:cs typeface="+mn-cs"/>
                    </a:rPr>
                    <m:t>  ±</m:t>
                  </m:r>
                </m:oMath>
              </a14:m>
              <a:r>
                <a:rPr lang="en-US" sz="1600" b="0" i="0" kern="1200">
                  <a:solidFill>
                    <a:schemeClr val="tx1"/>
                  </a:solidFill>
                  <a:effectLst/>
                  <a:latin typeface="+mn-lt"/>
                  <a:ea typeface="+mn-ea"/>
                  <a:cs typeface="+mn-cs"/>
                </a:rPr>
                <a:t>   Margin</a:t>
              </a:r>
              <a:r>
                <a:rPr lang="en-US" sz="1600" b="0" i="0" kern="1200" baseline="0">
                  <a:solidFill>
                    <a:schemeClr val="tx1"/>
                  </a:solidFill>
                  <a:effectLst/>
                  <a:latin typeface="+mn-lt"/>
                  <a:ea typeface="+mn-ea"/>
                  <a:cs typeface="+mn-cs"/>
                </a:rPr>
                <a:t> of Error =</a:t>
              </a:r>
            </a:p>
            <a:p>
              <a:endParaRPr lang="en-US" sz="1600" i="1">
                <a:solidFill>
                  <a:srgbClr val="000000"/>
                </a:solidFill>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sSub>
                      <m:sSubPr>
                        <m:ctrlPr>
                          <a:rPr lang="en-US" sz="1600" i="1">
                            <a:solidFill>
                              <a:srgbClr val="000000"/>
                            </a:solidFill>
                            <a:latin typeface="Cambria Math" panose="02040503050406030204" pitchFamily="18" charset="0"/>
                          </a:rPr>
                        </m:ctrlPr>
                      </m:sSubPr>
                      <m:e>
                        <m:acc>
                          <m:accPr>
                            <m:chr m:val="̅"/>
                            <m:ctrlPr>
                              <a:rPr lang="en-US" sz="1600" i="1">
                                <a:solidFill>
                                  <a:srgbClr val="000000"/>
                                </a:solidFill>
                                <a:latin typeface="Cambria Math" panose="02040503050406030204" pitchFamily="18" charset="0"/>
                              </a:rPr>
                            </m:ctrlPr>
                          </m:accPr>
                          <m:e>
                            <m:r>
                              <a:rPr lang="en-US" sz="1600" i="1">
                                <a:solidFill>
                                  <a:srgbClr val="000000"/>
                                </a:solidFill>
                                <a:latin typeface="Cambria Math"/>
                              </a:rPr>
                              <m:t>𝑥</m:t>
                            </m:r>
                          </m:e>
                        </m:acc>
                      </m:e>
                      <m:sub>
                        <m:r>
                          <a:rPr lang="en-US" sz="1600" i="1">
                            <a:solidFill>
                              <a:srgbClr val="000000"/>
                            </a:solidFill>
                            <a:latin typeface="Cambria Math"/>
                          </a:rPr>
                          <m:t>1</m:t>
                        </m:r>
                      </m:sub>
                    </m:sSub>
                    <m:r>
                      <a:rPr lang="en-US" sz="1600" i="1">
                        <a:solidFill>
                          <a:srgbClr val="000000"/>
                        </a:solidFill>
                        <a:latin typeface="Cambria Math"/>
                      </a:rPr>
                      <m:t>−</m:t>
                    </m:r>
                    <m:sSub>
                      <m:sSubPr>
                        <m:ctrlPr>
                          <a:rPr lang="en-US" sz="1600" i="1">
                            <a:solidFill>
                              <a:srgbClr val="000000"/>
                            </a:solidFill>
                            <a:latin typeface="Cambria Math" panose="02040503050406030204" pitchFamily="18" charset="0"/>
                          </a:rPr>
                        </m:ctrlPr>
                      </m:sSubPr>
                      <m:e>
                        <m:acc>
                          <m:accPr>
                            <m:chr m:val="̅"/>
                            <m:ctrlPr>
                              <a:rPr lang="en-US" sz="1600" i="1">
                                <a:solidFill>
                                  <a:srgbClr val="000000"/>
                                </a:solidFill>
                                <a:latin typeface="Cambria Math" panose="02040503050406030204" pitchFamily="18" charset="0"/>
                              </a:rPr>
                            </m:ctrlPr>
                          </m:accPr>
                          <m:e>
                            <m:r>
                              <a:rPr lang="en-US" sz="1600" i="1">
                                <a:solidFill>
                                  <a:srgbClr val="000000"/>
                                </a:solidFill>
                                <a:latin typeface="Cambria Math"/>
                              </a:rPr>
                              <m:t>𝑥</m:t>
                            </m:r>
                          </m:e>
                        </m:acc>
                      </m:e>
                      <m:sub>
                        <m:r>
                          <a:rPr lang="en-US" sz="1600" i="1">
                            <a:solidFill>
                              <a:srgbClr val="000000"/>
                            </a:solidFill>
                            <a:latin typeface="Cambria Math"/>
                          </a:rPr>
                          <m:t>2</m:t>
                        </m:r>
                      </m:sub>
                    </m:sSub>
                    <m:r>
                      <a:rPr lang="en-US" sz="1600" i="1">
                        <a:solidFill>
                          <a:srgbClr val="000000"/>
                        </a:solidFill>
                        <a:latin typeface="Cambria Math"/>
                        <a:ea typeface="Cambria Math"/>
                      </a:rPr>
                      <m:t>±</m:t>
                    </m:r>
                    <m:sSub>
                      <m:sSubPr>
                        <m:ctrlPr>
                          <a:rPr lang="en-US" sz="1600" i="1">
                            <a:solidFill>
                              <a:srgbClr val="000000"/>
                            </a:solidFill>
                            <a:latin typeface="Cambria Math" panose="02040503050406030204" pitchFamily="18" charset="0"/>
                            <a:ea typeface="Cambria Math"/>
                          </a:rPr>
                        </m:ctrlPr>
                      </m:sSubPr>
                      <m:e>
                        <m:r>
                          <a:rPr lang="en-US" sz="1600" i="1">
                            <a:solidFill>
                              <a:srgbClr val="000000"/>
                            </a:solidFill>
                            <a:latin typeface="Cambria Math"/>
                            <a:ea typeface="Cambria Math"/>
                          </a:rPr>
                          <m:t>𝑡</m:t>
                        </m:r>
                      </m:e>
                      <m:sub>
                        <m:r>
                          <a:rPr lang="en-US" sz="1600" i="1">
                            <a:solidFill>
                              <a:srgbClr val="000000"/>
                            </a:solidFill>
                            <a:latin typeface="Cambria Math"/>
                            <a:ea typeface="Cambria Math"/>
                          </a:rPr>
                          <m:t>𝛼</m:t>
                        </m:r>
                        <m:r>
                          <a:rPr lang="en-US" sz="1600" i="1">
                            <a:solidFill>
                              <a:srgbClr val="000000"/>
                            </a:solidFill>
                            <a:latin typeface="Cambria Math"/>
                            <a:ea typeface="Cambria Math"/>
                          </a:rPr>
                          <m:t>/2</m:t>
                        </m:r>
                      </m:sub>
                    </m:sSub>
                    <m:rad>
                      <m:radPr>
                        <m:degHide m:val="on"/>
                        <m:ctrlPr>
                          <a:rPr lang="en-US" sz="1600" i="1">
                            <a:solidFill>
                              <a:srgbClr val="000000"/>
                            </a:solidFill>
                            <a:latin typeface="Cambria Math" panose="02040503050406030204" pitchFamily="18" charset="0"/>
                          </a:rPr>
                        </m:ctrlPr>
                      </m:radPr>
                      <m:deg/>
                      <m:e>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i="1" kern="1200">
                                    <a:solidFill>
                                      <a:schemeClr val="tx1"/>
                                    </a:solidFill>
                                    <a:effectLst/>
                                    <a:latin typeface="Cambria Math" panose="02040503050406030204" pitchFamily="18" charset="0"/>
                                    <a:ea typeface="+mn-ea"/>
                                    <a:cs typeface="+mn-cs"/>
                                  </a:rPr>
                                  <m:t>1</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b="0" i="1" kern="1200">
                                    <a:solidFill>
                                      <a:schemeClr val="tx1"/>
                                    </a:solidFill>
                                    <a:effectLst/>
                                    <a:latin typeface="Cambria Math" panose="02040503050406030204" pitchFamily="18" charset="0"/>
                                    <a:ea typeface="+mn-ea"/>
                                    <a:cs typeface="+mn-cs"/>
                                  </a:rPr>
                                  <m:t>2</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den>
                        </m:f>
                      </m:e>
                    </m:rad>
                  </m:oMath>
                </m:oMathPara>
              </a14:m>
              <a:endParaRPr lang="en-US" sz="1600">
                <a:solidFill>
                  <a:srgbClr val="000000"/>
                </a:solidFill>
              </a:endParaRPr>
            </a:p>
          </xdr:txBody>
        </xdr:sp>
      </mc:Choice>
      <mc:Fallback xmlns="">
        <xdr:sp macro="" textlink="">
          <xdr:nvSpPr>
            <xdr:cNvPr id="2" name="TextBox 12"/>
            <xdr:cNvSpPr txBox="1"/>
          </xdr:nvSpPr>
          <xdr:spPr>
            <a:xfrm>
              <a:off x="8202329" y="2148038"/>
              <a:ext cx="3419377" cy="1699933"/>
            </a:xfrm>
            <a:prstGeom prst="rect">
              <a:avLst/>
            </a:prstGeom>
            <a:solidFill>
              <a:schemeClr val="bg1"/>
            </a:solidFill>
            <a:ln>
              <a:solidFill>
                <a:schemeClr val="tx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600" b="0" i="0" kern="1200">
                  <a:solidFill>
                    <a:schemeClr val="tx1"/>
                  </a:solidFill>
                  <a:effectLst/>
                  <a:latin typeface="+mn-lt"/>
                  <a:ea typeface="+mn-ea"/>
                  <a:cs typeface="+mn-cs"/>
                </a:rPr>
                <a:t>𝐼𝑛𝑡𝑒𝑟𝑣𝑎𝑙 𝐸𝑠𝑡𝑖𝑚𝑎𝑡𝑖𝑜𝑛= </a:t>
              </a:r>
              <a:r>
                <a:rPr lang="en-US" sz="1600" b="0" kern="1200">
                  <a:solidFill>
                    <a:schemeClr val="tx1"/>
                  </a:solidFill>
                  <a:effectLst/>
                  <a:latin typeface="+mn-lt"/>
                  <a:ea typeface="+mn-ea"/>
                  <a:cs typeface="+mn-cs"/>
                </a:rPr>
                <a:t/>
              </a:r>
              <a:br>
                <a:rPr lang="en-US" sz="1600" b="0" kern="1200">
                  <a:solidFill>
                    <a:schemeClr val="tx1"/>
                  </a:solidFill>
                  <a:effectLst/>
                  <a:latin typeface="+mn-lt"/>
                  <a:ea typeface="+mn-ea"/>
                  <a:cs typeface="+mn-cs"/>
                </a:rPr>
              </a:br>
              <a:endParaRPr lang="en-US" sz="1600">
                <a:effectLst/>
              </a:endParaRPr>
            </a:p>
            <a:p>
              <a:r>
                <a:rPr lang="en-US" sz="1600" kern="1200">
                  <a:solidFill>
                    <a:schemeClr val="tx1"/>
                  </a:solidFill>
                  <a:effectLst/>
                  <a:latin typeface="+mn-lt"/>
                  <a:ea typeface="+mn-ea"/>
                  <a:cs typeface="+mn-cs"/>
                </a:rPr>
                <a:t>Point Estimate </a:t>
              </a:r>
              <a:r>
                <a:rPr lang="en-US" sz="1600" b="0" i="0" kern="1200">
                  <a:solidFill>
                    <a:schemeClr val="tx1"/>
                  </a:solidFill>
                  <a:effectLst/>
                  <a:latin typeface="+mn-lt"/>
                  <a:ea typeface="+mn-ea"/>
                  <a:cs typeface="+mn-cs"/>
                </a:rPr>
                <a:t>  ±   Margin</a:t>
              </a:r>
              <a:r>
                <a:rPr lang="en-US" sz="1600" b="0" i="0" kern="1200" baseline="0">
                  <a:solidFill>
                    <a:schemeClr val="tx1"/>
                  </a:solidFill>
                  <a:effectLst/>
                  <a:latin typeface="+mn-lt"/>
                  <a:ea typeface="+mn-ea"/>
                  <a:cs typeface="+mn-cs"/>
                </a:rPr>
                <a:t> of Error =</a:t>
              </a:r>
            </a:p>
            <a:p>
              <a:endParaRPr lang="en-US" sz="1600" i="1">
                <a:solidFill>
                  <a:srgbClr val="000000"/>
                </a:solidFill>
                <a:latin typeface="Cambria Math" panose="02040503050406030204" pitchFamily="18" charset="0"/>
              </a:endParaRPr>
            </a:p>
            <a:p>
              <a:pPr/>
              <a:r>
                <a:rPr lang="en-US" sz="1600" i="0">
                  <a:solidFill>
                    <a:srgbClr val="000000"/>
                  </a:solidFill>
                  <a:latin typeface="Cambria Math"/>
                </a:rPr>
                <a:t>𝑥</a:t>
              </a:r>
              <a:r>
                <a:rPr lang="en-US" sz="1600" i="0">
                  <a:solidFill>
                    <a:srgbClr val="000000"/>
                  </a:solidFill>
                  <a:latin typeface="Cambria Math" panose="02040503050406030204" pitchFamily="18" charset="0"/>
                </a:rPr>
                <a:t> ̅_</a:t>
              </a:r>
              <a:r>
                <a:rPr lang="en-US" sz="1600" i="0">
                  <a:solidFill>
                    <a:srgbClr val="000000"/>
                  </a:solidFill>
                  <a:latin typeface="Cambria Math"/>
                </a:rPr>
                <a:t>1−𝑥</a:t>
              </a:r>
              <a:r>
                <a:rPr lang="en-US" sz="1600" i="0">
                  <a:solidFill>
                    <a:srgbClr val="000000"/>
                  </a:solidFill>
                  <a:latin typeface="Cambria Math" panose="02040503050406030204" pitchFamily="18" charset="0"/>
                </a:rPr>
                <a:t> ̅_</a:t>
              </a:r>
              <a:r>
                <a:rPr lang="en-US" sz="1600" i="0">
                  <a:solidFill>
                    <a:srgbClr val="000000"/>
                  </a:solidFill>
                  <a:latin typeface="Cambria Math"/>
                </a:rPr>
                <a:t>2</a:t>
              </a:r>
              <a:r>
                <a:rPr lang="en-US" sz="1600" i="0">
                  <a:solidFill>
                    <a:srgbClr val="000000"/>
                  </a:solidFill>
                  <a:latin typeface="Cambria Math"/>
                  <a:ea typeface="Cambria Math"/>
                </a:rPr>
                <a:t>±𝑡</a:t>
              </a:r>
              <a:r>
                <a:rPr lang="en-US" sz="1600" i="0">
                  <a:solidFill>
                    <a:srgbClr val="000000"/>
                  </a:solidFill>
                  <a:latin typeface="Cambria Math" panose="02040503050406030204" pitchFamily="18" charset="0"/>
                  <a:ea typeface="Cambria Math"/>
                </a:rPr>
                <a:t>_(</a:t>
              </a:r>
              <a:r>
                <a:rPr lang="en-US" sz="1600" i="0">
                  <a:solidFill>
                    <a:srgbClr val="000000"/>
                  </a:solidFill>
                  <a:latin typeface="Cambria Math"/>
                  <a:ea typeface="Cambria Math"/>
                </a:rPr>
                <a:t>𝛼/2</a:t>
              </a:r>
              <a:r>
                <a:rPr lang="en-US" sz="1600" i="0">
                  <a:solidFill>
                    <a:srgbClr val="000000"/>
                  </a:solidFill>
                  <a:latin typeface="Cambria Math" panose="02040503050406030204" pitchFamily="18" charset="0"/>
                  <a:ea typeface="Cambria Math"/>
                </a:rPr>
                <a:t>) </a:t>
              </a:r>
              <a:r>
                <a:rPr lang="en-US" sz="1600" i="0">
                  <a:solidFill>
                    <a:srgbClr val="000000"/>
                  </a:solidFill>
                  <a:latin typeface="Cambria Math" panose="02040503050406030204" pitchFamily="18" charset="0"/>
                </a:rPr>
                <a:t>√((</a:t>
              </a:r>
              <a:r>
                <a:rPr lang="en-US" sz="1800" b="0" i="0" kern="1200">
                  <a:solidFill>
                    <a:schemeClr val="tx1"/>
                  </a:solidFill>
                  <a:effectLst/>
                  <a:latin typeface="+mn-lt"/>
                  <a:ea typeface="+mn-ea"/>
                  <a:cs typeface="+mn-cs"/>
                </a:rPr>
                <a:t>𝑠_</a:t>
              </a:r>
              <a:r>
                <a:rPr lang="en-US" sz="1800" i="0" kern="1200">
                  <a:solidFill>
                    <a:schemeClr val="tx1"/>
                  </a:solidFill>
                  <a:effectLst/>
                  <a:latin typeface="+mn-lt"/>
                  <a:ea typeface="+mn-ea"/>
                  <a:cs typeface="+mn-cs"/>
                </a:rPr>
                <a:t>1^2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a:t>
              </a:r>
              <a:r>
                <a:rPr lang="en-US" sz="1600" i="0">
                  <a:solidFill>
                    <a:srgbClr val="000000"/>
                  </a:solidFill>
                  <a:latin typeface="Cambria Math" panose="02040503050406030204" pitchFamily="18" charset="0"/>
                </a:rPr>
                <a:t> </a:t>
              </a:r>
              <a:r>
                <a:rPr lang="en-US" sz="1600" i="0">
                  <a:solidFill>
                    <a:srgbClr val="000000"/>
                  </a:solidFill>
                  <a:latin typeface="Cambria Math"/>
                </a:rPr>
                <a:t>+</a:t>
              </a:r>
              <a:r>
                <a:rPr lang="en-US" sz="1600" i="0">
                  <a:solidFill>
                    <a:srgbClr val="000000"/>
                  </a:solidFill>
                  <a:latin typeface="Cambria Math" panose="02040503050406030204" pitchFamily="18" charset="0"/>
                </a:rPr>
                <a:t>(</a:t>
              </a:r>
              <a:r>
                <a:rPr lang="en-US" sz="1800" b="0" i="0" kern="1200">
                  <a:solidFill>
                    <a:schemeClr val="tx1"/>
                  </a:solidFill>
                  <a:effectLst/>
                  <a:latin typeface="+mn-lt"/>
                  <a:ea typeface="+mn-ea"/>
                  <a:cs typeface="+mn-cs"/>
                </a:rPr>
                <a:t>𝑠_2^</a:t>
              </a:r>
              <a:r>
                <a:rPr lang="en-US" sz="1800" i="0" kern="1200">
                  <a:solidFill>
                    <a:schemeClr val="tx1"/>
                  </a:solidFill>
                  <a:effectLst/>
                  <a:latin typeface="+mn-lt"/>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a:t>
              </a:r>
              <a:r>
                <a:rPr lang="en-US" sz="1600" i="0">
                  <a:solidFill>
                    <a:srgbClr val="000000"/>
                  </a:solidFill>
                  <a:latin typeface="Cambria Math" panose="02040503050406030204" pitchFamily="18" charset="0"/>
                </a:rPr>
                <a:t> )</a:t>
              </a:r>
              <a:endParaRPr lang="en-US" sz="1600">
                <a:solidFill>
                  <a:srgbClr val="000000"/>
                </a:solidFill>
              </a:endParaRPr>
            </a:p>
          </xdr:txBody>
        </xdr:sp>
      </mc:Fallback>
    </mc:AlternateContent>
    <xdr:clientData/>
  </xdr:twoCellAnchor>
  <xdr:twoCellAnchor>
    <xdr:from>
      <xdr:col>7</xdr:col>
      <xdr:colOff>273898</xdr:colOff>
      <xdr:row>19</xdr:row>
      <xdr:rowOff>173063</xdr:rowOff>
    </xdr:from>
    <xdr:to>
      <xdr:col>13</xdr:col>
      <xdr:colOff>531850</xdr:colOff>
      <xdr:row>31</xdr:row>
      <xdr:rowOff>79907</xdr:rowOff>
    </xdr:to>
    <mc:AlternateContent xmlns:mc="http://schemas.openxmlformats.org/markup-compatibility/2006" xmlns:a14="http://schemas.microsoft.com/office/drawing/2010/main">
      <mc:Choice Requires="a14">
        <xdr:sp macro="" textlink="">
          <xdr:nvSpPr>
            <xdr:cNvPr id="3" name="TextBox 1"/>
            <xdr:cNvSpPr txBox="1"/>
          </xdr:nvSpPr>
          <xdr:spPr>
            <a:xfrm>
              <a:off x="6712798" y="3897338"/>
              <a:ext cx="3915552" cy="2192844"/>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kern="1200">
                  <a:solidFill>
                    <a:schemeClr val="tx1"/>
                  </a:solidFill>
                  <a:effectLst/>
                  <a:latin typeface="+mn-lt"/>
                  <a:ea typeface="+mn-ea"/>
                  <a:cs typeface="+mn-cs"/>
                </a:rPr>
                <a:t>Where the degrees of freedom for </a:t>
              </a:r>
              <a:r>
                <a:rPr lang="en-US" sz="1600" i="1" kern="1200">
                  <a:solidFill>
                    <a:schemeClr val="tx1"/>
                  </a:solidFill>
                  <a:effectLst/>
                  <a:latin typeface="+mn-lt"/>
                  <a:ea typeface="+mn-ea"/>
                  <a:cs typeface="+mn-cs"/>
                </a:rPr>
                <a:t>t</a:t>
              </a:r>
              <a:r>
                <a:rPr lang="en-US" sz="1600" i="1" kern="1200" baseline="-25000">
                  <a:solidFill>
                    <a:schemeClr val="tx1"/>
                  </a:solidFill>
                  <a:effectLst/>
                  <a:latin typeface="+mn-lt"/>
                  <a:ea typeface="+mn-ea"/>
                  <a:cs typeface="+mn-cs"/>
                </a:rPr>
                <a:t>a</a:t>
              </a:r>
              <a:r>
                <a:rPr lang="en-US" sz="1600" kern="1200" baseline="-25000">
                  <a:solidFill>
                    <a:schemeClr val="tx1"/>
                  </a:solidFill>
                  <a:effectLst/>
                  <a:latin typeface="+mn-lt"/>
                  <a:ea typeface="+mn-ea"/>
                  <a:cs typeface="+mn-cs"/>
                </a:rPr>
                <a:t>/2</a:t>
              </a:r>
              <a:r>
                <a:rPr lang="en-US" sz="1600" kern="1200">
                  <a:solidFill>
                    <a:schemeClr val="tx1"/>
                  </a:solidFill>
                  <a:effectLst/>
                  <a:latin typeface="+mn-lt"/>
                  <a:ea typeface="+mn-ea"/>
                  <a:cs typeface="+mn-cs"/>
                </a:rPr>
                <a:t> are:</a:t>
              </a:r>
              <a:endParaRPr lang="en-US" sz="1600">
                <a:effectLst/>
              </a:endParaRPr>
            </a:p>
            <a:p>
              <a:endParaRPr lang="en-US" sz="1600" i="1">
                <a:solidFill>
                  <a:srgbClr val="000000"/>
                </a:solidFill>
                <a:latin typeface="Cambria Math"/>
              </a:endParaRPr>
            </a:p>
            <a:p>
              <a:pPr/>
              <a14:m>
                <m:oMathPara xmlns:m="http://schemas.openxmlformats.org/officeDocument/2006/math">
                  <m:oMathParaPr>
                    <m:jc m:val="centerGroup"/>
                  </m:oMathParaPr>
                  <m:oMath xmlns:m="http://schemas.openxmlformats.org/officeDocument/2006/math">
                    <m:r>
                      <a:rPr lang="en-US" sz="1600" i="1">
                        <a:solidFill>
                          <a:srgbClr val="000000"/>
                        </a:solidFill>
                        <a:latin typeface="Cambria Math"/>
                      </a:rPr>
                      <m:t>𝑑𝑓</m:t>
                    </m:r>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600" i="1">
                                <a:solidFill>
                                  <a:srgbClr val="000000"/>
                                </a:solidFill>
                                <a:latin typeface="Cambria Math" panose="02040503050406030204" pitchFamily="18" charset="0"/>
                              </a:rPr>
                            </m:ctrlPr>
                          </m:sSupPr>
                          <m:e>
                            <m:d>
                              <m:dPr>
                                <m:begChr m:val="["/>
                                <m:endChr m:val="]"/>
                                <m:ctrlPr>
                                  <a:rPr lang="en-US" sz="1600" i="1">
                                    <a:solidFill>
                                      <a:srgbClr val="000000"/>
                                    </a:solidFill>
                                    <a:latin typeface="Cambria Math" panose="02040503050406030204" pitchFamily="18" charset="0"/>
                                  </a:rPr>
                                </m:ctrlPr>
                              </m:dPr>
                              <m:e>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i="1" kern="1200">
                                            <a:solidFill>
                                              <a:schemeClr val="tx1"/>
                                            </a:solidFill>
                                            <a:effectLst/>
                                            <a:latin typeface="Cambria Math" panose="02040503050406030204" pitchFamily="18" charset="0"/>
                                            <a:ea typeface="+mn-ea"/>
                                            <a:cs typeface="+mn-cs"/>
                                          </a:rPr>
                                          <m:t>1</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b="0" i="1" kern="1200">
                                            <a:solidFill>
                                              <a:schemeClr val="tx1"/>
                                            </a:solidFill>
                                            <a:effectLst/>
                                            <a:latin typeface="Cambria Math" panose="02040503050406030204" pitchFamily="18" charset="0"/>
                                            <a:ea typeface="+mn-ea"/>
                                            <a:cs typeface="+mn-cs"/>
                                          </a:rPr>
                                          <m:t>2</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den>
                                </m:f>
                              </m:e>
                            </m:d>
                          </m:e>
                          <m:sup>
                            <m:r>
                              <a:rPr lang="en-US" sz="1600" i="1">
                                <a:solidFill>
                                  <a:srgbClr val="000000"/>
                                </a:solidFill>
                                <a:latin typeface="Cambria Math"/>
                              </a:rPr>
                              <m:t>2</m:t>
                            </m:r>
                          </m:sup>
                        </m:sSup>
                      </m:num>
                      <m:den>
                        <m:f>
                          <m:fPr>
                            <m:ctrlPr>
                              <a:rPr lang="en-US" sz="1600" i="1">
                                <a:solidFill>
                                  <a:srgbClr val="000000"/>
                                </a:solidFill>
                                <a:latin typeface="Cambria Math" panose="02040503050406030204" pitchFamily="18" charset="0"/>
                              </a:rPr>
                            </m:ctrlPr>
                          </m:fPr>
                          <m:num>
                            <m:sSup>
                              <m:sSupPr>
                                <m:ctrlPr>
                                  <a:rPr lang="en-US" sz="1800" i="1" kern="1200">
                                    <a:solidFill>
                                      <a:schemeClr val="tx1"/>
                                    </a:solidFill>
                                    <a:effectLst/>
                                    <a:latin typeface="Cambria Math" panose="02040503050406030204" pitchFamily="18" charset="0"/>
                                    <a:ea typeface="+mn-ea"/>
                                    <a:cs typeface="+mn-cs"/>
                                  </a:rPr>
                                </m:ctrlPr>
                              </m:sSupPr>
                              <m:e>
                                <m:d>
                                  <m:dPr>
                                    <m:begChr m:val="["/>
                                    <m:endChr m:val="]"/>
                                    <m:ctrlPr>
                                      <a:rPr lang="en-US" sz="1800" i="1" kern="1200">
                                        <a:solidFill>
                                          <a:schemeClr val="tx1"/>
                                        </a:solidFill>
                                        <a:effectLst/>
                                        <a:latin typeface="Cambria Math" panose="02040503050406030204" pitchFamily="18" charset="0"/>
                                        <a:ea typeface="+mn-ea"/>
                                        <a:cs typeface="+mn-cs"/>
                                      </a:rPr>
                                    </m:ctrlPr>
                                  </m:dPr>
                                  <m:e>
                                    <m:f>
                                      <m:fPr>
                                        <m:ctrlPr>
                                          <a:rPr lang="en-US" sz="1800" i="1" kern="1200">
                                            <a:solidFill>
                                              <a:schemeClr val="tx1"/>
                                            </a:solidFill>
                                            <a:effectLst/>
                                            <a:latin typeface="Cambria Math" panose="02040503050406030204" pitchFamily="18" charset="0"/>
                                            <a:ea typeface="+mn-ea"/>
                                            <a:cs typeface="+mn-cs"/>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i="1" kern="1200">
                                                <a:solidFill>
                                                  <a:schemeClr val="tx1"/>
                                                </a:solidFill>
                                                <a:effectLst/>
                                                <a:latin typeface="Cambria Math" panose="02040503050406030204" pitchFamily="18" charset="0"/>
                                                <a:ea typeface="+mn-ea"/>
                                                <a:cs typeface="+mn-cs"/>
                                              </a:rPr>
                                              <m:t>1</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800" i="1" kern="1200">
                                                <a:solidFill>
                                                  <a:schemeClr val="tx1"/>
                                                </a:solidFill>
                                                <a:effectLst/>
                                                <a:latin typeface="Cambria Math" panose="02040503050406030204" pitchFamily="18" charset="0"/>
                                                <a:ea typeface="+mn-ea"/>
                                                <a:cs typeface="+mn-cs"/>
                                              </a:rPr>
                                            </m:ctrlPr>
                                          </m:sSubPr>
                                          <m:e>
                                            <m:r>
                                              <a:rPr lang="en-US" sz="1800" i="1" kern="1200">
                                                <a:solidFill>
                                                  <a:schemeClr val="tx1"/>
                                                </a:solidFill>
                                                <a:effectLst/>
                                                <a:latin typeface="Cambria Math" panose="02040503050406030204" pitchFamily="18" charset="0"/>
                                                <a:ea typeface="+mn-ea"/>
                                                <a:cs typeface="+mn-cs"/>
                                              </a:rPr>
                                              <m:t>𝑛</m:t>
                                            </m:r>
                                          </m:e>
                                          <m:sub>
                                            <m:r>
                                              <a:rPr lang="en-US" sz="1800" i="1" kern="1200">
                                                <a:solidFill>
                                                  <a:schemeClr val="tx1"/>
                                                </a:solidFill>
                                                <a:effectLst/>
                                                <a:latin typeface="Cambria Math" panose="02040503050406030204" pitchFamily="18" charset="0"/>
                                                <a:ea typeface="+mn-ea"/>
                                                <a:cs typeface="+mn-cs"/>
                                              </a:rPr>
                                              <m:t>1</m:t>
                                            </m:r>
                                          </m:sub>
                                        </m:sSub>
                                      </m:den>
                                    </m:f>
                                  </m:e>
                                </m:d>
                              </m:e>
                              <m:sup>
                                <m:r>
                                  <a:rPr lang="en-US" sz="1800" i="1" kern="1200">
                                    <a:solidFill>
                                      <a:schemeClr val="tx1"/>
                                    </a:solidFill>
                                    <a:effectLst/>
                                    <a:latin typeface="Cambria Math" panose="02040503050406030204" pitchFamily="18" charset="0"/>
                                    <a:ea typeface="+mn-ea"/>
                                    <a:cs typeface="+mn-cs"/>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r>
                              <a:rPr lang="en-US" sz="1600" i="1">
                                <a:solidFill>
                                  <a:srgbClr val="000000"/>
                                </a:solidFill>
                                <a:latin typeface="Cambria Math"/>
                              </a:rPr>
                              <m:t>−1</m:t>
                            </m:r>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800" i="1" kern="1200">
                                    <a:solidFill>
                                      <a:schemeClr val="tx1"/>
                                    </a:solidFill>
                                    <a:effectLst/>
                                    <a:latin typeface="Cambria Math" panose="02040503050406030204" pitchFamily="18" charset="0"/>
                                    <a:ea typeface="+mn-ea"/>
                                    <a:cs typeface="+mn-cs"/>
                                  </a:rPr>
                                </m:ctrlPr>
                              </m:sSupPr>
                              <m:e>
                                <m:d>
                                  <m:dPr>
                                    <m:begChr m:val="["/>
                                    <m:endChr m:val="]"/>
                                    <m:ctrlPr>
                                      <a:rPr lang="en-US" sz="1800" i="1" kern="1200">
                                        <a:solidFill>
                                          <a:schemeClr val="tx1"/>
                                        </a:solidFill>
                                        <a:effectLst/>
                                        <a:latin typeface="Cambria Math" panose="02040503050406030204" pitchFamily="18" charset="0"/>
                                        <a:ea typeface="+mn-ea"/>
                                        <a:cs typeface="+mn-cs"/>
                                      </a:rPr>
                                    </m:ctrlPr>
                                  </m:dPr>
                                  <m:e>
                                    <m:f>
                                      <m:fPr>
                                        <m:ctrlPr>
                                          <a:rPr lang="en-US" sz="1800" i="1" kern="1200">
                                            <a:solidFill>
                                              <a:schemeClr val="tx1"/>
                                            </a:solidFill>
                                            <a:effectLst/>
                                            <a:latin typeface="Cambria Math" panose="02040503050406030204" pitchFamily="18" charset="0"/>
                                            <a:ea typeface="+mn-ea"/>
                                            <a:cs typeface="+mn-cs"/>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b="0" i="1" kern="1200">
                                                <a:solidFill>
                                                  <a:schemeClr val="tx1"/>
                                                </a:solidFill>
                                                <a:effectLst/>
                                                <a:latin typeface="Cambria Math" panose="02040503050406030204" pitchFamily="18" charset="0"/>
                                                <a:ea typeface="+mn-ea"/>
                                                <a:cs typeface="+mn-cs"/>
                                              </a:rPr>
                                              <m:t>2</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800" i="1" kern="1200">
                                                <a:solidFill>
                                                  <a:schemeClr val="tx1"/>
                                                </a:solidFill>
                                                <a:effectLst/>
                                                <a:latin typeface="Cambria Math" panose="02040503050406030204" pitchFamily="18" charset="0"/>
                                                <a:ea typeface="+mn-ea"/>
                                                <a:cs typeface="+mn-cs"/>
                                              </a:rPr>
                                            </m:ctrlPr>
                                          </m:sSubPr>
                                          <m:e>
                                            <m:r>
                                              <a:rPr lang="en-US" sz="1800" i="1" kern="1200">
                                                <a:solidFill>
                                                  <a:schemeClr val="tx1"/>
                                                </a:solidFill>
                                                <a:effectLst/>
                                                <a:latin typeface="Cambria Math" panose="02040503050406030204" pitchFamily="18" charset="0"/>
                                                <a:ea typeface="+mn-ea"/>
                                                <a:cs typeface="+mn-cs"/>
                                              </a:rPr>
                                              <m:t>𝑛</m:t>
                                            </m:r>
                                          </m:e>
                                          <m:sub>
                                            <m:r>
                                              <a:rPr lang="en-US" sz="1800" i="1" kern="1200">
                                                <a:solidFill>
                                                  <a:schemeClr val="tx1"/>
                                                </a:solidFill>
                                                <a:effectLst/>
                                                <a:latin typeface="Cambria Math" panose="02040503050406030204" pitchFamily="18" charset="0"/>
                                                <a:ea typeface="+mn-ea"/>
                                                <a:cs typeface="+mn-cs"/>
                                              </a:rPr>
                                              <m:t>2</m:t>
                                            </m:r>
                                          </m:sub>
                                        </m:sSub>
                                      </m:den>
                                    </m:f>
                                  </m:e>
                                </m:d>
                              </m:e>
                              <m:sup>
                                <m:r>
                                  <a:rPr lang="en-US" sz="1800" i="1" kern="1200">
                                    <a:solidFill>
                                      <a:schemeClr val="tx1"/>
                                    </a:solidFill>
                                    <a:effectLst/>
                                    <a:latin typeface="Cambria Math" panose="02040503050406030204" pitchFamily="18" charset="0"/>
                                    <a:ea typeface="+mn-ea"/>
                                    <a:cs typeface="+mn-cs"/>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r>
                              <a:rPr lang="en-US" sz="1600" i="1">
                                <a:solidFill>
                                  <a:srgbClr val="000000"/>
                                </a:solidFill>
                                <a:latin typeface="Cambria Math"/>
                              </a:rPr>
                              <m:t>−1</m:t>
                            </m:r>
                          </m:den>
                        </m:f>
                      </m:den>
                    </m:f>
                  </m:oMath>
                </m:oMathPara>
              </a14:m>
              <a:endParaRPr lang="en-US" sz="1600">
                <a:solidFill>
                  <a:srgbClr val="000000"/>
                </a:solidFill>
              </a:endParaRPr>
            </a:p>
          </xdr:txBody>
        </xdr:sp>
      </mc:Choice>
      <mc:Fallback xmlns="">
        <xdr:sp macro="" textlink="">
          <xdr:nvSpPr>
            <xdr:cNvPr id="3" name="TextBox 1"/>
            <xdr:cNvSpPr txBox="1"/>
          </xdr:nvSpPr>
          <xdr:spPr>
            <a:xfrm>
              <a:off x="6712798" y="3897338"/>
              <a:ext cx="3915552" cy="2192844"/>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kern="1200">
                  <a:solidFill>
                    <a:schemeClr val="tx1"/>
                  </a:solidFill>
                  <a:effectLst/>
                  <a:latin typeface="+mn-lt"/>
                  <a:ea typeface="+mn-ea"/>
                  <a:cs typeface="+mn-cs"/>
                </a:rPr>
                <a:t>Where the degrees of freedom for </a:t>
              </a:r>
              <a:r>
                <a:rPr lang="en-US" sz="1600" i="1" kern="1200">
                  <a:solidFill>
                    <a:schemeClr val="tx1"/>
                  </a:solidFill>
                  <a:effectLst/>
                  <a:latin typeface="+mn-lt"/>
                  <a:ea typeface="+mn-ea"/>
                  <a:cs typeface="+mn-cs"/>
                </a:rPr>
                <a:t>t</a:t>
              </a:r>
              <a:r>
                <a:rPr lang="en-US" sz="1600" i="1" kern="1200" baseline="-25000">
                  <a:solidFill>
                    <a:schemeClr val="tx1"/>
                  </a:solidFill>
                  <a:effectLst/>
                  <a:latin typeface="+mn-lt"/>
                  <a:ea typeface="+mn-ea"/>
                  <a:cs typeface="+mn-cs"/>
                </a:rPr>
                <a:t>a</a:t>
              </a:r>
              <a:r>
                <a:rPr lang="en-US" sz="1600" kern="1200" baseline="-25000">
                  <a:solidFill>
                    <a:schemeClr val="tx1"/>
                  </a:solidFill>
                  <a:effectLst/>
                  <a:latin typeface="+mn-lt"/>
                  <a:ea typeface="+mn-ea"/>
                  <a:cs typeface="+mn-cs"/>
                </a:rPr>
                <a:t>/2</a:t>
              </a:r>
              <a:r>
                <a:rPr lang="en-US" sz="1600" kern="1200">
                  <a:solidFill>
                    <a:schemeClr val="tx1"/>
                  </a:solidFill>
                  <a:effectLst/>
                  <a:latin typeface="+mn-lt"/>
                  <a:ea typeface="+mn-ea"/>
                  <a:cs typeface="+mn-cs"/>
                </a:rPr>
                <a:t> are:</a:t>
              </a:r>
              <a:endParaRPr lang="en-US" sz="1600">
                <a:effectLst/>
              </a:endParaRPr>
            </a:p>
            <a:p>
              <a:pPr/>
              <a:endParaRPr lang="en-US" sz="1600" i="1">
                <a:solidFill>
                  <a:srgbClr val="000000"/>
                </a:solidFill>
                <a:latin typeface="Cambria Math"/>
              </a:endParaRPr>
            </a:p>
            <a:p>
              <a:pPr/>
              <a:r>
                <a:rPr lang="en-US" sz="1600" i="0">
                  <a:solidFill>
                    <a:srgbClr val="000000"/>
                  </a:solidFill>
                  <a:latin typeface="Cambria Math"/>
                </a:rPr>
                <a:t>𝑑𝑓=</a:t>
              </a:r>
              <a:r>
                <a:rPr lang="en-US" sz="1600" i="0">
                  <a:solidFill>
                    <a:srgbClr val="000000"/>
                  </a:solidFill>
                  <a:latin typeface="Cambria Math" panose="02040503050406030204" pitchFamily="18" charset="0"/>
                </a:rPr>
                <a:t>[(</a:t>
              </a:r>
              <a:r>
                <a:rPr lang="en-US" sz="1800" b="0" i="0" kern="1200">
                  <a:solidFill>
                    <a:schemeClr val="tx1"/>
                  </a:solidFill>
                  <a:effectLst/>
                  <a:latin typeface="+mn-lt"/>
                  <a:ea typeface="+mn-ea"/>
                  <a:cs typeface="+mn-cs"/>
                </a:rPr>
                <a:t>𝑠_</a:t>
              </a:r>
              <a:r>
                <a:rPr lang="en-US" sz="1800" i="0" kern="1200">
                  <a:solidFill>
                    <a:schemeClr val="tx1"/>
                  </a:solidFill>
                  <a:effectLst/>
                  <a:latin typeface="+mn-lt"/>
                  <a:ea typeface="+mn-ea"/>
                  <a:cs typeface="+mn-cs"/>
                </a:rPr>
                <a:t>1^2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a:t>
              </a:r>
              <a:r>
                <a:rPr lang="en-US" sz="1600" i="0">
                  <a:solidFill>
                    <a:srgbClr val="000000"/>
                  </a:solidFill>
                  <a:latin typeface="Cambria Math" panose="02040503050406030204" pitchFamily="18" charset="0"/>
                </a:rPr>
                <a:t> </a:t>
              </a:r>
              <a:r>
                <a:rPr lang="en-US" sz="1600" i="0">
                  <a:solidFill>
                    <a:srgbClr val="000000"/>
                  </a:solidFill>
                  <a:latin typeface="Cambria Math"/>
                </a:rPr>
                <a:t>+</a:t>
              </a:r>
              <a:r>
                <a:rPr lang="en-US" sz="1600" i="0">
                  <a:solidFill>
                    <a:srgbClr val="000000"/>
                  </a:solidFill>
                  <a:latin typeface="Cambria Math" panose="02040503050406030204" pitchFamily="18" charset="0"/>
                </a:rPr>
                <a:t>(</a:t>
              </a:r>
              <a:r>
                <a:rPr lang="en-US" sz="1800" b="0" i="0" kern="1200">
                  <a:solidFill>
                    <a:schemeClr val="tx1"/>
                  </a:solidFill>
                  <a:effectLst/>
                  <a:latin typeface="+mn-lt"/>
                  <a:ea typeface="+mn-ea"/>
                  <a:cs typeface="+mn-cs"/>
                </a:rPr>
                <a:t>𝑠_2^</a:t>
              </a:r>
              <a:r>
                <a:rPr lang="en-US" sz="1800" i="0" kern="1200">
                  <a:solidFill>
                    <a:schemeClr val="tx1"/>
                  </a:solidFill>
                  <a:effectLst/>
                  <a:latin typeface="+mn-lt"/>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a:t>
              </a:r>
              <a:r>
                <a:rPr lang="en-US" sz="1600" i="0">
                  <a:solidFill>
                    <a:srgbClr val="000000"/>
                  </a:solidFill>
                  <a:latin typeface="Cambria Math" panose="02040503050406030204" pitchFamily="18" charset="0"/>
                </a:rPr>
                <a:t> ]^</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800" i="0" kern="1200">
                  <a:solidFill>
                    <a:schemeClr val="tx1"/>
                  </a:solidFill>
                  <a:effectLst/>
                  <a:latin typeface="+mn-lt"/>
                  <a:ea typeface="+mn-ea"/>
                  <a:cs typeface="+mn-cs"/>
                </a:rPr>
                <a:t>[(</a:t>
              </a:r>
              <a:r>
                <a:rPr lang="en-US" sz="1800" b="0" i="0" kern="1200">
                  <a:solidFill>
                    <a:schemeClr val="tx1"/>
                  </a:solidFill>
                  <a:effectLst/>
                  <a:latin typeface="+mn-lt"/>
                  <a:ea typeface="+mn-ea"/>
                  <a:cs typeface="+mn-cs"/>
                </a:rPr>
                <a:t>𝑠_</a:t>
              </a:r>
              <a:r>
                <a:rPr lang="en-US" sz="1800" i="0" kern="1200">
                  <a:solidFill>
                    <a:schemeClr val="tx1"/>
                  </a:solidFill>
                  <a:effectLst/>
                  <a:latin typeface="+mn-lt"/>
                  <a:ea typeface="+mn-ea"/>
                  <a:cs typeface="+mn-cs"/>
                </a:rPr>
                <a:t>1^2)/𝑛_1 ]^2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1−1</a:t>
              </a:r>
              <a:r>
                <a:rPr lang="en-US" sz="1600" i="0">
                  <a:solidFill>
                    <a:srgbClr val="000000"/>
                  </a:solidFill>
                  <a:latin typeface="Cambria Math" panose="02040503050406030204" pitchFamily="18" charset="0"/>
                </a:rPr>
                <a:t>)</a:t>
              </a:r>
              <a:r>
                <a:rPr lang="en-US" sz="1600" i="0">
                  <a:solidFill>
                    <a:srgbClr val="000000"/>
                  </a:solidFill>
                  <a:latin typeface="Cambria Math"/>
                </a:rPr>
                <a:t>+</a:t>
              </a:r>
              <a:r>
                <a:rPr lang="en-US" sz="1800" i="0" kern="1200">
                  <a:solidFill>
                    <a:schemeClr val="tx1"/>
                  </a:solidFill>
                  <a:effectLst/>
                  <a:latin typeface="+mn-lt"/>
                  <a:ea typeface="+mn-ea"/>
                  <a:cs typeface="+mn-cs"/>
                </a:rPr>
                <a:t>[(</a:t>
              </a:r>
              <a:r>
                <a:rPr lang="en-US" sz="1800" b="0" i="0" kern="1200">
                  <a:solidFill>
                    <a:schemeClr val="tx1"/>
                  </a:solidFill>
                  <a:effectLst/>
                  <a:latin typeface="+mn-lt"/>
                  <a:ea typeface="+mn-ea"/>
                  <a:cs typeface="+mn-cs"/>
                </a:rPr>
                <a:t>𝑠_2^</a:t>
              </a:r>
              <a:r>
                <a:rPr lang="en-US" sz="1800" i="0" kern="1200">
                  <a:solidFill>
                    <a:schemeClr val="tx1"/>
                  </a:solidFill>
                  <a:effectLst/>
                  <a:latin typeface="+mn-lt"/>
                  <a:ea typeface="+mn-ea"/>
                  <a:cs typeface="+mn-cs"/>
                </a:rPr>
                <a:t>2)/𝑛_2 ]^2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2−1</a:t>
              </a:r>
              <a:r>
                <a:rPr lang="en-US" sz="1600" i="0">
                  <a:solidFill>
                    <a:srgbClr val="000000"/>
                  </a:solidFill>
                  <a:latin typeface="Cambria Math" panose="02040503050406030204" pitchFamily="18" charset="0"/>
                </a:rPr>
                <a:t>))</a:t>
              </a:r>
              <a:endParaRPr lang="en-US" sz="1600">
                <a:solidFill>
                  <a:srgbClr val="000000"/>
                </a:solidFill>
              </a:endParaRPr>
            </a:p>
          </xdr:txBody>
        </xdr:sp>
      </mc:Fallback>
    </mc:AlternateContent>
    <xdr:clientData/>
  </xdr:twoCellAnchor>
  <xdr:oneCellAnchor>
    <xdr:from>
      <xdr:col>7</xdr:col>
      <xdr:colOff>157141</xdr:colOff>
      <xdr:row>0</xdr:row>
      <xdr:rowOff>67020</xdr:rowOff>
    </xdr:from>
    <xdr:ext cx="3002055" cy="347018"/>
    <mc:AlternateContent xmlns:mc="http://schemas.openxmlformats.org/markup-compatibility/2006" xmlns:a14="http://schemas.microsoft.com/office/drawing/2010/main">
      <mc:Choice Requires="a14">
        <xdr:sp macro="" textlink="">
          <xdr:nvSpPr>
            <xdr:cNvPr id="4" name="TextBox 3"/>
            <xdr:cNvSpPr txBox="1"/>
          </xdr:nvSpPr>
          <xdr:spPr>
            <a:xfrm>
              <a:off x="6596041" y="67020"/>
              <a:ext cx="3002055" cy="3470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acc>
                    <m:accPr>
                      <m:chr m:val="̅"/>
                      <m:ctrlPr>
                        <a:rPr lang="en-US" sz="1600" i="1">
                          <a:latin typeface="Cambria Math" panose="02040503050406030204" pitchFamily="18" charset="0"/>
                        </a:rPr>
                      </m:ctrlPr>
                    </m:accPr>
                    <m:e>
                      <m:r>
                        <a:rPr lang="en-US" sz="1600" b="0" i="1">
                          <a:latin typeface="Cambria Math"/>
                        </a:rPr>
                        <m:t>𝑋</m:t>
                      </m:r>
                    </m:e>
                  </m:acc>
                </m:oMath>
              </a14:m>
              <a:r>
                <a:rPr lang="en-US" sz="1600" baseline="-25000">
                  <a:latin typeface="+mn-lt"/>
                </a:rPr>
                <a:t>1 </a:t>
              </a:r>
              <a:r>
                <a:rPr lang="en-US" sz="1600" baseline="0">
                  <a:latin typeface="+mn-lt"/>
                </a:rPr>
                <a:t>- </a:t>
              </a:r>
              <a14:m>
                <m:oMath xmlns:m="http://schemas.openxmlformats.org/officeDocument/2006/math">
                  <m:acc>
                    <m:accPr>
                      <m:chr m:val="̅"/>
                      <m:ctrlPr>
                        <a:rPr lang="en-US" sz="1600" i="1">
                          <a:solidFill>
                            <a:schemeClr val="tx1"/>
                          </a:solidFill>
                          <a:effectLst/>
                          <a:latin typeface="Cambria Math" panose="02040503050406030204" pitchFamily="18" charset="0"/>
                          <a:ea typeface="+mn-ea"/>
                          <a:cs typeface="+mn-cs"/>
                        </a:rPr>
                      </m:ctrlPr>
                    </m:accPr>
                    <m:e>
                      <m:r>
                        <a:rPr lang="en-US" sz="1600" b="0" i="1">
                          <a:solidFill>
                            <a:schemeClr val="tx1"/>
                          </a:solidFill>
                          <a:effectLst/>
                          <a:latin typeface="Cambria Math"/>
                          <a:ea typeface="+mn-ea"/>
                          <a:cs typeface="+mn-cs"/>
                        </a:rPr>
                        <m:t>𝑋</m:t>
                      </m:r>
                    </m:e>
                  </m:acc>
                </m:oMath>
              </a14:m>
              <a:r>
                <a:rPr lang="en-US" sz="1600" baseline="-25000">
                  <a:solidFill>
                    <a:schemeClr val="tx1"/>
                  </a:solidFill>
                  <a:effectLst/>
                  <a:latin typeface="+mn-lt"/>
                  <a:ea typeface="+mn-ea"/>
                  <a:cs typeface="+mn-cs"/>
                </a:rPr>
                <a:t>2</a:t>
              </a:r>
              <a:r>
                <a:rPr lang="en-US" sz="1600" baseline="0">
                  <a:solidFill>
                    <a:schemeClr val="tx1"/>
                  </a:solidFill>
                  <a:effectLst/>
                  <a:latin typeface="+mn-lt"/>
                  <a:ea typeface="+mn-ea"/>
                  <a:cs typeface="+mn-cs"/>
                </a:rPr>
                <a:t>= Point Estimate of </a:t>
              </a:r>
              <a14:m>
                <m:oMath xmlns:m="http://schemas.openxmlformats.org/officeDocument/2006/math">
                  <m:r>
                    <a:rPr lang="en-US" sz="1600" i="1" baseline="0">
                      <a:solidFill>
                        <a:schemeClr val="tx1"/>
                      </a:solidFill>
                      <a:effectLst/>
                      <a:latin typeface="Cambria Math"/>
                      <a:ea typeface="Cambria Math"/>
                      <a:cs typeface="+mn-cs"/>
                    </a:rPr>
                    <m:t>𝜇</m:t>
                  </m:r>
                </m:oMath>
              </a14:m>
              <a:r>
                <a:rPr lang="en-US" sz="1600" baseline="-25000">
                  <a:solidFill>
                    <a:schemeClr val="tx1"/>
                  </a:solidFill>
                  <a:effectLst/>
                  <a:latin typeface="+mn-lt"/>
                  <a:ea typeface="+mn-ea"/>
                  <a:cs typeface="+mn-cs"/>
                </a:rPr>
                <a:t>1</a:t>
              </a:r>
              <a:r>
                <a:rPr lang="en-US" sz="1600" baseline="0">
                  <a:solidFill>
                    <a:schemeClr val="tx1"/>
                  </a:solidFill>
                  <a:effectLst/>
                  <a:latin typeface="+mn-lt"/>
                  <a:ea typeface="+mn-ea"/>
                  <a:cs typeface="+mn-cs"/>
                </a:rPr>
                <a:t> - </a:t>
              </a:r>
              <a14:m>
                <m:oMath xmlns:m="http://schemas.openxmlformats.org/officeDocument/2006/math">
                  <m:r>
                    <a:rPr lang="en-US" sz="1600" i="1" baseline="0">
                      <a:solidFill>
                        <a:schemeClr val="tx1"/>
                      </a:solidFill>
                      <a:effectLst/>
                      <a:latin typeface="Cambria Math"/>
                      <a:ea typeface="+mn-ea"/>
                      <a:cs typeface="+mn-cs"/>
                    </a:rPr>
                    <m:t>𝜇</m:t>
                  </m:r>
                </m:oMath>
              </a14:m>
              <a:r>
                <a:rPr lang="en-US" sz="1600" baseline="-25000">
                  <a:solidFill>
                    <a:schemeClr val="tx1"/>
                  </a:solidFill>
                  <a:effectLst/>
                  <a:latin typeface="+mn-lt"/>
                  <a:ea typeface="+mn-ea"/>
                  <a:cs typeface="+mn-cs"/>
                </a:rPr>
                <a:t>2</a:t>
              </a:r>
              <a:endParaRPr lang="en-US" sz="1600" baseline="-25000">
                <a:latin typeface="+mn-lt"/>
              </a:endParaRPr>
            </a:p>
          </xdr:txBody>
        </xdr:sp>
      </mc:Choice>
      <mc:Fallback xmlns="">
        <xdr:sp macro="" textlink="">
          <xdr:nvSpPr>
            <xdr:cNvPr id="4" name="TextBox 3"/>
            <xdr:cNvSpPr txBox="1"/>
          </xdr:nvSpPr>
          <xdr:spPr>
            <a:xfrm>
              <a:off x="6596041" y="67020"/>
              <a:ext cx="3002055" cy="3470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0" i="0">
                  <a:latin typeface="Cambria Math"/>
                </a:rPr>
                <a:t>𝑋</a:t>
              </a:r>
              <a:r>
                <a:rPr lang="en-US" sz="1600" b="0" i="0">
                  <a:latin typeface="Cambria Math" panose="02040503050406030204" pitchFamily="18" charset="0"/>
                </a:rPr>
                <a:t> ̅</a:t>
              </a:r>
              <a:r>
                <a:rPr lang="en-US" sz="1600" baseline="-25000">
                  <a:latin typeface="+mn-lt"/>
                </a:rPr>
                <a:t>1 </a:t>
              </a:r>
              <a:r>
                <a:rPr lang="en-US" sz="1600" baseline="0">
                  <a:latin typeface="+mn-lt"/>
                </a:rPr>
                <a:t>- </a:t>
              </a:r>
              <a:r>
                <a:rPr lang="en-US" sz="1600" b="0" i="0">
                  <a:solidFill>
                    <a:schemeClr val="tx1"/>
                  </a:solidFill>
                  <a:effectLst/>
                  <a:latin typeface="Cambria Math"/>
                  <a:ea typeface="+mn-ea"/>
                  <a:cs typeface="+mn-cs"/>
                </a:rPr>
                <a:t>𝑋</a:t>
              </a:r>
              <a:r>
                <a:rPr lang="en-US" sz="1600" b="0" i="0">
                  <a:solidFill>
                    <a:schemeClr val="tx1"/>
                  </a:solidFill>
                  <a:effectLst/>
                  <a:latin typeface="Cambria Math" panose="02040503050406030204" pitchFamily="18" charset="0"/>
                  <a:ea typeface="+mn-ea"/>
                  <a:cs typeface="+mn-cs"/>
                </a:rPr>
                <a:t> ̅</a:t>
              </a:r>
              <a:r>
                <a:rPr lang="en-US" sz="1600" baseline="-25000">
                  <a:solidFill>
                    <a:schemeClr val="tx1"/>
                  </a:solidFill>
                  <a:effectLst/>
                  <a:latin typeface="+mn-lt"/>
                  <a:ea typeface="+mn-ea"/>
                  <a:cs typeface="+mn-cs"/>
                </a:rPr>
                <a:t>2</a:t>
              </a:r>
              <a:r>
                <a:rPr lang="en-US" sz="1600" baseline="0">
                  <a:solidFill>
                    <a:schemeClr val="tx1"/>
                  </a:solidFill>
                  <a:effectLst/>
                  <a:latin typeface="+mn-lt"/>
                  <a:ea typeface="+mn-ea"/>
                  <a:cs typeface="+mn-cs"/>
                </a:rPr>
                <a:t>= Point Estimate of </a:t>
              </a:r>
              <a:r>
                <a:rPr lang="en-US" sz="1600" i="0" baseline="0">
                  <a:solidFill>
                    <a:schemeClr val="tx1"/>
                  </a:solidFill>
                  <a:effectLst/>
                  <a:latin typeface="Cambria Math"/>
                  <a:ea typeface="Cambria Math"/>
                  <a:cs typeface="+mn-cs"/>
                </a:rPr>
                <a:t>𝜇</a:t>
              </a:r>
              <a:r>
                <a:rPr lang="en-US" sz="1600" baseline="-25000">
                  <a:solidFill>
                    <a:schemeClr val="tx1"/>
                  </a:solidFill>
                  <a:effectLst/>
                  <a:latin typeface="+mn-lt"/>
                  <a:ea typeface="+mn-ea"/>
                  <a:cs typeface="+mn-cs"/>
                </a:rPr>
                <a:t>1</a:t>
              </a:r>
              <a:r>
                <a:rPr lang="en-US" sz="1600" baseline="0">
                  <a:solidFill>
                    <a:schemeClr val="tx1"/>
                  </a:solidFill>
                  <a:effectLst/>
                  <a:latin typeface="+mn-lt"/>
                  <a:ea typeface="+mn-ea"/>
                  <a:cs typeface="+mn-cs"/>
                </a:rPr>
                <a:t> - </a:t>
              </a:r>
              <a:r>
                <a:rPr lang="en-US" sz="1600" i="0" baseline="0">
                  <a:solidFill>
                    <a:schemeClr val="tx1"/>
                  </a:solidFill>
                  <a:effectLst/>
                  <a:latin typeface="Cambria Math"/>
                  <a:ea typeface="+mn-ea"/>
                  <a:cs typeface="+mn-cs"/>
                </a:rPr>
                <a:t>𝜇</a:t>
              </a:r>
              <a:r>
                <a:rPr lang="en-US" sz="1600" baseline="-25000">
                  <a:solidFill>
                    <a:schemeClr val="tx1"/>
                  </a:solidFill>
                  <a:effectLst/>
                  <a:latin typeface="+mn-lt"/>
                  <a:ea typeface="+mn-ea"/>
                  <a:cs typeface="+mn-cs"/>
                </a:rPr>
                <a:t>2</a:t>
              </a:r>
              <a:endParaRPr lang="en-US" sz="1600" baseline="-25000">
                <a:latin typeface="+mn-lt"/>
              </a:endParaRPr>
            </a:p>
          </xdr:txBody>
        </xdr:sp>
      </mc:Fallback>
    </mc:AlternateContent>
    <xdr:clientData/>
  </xdr:oneCellAnchor>
  <xdr:oneCellAnchor>
    <xdr:from>
      <xdr:col>7</xdr:col>
      <xdr:colOff>140376</xdr:colOff>
      <xdr:row>2</xdr:row>
      <xdr:rowOff>121326</xdr:rowOff>
    </xdr:from>
    <xdr:ext cx="6260424" cy="1494725"/>
    <mc:AlternateContent xmlns:mc="http://schemas.openxmlformats.org/markup-compatibility/2006" xmlns:a14="http://schemas.microsoft.com/office/drawing/2010/main">
      <mc:Choice Requires="a14">
        <xdr:sp macro="" textlink="">
          <xdr:nvSpPr>
            <xdr:cNvPr id="5" name="TextBox 4"/>
            <xdr:cNvSpPr txBox="1"/>
          </xdr:nvSpPr>
          <xdr:spPr>
            <a:xfrm>
              <a:off x="6579276" y="502326"/>
              <a:ext cx="6260424" cy="14947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r>
                    <a:rPr lang="en-US" sz="1100" b="0" i="1">
                      <a:solidFill>
                        <a:schemeClr val="tx1"/>
                      </a:solidFill>
                      <a:effectLst/>
                      <a:latin typeface="Cambria Math" panose="02040503050406030204" pitchFamily="18" charset="0"/>
                      <a:ea typeface="+mn-ea"/>
                      <a:cs typeface="+mn-cs"/>
                    </a:rPr>
                    <m:t>𝑆𝑡𝑎𝑛𝑑𝑎𝑟𝑑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𝐸𝑟𝑟𝑜𝑟</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𝐸𝑠𝑡𝑖𝑚𝑎𝑡𝑒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𝑆𝑡𝑎𝑛𝑑𝑎𝑟𝑑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𝐷𝑒𝑣𝑖𝑎𝑡𝑖𝑜𝑛</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𝐷𝑖𝑠𝑡𝑟𝑖𝑏𝑢𝑡𝑖𝑜𝑛</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𝑋</m:t>
                      </m:r>
                    </m:e>
                  </m:acc>
                  <m:r>
                    <m:rPr>
                      <m:nor/>
                    </m:rPr>
                    <a:rPr lang="en-US" sz="1100" baseline="-25000">
                      <a:solidFill>
                        <a:schemeClr val="tx1"/>
                      </a:solidFill>
                      <a:effectLst/>
                      <a:latin typeface="+mn-lt"/>
                      <a:ea typeface="+mn-ea"/>
                      <a:cs typeface="+mn-cs"/>
                    </a:rPr>
                    <m:t>1</m:t>
                  </m:r>
                  <m:r>
                    <m:rPr>
                      <m:nor/>
                    </m:rPr>
                    <a:rPr lang="en-US" sz="1100" i="1" baseline="-25000">
                      <a:solidFill>
                        <a:schemeClr val="tx1"/>
                      </a:solidFill>
                      <a:effectLst/>
                      <a:latin typeface="+mn-lt"/>
                      <a:ea typeface="+mn-ea"/>
                      <a:cs typeface="+mn-cs"/>
                    </a:rPr>
                    <m:t> </m:t>
                  </m:r>
                  <m:r>
                    <m:rPr>
                      <m:nor/>
                    </m:rPr>
                    <a:rPr lang="en-US" sz="1100" baseline="0">
                      <a:solidFill>
                        <a:schemeClr val="tx1"/>
                      </a:solidFill>
                      <a:effectLst/>
                      <a:latin typeface="+mn-lt"/>
                      <a:ea typeface="+mn-ea"/>
                      <a:cs typeface="+mn-cs"/>
                    </a:rPr>
                    <m:t>−</m:t>
                  </m:r>
                  <m:r>
                    <m:rPr>
                      <m:nor/>
                    </m:rPr>
                    <a:rPr lang="en-US" sz="1100" i="1" baseline="0">
                      <a:solidFill>
                        <a:schemeClr val="tx1"/>
                      </a:solidFill>
                      <a:effectLst/>
                      <a:latin typeface="+mn-lt"/>
                      <a:ea typeface="+mn-ea"/>
                      <a:cs typeface="+mn-cs"/>
                    </a:rPr>
                    <m:t> </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𝑋</m:t>
                      </m:r>
                    </m:e>
                  </m:acc>
                  <m:r>
                    <m:rPr>
                      <m:nor/>
                    </m:rPr>
                    <a:rPr lang="en-US" sz="1100" baseline="-25000">
                      <a:solidFill>
                        <a:schemeClr val="tx1"/>
                      </a:solidFill>
                      <a:effectLst/>
                      <a:latin typeface="+mn-lt"/>
                      <a:ea typeface="+mn-ea"/>
                      <a:cs typeface="+mn-cs"/>
                    </a:rPr>
                    <m:t>2</m:t>
                  </m:r>
                  <m:r>
                    <m:rPr>
                      <m:nor/>
                    </m:rPr>
                    <a:rPr lang="en-US" sz="1100" baseline="0">
                      <a:solidFill>
                        <a:schemeClr val="tx1"/>
                      </a:solidFill>
                      <a:effectLst/>
                      <a:latin typeface="+mn-lt"/>
                      <a:ea typeface="+mn-ea"/>
                      <a:cs typeface="+mn-cs"/>
                    </a:rPr>
                    <m:t>=</m:t>
                  </m:r>
                  <m:r>
                    <m:rPr>
                      <m:nor/>
                    </m:rPr>
                    <a:rPr lang="en-US" sz="1100" i="1" baseline="0">
                      <a:solidFill>
                        <a:schemeClr val="tx1"/>
                      </a:solidFill>
                      <a:effectLst/>
                      <a:latin typeface="+mn-lt"/>
                      <a:ea typeface="+mn-ea"/>
                      <a:cs typeface="+mn-cs"/>
                    </a:rPr>
                    <m:t> </m:t>
                  </m:r>
                </m:oMath>
              </a14:m>
              <a:r>
                <a:rPr lang="en-US" sz="1100">
                  <a:effectLst/>
                </a:rPr>
                <a:t>for t distribution</a:t>
              </a:r>
            </a:p>
            <a:p>
              <a:endParaRPr lang="en-US" sz="1600">
                <a:latin typeface="+mn-lt"/>
              </a:endParaRPr>
            </a:p>
            <a:p>
              <a:pPr/>
              <a14:m>
                <m:oMathPara xmlns:m="http://schemas.openxmlformats.org/officeDocument/2006/math">
                  <m:oMathParaPr>
                    <m:jc m:val="centerGroup"/>
                  </m:oMathParaPr>
                  <m:oMath xmlns:m="http://schemas.openxmlformats.org/officeDocument/2006/math">
                    <m:r>
                      <a:rPr lang="en-US" sz="1600" i="1">
                        <a:latin typeface="Cambria Math"/>
                        <a:ea typeface="Cambria Math"/>
                      </a:rPr>
                      <m:t>𝜎</m:t>
                    </m:r>
                    <m:acc>
                      <m:accPr>
                        <m:chr m:val="̅"/>
                        <m:ctrlPr>
                          <a:rPr lang="en-US" sz="1600" i="1" baseline="-25000">
                            <a:solidFill>
                              <a:schemeClr val="tx1"/>
                            </a:solidFill>
                            <a:effectLst/>
                            <a:latin typeface="Cambria Math" panose="02040503050406030204" pitchFamily="18" charset="0"/>
                            <a:ea typeface="+mn-ea"/>
                            <a:cs typeface="+mn-cs"/>
                          </a:rPr>
                        </m:ctrlPr>
                      </m:accPr>
                      <m:e>
                        <m:r>
                          <a:rPr lang="en-US" sz="1600" b="0" i="1" baseline="-25000">
                            <a:solidFill>
                              <a:schemeClr val="tx1"/>
                            </a:solidFill>
                            <a:effectLst/>
                            <a:latin typeface="Cambria Math"/>
                            <a:ea typeface="+mn-ea"/>
                            <a:cs typeface="+mn-cs"/>
                          </a:rPr>
                          <m:t>𝑋</m:t>
                        </m:r>
                      </m:e>
                    </m:acc>
                    <m:r>
                      <m:rPr>
                        <m:nor/>
                      </m:rPr>
                      <a:rPr lang="en-US" sz="1600" baseline="-76000">
                        <a:solidFill>
                          <a:schemeClr val="tx1"/>
                        </a:solidFill>
                        <a:effectLst/>
                        <a:latin typeface="+mn-lt"/>
                        <a:ea typeface="+mn-ea"/>
                        <a:cs typeface="+mn-cs"/>
                      </a:rPr>
                      <m:t>1</m:t>
                    </m:r>
                    <m:r>
                      <m:rPr>
                        <m:nor/>
                      </m:rPr>
                      <a:rPr lang="en-US" sz="1600" i="1" baseline="-25000">
                        <a:solidFill>
                          <a:schemeClr val="tx1"/>
                        </a:solidFill>
                        <a:effectLst/>
                        <a:latin typeface="+mn-lt"/>
                        <a:ea typeface="+mn-ea"/>
                        <a:cs typeface="+mn-cs"/>
                      </a:rPr>
                      <m:t> − </m:t>
                    </m:r>
                    <m:acc>
                      <m:accPr>
                        <m:chr m:val="̅"/>
                        <m:ctrlPr>
                          <a:rPr lang="en-US" sz="1600" i="1" baseline="-25000">
                            <a:solidFill>
                              <a:schemeClr val="tx1"/>
                            </a:solidFill>
                            <a:effectLst/>
                            <a:latin typeface="Cambria Math" panose="02040503050406030204" pitchFamily="18" charset="0"/>
                            <a:ea typeface="+mn-ea"/>
                            <a:cs typeface="+mn-cs"/>
                          </a:rPr>
                        </m:ctrlPr>
                      </m:accPr>
                      <m:e>
                        <m:r>
                          <a:rPr lang="en-US" sz="1600" b="0" i="1" baseline="-25000">
                            <a:solidFill>
                              <a:schemeClr val="tx1"/>
                            </a:solidFill>
                            <a:effectLst/>
                            <a:latin typeface="Cambria Math"/>
                            <a:ea typeface="+mn-ea"/>
                            <a:cs typeface="+mn-cs"/>
                          </a:rPr>
                          <m:t>𝑋</m:t>
                        </m:r>
                      </m:e>
                    </m:acc>
                    <m:r>
                      <m:rPr>
                        <m:nor/>
                      </m:rPr>
                      <a:rPr lang="en-US" sz="1600" baseline="-76000">
                        <a:solidFill>
                          <a:schemeClr val="tx1"/>
                        </a:solidFill>
                        <a:effectLst/>
                        <a:latin typeface="+mn-lt"/>
                        <a:ea typeface="+mn-ea"/>
                        <a:cs typeface="+mn-cs"/>
                      </a:rPr>
                      <m:t>2</m:t>
                    </m:r>
                    <m:r>
                      <a:rPr lang="en-US" sz="1600" b="0" i="1">
                        <a:solidFill>
                          <a:schemeClr val="tx1"/>
                        </a:solidFill>
                        <a:effectLst/>
                        <a:latin typeface="Cambria Math"/>
                        <a:ea typeface="+mn-ea"/>
                        <a:cs typeface="+mn-cs"/>
                      </a:rPr>
                      <m:t>= </m:t>
                    </m:r>
                    <m:rad>
                      <m:radPr>
                        <m:degHide m:val="on"/>
                        <m:ctrlPr>
                          <a:rPr lang="en-US" sz="1600" b="0" i="1">
                            <a:solidFill>
                              <a:schemeClr val="tx1"/>
                            </a:solidFill>
                            <a:effectLst/>
                            <a:latin typeface="Cambria Math" panose="02040503050406030204" pitchFamily="18" charset="0"/>
                            <a:ea typeface="+mn-ea"/>
                            <a:cs typeface="+mn-cs"/>
                          </a:rPr>
                        </m:ctrlPr>
                      </m:radPr>
                      <m:deg/>
                      <m:e>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b="0" i="1">
                                    <a:solidFill>
                                      <a:schemeClr val="tx1"/>
                                    </a:solidFill>
                                    <a:effectLst/>
                                    <a:latin typeface="Cambria Math" panose="02040503050406030204" pitchFamily="18" charset="0"/>
                                    <a:ea typeface="+mn-ea"/>
                                    <a:cs typeface="+mn-cs"/>
                                  </a:rPr>
                                  <m:t>𝑠</m:t>
                                </m:r>
                              </m:e>
                              <m:sub>
                                <m:r>
                                  <a:rPr lang="en-US" sz="1600" i="1">
                                    <a:solidFill>
                                      <a:schemeClr val="tx1"/>
                                    </a:solidFill>
                                    <a:effectLst/>
                                    <a:latin typeface="Cambria Math"/>
                                    <a:ea typeface="+mn-ea"/>
                                    <a:cs typeface="+mn-cs"/>
                                  </a:rPr>
                                  <m:t>1</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1</m:t>
                            </m:r>
                          </m:den>
                        </m:f>
                        <m:r>
                          <a:rPr lang="en-US" sz="1600" b="0" i="1">
                            <a:solidFill>
                              <a:schemeClr val="tx1"/>
                            </a:solidFill>
                            <a:effectLst/>
                            <a:latin typeface="Cambria Math"/>
                            <a:ea typeface="+mn-ea"/>
                            <a:cs typeface="+mn-cs"/>
                          </a:rPr>
                          <m:t>+ </m:t>
                        </m:r>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b="0" i="1">
                                    <a:solidFill>
                                      <a:schemeClr val="tx1"/>
                                    </a:solidFill>
                                    <a:effectLst/>
                                    <a:latin typeface="Cambria Math" panose="02040503050406030204" pitchFamily="18" charset="0"/>
                                    <a:ea typeface="+mn-ea"/>
                                    <a:cs typeface="+mn-cs"/>
                                  </a:rPr>
                                  <m:t>𝑠</m:t>
                                </m:r>
                              </m:e>
                              <m:sub>
                                <m:r>
                                  <a:rPr lang="en-US" sz="1600" b="0" i="1">
                                    <a:solidFill>
                                      <a:schemeClr val="tx1"/>
                                    </a:solidFill>
                                    <a:effectLst/>
                                    <a:latin typeface="Cambria Math"/>
                                    <a:ea typeface="+mn-ea"/>
                                    <a:cs typeface="+mn-cs"/>
                                  </a:rPr>
                                  <m:t>2</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2</m:t>
                            </m:r>
                          </m:den>
                        </m:f>
                      </m:e>
                    </m:rad>
                  </m:oMath>
                </m:oMathPara>
              </a14:m>
              <a:endParaRPr lang="en-US" sz="1600" baseline="-76000">
                <a:latin typeface="+mn-lt"/>
              </a:endParaRPr>
            </a:p>
          </xdr:txBody>
        </xdr:sp>
      </mc:Choice>
      <mc:Fallback xmlns="">
        <xdr:sp macro="" textlink="">
          <xdr:nvSpPr>
            <xdr:cNvPr id="5" name="TextBox 4"/>
            <xdr:cNvSpPr txBox="1"/>
          </xdr:nvSpPr>
          <xdr:spPr>
            <a:xfrm>
              <a:off x="6579276" y="502326"/>
              <a:ext cx="6260424" cy="14947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0" i="0">
                  <a:solidFill>
                    <a:schemeClr val="tx1"/>
                  </a:solidFill>
                  <a:effectLst/>
                  <a:latin typeface="Cambria Math" panose="02040503050406030204" pitchFamily="18" charset="0"/>
                  <a:ea typeface="+mn-ea"/>
                  <a:cs typeface="+mn-cs"/>
                </a:rPr>
                <a:t>𝑆𝑡𝑎𝑛𝑑𝑎𝑟𝑑 𝐸𝑟𝑟𝑜𝑟=𝐸𝑠𝑡𝑖𝑚𝑎𝑡𝑒 𝑜𝑓 𝑆𝑡𝑎𝑛𝑑𝑎𝑟𝑑 𝐷𝑒𝑣𝑖𝑎𝑡𝑖𝑜𝑛 𝑜𝑓 𝐷𝑖𝑠𝑡𝑟𝑖𝑏𝑢𝑡𝑖𝑜𝑛 𝑜𝑓  𝑋 ̅</a:t>
              </a:r>
              <a:r>
                <a:rPr lang="en-US" sz="1100" b="0" i="0" baseline="-25000">
                  <a:solidFill>
                    <a:schemeClr val="tx1"/>
                  </a:solidFill>
                  <a:effectLst/>
                  <a:latin typeface="Cambria Math" panose="02040503050406030204" pitchFamily="18" charset="0"/>
                  <a:ea typeface="+mn-ea"/>
                  <a:cs typeface="+mn-cs"/>
                </a:rPr>
                <a:t>"</a:t>
              </a:r>
              <a:r>
                <a:rPr lang="en-US" sz="1100" i="0" baseline="-25000">
                  <a:solidFill>
                    <a:schemeClr val="tx1"/>
                  </a:solidFill>
                  <a:effectLst/>
                  <a:latin typeface="Cambria Math" panose="02040503050406030204" pitchFamily="18" charset="0"/>
                  <a:ea typeface="+mn-ea"/>
                  <a:cs typeface="+mn-cs"/>
                </a:rPr>
                <a:t>1 </a:t>
              </a:r>
              <a:r>
                <a:rPr lang="en-US" sz="1100" i="0" baseline="0">
                  <a:solidFill>
                    <a:schemeClr val="tx1"/>
                  </a:solidFill>
                  <a:effectLst/>
                  <a:latin typeface="Cambria Math" panose="02040503050406030204" pitchFamily="18" charset="0"/>
                  <a:ea typeface="+mn-ea"/>
                  <a:cs typeface="+mn-cs"/>
                </a:rPr>
                <a:t>− " </a:t>
              </a:r>
              <a:r>
                <a:rPr lang="en-US" sz="1100" b="0" i="0">
                  <a:solidFill>
                    <a:schemeClr val="tx1"/>
                  </a:solidFill>
                  <a:effectLst/>
                  <a:latin typeface="Cambria Math" panose="02040503050406030204" pitchFamily="18" charset="0"/>
                  <a:ea typeface="+mn-ea"/>
                  <a:cs typeface="+mn-cs"/>
                </a:rPr>
                <a:t>𝑋 ̅</a:t>
              </a:r>
              <a:r>
                <a:rPr lang="en-US" sz="1100" b="0" i="0" baseline="-25000">
                  <a:solidFill>
                    <a:schemeClr val="tx1"/>
                  </a:solidFill>
                  <a:effectLst/>
                  <a:latin typeface="Cambria Math" panose="02040503050406030204" pitchFamily="18" charset="0"/>
                  <a:ea typeface="+mn-ea"/>
                  <a:cs typeface="+mn-cs"/>
                </a:rPr>
                <a:t>"</a:t>
              </a:r>
              <a:r>
                <a:rPr lang="en-US" sz="1100" i="0" baseline="-25000">
                  <a:solidFill>
                    <a:schemeClr val="tx1"/>
                  </a:solidFill>
                  <a:effectLst/>
                  <a:latin typeface="Cambria Math" panose="02040503050406030204" pitchFamily="18" charset="0"/>
                  <a:ea typeface="+mn-ea"/>
                  <a:cs typeface="+mn-cs"/>
                </a:rPr>
                <a:t>2</a:t>
              </a:r>
              <a:r>
                <a:rPr lang="en-US" sz="1100" i="0" baseline="0">
                  <a:solidFill>
                    <a:schemeClr val="tx1"/>
                  </a:solidFill>
                  <a:effectLst/>
                  <a:latin typeface="Cambria Math" panose="02040503050406030204" pitchFamily="18" charset="0"/>
                  <a:ea typeface="+mn-ea"/>
                  <a:cs typeface="+mn-cs"/>
                </a:rPr>
                <a:t>= </a:t>
              </a:r>
              <a:r>
                <a:rPr lang="en-US" sz="1100" i="0" baseline="0">
                  <a:solidFill>
                    <a:schemeClr val="tx1"/>
                  </a:solidFill>
                  <a:effectLst/>
                  <a:latin typeface="+mn-lt"/>
                  <a:ea typeface="+mn-ea"/>
                  <a:cs typeface="+mn-cs"/>
                </a:rPr>
                <a:t>"</a:t>
              </a:r>
              <a:r>
                <a:rPr lang="en-US" sz="1100">
                  <a:effectLst/>
                </a:rPr>
                <a:t>for t distribution</a:t>
              </a:r>
            </a:p>
            <a:p>
              <a:endParaRPr lang="en-US" sz="1600">
                <a:latin typeface="+mn-lt"/>
              </a:endParaRPr>
            </a:p>
            <a:p>
              <a:pPr/>
              <a:r>
                <a:rPr lang="en-US" sz="1600" i="0">
                  <a:latin typeface="Cambria Math"/>
                  <a:ea typeface="Cambria Math"/>
                </a:rPr>
                <a:t>𝜎</a:t>
              </a:r>
              <a:r>
                <a:rPr lang="en-US" sz="1600" b="0" i="0" baseline="-25000">
                  <a:solidFill>
                    <a:schemeClr val="tx1"/>
                  </a:solidFill>
                  <a:effectLst/>
                  <a:latin typeface="Cambria Math"/>
                  <a:ea typeface="+mn-ea"/>
                  <a:cs typeface="+mn-cs"/>
                </a:rPr>
                <a:t>𝑋</a:t>
              </a:r>
              <a:r>
                <a:rPr lang="en-US" sz="1600" b="0" i="0" baseline="-25000">
                  <a:solidFill>
                    <a:schemeClr val="tx1"/>
                  </a:solidFill>
                  <a:effectLst/>
                  <a:latin typeface="Cambria Math" panose="02040503050406030204" pitchFamily="18" charset="0"/>
                  <a:ea typeface="+mn-ea"/>
                  <a:cs typeface="+mn-cs"/>
                </a:rPr>
                <a:t> ̅</a:t>
              </a:r>
              <a:r>
                <a:rPr lang="en-US" sz="1600" b="0" i="0" baseline="-76000">
                  <a:solidFill>
                    <a:schemeClr val="tx1"/>
                  </a:solidFill>
                  <a:effectLst/>
                  <a:latin typeface="Cambria Math" panose="02040503050406030204" pitchFamily="18" charset="0"/>
                  <a:ea typeface="+mn-ea"/>
                  <a:cs typeface="+mn-cs"/>
                </a:rPr>
                <a:t>"</a:t>
              </a:r>
              <a:r>
                <a:rPr lang="en-US" sz="1600" i="0" baseline="-76000">
                  <a:solidFill>
                    <a:schemeClr val="tx1"/>
                  </a:solidFill>
                  <a:effectLst/>
                  <a:latin typeface="Cambria Math" panose="02040503050406030204" pitchFamily="18" charset="0"/>
                  <a:ea typeface="+mn-ea"/>
                  <a:cs typeface="+mn-cs"/>
                </a:rPr>
                <a:t>1</a:t>
              </a:r>
              <a:r>
                <a:rPr lang="en-US" sz="1600" i="0" baseline="-25000">
                  <a:solidFill>
                    <a:schemeClr val="tx1"/>
                  </a:solidFill>
                  <a:effectLst/>
                  <a:latin typeface="Cambria Math" panose="02040503050406030204" pitchFamily="18" charset="0"/>
                  <a:ea typeface="+mn-ea"/>
                  <a:cs typeface="+mn-cs"/>
                </a:rPr>
                <a:t> − " </a:t>
              </a:r>
              <a:r>
                <a:rPr lang="en-US" sz="1600" b="0" i="0" baseline="-25000">
                  <a:solidFill>
                    <a:schemeClr val="tx1"/>
                  </a:solidFill>
                  <a:effectLst/>
                  <a:latin typeface="Cambria Math"/>
                  <a:ea typeface="+mn-ea"/>
                  <a:cs typeface="+mn-cs"/>
                </a:rPr>
                <a:t>𝑋</a:t>
              </a:r>
              <a:r>
                <a:rPr lang="en-US" sz="1600" b="0" i="0" baseline="-25000">
                  <a:solidFill>
                    <a:schemeClr val="tx1"/>
                  </a:solidFill>
                  <a:effectLst/>
                  <a:latin typeface="Cambria Math" panose="02040503050406030204" pitchFamily="18" charset="0"/>
                  <a:ea typeface="+mn-ea"/>
                  <a:cs typeface="+mn-cs"/>
                </a:rPr>
                <a:t> ̅</a:t>
              </a:r>
              <a:r>
                <a:rPr lang="en-US" sz="1600" b="0" i="0" baseline="-76000">
                  <a:solidFill>
                    <a:schemeClr val="tx1"/>
                  </a:solidFill>
                  <a:effectLst/>
                  <a:latin typeface="Cambria Math" panose="02040503050406030204" pitchFamily="18" charset="0"/>
                  <a:ea typeface="+mn-ea"/>
                  <a:cs typeface="+mn-cs"/>
                </a:rPr>
                <a:t>"</a:t>
              </a:r>
              <a:r>
                <a:rPr lang="en-US" sz="1600" i="0" baseline="-76000">
                  <a:solidFill>
                    <a:schemeClr val="tx1"/>
                  </a:solidFill>
                  <a:effectLst/>
                  <a:latin typeface="Cambria Math" panose="02040503050406030204" pitchFamily="18" charset="0"/>
                  <a:ea typeface="+mn-ea"/>
                  <a:cs typeface="+mn-cs"/>
                </a:rPr>
                <a:t>2</a:t>
              </a:r>
              <a:r>
                <a:rPr lang="en-US" sz="1600" b="0" i="0" baseline="-76000">
                  <a:solidFill>
                    <a:schemeClr val="tx1"/>
                  </a:solidFill>
                  <a:effectLst/>
                  <a:latin typeface="Cambria Math"/>
                  <a:ea typeface="+mn-ea"/>
                  <a:cs typeface="+mn-cs"/>
                </a:rPr>
                <a:t>"</a:t>
              </a:r>
              <a:r>
                <a:rPr lang="en-US" sz="1600" b="0" i="0">
                  <a:solidFill>
                    <a:schemeClr val="tx1"/>
                  </a:solidFill>
                  <a:effectLst/>
                  <a:latin typeface="Cambria Math"/>
                  <a:ea typeface="+mn-ea"/>
                  <a:cs typeface="+mn-cs"/>
                </a:rPr>
                <a:t>= </a:t>
              </a:r>
              <a:r>
                <a:rPr lang="en-US" sz="1600" b="0" i="0">
                  <a:solidFill>
                    <a:schemeClr val="tx1"/>
                  </a:solidFill>
                  <a:effectLst/>
                  <a:latin typeface="Cambria Math" panose="02040503050406030204" pitchFamily="18" charset="0"/>
                  <a:ea typeface="+mn-ea"/>
                  <a:cs typeface="+mn-cs"/>
                </a:rPr>
                <a:t>√((𝑠_</a:t>
              </a:r>
              <a:r>
                <a:rPr lang="en-US" sz="1600" i="0">
                  <a:solidFill>
                    <a:schemeClr val="tx1"/>
                  </a:solidFill>
                  <a:effectLst/>
                  <a:latin typeface="Cambria Math"/>
                  <a:ea typeface="+mn-ea"/>
                  <a:cs typeface="+mn-cs"/>
                </a:rPr>
                <a:t>1</a:t>
              </a:r>
              <a:r>
                <a:rPr lang="en-US" sz="160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1</a:t>
              </a:r>
              <a:r>
                <a:rPr lang="en-US" sz="1600" b="0" i="0">
                  <a:solidFill>
                    <a:schemeClr val="tx1"/>
                  </a:solidFill>
                  <a:effectLst/>
                  <a:latin typeface="Cambria Math"/>
                  <a:ea typeface="+mn-ea"/>
                  <a:cs typeface="+mn-cs"/>
                </a:rPr>
                <a:t>+ </a:t>
              </a:r>
              <a:r>
                <a:rPr lang="en-US" sz="1600" b="0" i="0">
                  <a:solidFill>
                    <a:schemeClr val="tx1"/>
                  </a:solidFill>
                  <a:effectLst/>
                  <a:latin typeface="Cambria Math" panose="02040503050406030204" pitchFamily="18" charset="0"/>
                  <a:ea typeface="+mn-ea"/>
                  <a:cs typeface="+mn-cs"/>
                </a:rPr>
                <a:t>(𝑠_</a:t>
              </a:r>
              <a:r>
                <a:rPr lang="en-US" sz="1600" b="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2</a:t>
              </a:r>
              <a:r>
                <a:rPr lang="en-US" sz="1600" b="0" i="0" baseline="-25000">
                  <a:solidFill>
                    <a:schemeClr val="tx1"/>
                  </a:solidFill>
                  <a:effectLst/>
                  <a:latin typeface="Cambria Math" panose="02040503050406030204" pitchFamily="18" charset="0"/>
                  <a:ea typeface="+mn-ea"/>
                  <a:cs typeface="+mn-cs"/>
                </a:rPr>
                <a:t>)</a:t>
              </a:r>
              <a:endParaRPr lang="en-US" sz="1600" baseline="-76000">
                <a:latin typeface="+mn-lt"/>
              </a:endParaRPr>
            </a:p>
          </xdr:txBody>
        </xdr:sp>
      </mc:Fallback>
    </mc:AlternateContent>
    <xdr:clientData/>
  </xdr:oneCellAnchor>
</xdr:wsDr>
</file>

<file path=xl/drawings/drawing8.xml><?xml version="1.0" encoding="utf-8"?>
<xdr:wsDr xmlns:xdr="http://schemas.openxmlformats.org/drawingml/2006/spreadsheetDrawing" xmlns:a="http://schemas.openxmlformats.org/drawingml/2006/main">
  <xdr:twoCellAnchor>
    <xdr:from>
      <xdr:col>14</xdr:col>
      <xdr:colOff>403853</xdr:colOff>
      <xdr:row>10</xdr:row>
      <xdr:rowOff>147443</xdr:rowOff>
    </xdr:from>
    <xdr:to>
      <xdr:col>20</xdr:col>
      <xdr:colOff>165630</xdr:colOff>
      <xdr:row>19</xdr:row>
      <xdr:rowOff>94776</xdr:rowOff>
    </xdr:to>
    <mc:AlternateContent xmlns:mc="http://schemas.openxmlformats.org/markup-compatibility/2006" xmlns:a14="http://schemas.microsoft.com/office/drawing/2010/main">
      <mc:Choice Requires="a14">
        <xdr:sp macro="" textlink="">
          <xdr:nvSpPr>
            <xdr:cNvPr id="2" name="TextBox 12"/>
            <xdr:cNvSpPr txBox="1"/>
          </xdr:nvSpPr>
          <xdr:spPr>
            <a:xfrm>
              <a:off x="10681328" y="2052443"/>
              <a:ext cx="3419377" cy="1661833"/>
            </a:xfrm>
            <a:prstGeom prst="rect">
              <a:avLst/>
            </a:prstGeom>
            <a:solidFill>
              <a:schemeClr val="bg1"/>
            </a:solidFill>
            <a:ln>
              <a:solidFill>
                <a:schemeClr val="tx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sz="1600" b="0" i="1" kern="1200">
                        <a:solidFill>
                          <a:schemeClr val="tx1"/>
                        </a:solidFill>
                        <a:effectLst/>
                        <a:latin typeface="Cambria Math" panose="02040503050406030204" pitchFamily="18" charset="0"/>
                        <a:ea typeface="+mn-ea"/>
                        <a:cs typeface="+mn-cs"/>
                      </a:rPr>
                      <m:t>𝐼𝑛𝑡𝑒𝑟𝑣𝑎𝑙</m:t>
                    </m:r>
                    <m:r>
                      <a:rPr lang="en-US" sz="1600" b="0" i="1" kern="1200">
                        <a:solidFill>
                          <a:schemeClr val="tx1"/>
                        </a:solidFill>
                        <a:effectLst/>
                        <a:latin typeface="Cambria Math" panose="02040503050406030204" pitchFamily="18" charset="0"/>
                        <a:ea typeface="+mn-ea"/>
                        <a:cs typeface="+mn-cs"/>
                      </a:rPr>
                      <m:t> </m:t>
                    </m:r>
                    <m:r>
                      <a:rPr lang="en-US" sz="1600" b="0" i="1" kern="1200">
                        <a:solidFill>
                          <a:schemeClr val="tx1"/>
                        </a:solidFill>
                        <a:effectLst/>
                        <a:latin typeface="Cambria Math" panose="02040503050406030204" pitchFamily="18" charset="0"/>
                        <a:ea typeface="+mn-ea"/>
                        <a:cs typeface="+mn-cs"/>
                      </a:rPr>
                      <m:t>𝐸𝑠𝑡𝑖𝑚𝑎𝑡𝑖𝑜𝑛</m:t>
                    </m:r>
                    <m:r>
                      <a:rPr lang="en-US" sz="1600" b="0" i="1" kern="1200">
                        <a:solidFill>
                          <a:schemeClr val="tx1"/>
                        </a:solidFill>
                        <a:effectLst/>
                        <a:latin typeface="Cambria Math" panose="02040503050406030204" pitchFamily="18" charset="0"/>
                        <a:ea typeface="+mn-ea"/>
                        <a:cs typeface="+mn-cs"/>
                      </a:rPr>
                      <m:t>= </m:t>
                    </m:r>
                  </m:oMath>
                </m:oMathPara>
              </a14:m>
              <a:r>
                <a:rPr lang="en-US" sz="1600" b="0" kern="1200">
                  <a:solidFill>
                    <a:schemeClr val="tx1"/>
                  </a:solidFill>
                  <a:effectLst/>
                  <a:latin typeface="+mn-lt"/>
                  <a:ea typeface="+mn-ea"/>
                  <a:cs typeface="+mn-cs"/>
                </a:rPr>
                <a:t/>
              </a:r>
              <a:br>
                <a:rPr lang="en-US" sz="1600" b="0" kern="1200">
                  <a:solidFill>
                    <a:schemeClr val="tx1"/>
                  </a:solidFill>
                  <a:effectLst/>
                  <a:latin typeface="+mn-lt"/>
                  <a:ea typeface="+mn-ea"/>
                  <a:cs typeface="+mn-cs"/>
                </a:rPr>
              </a:br>
              <a:endParaRPr lang="en-US" sz="1600">
                <a:effectLst/>
              </a:endParaRPr>
            </a:p>
            <a:p>
              <a:r>
                <a:rPr lang="en-US" sz="1600" kern="1200">
                  <a:solidFill>
                    <a:schemeClr val="tx1"/>
                  </a:solidFill>
                  <a:effectLst/>
                  <a:latin typeface="+mn-lt"/>
                  <a:ea typeface="+mn-ea"/>
                  <a:cs typeface="+mn-cs"/>
                </a:rPr>
                <a:t>Point Estimate </a:t>
              </a:r>
              <a14:m>
                <m:oMath xmlns:m="http://schemas.openxmlformats.org/officeDocument/2006/math">
                  <m:r>
                    <a:rPr lang="en-US" sz="1600" b="0" i="0" kern="1200">
                      <a:solidFill>
                        <a:schemeClr val="tx1"/>
                      </a:solidFill>
                      <a:effectLst/>
                      <a:latin typeface="Cambria Math" panose="02040503050406030204" pitchFamily="18" charset="0"/>
                      <a:ea typeface="+mn-ea"/>
                      <a:cs typeface="+mn-cs"/>
                    </a:rPr>
                    <m:t>  ±</m:t>
                  </m:r>
                </m:oMath>
              </a14:m>
              <a:r>
                <a:rPr lang="en-US" sz="1600" b="0" i="0" kern="1200">
                  <a:solidFill>
                    <a:schemeClr val="tx1"/>
                  </a:solidFill>
                  <a:effectLst/>
                  <a:latin typeface="+mn-lt"/>
                  <a:ea typeface="+mn-ea"/>
                  <a:cs typeface="+mn-cs"/>
                </a:rPr>
                <a:t>   Margin</a:t>
              </a:r>
              <a:r>
                <a:rPr lang="en-US" sz="1600" b="0" i="0" kern="1200" baseline="0">
                  <a:solidFill>
                    <a:schemeClr val="tx1"/>
                  </a:solidFill>
                  <a:effectLst/>
                  <a:latin typeface="+mn-lt"/>
                  <a:ea typeface="+mn-ea"/>
                  <a:cs typeface="+mn-cs"/>
                </a:rPr>
                <a:t> of Error =</a:t>
              </a:r>
            </a:p>
            <a:p>
              <a:endParaRPr lang="en-US" sz="1600" i="1">
                <a:solidFill>
                  <a:srgbClr val="000000"/>
                </a:solidFill>
                <a:latin typeface="Cambria Math" panose="02040503050406030204" pitchFamily="18" charset="0"/>
              </a:endParaRPr>
            </a:p>
            <a:p>
              <a:pPr/>
              <a14:m>
                <m:oMathPara xmlns:m="http://schemas.openxmlformats.org/officeDocument/2006/math">
                  <m:oMathParaPr>
                    <m:jc m:val="centerGroup"/>
                  </m:oMathParaPr>
                  <m:oMath xmlns:m="http://schemas.openxmlformats.org/officeDocument/2006/math">
                    <m:sSub>
                      <m:sSubPr>
                        <m:ctrlPr>
                          <a:rPr lang="en-US" sz="1600" i="1">
                            <a:solidFill>
                              <a:srgbClr val="000000"/>
                            </a:solidFill>
                            <a:latin typeface="Cambria Math" panose="02040503050406030204" pitchFamily="18" charset="0"/>
                          </a:rPr>
                        </m:ctrlPr>
                      </m:sSubPr>
                      <m:e>
                        <m:acc>
                          <m:accPr>
                            <m:chr m:val="̅"/>
                            <m:ctrlPr>
                              <a:rPr lang="en-US" sz="1600" i="1">
                                <a:solidFill>
                                  <a:srgbClr val="000000"/>
                                </a:solidFill>
                                <a:latin typeface="Cambria Math" panose="02040503050406030204" pitchFamily="18" charset="0"/>
                              </a:rPr>
                            </m:ctrlPr>
                          </m:accPr>
                          <m:e>
                            <m:r>
                              <a:rPr lang="en-US" sz="1600" i="1">
                                <a:solidFill>
                                  <a:srgbClr val="000000"/>
                                </a:solidFill>
                                <a:latin typeface="Cambria Math"/>
                              </a:rPr>
                              <m:t>𝑥</m:t>
                            </m:r>
                          </m:e>
                        </m:acc>
                      </m:e>
                      <m:sub>
                        <m:r>
                          <a:rPr lang="en-US" sz="1600" i="1">
                            <a:solidFill>
                              <a:srgbClr val="000000"/>
                            </a:solidFill>
                            <a:latin typeface="Cambria Math"/>
                          </a:rPr>
                          <m:t>1</m:t>
                        </m:r>
                      </m:sub>
                    </m:sSub>
                    <m:r>
                      <a:rPr lang="en-US" sz="1600" i="1">
                        <a:solidFill>
                          <a:srgbClr val="000000"/>
                        </a:solidFill>
                        <a:latin typeface="Cambria Math"/>
                      </a:rPr>
                      <m:t>−</m:t>
                    </m:r>
                    <m:sSub>
                      <m:sSubPr>
                        <m:ctrlPr>
                          <a:rPr lang="en-US" sz="1600" i="1">
                            <a:solidFill>
                              <a:srgbClr val="000000"/>
                            </a:solidFill>
                            <a:latin typeface="Cambria Math" panose="02040503050406030204" pitchFamily="18" charset="0"/>
                          </a:rPr>
                        </m:ctrlPr>
                      </m:sSubPr>
                      <m:e>
                        <m:acc>
                          <m:accPr>
                            <m:chr m:val="̅"/>
                            <m:ctrlPr>
                              <a:rPr lang="en-US" sz="1600" i="1">
                                <a:solidFill>
                                  <a:srgbClr val="000000"/>
                                </a:solidFill>
                                <a:latin typeface="Cambria Math" panose="02040503050406030204" pitchFamily="18" charset="0"/>
                              </a:rPr>
                            </m:ctrlPr>
                          </m:accPr>
                          <m:e>
                            <m:r>
                              <a:rPr lang="en-US" sz="1600" i="1">
                                <a:solidFill>
                                  <a:srgbClr val="000000"/>
                                </a:solidFill>
                                <a:latin typeface="Cambria Math"/>
                              </a:rPr>
                              <m:t>𝑥</m:t>
                            </m:r>
                          </m:e>
                        </m:acc>
                      </m:e>
                      <m:sub>
                        <m:r>
                          <a:rPr lang="en-US" sz="1600" i="1">
                            <a:solidFill>
                              <a:srgbClr val="000000"/>
                            </a:solidFill>
                            <a:latin typeface="Cambria Math"/>
                          </a:rPr>
                          <m:t>2</m:t>
                        </m:r>
                      </m:sub>
                    </m:sSub>
                    <m:r>
                      <a:rPr lang="en-US" sz="1600" i="1">
                        <a:solidFill>
                          <a:srgbClr val="000000"/>
                        </a:solidFill>
                        <a:latin typeface="Cambria Math"/>
                        <a:ea typeface="Cambria Math"/>
                      </a:rPr>
                      <m:t>±</m:t>
                    </m:r>
                    <m:sSub>
                      <m:sSubPr>
                        <m:ctrlPr>
                          <a:rPr lang="en-US" sz="1600" i="1">
                            <a:solidFill>
                              <a:srgbClr val="000000"/>
                            </a:solidFill>
                            <a:latin typeface="Cambria Math" panose="02040503050406030204" pitchFamily="18" charset="0"/>
                            <a:ea typeface="Cambria Math"/>
                          </a:rPr>
                        </m:ctrlPr>
                      </m:sSubPr>
                      <m:e>
                        <m:r>
                          <a:rPr lang="en-US" sz="1600" i="1">
                            <a:solidFill>
                              <a:srgbClr val="000000"/>
                            </a:solidFill>
                            <a:latin typeface="Cambria Math"/>
                            <a:ea typeface="Cambria Math"/>
                          </a:rPr>
                          <m:t>𝑡</m:t>
                        </m:r>
                      </m:e>
                      <m:sub>
                        <m:r>
                          <a:rPr lang="en-US" sz="1600" i="1">
                            <a:solidFill>
                              <a:srgbClr val="000000"/>
                            </a:solidFill>
                            <a:latin typeface="Cambria Math"/>
                            <a:ea typeface="Cambria Math"/>
                          </a:rPr>
                          <m:t>𝛼</m:t>
                        </m:r>
                        <m:r>
                          <a:rPr lang="en-US" sz="1600" i="1">
                            <a:solidFill>
                              <a:srgbClr val="000000"/>
                            </a:solidFill>
                            <a:latin typeface="Cambria Math"/>
                            <a:ea typeface="Cambria Math"/>
                          </a:rPr>
                          <m:t>/2</m:t>
                        </m:r>
                      </m:sub>
                    </m:sSub>
                    <m:rad>
                      <m:radPr>
                        <m:degHide m:val="on"/>
                        <m:ctrlPr>
                          <a:rPr lang="en-US" sz="1600" i="1">
                            <a:solidFill>
                              <a:srgbClr val="000000"/>
                            </a:solidFill>
                            <a:latin typeface="Cambria Math" panose="02040503050406030204" pitchFamily="18" charset="0"/>
                          </a:rPr>
                        </m:ctrlPr>
                      </m:radPr>
                      <m:deg/>
                      <m:e>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i="1" kern="1200">
                                    <a:solidFill>
                                      <a:schemeClr val="tx1"/>
                                    </a:solidFill>
                                    <a:effectLst/>
                                    <a:latin typeface="Cambria Math" panose="02040503050406030204" pitchFamily="18" charset="0"/>
                                    <a:ea typeface="+mn-ea"/>
                                    <a:cs typeface="+mn-cs"/>
                                  </a:rPr>
                                  <m:t>1</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b="0" i="1" kern="1200">
                                    <a:solidFill>
                                      <a:schemeClr val="tx1"/>
                                    </a:solidFill>
                                    <a:effectLst/>
                                    <a:latin typeface="Cambria Math" panose="02040503050406030204" pitchFamily="18" charset="0"/>
                                    <a:ea typeface="+mn-ea"/>
                                    <a:cs typeface="+mn-cs"/>
                                  </a:rPr>
                                  <m:t>2</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den>
                        </m:f>
                      </m:e>
                    </m:rad>
                  </m:oMath>
                </m:oMathPara>
              </a14:m>
              <a:endParaRPr lang="en-US" sz="1600">
                <a:solidFill>
                  <a:srgbClr val="000000"/>
                </a:solidFill>
              </a:endParaRPr>
            </a:p>
          </xdr:txBody>
        </xdr:sp>
      </mc:Choice>
      <mc:Fallback xmlns="">
        <xdr:sp macro="" textlink="">
          <xdr:nvSpPr>
            <xdr:cNvPr id="2" name="TextBox 12"/>
            <xdr:cNvSpPr txBox="1"/>
          </xdr:nvSpPr>
          <xdr:spPr>
            <a:xfrm>
              <a:off x="10681328" y="2052443"/>
              <a:ext cx="3419377" cy="1661833"/>
            </a:xfrm>
            <a:prstGeom prst="rect">
              <a:avLst/>
            </a:prstGeom>
            <a:solidFill>
              <a:schemeClr val="bg1"/>
            </a:solidFill>
            <a:ln>
              <a:solidFill>
                <a:schemeClr val="tx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sz="1600" b="0" i="0" kern="1200">
                  <a:solidFill>
                    <a:schemeClr val="tx1"/>
                  </a:solidFill>
                  <a:effectLst/>
                  <a:latin typeface="Cambria Math" panose="02040503050406030204" pitchFamily="18" charset="0"/>
                  <a:ea typeface="+mn-ea"/>
                  <a:cs typeface="+mn-cs"/>
                </a:rPr>
                <a:t>𝐼𝑛𝑡𝑒𝑟𝑣𝑎𝑙 𝐸𝑠𝑡𝑖𝑚𝑎𝑡𝑖𝑜𝑛= </a:t>
              </a:r>
              <a:r>
                <a:rPr lang="en-US" sz="1600" b="0" kern="1200">
                  <a:solidFill>
                    <a:schemeClr val="tx1"/>
                  </a:solidFill>
                  <a:effectLst/>
                  <a:latin typeface="+mn-lt"/>
                  <a:ea typeface="+mn-ea"/>
                  <a:cs typeface="+mn-cs"/>
                </a:rPr>
                <a:t/>
              </a:r>
              <a:br>
                <a:rPr lang="en-US" sz="1600" b="0" kern="1200">
                  <a:solidFill>
                    <a:schemeClr val="tx1"/>
                  </a:solidFill>
                  <a:effectLst/>
                  <a:latin typeface="+mn-lt"/>
                  <a:ea typeface="+mn-ea"/>
                  <a:cs typeface="+mn-cs"/>
                </a:rPr>
              </a:br>
              <a:endParaRPr lang="en-US" sz="1600">
                <a:effectLst/>
              </a:endParaRPr>
            </a:p>
            <a:p>
              <a:r>
                <a:rPr lang="en-US" sz="1600" kern="1200">
                  <a:solidFill>
                    <a:schemeClr val="tx1"/>
                  </a:solidFill>
                  <a:effectLst/>
                  <a:latin typeface="+mn-lt"/>
                  <a:ea typeface="+mn-ea"/>
                  <a:cs typeface="+mn-cs"/>
                </a:rPr>
                <a:t>Point Estimate </a:t>
              </a:r>
              <a:r>
                <a:rPr lang="en-US" sz="1600" b="0" i="0" kern="1200">
                  <a:solidFill>
                    <a:schemeClr val="tx1"/>
                  </a:solidFill>
                  <a:effectLst/>
                  <a:latin typeface="Cambria Math" panose="02040503050406030204" pitchFamily="18" charset="0"/>
                  <a:ea typeface="+mn-ea"/>
                  <a:cs typeface="+mn-cs"/>
                </a:rPr>
                <a:t>  ±</a:t>
              </a:r>
              <a:r>
                <a:rPr lang="en-US" sz="1600" b="0" i="0" kern="1200">
                  <a:solidFill>
                    <a:schemeClr val="tx1"/>
                  </a:solidFill>
                  <a:effectLst/>
                  <a:latin typeface="+mn-lt"/>
                  <a:ea typeface="+mn-ea"/>
                  <a:cs typeface="+mn-cs"/>
                </a:rPr>
                <a:t>   Margin</a:t>
              </a:r>
              <a:r>
                <a:rPr lang="en-US" sz="1600" b="0" i="0" kern="1200" baseline="0">
                  <a:solidFill>
                    <a:schemeClr val="tx1"/>
                  </a:solidFill>
                  <a:effectLst/>
                  <a:latin typeface="+mn-lt"/>
                  <a:ea typeface="+mn-ea"/>
                  <a:cs typeface="+mn-cs"/>
                </a:rPr>
                <a:t> of Error =</a:t>
              </a:r>
            </a:p>
            <a:p>
              <a:endParaRPr lang="en-US" sz="1600" i="1">
                <a:solidFill>
                  <a:srgbClr val="000000"/>
                </a:solidFill>
                <a:latin typeface="Cambria Math" panose="02040503050406030204" pitchFamily="18" charset="0"/>
              </a:endParaRPr>
            </a:p>
            <a:p>
              <a:pPr/>
              <a:r>
                <a:rPr lang="en-US" sz="1600" i="0">
                  <a:solidFill>
                    <a:srgbClr val="000000"/>
                  </a:solidFill>
                  <a:latin typeface="Cambria Math"/>
                </a:rPr>
                <a:t>𝑥</a:t>
              </a:r>
              <a:r>
                <a:rPr lang="en-US" sz="1600" i="0">
                  <a:solidFill>
                    <a:srgbClr val="000000"/>
                  </a:solidFill>
                  <a:latin typeface="Cambria Math" panose="02040503050406030204" pitchFamily="18" charset="0"/>
                </a:rPr>
                <a:t> ̅_</a:t>
              </a:r>
              <a:r>
                <a:rPr lang="en-US" sz="1600" i="0">
                  <a:solidFill>
                    <a:srgbClr val="000000"/>
                  </a:solidFill>
                  <a:latin typeface="Cambria Math"/>
                </a:rPr>
                <a:t>1−𝑥</a:t>
              </a:r>
              <a:r>
                <a:rPr lang="en-US" sz="1600" i="0">
                  <a:solidFill>
                    <a:srgbClr val="000000"/>
                  </a:solidFill>
                  <a:latin typeface="Cambria Math" panose="02040503050406030204" pitchFamily="18" charset="0"/>
                </a:rPr>
                <a:t> ̅_</a:t>
              </a:r>
              <a:r>
                <a:rPr lang="en-US" sz="1600" i="0">
                  <a:solidFill>
                    <a:srgbClr val="000000"/>
                  </a:solidFill>
                  <a:latin typeface="Cambria Math"/>
                </a:rPr>
                <a:t>2</a:t>
              </a:r>
              <a:r>
                <a:rPr lang="en-US" sz="1600" i="0">
                  <a:solidFill>
                    <a:srgbClr val="000000"/>
                  </a:solidFill>
                  <a:latin typeface="Cambria Math"/>
                  <a:ea typeface="Cambria Math"/>
                </a:rPr>
                <a:t>±𝑡</a:t>
              </a:r>
              <a:r>
                <a:rPr lang="en-US" sz="1600" i="0">
                  <a:solidFill>
                    <a:srgbClr val="000000"/>
                  </a:solidFill>
                  <a:latin typeface="Cambria Math" panose="02040503050406030204" pitchFamily="18" charset="0"/>
                  <a:ea typeface="Cambria Math"/>
                </a:rPr>
                <a:t>_(</a:t>
              </a:r>
              <a:r>
                <a:rPr lang="en-US" sz="1600" i="0">
                  <a:solidFill>
                    <a:srgbClr val="000000"/>
                  </a:solidFill>
                  <a:latin typeface="Cambria Math"/>
                  <a:ea typeface="Cambria Math"/>
                </a:rPr>
                <a:t>𝛼/2</a:t>
              </a:r>
              <a:r>
                <a:rPr lang="en-US" sz="1600" i="0">
                  <a:solidFill>
                    <a:srgbClr val="000000"/>
                  </a:solidFill>
                  <a:latin typeface="Cambria Math" panose="02040503050406030204" pitchFamily="18" charset="0"/>
                  <a:ea typeface="Cambria Math"/>
                </a:rPr>
                <a:t>) </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panose="02040503050406030204" pitchFamily="18" charset="0"/>
                  <a:ea typeface="+mn-ea"/>
                  <a:cs typeface="+mn-cs"/>
                </a:rPr>
                <a:t>𝑠_</a:t>
              </a:r>
              <a:r>
                <a:rPr lang="en-US" sz="1800" i="0" kern="1200">
                  <a:solidFill>
                    <a:schemeClr val="tx1"/>
                  </a:solidFill>
                  <a:effectLst/>
                  <a:latin typeface="Cambria Math" panose="02040503050406030204" pitchFamily="18" charset="0"/>
                  <a:ea typeface="+mn-ea"/>
                  <a:cs typeface="+mn-cs"/>
                </a:rPr>
                <a:t>1^2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a:t>
              </a:r>
              <a:r>
                <a:rPr lang="en-US" sz="1600" i="0">
                  <a:solidFill>
                    <a:srgbClr val="000000"/>
                  </a:solidFill>
                  <a:latin typeface="Cambria Math" panose="02040503050406030204" pitchFamily="18" charset="0"/>
                </a:rPr>
                <a:t> </a:t>
              </a:r>
              <a:r>
                <a:rPr lang="en-US" sz="1600" i="0">
                  <a:solidFill>
                    <a:srgbClr val="000000"/>
                  </a:solidFill>
                  <a:latin typeface="Cambria Math"/>
                </a:rPr>
                <a:t>+</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panose="02040503050406030204" pitchFamily="18" charset="0"/>
                  <a:ea typeface="+mn-ea"/>
                  <a:cs typeface="+mn-cs"/>
                </a:rPr>
                <a:t>𝑠_2^</a:t>
              </a:r>
              <a:r>
                <a:rPr lang="en-US" sz="1800" i="0" kern="1200">
                  <a:solidFill>
                    <a:schemeClr val="tx1"/>
                  </a:solidFill>
                  <a:effectLst/>
                  <a:latin typeface="Cambria Math" panose="02040503050406030204" pitchFamily="18" charset="0"/>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a:t>
              </a:r>
              <a:r>
                <a:rPr lang="en-US" sz="1600" i="0">
                  <a:solidFill>
                    <a:srgbClr val="000000"/>
                  </a:solidFill>
                  <a:latin typeface="Cambria Math" panose="02040503050406030204" pitchFamily="18" charset="0"/>
                </a:rPr>
                <a:t> )</a:t>
              </a:r>
              <a:endParaRPr lang="en-US" sz="1600">
                <a:solidFill>
                  <a:srgbClr val="000000"/>
                </a:solidFill>
              </a:endParaRPr>
            </a:p>
          </xdr:txBody>
        </xdr:sp>
      </mc:Fallback>
    </mc:AlternateContent>
    <xdr:clientData/>
  </xdr:twoCellAnchor>
  <xdr:twoCellAnchor>
    <xdr:from>
      <xdr:col>12</xdr:col>
      <xdr:colOff>133522</xdr:colOff>
      <xdr:row>19</xdr:row>
      <xdr:rowOff>144143</xdr:rowOff>
    </xdr:from>
    <xdr:to>
      <xdr:col>18</xdr:col>
      <xdr:colOff>391474</xdr:colOff>
      <xdr:row>31</xdr:row>
      <xdr:rowOff>89087</xdr:rowOff>
    </xdr:to>
    <mc:AlternateContent xmlns:mc="http://schemas.openxmlformats.org/markup-compatibility/2006" xmlns:a14="http://schemas.microsoft.com/office/drawing/2010/main">
      <mc:Choice Requires="a14">
        <xdr:sp macro="" textlink="">
          <xdr:nvSpPr>
            <xdr:cNvPr id="3" name="TextBox 1"/>
            <xdr:cNvSpPr txBox="1"/>
          </xdr:nvSpPr>
          <xdr:spPr>
            <a:xfrm>
              <a:off x="9191797" y="3763643"/>
              <a:ext cx="3915552" cy="2230944"/>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kern="1200">
                  <a:solidFill>
                    <a:schemeClr val="tx1"/>
                  </a:solidFill>
                  <a:effectLst/>
                  <a:latin typeface="+mn-lt"/>
                  <a:ea typeface="+mn-ea"/>
                  <a:cs typeface="+mn-cs"/>
                </a:rPr>
                <a:t>Where the degrees of freedom for </a:t>
              </a:r>
              <a:r>
                <a:rPr lang="en-US" sz="1600" i="1" kern="1200">
                  <a:solidFill>
                    <a:schemeClr val="tx1"/>
                  </a:solidFill>
                  <a:effectLst/>
                  <a:latin typeface="+mn-lt"/>
                  <a:ea typeface="+mn-ea"/>
                  <a:cs typeface="+mn-cs"/>
                </a:rPr>
                <a:t>t</a:t>
              </a:r>
              <a:r>
                <a:rPr lang="en-US" sz="1600" i="1" kern="1200" baseline="-25000">
                  <a:solidFill>
                    <a:schemeClr val="tx1"/>
                  </a:solidFill>
                  <a:effectLst/>
                  <a:latin typeface="+mn-lt"/>
                  <a:ea typeface="+mn-ea"/>
                  <a:cs typeface="+mn-cs"/>
                </a:rPr>
                <a:t>a</a:t>
              </a:r>
              <a:r>
                <a:rPr lang="en-US" sz="1600" kern="1200" baseline="-25000">
                  <a:solidFill>
                    <a:schemeClr val="tx1"/>
                  </a:solidFill>
                  <a:effectLst/>
                  <a:latin typeface="+mn-lt"/>
                  <a:ea typeface="+mn-ea"/>
                  <a:cs typeface="+mn-cs"/>
                </a:rPr>
                <a:t>/2</a:t>
              </a:r>
              <a:r>
                <a:rPr lang="en-US" sz="1600" kern="1200">
                  <a:solidFill>
                    <a:schemeClr val="tx1"/>
                  </a:solidFill>
                  <a:effectLst/>
                  <a:latin typeface="+mn-lt"/>
                  <a:ea typeface="+mn-ea"/>
                  <a:cs typeface="+mn-cs"/>
                </a:rPr>
                <a:t> are:</a:t>
              </a:r>
              <a:endParaRPr lang="en-US" sz="1600">
                <a:effectLst/>
              </a:endParaRPr>
            </a:p>
            <a:p>
              <a:endParaRPr lang="en-US" sz="1600" i="1">
                <a:solidFill>
                  <a:srgbClr val="000000"/>
                </a:solidFill>
                <a:latin typeface="Cambria Math"/>
              </a:endParaRPr>
            </a:p>
            <a:p>
              <a:pPr/>
              <a14:m>
                <m:oMathPara xmlns:m="http://schemas.openxmlformats.org/officeDocument/2006/math">
                  <m:oMathParaPr>
                    <m:jc m:val="centerGroup"/>
                  </m:oMathParaPr>
                  <m:oMath xmlns:m="http://schemas.openxmlformats.org/officeDocument/2006/math">
                    <m:r>
                      <a:rPr lang="en-US" sz="1600" i="1">
                        <a:solidFill>
                          <a:srgbClr val="000000"/>
                        </a:solidFill>
                        <a:latin typeface="Cambria Math"/>
                      </a:rPr>
                      <m:t>𝑑𝑓</m:t>
                    </m:r>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600" i="1">
                                <a:solidFill>
                                  <a:srgbClr val="000000"/>
                                </a:solidFill>
                                <a:latin typeface="Cambria Math" panose="02040503050406030204" pitchFamily="18" charset="0"/>
                              </a:rPr>
                            </m:ctrlPr>
                          </m:sSupPr>
                          <m:e>
                            <m:d>
                              <m:dPr>
                                <m:begChr m:val="["/>
                                <m:endChr m:val="]"/>
                                <m:ctrlPr>
                                  <a:rPr lang="en-US" sz="1600" i="1">
                                    <a:solidFill>
                                      <a:srgbClr val="000000"/>
                                    </a:solidFill>
                                    <a:latin typeface="Cambria Math" panose="02040503050406030204" pitchFamily="18" charset="0"/>
                                  </a:rPr>
                                </m:ctrlPr>
                              </m:dPr>
                              <m:e>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i="1" kern="1200">
                                            <a:solidFill>
                                              <a:schemeClr val="tx1"/>
                                            </a:solidFill>
                                            <a:effectLst/>
                                            <a:latin typeface="Cambria Math" panose="02040503050406030204" pitchFamily="18" charset="0"/>
                                            <a:ea typeface="+mn-ea"/>
                                            <a:cs typeface="+mn-cs"/>
                                          </a:rPr>
                                          <m:t>1</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b="0" i="1" kern="1200">
                                            <a:solidFill>
                                              <a:schemeClr val="tx1"/>
                                            </a:solidFill>
                                            <a:effectLst/>
                                            <a:latin typeface="Cambria Math" panose="02040503050406030204" pitchFamily="18" charset="0"/>
                                            <a:ea typeface="+mn-ea"/>
                                            <a:cs typeface="+mn-cs"/>
                                          </a:rPr>
                                          <m:t>2</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den>
                                </m:f>
                              </m:e>
                            </m:d>
                          </m:e>
                          <m:sup>
                            <m:r>
                              <a:rPr lang="en-US" sz="1600" i="1">
                                <a:solidFill>
                                  <a:srgbClr val="000000"/>
                                </a:solidFill>
                                <a:latin typeface="Cambria Math"/>
                              </a:rPr>
                              <m:t>2</m:t>
                            </m:r>
                          </m:sup>
                        </m:sSup>
                      </m:num>
                      <m:den>
                        <m:f>
                          <m:fPr>
                            <m:ctrlPr>
                              <a:rPr lang="en-US" sz="1600" i="1">
                                <a:solidFill>
                                  <a:srgbClr val="000000"/>
                                </a:solidFill>
                                <a:latin typeface="Cambria Math" panose="02040503050406030204" pitchFamily="18" charset="0"/>
                              </a:rPr>
                            </m:ctrlPr>
                          </m:fPr>
                          <m:num>
                            <m:sSup>
                              <m:sSupPr>
                                <m:ctrlPr>
                                  <a:rPr lang="en-US" sz="1800" i="1" kern="1200">
                                    <a:solidFill>
                                      <a:schemeClr val="tx1"/>
                                    </a:solidFill>
                                    <a:effectLst/>
                                    <a:latin typeface="Cambria Math" panose="02040503050406030204" pitchFamily="18" charset="0"/>
                                    <a:ea typeface="+mn-ea"/>
                                    <a:cs typeface="+mn-cs"/>
                                  </a:rPr>
                                </m:ctrlPr>
                              </m:sSupPr>
                              <m:e>
                                <m:d>
                                  <m:dPr>
                                    <m:begChr m:val="["/>
                                    <m:endChr m:val="]"/>
                                    <m:ctrlPr>
                                      <a:rPr lang="en-US" sz="1800" i="1" kern="1200">
                                        <a:solidFill>
                                          <a:schemeClr val="tx1"/>
                                        </a:solidFill>
                                        <a:effectLst/>
                                        <a:latin typeface="Cambria Math" panose="02040503050406030204" pitchFamily="18" charset="0"/>
                                        <a:ea typeface="+mn-ea"/>
                                        <a:cs typeface="+mn-cs"/>
                                      </a:rPr>
                                    </m:ctrlPr>
                                  </m:dPr>
                                  <m:e>
                                    <m:f>
                                      <m:fPr>
                                        <m:ctrlPr>
                                          <a:rPr lang="en-US" sz="1800" i="1" kern="1200">
                                            <a:solidFill>
                                              <a:schemeClr val="tx1"/>
                                            </a:solidFill>
                                            <a:effectLst/>
                                            <a:latin typeface="Cambria Math" panose="02040503050406030204" pitchFamily="18" charset="0"/>
                                            <a:ea typeface="+mn-ea"/>
                                            <a:cs typeface="+mn-cs"/>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i="1" kern="1200">
                                                <a:solidFill>
                                                  <a:schemeClr val="tx1"/>
                                                </a:solidFill>
                                                <a:effectLst/>
                                                <a:latin typeface="Cambria Math" panose="02040503050406030204" pitchFamily="18" charset="0"/>
                                                <a:ea typeface="+mn-ea"/>
                                                <a:cs typeface="+mn-cs"/>
                                              </a:rPr>
                                              <m:t>1</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800" i="1" kern="1200">
                                                <a:solidFill>
                                                  <a:schemeClr val="tx1"/>
                                                </a:solidFill>
                                                <a:effectLst/>
                                                <a:latin typeface="Cambria Math" panose="02040503050406030204" pitchFamily="18" charset="0"/>
                                                <a:ea typeface="+mn-ea"/>
                                                <a:cs typeface="+mn-cs"/>
                                              </a:rPr>
                                            </m:ctrlPr>
                                          </m:sSubPr>
                                          <m:e>
                                            <m:r>
                                              <a:rPr lang="en-US" sz="1800" i="1" kern="1200">
                                                <a:solidFill>
                                                  <a:schemeClr val="tx1"/>
                                                </a:solidFill>
                                                <a:effectLst/>
                                                <a:latin typeface="Cambria Math" panose="02040503050406030204" pitchFamily="18" charset="0"/>
                                                <a:ea typeface="+mn-ea"/>
                                                <a:cs typeface="+mn-cs"/>
                                              </a:rPr>
                                              <m:t>𝑛</m:t>
                                            </m:r>
                                          </m:e>
                                          <m:sub>
                                            <m:r>
                                              <a:rPr lang="en-US" sz="1800" i="1" kern="1200">
                                                <a:solidFill>
                                                  <a:schemeClr val="tx1"/>
                                                </a:solidFill>
                                                <a:effectLst/>
                                                <a:latin typeface="Cambria Math" panose="02040503050406030204" pitchFamily="18" charset="0"/>
                                                <a:ea typeface="+mn-ea"/>
                                                <a:cs typeface="+mn-cs"/>
                                              </a:rPr>
                                              <m:t>1</m:t>
                                            </m:r>
                                          </m:sub>
                                        </m:sSub>
                                      </m:den>
                                    </m:f>
                                  </m:e>
                                </m:d>
                              </m:e>
                              <m:sup>
                                <m:r>
                                  <a:rPr lang="en-US" sz="1800" i="1" kern="1200">
                                    <a:solidFill>
                                      <a:schemeClr val="tx1"/>
                                    </a:solidFill>
                                    <a:effectLst/>
                                    <a:latin typeface="Cambria Math" panose="02040503050406030204" pitchFamily="18" charset="0"/>
                                    <a:ea typeface="+mn-ea"/>
                                    <a:cs typeface="+mn-cs"/>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r>
                              <a:rPr lang="en-US" sz="1600" i="1">
                                <a:solidFill>
                                  <a:srgbClr val="000000"/>
                                </a:solidFill>
                                <a:latin typeface="Cambria Math"/>
                              </a:rPr>
                              <m:t>−1</m:t>
                            </m:r>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800" i="1" kern="1200">
                                    <a:solidFill>
                                      <a:schemeClr val="tx1"/>
                                    </a:solidFill>
                                    <a:effectLst/>
                                    <a:latin typeface="Cambria Math" panose="02040503050406030204" pitchFamily="18" charset="0"/>
                                    <a:ea typeface="+mn-ea"/>
                                    <a:cs typeface="+mn-cs"/>
                                  </a:rPr>
                                </m:ctrlPr>
                              </m:sSupPr>
                              <m:e>
                                <m:d>
                                  <m:dPr>
                                    <m:begChr m:val="["/>
                                    <m:endChr m:val="]"/>
                                    <m:ctrlPr>
                                      <a:rPr lang="en-US" sz="1800" i="1" kern="1200">
                                        <a:solidFill>
                                          <a:schemeClr val="tx1"/>
                                        </a:solidFill>
                                        <a:effectLst/>
                                        <a:latin typeface="Cambria Math" panose="02040503050406030204" pitchFamily="18" charset="0"/>
                                        <a:ea typeface="+mn-ea"/>
                                        <a:cs typeface="+mn-cs"/>
                                      </a:rPr>
                                    </m:ctrlPr>
                                  </m:dPr>
                                  <m:e>
                                    <m:f>
                                      <m:fPr>
                                        <m:ctrlPr>
                                          <a:rPr lang="en-US" sz="1800" i="1" kern="1200">
                                            <a:solidFill>
                                              <a:schemeClr val="tx1"/>
                                            </a:solidFill>
                                            <a:effectLst/>
                                            <a:latin typeface="Cambria Math" panose="02040503050406030204" pitchFamily="18" charset="0"/>
                                            <a:ea typeface="+mn-ea"/>
                                            <a:cs typeface="+mn-cs"/>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panose="02040503050406030204" pitchFamily="18" charset="0"/>
                                                <a:ea typeface="+mn-ea"/>
                                                <a:cs typeface="+mn-cs"/>
                                              </a:rPr>
                                              <m:t>𝑠</m:t>
                                            </m:r>
                                          </m:e>
                                          <m:sub>
                                            <m:r>
                                              <a:rPr lang="en-US" sz="1800" b="0" i="1" kern="1200">
                                                <a:solidFill>
                                                  <a:schemeClr val="tx1"/>
                                                </a:solidFill>
                                                <a:effectLst/>
                                                <a:latin typeface="Cambria Math" panose="02040503050406030204" pitchFamily="18" charset="0"/>
                                                <a:ea typeface="+mn-ea"/>
                                                <a:cs typeface="+mn-cs"/>
                                              </a:rPr>
                                              <m:t>2</m:t>
                                            </m:r>
                                          </m:sub>
                                          <m:sup>
                                            <m:r>
                                              <a:rPr lang="en-US" sz="1800" i="1" kern="1200">
                                                <a:solidFill>
                                                  <a:schemeClr val="tx1"/>
                                                </a:solidFill>
                                                <a:effectLst/>
                                                <a:latin typeface="Cambria Math" panose="02040503050406030204" pitchFamily="18" charset="0"/>
                                                <a:ea typeface="+mn-ea"/>
                                                <a:cs typeface="+mn-cs"/>
                                              </a:rPr>
                                              <m:t>2</m:t>
                                            </m:r>
                                          </m:sup>
                                        </m:sSubSup>
                                      </m:num>
                                      <m:den>
                                        <m:sSub>
                                          <m:sSubPr>
                                            <m:ctrlPr>
                                              <a:rPr lang="en-US" sz="1800" i="1" kern="1200">
                                                <a:solidFill>
                                                  <a:schemeClr val="tx1"/>
                                                </a:solidFill>
                                                <a:effectLst/>
                                                <a:latin typeface="Cambria Math" panose="02040503050406030204" pitchFamily="18" charset="0"/>
                                                <a:ea typeface="+mn-ea"/>
                                                <a:cs typeface="+mn-cs"/>
                                              </a:rPr>
                                            </m:ctrlPr>
                                          </m:sSubPr>
                                          <m:e>
                                            <m:r>
                                              <a:rPr lang="en-US" sz="1800" i="1" kern="1200">
                                                <a:solidFill>
                                                  <a:schemeClr val="tx1"/>
                                                </a:solidFill>
                                                <a:effectLst/>
                                                <a:latin typeface="Cambria Math" panose="02040503050406030204" pitchFamily="18" charset="0"/>
                                                <a:ea typeface="+mn-ea"/>
                                                <a:cs typeface="+mn-cs"/>
                                              </a:rPr>
                                              <m:t>𝑛</m:t>
                                            </m:r>
                                          </m:e>
                                          <m:sub>
                                            <m:r>
                                              <a:rPr lang="en-US" sz="1800" i="1" kern="1200">
                                                <a:solidFill>
                                                  <a:schemeClr val="tx1"/>
                                                </a:solidFill>
                                                <a:effectLst/>
                                                <a:latin typeface="Cambria Math" panose="02040503050406030204" pitchFamily="18" charset="0"/>
                                                <a:ea typeface="+mn-ea"/>
                                                <a:cs typeface="+mn-cs"/>
                                              </a:rPr>
                                              <m:t>2</m:t>
                                            </m:r>
                                          </m:sub>
                                        </m:sSub>
                                      </m:den>
                                    </m:f>
                                  </m:e>
                                </m:d>
                              </m:e>
                              <m:sup>
                                <m:r>
                                  <a:rPr lang="en-US" sz="1800" i="1" kern="1200">
                                    <a:solidFill>
                                      <a:schemeClr val="tx1"/>
                                    </a:solidFill>
                                    <a:effectLst/>
                                    <a:latin typeface="Cambria Math" panose="02040503050406030204" pitchFamily="18" charset="0"/>
                                    <a:ea typeface="+mn-ea"/>
                                    <a:cs typeface="+mn-cs"/>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r>
                              <a:rPr lang="en-US" sz="1600" i="1">
                                <a:solidFill>
                                  <a:srgbClr val="000000"/>
                                </a:solidFill>
                                <a:latin typeface="Cambria Math"/>
                              </a:rPr>
                              <m:t>−1</m:t>
                            </m:r>
                          </m:den>
                        </m:f>
                      </m:den>
                    </m:f>
                  </m:oMath>
                </m:oMathPara>
              </a14:m>
              <a:endParaRPr lang="en-US" sz="1600">
                <a:solidFill>
                  <a:srgbClr val="000000"/>
                </a:solidFill>
              </a:endParaRPr>
            </a:p>
          </xdr:txBody>
        </xdr:sp>
      </mc:Choice>
      <mc:Fallback xmlns="">
        <xdr:sp macro="" textlink="">
          <xdr:nvSpPr>
            <xdr:cNvPr id="3" name="TextBox 1"/>
            <xdr:cNvSpPr txBox="1"/>
          </xdr:nvSpPr>
          <xdr:spPr>
            <a:xfrm>
              <a:off x="9191797" y="3763643"/>
              <a:ext cx="3915552" cy="2230944"/>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kern="1200">
                  <a:solidFill>
                    <a:schemeClr val="tx1"/>
                  </a:solidFill>
                  <a:effectLst/>
                  <a:latin typeface="+mn-lt"/>
                  <a:ea typeface="+mn-ea"/>
                  <a:cs typeface="+mn-cs"/>
                </a:rPr>
                <a:t>Where the degrees of freedom for </a:t>
              </a:r>
              <a:r>
                <a:rPr lang="en-US" sz="1600" i="1" kern="1200">
                  <a:solidFill>
                    <a:schemeClr val="tx1"/>
                  </a:solidFill>
                  <a:effectLst/>
                  <a:latin typeface="+mn-lt"/>
                  <a:ea typeface="+mn-ea"/>
                  <a:cs typeface="+mn-cs"/>
                </a:rPr>
                <a:t>t</a:t>
              </a:r>
              <a:r>
                <a:rPr lang="en-US" sz="1600" i="1" kern="1200" baseline="-25000">
                  <a:solidFill>
                    <a:schemeClr val="tx1"/>
                  </a:solidFill>
                  <a:effectLst/>
                  <a:latin typeface="+mn-lt"/>
                  <a:ea typeface="+mn-ea"/>
                  <a:cs typeface="+mn-cs"/>
                </a:rPr>
                <a:t>a</a:t>
              </a:r>
              <a:r>
                <a:rPr lang="en-US" sz="1600" kern="1200" baseline="-25000">
                  <a:solidFill>
                    <a:schemeClr val="tx1"/>
                  </a:solidFill>
                  <a:effectLst/>
                  <a:latin typeface="+mn-lt"/>
                  <a:ea typeface="+mn-ea"/>
                  <a:cs typeface="+mn-cs"/>
                </a:rPr>
                <a:t>/2</a:t>
              </a:r>
              <a:r>
                <a:rPr lang="en-US" sz="1600" kern="1200">
                  <a:solidFill>
                    <a:schemeClr val="tx1"/>
                  </a:solidFill>
                  <a:effectLst/>
                  <a:latin typeface="+mn-lt"/>
                  <a:ea typeface="+mn-ea"/>
                  <a:cs typeface="+mn-cs"/>
                </a:rPr>
                <a:t> are:</a:t>
              </a:r>
              <a:endParaRPr lang="en-US" sz="1600">
                <a:effectLst/>
              </a:endParaRPr>
            </a:p>
            <a:p>
              <a:endParaRPr lang="en-US" sz="1600" i="1">
                <a:solidFill>
                  <a:srgbClr val="000000"/>
                </a:solidFill>
                <a:latin typeface="Cambria Math"/>
              </a:endParaRPr>
            </a:p>
            <a:p>
              <a:pPr/>
              <a:r>
                <a:rPr lang="en-US" sz="1600" i="0">
                  <a:solidFill>
                    <a:srgbClr val="000000"/>
                  </a:solidFill>
                  <a:latin typeface="Cambria Math"/>
                </a:rPr>
                <a:t>𝑑𝑓=</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panose="02040503050406030204" pitchFamily="18" charset="0"/>
                  <a:ea typeface="+mn-ea"/>
                  <a:cs typeface="+mn-cs"/>
                </a:rPr>
                <a:t>𝑠_</a:t>
              </a:r>
              <a:r>
                <a:rPr lang="en-US" sz="1800" i="0" kern="1200">
                  <a:solidFill>
                    <a:schemeClr val="tx1"/>
                  </a:solidFill>
                  <a:effectLst/>
                  <a:latin typeface="Cambria Math" panose="02040503050406030204" pitchFamily="18" charset="0"/>
                  <a:ea typeface="+mn-ea"/>
                  <a:cs typeface="+mn-cs"/>
                </a:rPr>
                <a:t>1^2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a:t>
              </a:r>
              <a:r>
                <a:rPr lang="en-US" sz="1600" i="0">
                  <a:solidFill>
                    <a:srgbClr val="000000"/>
                  </a:solidFill>
                  <a:latin typeface="Cambria Math" panose="02040503050406030204" pitchFamily="18" charset="0"/>
                </a:rPr>
                <a:t> </a:t>
              </a:r>
              <a:r>
                <a:rPr lang="en-US" sz="1600" i="0">
                  <a:solidFill>
                    <a:srgbClr val="000000"/>
                  </a:solidFill>
                  <a:latin typeface="Cambria Math"/>
                </a:rPr>
                <a:t>+</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panose="02040503050406030204" pitchFamily="18" charset="0"/>
                  <a:ea typeface="+mn-ea"/>
                  <a:cs typeface="+mn-cs"/>
                </a:rPr>
                <a:t>𝑠_2^</a:t>
              </a:r>
              <a:r>
                <a:rPr lang="en-US" sz="1800" i="0" kern="1200">
                  <a:solidFill>
                    <a:schemeClr val="tx1"/>
                  </a:solidFill>
                  <a:effectLst/>
                  <a:latin typeface="Cambria Math" panose="02040503050406030204" pitchFamily="18" charset="0"/>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a:t>
              </a:r>
              <a:r>
                <a:rPr lang="en-US" sz="1600" i="0">
                  <a:solidFill>
                    <a:srgbClr val="000000"/>
                  </a:solidFill>
                  <a:latin typeface="Cambria Math" panose="02040503050406030204" pitchFamily="18" charset="0"/>
                </a:rPr>
                <a:t> ]^</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800" i="0" kern="1200">
                  <a:solidFill>
                    <a:schemeClr val="tx1"/>
                  </a:solidFill>
                  <a:effectLst/>
                  <a:latin typeface="Cambria Math" panose="02040503050406030204" pitchFamily="18" charset="0"/>
                  <a:ea typeface="+mn-ea"/>
                  <a:cs typeface="+mn-cs"/>
                </a:rPr>
                <a:t>[(</a:t>
              </a:r>
              <a:r>
                <a:rPr lang="en-US" sz="1800" b="0" i="0" kern="1200">
                  <a:solidFill>
                    <a:schemeClr val="tx1"/>
                  </a:solidFill>
                  <a:effectLst/>
                  <a:latin typeface="Cambria Math" panose="02040503050406030204" pitchFamily="18" charset="0"/>
                  <a:ea typeface="+mn-ea"/>
                  <a:cs typeface="+mn-cs"/>
                </a:rPr>
                <a:t>𝑠_</a:t>
              </a:r>
              <a:r>
                <a:rPr lang="en-US" sz="1800" i="0" kern="1200">
                  <a:solidFill>
                    <a:schemeClr val="tx1"/>
                  </a:solidFill>
                  <a:effectLst/>
                  <a:latin typeface="Cambria Math" panose="02040503050406030204" pitchFamily="18" charset="0"/>
                  <a:ea typeface="+mn-ea"/>
                  <a:cs typeface="+mn-cs"/>
                </a:rPr>
                <a:t>1^2)/𝑛_1 ]^2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1−1</a:t>
              </a:r>
              <a:r>
                <a:rPr lang="en-US" sz="1600" i="0">
                  <a:solidFill>
                    <a:srgbClr val="000000"/>
                  </a:solidFill>
                  <a:latin typeface="Cambria Math" panose="02040503050406030204" pitchFamily="18" charset="0"/>
                </a:rPr>
                <a:t>)</a:t>
              </a:r>
              <a:r>
                <a:rPr lang="en-US" sz="1600" i="0">
                  <a:solidFill>
                    <a:srgbClr val="000000"/>
                  </a:solidFill>
                  <a:latin typeface="Cambria Math"/>
                </a:rPr>
                <a:t>+</a:t>
              </a:r>
              <a:r>
                <a:rPr lang="en-US" sz="1800" i="0" kern="1200">
                  <a:solidFill>
                    <a:schemeClr val="tx1"/>
                  </a:solidFill>
                  <a:effectLst/>
                  <a:latin typeface="Cambria Math" panose="02040503050406030204" pitchFamily="18" charset="0"/>
                  <a:ea typeface="+mn-ea"/>
                  <a:cs typeface="+mn-cs"/>
                </a:rPr>
                <a:t>[(</a:t>
              </a:r>
              <a:r>
                <a:rPr lang="en-US" sz="1800" b="0" i="0" kern="1200">
                  <a:solidFill>
                    <a:schemeClr val="tx1"/>
                  </a:solidFill>
                  <a:effectLst/>
                  <a:latin typeface="Cambria Math" panose="02040503050406030204" pitchFamily="18" charset="0"/>
                  <a:ea typeface="+mn-ea"/>
                  <a:cs typeface="+mn-cs"/>
                </a:rPr>
                <a:t>𝑠_2^</a:t>
              </a:r>
              <a:r>
                <a:rPr lang="en-US" sz="1800" i="0" kern="1200">
                  <a:solidFill>
                    <a:schemeClr val="tx1"/>
                  </a:solidFill>
                  <a:effectLst/>
                  <a:latin typeface="Cambria Math" panose="02040503050406030204" pitchFamily="18" charset="0"/>
                  <a:ea typeface="+mn-ea"/>
                  <a:cs typeface="+mn-cs"/>
                </a:rPr>
                <a:t>2)/𝑛_2 ]^2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2−1</a:t>
              </a:r>
              <a:r>
                <a:rPr lang="en-US" sz="1600" i="0">
                  <a:solidFill>
                    <a:srgbClr val="000000"/>
                  </a:solidFill>
                  <a:latin typeface="Cambria Math" panose="02040503050406030204" pitchFamily="18" charset="0"/>
                </a:rPr>
                <a:t>))</a:t>
              </a:r>
              <a:endParaRPr lang="en-US" sz="1600">
                <a:solidFill>
                  <a:srgbClr val="000000"/>
                </a:solidFill>
              </a:endParaRPr>
            </a:p>
          </xdr:txBody>
        </xdr:sp>
      </mc:Fallback>
    </mc:AlternateContent>
    <xdr:clientData/>
  </xdr:twoCellAnchor>
  <xdr:oneCellAnchor>
    <xdr:from>
      <xdr:col>12</xdr:col>
      <xdr:colOff>16765</xdr:colOff>
      <xdr:row>0</xdr:row>
      <xdr:rowOff>0</xdr:rowOff>
    </xdr:from>
    <xdr:ext cx="3002055" cy="347018"/>
    <mc:AlternateContent xmlns:mc="http://schemas.openxmlformats.org/markup-compatibility/2006" xmlns:a14="http://schemas.microsoft.com/office/drawing/2010/main">
      <mc:Choice Requires="a14">
        <xdr:sp macro="" textlink="">
          <xdr:nvSpPr>
            <xdr:cNvPr id="4" name="TextBox 3"/>
            <xdr:cNvSpPr txBox="1"/>
          </xdr:nvSpPr>
          <xdr:spPr>
            <a:xfrm>
              <a:off x="9075040" y="0"/>
              <a:ext cx="3002055" cy="3470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acc>
                    <m:accPr>
                      <m:chr m:val="̅"/>
                      <m:ctrlPr>
                        <a:rPr lang="en-US" sz="1600" i="1">
                          <a:latin typeface="Cambria Math" panose="02040503050406030204" pitchFamily="18" charset="0"/>
                        </a:rPr>
                      </m:ctrlPr>
                    </m:accPr>
                    <m:e>
                      <m:r>
                        <a:rPr lang="en-US" sz="1600" b="0" i="1">
                          <a:latin typeface="Cambria Math"/>
                        </a:rPr>
                        <m:t>𝑋</m:t>
                      </m:r>
                    </m:e>
                  </m:acc>
                </m:oMath>
              </a14:m>
              <a:r>
                <a:rPr lang="en-US" sz="1600" baseline="-25000">
                  <a:latin typeface="+mn-lt"/>
                </a:rPr>
                <a:t>1 </a:t>
              </a:r>
              <a:r>
                <a:rPr lang="en-US" sz="1600" baseline="0">
                  <a:latin typeface="+mn-lt"/>
                </a:rPr>
                <a:t>- </a:t>
              </a:r>
              <a14:m>
                <m:oMath xmlns:m="http://schemas.openxmlformats.org/officeDocument/2006/math">
                  <m:acc>
                    <m:accPr>
                      <m:chr m:val="̅"/>
                      <m:ctrlPr>
                        <a:rPr lang="en-US" sz="1600" i="1">
                          <a:solidFill>
                            <a:schemeClr val="tx1"/>
                          </a:solidFill>
                          <a:effectLst/>
                          <a:latin typeface="Cambria Math" panose="02040503050406030204" pitchFamily="18" charset="0"/>
                          <a:ea typeface="+mn-ea"/>
                          <a:cs typeface="+mn-cs"/>
                        </a:rPr>
                      </m:ctrlPr>
                    </m:accPr>
                    <m:e>
                      <m:r>
                        <a:rPr lang="en-US" sz="1600" b="0" i="1">
                          <a:solidFill>
                            <a:schemeClr val="tx1"/>
                          </a:solidFill>
                          <a:effectLst/>
                          <a:latin typeface="Cambria Math"/>
                          <a:ea typeface="+mn-ea"/>
                          <a:cs typeface="+mn-cs"/>
                        </a:rPr>
                        <m:t>𝑋</m:t>
                      </m:r>
                    </m:e>
                  </m:acc>
                </m:oMath>
              </a14:m>
              <a:r>
                <a:rPr lang="en-US" sz="1600" baseline="-25000">
                  <a:solidFill>
                    <a:schemeClr val="tx1"/>
                  </a:solidFill>
                  <a:effectLst/>
                  <a:latin typeface="+mn-lt"/>
                  <a:ea typeface="+mn-ea"/>
                  <a:cs typeface="+mn-cs"/>
                </a:rPr>
                <a:t>2</a:t>
              </a:r>
              <a:r>
                <a:rPr lang="en-US" sz="1600" baseline="0">
                  <a:solidFill>
                    <a:schemeClr val="tx1"/>
                  </a:solidFill>
                  <a:effectLst/>
                  <a:latin typeface="+mn-lt"/>
                  <a:ea typeface="+mn-ea"/>
                  <a:cs typeface="+mn-cs"/>
                </a:rPr>
                <a:t>= Point Estimate of </a:t>
              </a:r>
              <a14:m>
                <m:oMath xmlns:m="http://schemas.openxmlformats.org/officeDocument/2006/math">
                  <m:r>
                    <a:rPr lang="en-US" sz="1600" i="1" baseline="0">
                      <a:solidFill>
                        <a:schemeClr val="tx1"/>
                      </a:solidFill>
                      <a:effectLst/>
                      <a:latin typeface="Cambria Math"/>
                      <a:ea typeface="Cambria Math"/>
                      <a:cs typeface="+mn-cs"/>
                    </a:rPr>
                    <m:t>𝜇</m:t>
                  </m:r>
                </m:oMath>
              </a14:m>
              <a:r>
                <a:rPr lang="en-US" sz="1600" baseline="-25000">
                  <a:solidFill>
                    <a:schemeClr val="tx1"/>
                  </a:solidFill>
                  <a:effectLst/>
                  <a:latin typeface="+mn-lt"/>
                  <a:ea typeface="+mn-ea"/>
                  <a:cs typeface="+mn-cs"/>
                </a:rPr>
                <a:t>1</a:t>
              </a:r>
              <a:r>
                <a:rPr lang="en-US" sz="1600" baseline="0">
                  <a:solidFill>
                    <a:schemeClr val="tx1"/>
                  </a:solidFill>
                  <a:effectLst/>
                  <a:latin typeface="+mn-lt"/>
                  <a:ea typeface="+mn-ea"/>
                  <a:cs typeface="+mn-cs"/>
                </a:rPr>
                <a:t> - </a:t>
              </a:r>
              <a14:m>
                <m:oMath xmlns:m="http://schemas.openxmlformats.org/officeDocument/2006/math">
                  <m:r>
                    <a:rPr lang="en-US" sz="1600" i="1" baseline="0">
                      <a:solidFill>
                        <a:schemeClr val="tx1"/>
                      </a:solidFill>
                      <a:effectLst/>
                      <a:latin typeface="Cambria Math"/>
                      <a:ea typeface="+mn-ea"/>
                      <a:cs typeface="+mn-cs"/>
                    </a:rPr>
                    <m:t>𝜇</m:t>
                  </m:r>
                </m:oMath>
              </a14:m>
              <a:r>
                <a:rPr lang="en-US" sz="1600" baseline="-25000">
                  <a:solidFill>
                    <a:schemeClr val="tx1"/>
                  </a:solidFill>
                  <a:effectLst/>
                  <a:latin typeface="+mn-lt"/>
                  <a:ea typeface="+mn-ea"/>
                  <a:cs typeface="+mn-cs"/>
                </a:rPr>
                <a:t>2</a:t>
              </a:r>
              <a:endParaRPr lang="en-US" sz="1600" baseline="-25000">
                <a:latin typeface="+mn-lt"/>
              </a:endParaRPr>
            </a:p>
          </xdr:txBody>
        </xdr:sp>
      </mc:Choice>
      <mc:Fallback xmlns="">
        <xdr:sp macro="" textlink="">
          <xdr:nvSpPr>
            <xdr:cNvPr id="4" name="TextBox 3"/>
            <xdr:cNvSpPr txBox="1"/>
          </xdr:nvSpPr>
          <xdr:spPr>
            <a:xfrm>
              <a:off x="9075040" y="0"/>
              <a:ext cx="3002055" cy="34701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0" i="0">
                  <a:latin typeface="Cambria Math"/>
                </a:rPr>
                <a:t>𝑋</a:t>
              </a:r>
              <a:r>
                <a:rPr lang="en-US" sz="1600" b="0" i="0">
                  <a:latin typeface="Cambria Math" panose="02040503050406030204" pitchFamily="18" charset="0"/>
                </a:rPr>
                <a:t> ̅</a:t>
              </a:r>
              <a:r>
                <a:rPr lang="en-US" sz="1600" baseline="-25000">
                  <a:latin typeface="+mn-lt"/>
                </a:rPr>
                <a:t>1 </a:t>
              </a:r>
              <a:r>
                <a:rPr lang="en-US" sz="1600" baseline="0">
                  <a:latin typeface="+mn-lt"/>
                </a:rPr>
                <a:t>- </a:t>
              </a:r>
              <a:r>
                <a:rPr lang="en-US" sz="1600" b="0" i="0">
                  <a:solidFill>
                    <a:schemeClr val="tx1"/>
                  </a:solidFill>
                  <a:effectLst/>
                  <a:latin typeface="Cambria Math"/>
                  <a:ea typeface="+mn-ea"/>
                  <a:cs typeface="+mn-cs"/>
                </a:rPr>
                <a:t>𝑋</a:t>
              </a:r>
              <a:r>
                <a:rPr lang="en-US" sz="1600" b="0" i="0">
                  <a:solidFill>
                    <a:schemeClr val="tx1"/>
                  </a:solidFill>
                  <a:effectLst/>
                  <a:latin typeface="Cambria Math" panose="02040503050406030204" pitchFamily="18" charset="0"/>
                  <a:ea typeface="+mn-ea"/>
                  <a:cs typeface="+mn-cs"/>
                </a:rPr>
                <a:t> ̅</a:t>
              </a:r>
              <a:r>
                <a:rPr lang="en-US" sz="1600" baseline="-25000">
                  <a:solidFill>
                    <a:schemeClr val="tx1"/>
                  </a:solidFill>
                  <a:effectLst/>
                  <a:latin typeface="+mn-lt"/>
                  <a:ea typeface="+mn-ea"/>
                  <a:cs typeface="+mn-cs"/>
                </a:rPr>
                <a:t>2</a:t>
              </a:r>
              <a:r>
                <a:rPr lang="en-US" sz="1600" baseline="0">
                  <a:solidFill>
                    <a:schemeClr val="tx1"/>
                  </a:solidFill>
                  <a:effectLst/>
                  <a:latin typeface="+mn-lt"/>
                  <a:ea typeface="+mn-ea"/>
                  <a:cs typeface="+mn-cs"/>
                </a:rPr>
                <a:t>= Point Estimate of </a:t>
              </a:r>
              <a:r>
                <a:rPr lang="en-US" sz="1600" i="0" baseline="0">
                  <a:solidFill>
                    <a:schemeClr val="tx1"/>
                  </a:solidFill>
                  <a:effectLst/>
                  <a:latin typeface="Cambria Math"/>
                  <a:ea typeface="Cambria Math"/>
                  <a:cs typeface="+mn-cs"/>
                </a:rPr>
                <a:t>𝜇</a:t>
              </a:r>
              <a:r>
                <a:rPr lang="en-US" sz="1600" baseline="-25000">
                  <a:solidFill>
                    <a:schemeClr val="tx1"/>
                  </a:solidFill>
                  <a:effectLst/>
                  <a:latin typeface="+mn-lt"/>
                  <a:ea typeface="+mn-ea"/>
                  <a:cs typeface="+mn-cs"/>
                </a:rPr>
                <a:t>1</a:t>
              </a:r>
              <a:r>
                <a:rPr lang="en-US" sz="1600" baseline="0">
                  <a:solidFill>
                    <a:schemeClr val="tx1"/>
                  </a:solidFill>
                  <a:effectLst/>
                  <a:latin typeface="+mn-lt"/>
                  <a:ea typeface="+mn-ea"/>
                  <a:cs typeface="+mn-cs"/>
                </a:rPr>
                <a:t> - </a:t>
              </a:r>
              <a:r>
                <a:rPr lang="en-US" sz="1600" i="0" baseline="0">
                  <a:solidFill>
                    <a:schemeClr val="tx1"/>
                  </a:solidFill>
                  <a:effectLst/>
                  <a:latin typeface="Cambria Math"/>
                  <a:ea typeface="+mn-ea"/>
                  <a:cs typeface="+mn-cs"/>
                </a:rPr>
                <a:t>𝜇</a:t>
              </a:r>
              <a:r>
                <a:rPr lang="en-US" sz="1600" baseline="-25000">
                  <a:solidFill>
                    <a:schemeClr val="tx1"/>
                  </a:solidFill>
                  <a:effectLst/>
                  <a:latin typeface="+mn-lt"/>
                  <a:ea typeface="+mn-ea"/>
                  <a:cs typeface="+mn-cs"/>
                </a:rPr>
                <a:t>2</a:t>
              </a:r>
              <a:endParaRPr lang="en-US" sz="1600" baseline="-25000">
                <a:latin typeface="+mn-lt"/>
              </a:endParaRPr>
            </a:p>
          </xdr:txBody>
        </xdr:sp>
      </mc:Fallback>
    </mc:AlternateContent>
    <xdr:clientData/>
  </xdr:oneCellAnchor>
  <xdr:oneCellAnchor>
    <xdr:from>
      <xdr:col>12</xdr:col>
      <xdr:colOff>0</xdr:colOff>
      <xdr:row>2</xdr:row>
      <xdr:rowOff>54306</xdr:rowOff>
    </xdr:from>
    <xdr:ext cx="6260424" cy="1494725"/>
    <mc:AlternateContent xmlns:mc="http://schemas.openxmlformats.org/markup-compatibility/2006" xmlns:a14="http://schemas.microsoft.com/office/drawing/2010/main">
      <mc:Choice Requires="a14">
        <xdr:sp macro="" textlink="">
          <xdr:nvSpPr>
            <xdr:cNvPr id="5" name="TextBox 4"/>
            <xdr:cNvSpPr txBox="1"/>
          </xdr:nvSpPr>
          <xdr:spPr>
            <a:xfrm>
              <a:off x="9058275" y="435306"/>
              <a:ext cx="6260424" cy="14947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r>
                    <a:rPr lang="en-US" sz="1100" b="0" i="1">
                      <a:solidFill>
                        <a:schemeClr val="tx1"/>
                      </a:solidFill>
                      <a:effectLst/>
                      <a:latin typeface="Cambria Math" panose="02040503050406030204" pitchFamily="18" charset="0"/>
                      <a:ea typeface="+mn-ea"/>
                      <a:cs typeface="+mn-cs"/>
                    </a:rPr>
                    <m:t>𝑆𝑡𝑎𝑛𝑑𝑎𝑟𝑑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𝐸𝑟𝑟𝑜𝑟</m:t>
                  </m:r>
                  <m:r>
                    <a:rPr lang="en-US" sz="1100" b="0" i="1">
                      <a:solidFill>
                        <a:schemeClr val="tx1"/>
                      </a:solidFill>
                      <a:effectLst/>
                      <a:latin typeface="Cambria Math" panose="02040503050406030204" pitchFamily="18" charset="0"/>
                      <a:ea typeface="+mn-ea"/>
                      <a:cs typeface="+mn-cs"/>
                    </a:rPr>
                    <m:t>=</m:t>
                  </m:r>
                  <m:r>
                    <a:rPr lang="en-US" sz="1100" b="0" i="1">
                      <a:solidFill>
                        <a:schemeClr val="tx1"/>
                      </a:solidFill>
                      <a:effectLst/>
                      <a:latin typeface="Cambria Math" panose="02040503050406030204" pitchFamily="18" charset="0"/>
                      <a:ea typeface="+mn-ea"/>
                      <a:cs typeface="+mn-cs"/>
                    </a:rPr>
                    <m:t>𝐸𝑠𝑡𝑖𝑚𝑎𝑡𝑒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𝑆𝑡𝑎𝑛𝑑𝑎𝑟𝑑</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𝐷𝑒𝑣𝑖𝑎𝑡𝑖𝑜𝑛</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𝐷𝑖𝑠𝑡𝑟𝑖𝑏𝑢𝑡𝑖𝑜𝑛</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𝑋</m:t>
                      </m:r>
                    </m:e>
                  </m:acc>
                  <m:r>
                    <m:rPr>
                      <m:nor/>
                    </m:rPr>
                    <a:rPr lang="en-US" sz="1100" baseline="-25000">
                      <a:solidFill>
                        <a:schemeClr val="tx1"/>
                      </a:solidFill>
                      <a:effectLst/>
                      <a:latin typeface="+mn-lt"/>
                      <a:ea typeface="+mn-ea"/>
                      <a:cs typeface="+mn-cs"/>
                    </a:rPr>
                    <m:t>1</m:t>
                  </m:r>
                  <m:r>
                    <m:rPr>
                      <m:nor/>
                    </m:rPr>
                    <a:rPr lang="en-US" sz="1100" i="1" baseline="-25000">
                      <a:solidFill>
                        <a:schemeClr val="tx1"/>
                      </a:solidFill>
                      <a:effectLst/>
                      <a:latin typeface="+mn-lt"/>
                      <a:ea typeface="+mn-ea"/>
                      <a:cs typeface="+mn-cs"/>
                    </a:rPr>
                    <m:t> </m:t>
                  </m:r>
                  <m:r>
                    <m:rPr>
                      <m:nor/>
                    </m:rPr>
                    <a:rPr lang="en-US" sz="1100" baseline="0">
                      <a:solidFill>
                        <a:schemeClr val="tx1"/>
                      </a:solidFill>
                      <a:effectLst/>
                      <a:latin typeface="+mn-lt"/>
                      <a:ea typeface="+mn-ea"/>
                      <a:cs typeface="+mn-cs"/>
                    </a:rPr>
                    <m:t>−</m:t>
                  </m:r>
                  <m:r>
                    <m:rPr>
                      <m:nor/>
                    </m:rPr>
                    <a:rPr lang="en-US" sz="1100" i="1" baseline="0">
                      <a:solidFill>
                        <a:schemeClr val="tx1"/>
                      </a:solidFill>
                      <a:effectLst/>
                      <a:latin typeface="+mn-lt"/>
                      <a:ea typeface="+mn-ea"/>
                      <a:cs typeface="+mn-cs"/>
                    </a:rPr>
                    <m:t> </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𝑋</m:t>
                      </m:r>
                    </m:e>
                  </m:acc>
                  <m:r>
                    <m:rPr>
                      <m:nor/>
                    </m:rPr>
                    <a:rPr lang="en-US" sz="1100" baseline="-25000">
                      <a:solidFill>
                        <a:schemeClr val="tx1"/>
                      </a:solidFill>
                      <a:effectLst/>
                      <a:latin typeface="+mn-lt"/>
                      <a:ea typeface="+mn-ea"/>
                      <a:cs typeface="+mn-cs"/>
                    </a:rPr>
                    <m:t>2</m:t>
                  </m:r>
                  <m:r>
                    <m:rPr>
                      <m:nor/>
                    </m:rPr>
                    <a:rPr lang="en-US" sz="1100" baseline="0">
                      <a:solidFill>
                        <a:schemeClr val="tx1"/>
                      </a:solidFill>
                      <a:effectLst/>
                      <a:latin typeface="+mn-lt"/>
                      <a:ea typeface="+mn-ea"/>
                      <a:cs typeface="+mn-cs"/>
                    </a:rPr>
                    <m:t>=</m:t>
                  </m:r>
                  <m:r>
                    <m:rPr>
                      <m:nor/>
                    </m:rPr>
                    <a:rPr lang="en-US" sz="1100" i="1" baseline="0">
                      <a:solidFill>
                        <a:schemeClr val="tx1"/>
                      </a:solidFill>
                      <a:effectLst/>
                      <a:latin typeface="+mn-lt"/>
                      <a:ea typeface="+mn-ea"/>
                      <a:cs typeface="+mn-cs"/>
                    </a:rPr>
                    <m:t> </m:t>
                  </m:r>
                </m:oMath>
              </a14:m>
              <a:r>
                <a:rPr lang="en-US" sz="1100">
                  <a:effectLst/>
                </a:rPr>
                <a:t>for t distribution</a:t>
              </a:r>
            </a:p>
            <a:p>
              <a:endParaRPr lang="en-US" sz="1600">
                <a:latin typeface="+mn-lt"/>
              </a:endParaRPr>
            </a:p>
            <a:p>
              <a:pPr/>
              <a14:m>
                <m:oMathPara xmlns:m="http://schemas.openxmlformats.org/officeDocument/2006/math">
                  <m:oMathParaPr>
                    <m:jc m:val="centerGroup"/>
                  </m:oMathParaPr>
                  <m:oMath xmlns:m="http://schemas.openxmlformats.org/officeDocument/2006/math">
                    <m:r>
                      <a:rPr lang="en-US" sz="1600" i="1">
                        <a:latin typeface="Cambria Math"/>
                        <a:ea typeface="Cambria Math"/>
                      </a:rPr>
                      <m:t>𝜎</m:t>
                    </m:r>
                    <m:acc>
                      <m:accPr>
                        <m:chr m:val="̅"/>
                        <m:ctrlPr>
                          <a:rPr lang="en-US" sz="1600" i="1" baseline="-25000">
                            <a:solidFill>
                              <a:schemeClr val="tx1"/>
                            </a:solidFill>
                            <a:effectLst/>
                            <a:latin typeface="Cambria Math" panose="02040503050406030204" pitchFamily="18" charset="0"/>
                            <a:ea typeface="+mn-ea"/>
                            <a:cs typeface="+mn-cs"/>
                          </a:rPr>
                        </m:ctrlPr>
                      </m:accPr>
                      <m:e>
                        <m:r>
                          <a:rPr lang="en-US" sz="1600" b="0" i="1" baseline="-25000">
                            <a:solidFill>
                              <a:schemeClr val="tx1"/>
                            </a:solidFill>
                            <a:effectLst/>
                            <a:latin typeface="Cambria Math"/>
                            <a:ea typeface="+mn-ea"/>
                            <a:cs typeface="+mn-cs"/>
                          </a:rPr>
                          <m:t>𝑋</m:t>
                        </m:r>
                      </m:e>
                    </m:acc>
                    <m:r>
                      <m:rPr>
                        <m:nor/>
                      </m:rPr>
                      <a:rPr lang="en-US" sz="1600" baseline="-76000">
                        <a:solidFill>
                          <a:schemeClr val="tx1"/>
                        </a:solidFill>
                        <a:effectLst/>
                        <a:latin typeface="+mn-lt"/>
                        <a:ea typeface="+mn-ea"/>
                        <a:cs typeface="+mn-cs"/>
                      </a:rPr>
                      <m:t>1</m:t>
                    </m:r>
                    <m:r>
                      <m:rPr>
                        <m:nor/>
                      </m:rPr>
                      <a:rPr lang="en-US" sz="1600" i="1" baseline="-25000">
                        <a:solidFill>
                          <a:schemeClr val="tx1"/>
                        </a:solidFill>
                        <a:effectLst/>
                        <a:latin typeface="+mn-lt"/>
                        <a:ea typeface="+mn-ea"/>
                        <a:cs typeface="+mn-cs"/>
                      </a:rPr>
                      <m:t> − </m:t>
                    </m:r>
                    <m:acc>
                      <m:accPr>
                        <m:chr m:val="̅"/>
                        <m:ctrlPr>
                          <a:rPr lang="en-US" sz="1600" i="1" baseline="-25000">
                            <a:solidFill>
                              <a:schemeClr val="tx1"/>
                            </a:solidFill>
                            <a:effectLst/>
                            <a:latin typeface="Cambria Math" panose="02040503050406030204" pitchFamily="18" charset="0"/>
                            <a:ea typeface="+mn-ea"/>
                            <a:cs typeface="+mn-cs"/>
                          </a:rPr>
                        </m:ctrlPr>
                      </m:accPr>
                      <m:e>
                        <m:r>
                          <a:rPr lang="en-US" sz="1600" b="0" i="1" baseline="-25000">
                            <a:solidFill>
                              <a:schemeClr val="tx1"/>
                            </a:solidFill>
                            <a:effectLst/>
                            <a:latin typeface="Cambria Math"/>
                            <a:ea typeface="+mn-ea"/>
                            <a:cs typeface="+mn-cs"/>
                          </a:rPr>
                          <m:t>𝑋</m:t>
                        </m:r>
                      </m:e>
                    </m:acc>
                    <m:r>
                      <m:rPr>
                        <m:nor/>
                      </m:rPr>
                      <a:rPr lang="en-US" sz="1600" baseline="-76000">
                        <a:solidFill>
                          <a:schemeClr val="tx1"/>
                        </a:solidFill>
                        <a:effectLst/>
                        <a:latin typeface="+mn-lt"/>
                        <a:ea typeface="+mn-ea"/>
                        <a:cs typeface="+mn-cs"/>
                      </a:rPr>
                      <m:t>2</m:t>
                    </m:r>
                    <m:r>
                      <a:rPr lang="en-US" sz="1600" b="0" i="1">
                        <a:solidFill>
                          <a:schemeClr val="tx1"/>
                        </a:solidFill>
                        <a:effectLst/>
                        <a:latin typeface="Cambria Math"/>
                        <a:ea typeface="+mn-ea"/>
                        <a:cs typeface="+mn-cs"/>
                      </a:rPr>
                      <m:t>= </m:t>
                    </m:r>
                    <m:rad>
                      <m:radPr>
                        <m:degHide m:val="on"/>
                        <m:ctrlPr>
                          <a:rPr lang="en-US" sz="1600" b="0" i="1">
                            <a:solidFill>
                              <a:schemeClr val="tx1"/>
                            </a:solidFill>
                            <a:effectLst/>
                            <a:latin typeface="Cambria Math" panose="02040503050406030204" pitchFamily="18" charset="0"/>
                            <a:ea typeface="+mn-ea"/>
                            <a:cs typeface="+mn-cs"/>
                          </a:rPr>
                        </m:ctrlPr>
                      </m:radPr>
                      <m:deg/>
                      <m:e>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b="0" i="1">
                                    <a:solidFill>
                                      <a:schemeClr val="tx1"/>
                                    </a:solidFill>
                                    <a:effectLst/>
                                    <a:latin typeface="Cambria Math" panose="02040503050406030204" pitchFamily="18" charset="0"/>
                                    <a:ea typeface="+mn-ea"/>
                                    <a:cs typeface="+mn-cs"/>
                                  </a:rPr>
                                  <m:t>𝑠</m:t>
                                </m:r>
                              </m:e>
                              <m:sub>
                                <m:r>
                                  <a:rPr lang="en-US" sz="1600" i="1">
                                    <a:solidFill>
                                      <a:schemeClr val="tx1"/>
                                    </a:solidFill>
                                    <a:effectLst/>
                                    <a:latin typeface="Cambria Math"/>
                                    <a:ea typeface="+mn-ea"/>
                                    <a:cs typeface="+mn-cs"/>
                                  </a:rPr>
                                  <m:t>1</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1</m:t>
                            </m:r>
                          </m:den>
                        </m:f>
                        <m:r>
                          <a:rPr lang="en-US" sz="1600" b="0" i="1">
                            <a:solidFill>
                              <a:schemeClr val="tx1"/>
                            </a:solidFill>
                            <a:effectLst/>
                            <a:latin typeface="Cambria Math"/>
                            <a:ea typeface="+mn-ea"/>
                            <a:cs typeface="+mn-cs"/>
                          </a:rPr>
                          <m:t>+ </m:t>
                        </m:r>
                        <m:f>
                          <m:fPr>
                            <m:ctrlPr>
                              <a:rPr lang="en-US" sz="1600" b="0" i="1">
                                <a:solidFill>
                                  <a:schemeClr val="tx1"/>
                                </a:solidFill>
                                <a:effectLst/>
                                <a:latin typeface="Cambria Math" panose="02040503050406030204" pitchFamily="18" charset="0"/>
                                <a:ea typeface="+mn-ea"/>
                                <a:cs typeface="+mn-cs"/>
                              </a:rPr>
                            </m:ctrlPr>
                          </m:fPr>
                          <m:num>
                            <m:sSubSup>
                              <m:sSubSupPr>
                                <m:ctrlPr>
                                  <a:rPr lang="en-US" sz="1600" i="1">
                                    <a:solidFill>
                                      <a:schemeClr val="tx1"/>
                                    </a:solidFill>
                                    <a:effectLst/>
                                    <a:latin typeface="Cambria Math" panose="02040503050406030204" pitchFamily="18" charset="0"/>
                                    <a:ea typeface="+mn-ea"/>
                                    <a:cs typeface="+mn-cs"/>
                                  </a:rPr>
                                </m:ctrlPr>
                              </m:sSubSupPr>
                              <m:e>
                                <m:r>
                                  <a:rPr lang="en-US" sz="1600" b="0" i="1">
                                    <a:solidFill>
                                      <a:schemeClr val="tx1"/>
                                    </a:solidFill>
                                    <a:effectLst/>
                                    <a:latin typeface="Cambria Math" panose="02040503050406030204" pitchFamily="18" charset="0"/>
                                    <a:ea typeface="+mn-ea"/>
                                    <a:cs typeface="+mn-cs"/>
                                  </a:rPr>
                                  <m:t>𝑠</m:t>
                                </m:r>
                              </m:e>
                              <m:sub>
                                <m:r>
                                  <a:rPr lang="en-US" sz="1600" b="0" i="1">
                                    <a:solidFill>
                                      <a:schemeClr val="tx1"/>
                                    </a:solidFill>
                                    <a:effectLst/>
                                    <a:latin typeface="Cambria Math"/>
                                    <a:ea typeface="+mn-ea"/>
                                    <a:cs typeface="+mn-cs"/>
                                  </a:rPr>
                                  <m:t>2</m:t>
                                </m:r>
                              </m:sub>
                              <m:sup>
                                <m:r>
                                  <a:rPr lang="en-US" sz="1600" i="1">
                                    <a:solidFill>
                                      <a:schemeClr val="tx1"/>
                                    </a:solidFill>
                                    <a:effectLst/>
                                    <a:latin typeface="Cambria Math"/>
                                    <a:ea typeface="+mn-ea"/>
                                    <a:cs typeface="+mn-cs"/>
                                  </a:rPr>
                                  <m:t>2</m:t>
                                </m:r>
                              </m:sup>
                            </m:sSubSup>
                          </m:num>
                          <m:den>
                            <m:r>
                              <a:rPr lang="en-US" sz="1600" b="0" i="1">
                                <a:solidFill>
                                  <a:schemeClr val="tx1"/>
                                </a:solidFill>
                                <a:effectLst/>
                                <a:latin typeface="Cambria Math"/>
                                <a:ea typeface="+mn-ea"/>
                                <a:cs typeface="+mn-cs"/>
                              </a:rPr>
                              <m:t>𝑛</m:t>
                            </m:r>
                            <m:r>
                              <a:rPr lang="en-US" sz="1600" b="0" i="1" baseline="-25000">
                                <a:solidFill>
                                  <a:schemeClr val="tx1"/>
                                </a:solidFill>
                                <a:effectLst/>
                                <a:latin typeface="Cambria Math"/>
                                <a:ea typeface="+mn-ea"/>
                                <a:cs typeface="+mn-cs"/>
                              </a:rPr>
                              <m:t>2</m:t>
                            </m:r>
                          </m:den>
                        </m:f>
                      </m:e>
                    </m:rad>
                  </m:oMath>
                </m:oMathPara>
              </a14:m>
              <a:endParaRPr lang="en-US" sz="1600" baseline="-76000">
                <a:latin typeface="+mn-lt"/>
              </a:endParaRPr>
            </a:p>
          </xdr:txBody>
        </xdr:sp>
      </mc:Choice>
      <mc:Fallback xmlns="">
        <xdr:sp macro="" textlink="">
          <xdr:nvSpPr>
            <xdr:cNvPr id="5" name="TextBox 4"/>
            <xdr:cNvSpPr txBox="1"/>
          </xdr:nvSpPr>
          <xdr:spPr>
            <a:xfrm>
              <a:off x="9058275" y="435306"/>
              <a:ext cx="6260424" cy="14947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0" i="0">
                  <a:solidFill>
                    <a:schemeClr val="tx1"/>
                  </a:solidFill>
                  <a:effectLst/>
                  <a:latin typeface="Cambria Math" panose="02040503050406030204" pitchFamily="18" charset="0"/>
                  <a:ea typeface="+mn-ea"/>
                  <a:cs typeface="+mn-cs"/>
                </a:rPr>
                <a:t>𝑆𝑡𝑎𝑛𝑑𝑎𝑟𝑑 𝐸𝑟𝑟𝑜𝑟=𝐸𝑠𝑡𝑖𝑚𝑎𝑡𝑒 𝑜𝑓 𝑆𝑡𝑎𝑛𝑑𝑎𝑟𝑑 𝐷𝑒𝑣𝑖𝑎𝑡𝑖𝑜𝑛 𝑜𝑓 𝐷𝑖𝑠𝑡𝑟𝑖𝑏𝑢𝑡𝑖𝑜𝑛 𝑜𝑓  𝑋 ̅</a:t>
              </a:r>
              <a:r>
                <a:rPr lang="en-US" sz="1100" b="0" i="0" baseline="-25000">
                  <a:solidFill>
                    <a:schemeClr val="tx1"/>
                  </a:solidFill>
                  <a:effectLst/>
                  <a:latin typeface="Cambria Math" panose="02040503050406030204" pitchFamily="18" charset="0"/>
                  <a:ea typeface="+mn-ea"/>
                  <a:cs typeface="+mn-cs"/>
                </a:rPr>
                <a:t>"</a:t>
              </a:r>
              <a:r>
                <a:rPr lang="en-US" sz="1100" i="0" baseline="-25000">
                  <a:solidFill>
                    <a:schemeClr val="tx1"/>
                  </a:solidFill>
                  <a:effectLst/>
                  <a:latin typeface="Cambria Math" panose="02040503050406030204" pitchFamily="18" charset="0"/>
                  <a:ea typeface="+mn-ea"/>
                  <a:cs typeface="+mn-cs"/>
                </a:rPr>
                <a:t>1 </a:t>
              </a:r>
              <a:r>
                <a:rPr lang="en-US" sz="1100" i="0" baseline="0">
                  <a:solidFill>
                    <a:schemeClr val="tx1"/>
                  </a:solidFill>
                  <a:effectLst/>
                  <a:latin typeface="Cambria Math" panose="02040503050406030204" pitchFamily="18" charset="0"/>
                  <a:ea typeface="+mn-ea"/>
                  <a:cs typeface="+mn-cs"/>
                </a:rPr>
                <a:t>− " </a:t>
              </a:r>
              <a:r>
                <a:rPr lang="en-US" sz="1100" b="0" i="0">
                  <a:solidFill>
                    <a:schemeClr val="tx1"/>
                  </a:solidFill>
                  <a:effectLst/>
                  <a:latin typeface="Cambria Math" panose="02040503050406030204" pitchFamily="18" charset="0"/>
                  <a:ea typeface="+mn-ea"/>
                  <a:cs typeface="+mn-cs"/>
                </a:rPr>
                <a:t>𝑋 ̅</a:t>
              </a:r>
              <a:r>
                <a:rPr lang="en-US" sz="1100" b="0" i="0" baseline="-25000">
                  <a:solidFill>
                    <a:schemeClr val="tx1"/>
                  </a:solidFill>
                  <a:effectLst/>
                  <a:latin typeface="Cambria Math" panose="02040503050406030204" pitchFamily="18" charset="0"/>
                  <a:ea typeface="+mn-ea"/>
                  <a:cs typeface="+mn-cs"/>
                </a:rPr>
                <a:t>"</a:t>
              </a:r>
              <a:r>
                <a:rPr lang="en-US" sz="1100" i="0" baseline="-25000">
                  <a:solidFill>
                    <a:schemeClr val="tx1"/>
                  </a:solidFill>
                  <a:effectLst/>
                  <a:latin typeface="Cambria Math" panose="02040503050406030204" pitchFamily="18" charset="0"/>
                  <a:ea typeface="+mn-ea"/>
                  <a:cs typeface="+mn-cs"/>
                </a:rPr>
                <a:t>2</a:t>
              </a:r>
              <a:r>
                <a:rPr lang="en-US" sz="1100" i="0" baseline="0">
                  <a:solidFill>
                    <a:schemeClr val="tx1"/>
                  </a:solidFill>
                  <a:effectLst/>
                  <a:latin typeface="Cambria Math" panose="02040503050406030204" pitchFamily="18" charset="0"/>
                  <a:ea typeface="+mn-ea"/>
                  <a:cs typeface="+mn-cs"/>
                </a:rPr>
                <a:t>= </a:t>
              </a:r>
              <a:r>
                <a:rPr lang="en-US" sz="1100" i="0" baseline="0">
                  <a:solidFill>
                    <a:schemeClr val="tx1"/>
                  </a:solidFill>
                  <a:effectLst/>
                  <a:latin typeface="+mn-lt"/>
                  <a:ea typeface="+mn-ea"/>
                  <a:cs typeface="+mn-cs"/>
                </a:rPr>
                <a:t>"</a:t>
              </a:r>
              <a:r>
                <a:rPr lang="en-US" sz="1100">
                  <a:effectLst/>
                </a:rPr>
                <a:t>for t distribution</a:t>
              </a:r>
            </a:p>
            <a:p>
              <a:endParaRPr lang="en-US" sz="1600">
                <a:latin typeface="+mn-lt"/>
              </a:endParaRPr>
            </a:p>
            <a:p>
              <a:pPr/>
              <a:r>
                <a:rPr lang="en-US" sz="1600" i="0">
                  <a:latin typeface="Cambria Math"/>
                  <a:ea typeface="Cambria Math"/>
                </a:rPr>
                <a:t>𝜎</a:t>
              </a:r>
              <a:r>
                <a:rPr lang="en-US" sz="1600" b="0" i="0" baseline="-25000">
                  <a:solidFill>
                    <a:schemeClr val="tx1"/>
                  </a:solidFill>
                  <a:effectLst/>
                  <a:latin typeface="Cambria Math"/>
                  <a:ea typeface="+mn-ea"/>
                  <a:cs typeface="+mn-cs"/>
                </a:rPr>
                <a:t>𝑋</a:t>
              </a:r>
              <a:r>
                <a:rPr lang="en-US" sz="1600" b="0" i="0" baseline="-25000">
                  <a:solidFill>
                    <a:schemeClr val="tx1"/>
                  </a:solidFill>
                  <a:effectLst/>
                  <a:latin typeface="Cambria Math" panose="02040503050406030204" pitchFamily="18" charset="0"/>
                  <a:ea typeface="+mn-ea"/>
                  <a:cs typeface="+mn-cs"/>
                </a:rPr>
                <a:t> ̅</a:t>
              </a:r>
              <a:r>
                <a:rPr lang="en-US" sz="1600" b="0" i="0" baseline="-76000">
                  <a:solidFill>
                    <a:schemeClr val="tx1"/>
                  </a:solidFill>
                  <a:effectLst/>
                  <a:latin typeface="Cambria Math" panose="02040503050406030204" pitchFamily="18" charset="0"/>
                  <a:ea typeface="+mn-ea"/>
                  <a:cs typeface="+mn-cs"/>
                </a:rPr>
                <a:t>"</a:t>
              </a:r>
              <a:r>
                <a:rPr lang="en-US" sz="1600" i="0" baseline="-76000">
                  <a:solidFill>
                    <a:schemeClr val="tx1"/>
                  </a:solidFill>
                  <a:effectLst/>
                  <a:latin typeface="Cambria Math" panose="02040503050406030204" pitchFamily="18" charset="0"/>
                  <a:ea typeface="+mn-ea"/>
                  <a:cs typeface="+mn-cs"/>
                </a:rPr>
                <a:t>1</a:t>
              </a:r>
              <a:r>
                <a:rPr lang="en-US" sz="1600" i="0" baseline="-25000">
                  <a:solidFill>
                    <a:schemeClr val="tx1"/>
                  </a:solidFill>
                  <a:effectLst/>
                  <a:latin typeface="Cambria Math" panose="02040503050406030204" pitchFamily="18" charset="0"/>
                  <a:ea typeface="+mn-ea"/>
                  <a:cs typeface="+mn-cs"/>
                </a:rPr>
                <a:t> − " </a:t>
              </a:r>
              <a:r>
                <a:rPr lang="en-US" sz="1600" b="0" i="0" baseline="-25000">
                  <a:solidFill>
                    <a:schemeClr val="tx1"/>
                  </a:solidFill>
                  <a:effectLst/>
                  <a:latin typeface="Cambria Math"/>
                  <a:ea typeface="+mn-ea"/>
                  <a:cs typeface="+mn-cs"/>
                </a:rPr>
                <a:t>𝑋</a:t>
              </a:r>
              <a:r>
                <a:rPr lang="en-US" sz="1600" b="0" i="0" baseline="-25000">
                  <a:solidFill>
                    <a:schemeClr val="tx1"/>
                  </a:solidFill>
                  <a:effectLst/>
                  <a:latin typeface="Cambria Math" panose="02040503050406030204" pitchFamily="18" charset="0"/>
                  <a:ea typeface="+mn-ea"/>
                  <a:cs typeface="+mn-cs"/>
                </a:rPr>
                <a:t> ̅</a:t>
              </a:r>
              <a:r>
                <a:rPr lang="en-US" sz="1600" b="0" i="0" baseline="-76000">
                  <a:solidFill>
                    <a:schemeClr val="tx1"/>
                  </a:solidFill>
                  <a:effectLst/>
                  <a:latin typeface="Cambria Math" panose="02040503050406030204" pitchFamily="18" charset="0"/>
                  <a:ea typeface="+mn-ea"/>
                  <a:cs typeface="+mn-cs"/>
                </a:rPr>
                <a:t>"</a:t>
              </a:r>
              <a:r>
                <a:rPr lang="en-US" sz="1600" i="0" baseline="-76000">
                  <a:solidFill>
                    <a:schemeClr val="tx1"/>
                  </a:solidFill>
                  <a:effectLst/>
                  <a:latin typeface="Cambria Math" panose="02040503050406030204" pitchFamily="18" charset="0"/>
                  <a:ea typeface="+mn-ea"/>
                  <a:cs typeface="+mn-cs"/>
                </a:rPr>
                <a:t>2</a:t>
              </a:r>
              <a:r>
                <a:rPr lang="en-US" sz="1600" b="0" i="0" baseline="-76000">
                  <a:solidFill>
                    <a:schemeClr val="tx1"/>
                  </a:solidFill>
                  <a:effectLst/>
                  <a:latin typeface="Cambria Math"/>
                  <a:ea typeface="+mn-ea"/>
                  <a:cs typeface="+mn-cs"/>
                </a:rPr>
                <a:t>"</a:t>
              </a:r>
              <a:r>
                <a:rPr lang="en-US" sz="1600" b="0" i="0">
                  <a:solidFill>
                    <a:schemeClr val="tx1"/>
                  </a:solidFill>
                  <a:effectLst/>
                  <a:latin typeface="Cambria Math"/>
                  <a:ea typeface="+mn-ea"/>
                  <a:cs typeface="+mn-cs"/>
                </a:rPr>
                <a:t>= </a:t>
              </a:r>
              <a:r>
                <a:rPr lang="en-US" sz="1600" b="0" i="0">
                  <a:solidFill>
                    <a:schemeClr val="tx1"/>
                  </a:solidFill>
                  <a:effectLst/>
                  <a:latin typeface="Cambria Math" panose="02040503050406030204" pitchFamily="18" charset="0"/>
                  <a:ea typeface="+mn-ea"/>
                  <a:cs typeface="+mn-cs"/>
                </a:rPr>
                <a:t>√((𝑠_</a:t>
              </a:r>
              <a:r>
                <a:rPr lang="en-US" sz="1600" i="0">
                  <a:solidFill>
                    <a:schemeClr val="tx1"/>
                  </a:solidFill>
                  <a:effectLst/>
                  <a:latin typeface="Cambria Math"/>
                  <a:ea typeface="+mn-ea"/>
                  <a:cs typeface="+mn-cs"/>
                </a:rPr>
                <a:t>1</a:t>
              </a:r>
              <a:r>
                <a:rPr lang="en-US" sz="160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1</a:t>
              </a:r>
              <a:r>
                <a:rPr lang="en-US" sz="1600" b="0" i="0">
                  <a:solidFill>
                    <a:schemeClr val="tx1"/>
                  </a:solidFill>
                  <a:effectLst/>
                  <a:latin typeface="Cambria Math"/>
                  <a:ea typeface="+mn-ea"/>
                  <a:cs typeface="+mn-cs"/>
                </a:rPr>
                <a:t>+ </a:t>
              </a:r>
              <a:r>
                <a:rPr lang="en-US" sz="1600" b="0" i="0">
                  <a:solidFill>
                    <a:schemeClr val="tx1"/>
                  </a:solidFill>
                  <a:effectLst/>
                  <a:latin typeface="Cambria Math" panose="02040503050406030204" pitchFamily="18" charset="0"/>
                  <a:ea typeface="+mn-ea"/>
                  <a:cs typeface="+mn-cs"/>
                </a:rPr>
                <a:t>(𝑠_</a:t>
              </a:r>
              <a:r>
                <a:rPr lang="en-US" sz="1600" b="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i="0">
                  <a:solidFill>
                    <a:schemeClr val="tx1"/>
                  </a:solidFill>
                  <a:effectLst/>
                  <a:latin typeface="Cambria Math"/>
                  <a:ea typeface="+mn-ea"/>
                  <a:cs typeface="+mn-cs"/>
                </a:rPr>
                <a:t>2</a:t>
              </a:r>
              <a:r>
                <a:rPr lang="en-US" sz="1600" b="0" i="0">
                  <a:solidFill>
                    <a:schemeClr val="tx1"/>
                  </a:solidFill>
                  <a:effectLst/>
                  <a:latin typeface="Cambria Math" panose="02040503050406030204" pitchFamily="18" charset="0"/>
                  <a:ea typeface="+mn-ea"/>
                  <a:cs typeface="+mn-cs"/>
                </a:rPr>
                <a:t>)/</a:t>
              </a:r>
              <a:r>
                <a:rPr lang="en-US" sz="1600" b="0" i="0">
                  <a:solidFill>
                    <a:schemeClr val="tx1"/>
                  </a:solidFill>
                  <a:effectLst/>
                  <a:latin typeface="Cambria Math"/>
                  <a:ea typeface="+mn-ea"/>
                  <a:cs typeface="+mn-cs"/>
                </a:rPr>
                <a:t>𝑛</a:t>
              </a:r>
              <a:r>
                <a:rPr lang="en-US" sz="1600" b="0" i="0" baseline="-25000">
                  <a:solidFill>
                    <a:schemeClr val="tx1"/>
                  </a:solidFill>
                  <a:effectLst/>
                  <a:latin typeface="Cambria Math"/>
                  <a:ea typeface="+mn-ea"/>
                  <a:cs typeface="+mn-cs"/>
                </a:rPr>
                <a:t>2</a:t>
              </a:r>
              <a:r>
                <a:rPr lang="en-US" sz="1600" b="0" i="0" baseline="-25000">
                  <a:solidFill>
                    <a:schemeClr val="tx1"/>
                  </a:solidFill>
                  <a:effectLst/>
                  <a:latin typeface="Cambria Math" panose="02040503050406030204" pitchFamily="18" charset="0"/>
                  <a:ea typeface="+mn-ea"/>
                  <a:cs typeface="+mn-cs"/>
                </a:rPr>
                <a:t>)</a:t>
              </a:r>
              <a:endParaRPr lang="en-US" sz="1600" baseline="-76000">
                <a:latin typeface="+mn-lt"/>
              </a:endParaRPr>
            </a:p>
          </xdr:txBody>
        </xdr:sp>
      </mc:Fallback>
    </mc:AlternateContent>
    <xdr:clientData/>
  </xdr:oneCellAnchor>
</xdr:wsDr>
</file>

<file path=xl/drawings/drawing9.xml><?xml version="1.0" encoding="utf-8"?>
<xdr:wsDr xmlns:xdr="http://schemas.openxmlformats.org/drawingml/2006/spreadsheetDrawing" xmlns:a="http://schemas.openxmlformats.org/drawingml/2006/main">
  <xdr:twoCellAnchor>
    <xdr:from>
      <xdr:col>4</xdr:col>
      <xdr:colOff>499783</xdr:colOff>
      <xdr:row>0</xdr:row>
      <xdr:rowOff>156882</xdr:rowOff>
    </xdr:from>
    <xdr:to>
      <xdr:col>12</xdr:col>
      <xdr:colOff>37539</xdr:colOff>
      <xdr:row>9</xdr:row>
      <xdr:rowOff>69850</xdr:rowOff>
    </xdr:to>
    <mc:AlternateContent xmlns:mc="http://schemas.openxmlformats.org/markup-compatibility/2006" xmlns:a14="http://schemas.microsoft.com/office/drawing/2010/main">
      <mc:Choice Requires="a14">
        <xdr:sp macro="" textlink="">
          <xdr:nvSpPr>
            <xdr:cNvPr id="2" name="TextBox 37"/>
            <xdr:cNvSpPr txBox="1"/>
          </xdr:nvSpPr>
          <xdr:spPr>
            <a:xfrm>
              <a:off x="6929158" y="156882"/>
              <a:ext cx="4414556" cy="1627468"/>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sz="1600" b="0" i="1" kern="1200">
                        <a:solidFill>
                          <a:schemeClr val="tx1"/>
                        </a:solidFill>
                        <a:effectLst/>
                        <a:latin typeface="Cambria Math" panose="02040503050406030204" pitchFamily="18" charset="0"/>
                        <a:ea typeface="+mn-ea"/>
                        <a:cs typeface="+mn-cs"/>
                      </a:rPr>
                      <m:t>𝑡</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𝑇𝑒𝑠𝑡</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𝑆𝑡𝑎𝑡𝑖𝑠𝑡𝑖𝑐</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𝐹𝑜𝑟</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𝐷𝑖𝑠𝑡𝑟𝑖𝑏𝑢𝑡𝑖𝑜𝑛</m:t>
                    </m:r>
                    <m:r>
                      <a:rPr lang="en-US" sz="1600" b="0" i="1" kern="1200">
                        <a:solidFill>
                          <a:schemeClr val="tx1"/>
                        </a:solidFill>
                        <a:effectLst/>
                        <a:latin typeface="Cambria Math"/>
                        <a:ea typeface="+mn-ea"/>
                        <a:cs typeface="+mn-cs"/>
                      </a:rPr>
                      <m:t> </m:t>
                    </m:r>
                    <m:r>
                      <a:rPr lang="en-US" sz="1600" b="0" i="1" kern="1200">
                        <a:solidFill>
                          <a:schemeClr val="tx1"/>
                        </a:solidFill>
                        <a:effectLst/>
                        <a:latin typeface="Cambria Math"/>
                        <a:ea typeface="+mn-ea"/>
                        <a:cs typeface="+mn-cs"/>
                      </a:rPr>
                      <m:t>𝑜𝑓</m:t>
                    </m:r>
                    <m:r>
                      <a:rPr lang="en-US" sz="1600" b="0" i="1" kern="1200">
                        <a:solidFill>
                          <a:schemeClr val="tx1"/>
                        </a:solidFill>
                        <a:effectLst/>
                        <a:latin typeface="Cambria Math"/>
                        <a:ea typeface="+mn-ea"/>
                        <a:cs typeface="+mn-cs"/>
                      </a:rPr>
                      <m:t>  </m:t>
                    </m:r>
                    <m:r>
                      <a:rPr lang="en-US" sz="1600" i="1" kern="1200">
                        <a:solidFill>
                          <a:schemeClr val="tx1"/>
                        </a:solidFill>
                        <a:effectLst/>
                        <a:latin typeface="Cambria Math"/>
                        <a:ea typeface="+mn-ea"/>
                        <a:cs typeface="+mn-cs"/>
                      </a:rPr>
                      <m:t>𝜇</m:t>
                    </m:r>
                    <m:r>
                      <m:rPr>
                        <m:nor/>
                      </m:rPr>
                      <a:rPr lang="en-US" sz="1600" kern="1200" baseline="-25000">
                        <a:solidFill>
                          <a:schemeClr val="tx1"/>
                        </a:solidFill>
                        <a:effectLst/>
                        <a:latin typeface="+mn-lt"/>
                        <a:ea typeface="+mn-ea"/>
                        <a:cs typeface="+mn-cs"/>
                      </a:rPr>
                      <m:t>1</m:t>
                    </m:r>
                    <m:r>
                      <m:rPr>
                        <m:nor/>
                      </m:rPr>
                      <a:rPr lang="en-US" sz="1600" i="1" kern="1200" baseline="-25000">
                        <a:solidFill>
                          <a:schemeClr val="tx1"/>
                        </a:solidFill>
                        <a:effectLst/>
                        <a:latin typeface="+mn-lt"/>
                        <a:ea typeface="+mn-ea"/>
                        <a:cs typeface="+mn-cs"/>
                      </a:rPr>
                      <m:t> </m:t>
                    </m:r>
                    <m:r>
                      <m:rPr>
                        <m:nor/>
                      </m:rPr>
                      <a:rPr lang="en-US" sz="1600" kern="1200" baseline="0">
                        <a:solidFill>
                          <a:schemeClr val="tx1"/>
                        </a:solidFill>
                        <a:effectLst/>
                        <a:latin typeface="+mn-lt"/>
                        <a:ea typeface="+mn-ea"/>
                        <a:cs typeface="+mn-cs"/>
                      </a:rPr>
                      <m:t>−</m:t>
                    </m:r>
                    <m:r>
                      <m:rPr>
                        <m:nor/>
                      </m:rPr>
                      <a:rPr lang="en-US" sz="1600" i="1" kern="1200" baseline="0">
                        <a:solidFill>
                          <a:schemeClr val="tx1"/>
                        </a:solidFill>
                        <a:effectLst/>
                        <a:latin typeface="+mn-lt"/>
                        <a:ea typeface="+mn-ea"/>
                        <a:cs typeface="+mn-cs"/>
                      </a:rPr>
                      <m:t> </m:t>
                    </m:r>
                    <m:r>
                      <a:rPr lang="en-US" sz="1600" i="1" kern="1200">
                        <a:solidFill>
                          <a:schemeClr val="tx1"/>
                        </a:solidFill>
                        <a:effectLst/>
                        <a:latin typeface="Cambria Math"/>
                        <a:ea typeface="+mn-ea"/>
                        <a:cs typeface="+mn-cs"/>
                      </a:rPr>
                      <m:t>𝜇</m:t>
                    </m:r>
                    <m:r>
                      <m:rPr>
                        <m:nor/>
                      </m:rPr>
                      <a:rPr lang="en-US" sz="1600" kern="1200" baseline="-25000">
                        <a:solidFill>
                          <a:schemeClr val="tx1"/>
                        </a:solidFill>
                        <a:effectLst/>
                        <a:latin typeface="+mn-lt"/>
                        <a:ea typeface="+mn-ea"/>
                        <a:cs typeface="+mn-cs"/>
                      </a:rPr>
                      <m:t>2</m:t>
                    </m:r>
                    <m:r>
                      <m:rPr>
                        <m:nor/>
                      </m:rPr>
                      <a:rPr lang="en-US" sz="1600" b="0" i="0" kern="1200" baseline="0">
                        <a:solidFill>
                          <a:schemeClr val="tx1"/>
                        </a:solidFill>
                        <a:effectLst/>
                        <a:latin typeface="+mn-lt"/>
                        <a:ea typeface="+mn-ea"/>
                        <a:cs typeface="+mn-cs"/>
                      </a:rPr>
                      <m:t> </m:t>
                    </m:r>
                  </m:oMath>
                </m:oMathPara>
              </a14:m>
              <a:endParaRPr lang="en-US" sz="1600">
                <a:effectLst/>
              </a:endParaRPr>
            </a:p>
            <a:p>
              <a:pPr/>
              <a14:m>
                <m:oMathPara xmlns:m="http://schemas.openxmlformats.org/officeDocument/2006/math">
                  <m:oMathParaPr>
                    <m:jc m:val="centerGroup"/>
                  </m:oMathParaPr>
                  <m:oMath xmlns:m="http://schemas.openxmlformats.org/officeDocument/2006/math">
                    <m:r>
                      <m:rPr>
                        <m:nor/>
                      </m:rPr>
                      <a:rPr lang="en-US" sz="1600" b="0" i="0" kern="1200" baseline="0">
                        <a:solidFill>
                          <a:schemeClr val="tx1"/>
                        </a:solidFill>
                        <a:effectLst/>
                        <a:latin typeface="+mn-lt"/>
                        <a:ea typeface="+mn-ea"/>
                        <a:cs typeface="+mn-cs"/>
                      </a:rPr>
                      <m:t>Sigma</m:t>
                    </m:r>
                    <m:r>
                      <m:rPr>
                        <m:nor/>
                      </m:rPr>
                      <a:rPr lang="en-US" sz="1600" b="0" i="0" kern="1200" baseline="0">
                        <a:solidFill>
                          <a:schemeClr val="tx1"/>
                        </a:solidFill>
                        <a:effectLst/>
                        <a:latin typeface="+mn-lt"/>
                        <a:ea typeface="+mn-ea"/>
                        <a:cs typeface="+mn-cs"/>
                      </a:rPr>
                      <m:t> </m:t>
                    </m:r>
                    <m:r>
                      <m:rPr>
                        <m:nor/>
                      </m:rPr>
                      <a:rPr lang="en-US" sz="1600" b="0" i="0" kern="1200" baseline="0">
                        <a:solidFill>
                          <a:schemeClr val="tx1"/>
                        </a:solidFill>
                        <a:effectLst/>
                        <a:latin typeface="+mn-lt"/>
                        <a:ea typeface="+mn-ea"/>
                        <a:cs typeface="+mn-cs"/>
                      </a:rPr>
                      <m:t>NOT</m:t>
                    </m:r>
                    <m:r>
                      <m:rPr>
                        <m:nor/>
                      </m:rPr>
                      <a:rPr lang="en-US" sz="1600" b="0" i="0" kern="1200" baseline="0">
                        <a:solidFill>
                          <a:schemeClr val="tx1"/>
                        </a:solidFill>
                        <a:effectLst/>
                        <a:latin typeface="+mn-lt"/>
                        <a:ea typeface="+mn-ea"/>
                        <a:cs typeface="+mn-cs"/>
                      </a:rPr>
                      <m:t> </m:t>
                    </m:r>
                    <m:r>
                      <m:rPr>
                        <m:nor/>
                      </m:rPr>
                      <a:rPr lang="en-US" sz="1600" b="0" i="0" kern="1200" baseline="0">
                        <a:solidFill>
                          <a:schemeClr val="tx1"/>
                        </a:solidFill>
                        <a:effectLst/>
                        <a:latin typeface="+mn-lt"/>
                        <a:ea typeface="+mn-ea"/>
                        <a:cs typeface="+mn-cs"/>
                      </a:rPr>
                      <m:t>Known</m:t>
                    </m:r>
                    <m:r>
                      <m:rPr>
                        <m:nor/>
                      </m:rPr>
                      <a:rPr lang="en-US" sz="1600" i="1" kern="1200" baseline="0">
                        <a:solidFill>
                          <a:schemeClr val="tx1"/>
                        </a:solidFill>
                        <a:effectLst/>
                        <a:latin typeface="+mn-lt"/>
                        <a:ea typeface="+mn-ea"/>
                        <a:cs typeface="+mn-cs"/>
                      </a:rPr>
                      <m:t> </m:t>
                    </m:r>
                  </m:oMath>
                </m:oMathPara>
              </a14:m>
              <a:endParaRPr lang="en-US" sz="1600">
                <a:effectLst/>
              </a:endParaRPr>
            </a:p>
            <a:p>
              <a:endParaRPr lang="en-US" sz="1600" i="1">
                <a:solidFill>
                  <a:srgbClr val="000000"/>
                </a:solidFill>
                <a:latin typeface="Cambria Math"/>
              </a:endParaRPr>
            </a:p>
            <a:p>
              <a:pPr/>
              <a14:m>
                <m:oMathPara xmlns:m="http://schemas.openxmlformats.org/officeDocument/2006/math">
                  <m:oMathParaPr>
                    <m:jc m:val="centerGroup"/>
                  </m:oMathParaPr>
                  <m:oMath xmlns:m="http://schemas.openxmlformats.org/officeDocument/2006/math">
                    <m:r>
                      <a:rPr lang="en-US" sz="1600" i="1">
                        <a:solidFill>
                          <a:srgbClr val="000000"/>
                        </a:solidFill>
                        <a:latin typeface="Cambria Math"/>
                      </a:rPr>
                      <m:t>𝑡</m:t>
                    </m:r>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d>
                          <m:dPr>
                            <m:ctrlPr>
                              <a:rPr lang="en-US" sz="1600" i="1">
                                <a:solidFill>
                                  <a:srgbClr val="000000"/>
                                </a:solidFill>
                                <a:latin typeface="Cambria Math" panose="02040503050406030204" pitchFamily="18" charset="0"/>
                              </a:rPr>
                            </m:ctrlPr>
                          </m:dPr>
                          <m:e>
                            <m:sSub>
                              <m:sSubPr>
                                <m:ctrlPr>
                                  <a:rPr lang="en-US" sz="1600" i="1">
                                    <a:solidFill>
                                      <a:srgbClr val="000000"/>
                                    </a:solidFill>
                                    <a:latin typeface="Cambria Math" panose="02040503050406030204" pitchFamily="18" charset="0"/>
                                  </a:rPr>
                                </m:ctrlPr>
                              </m:sSubPr>
                              <m:e>
                                <m:acc>
                                  <m:accPr>
                                    <m:chr m:val="̅"/>
                                    <m:ctrlPr>
                                      <a:rPr lang="en-US" sz="1600" i="1">
                                        <a:solidFill>
                                          <a:srgbClr val="000000"/>
                                        </a:solidFill>
                                        <a:latin typeface="Cambria Math" panose="02040503050406030204" pitchFamily="18" charset="0"/>
                                      </a:rPr>
                                    </m:ctrlPr>
                                  </m:accPr>
                                  <m:e>
                                    <m:r>
                                      <a:rPr lang="en-US" sz="1600" i="1">
                                        <a:solidFill>
                                          <a:srgbClr val="000000"/>
                                        </a:solidFill>
                                        <a:latin typeface="Cambria Math"/>
                                      </a:rPr>
                                      <m:t>𝑥</m:t>
                                    </m:r>
                                  </m:e>
                                </m:acc>
                              </m:e>
                              <m:sub>
                                <m:r>
                                  <a:rPr lang="en-US" sz="1600" i="1">
                                    <a:solidFill>
                                      <a:srgbClr val="000000"/>
                                    </a:solidFill>
                                    <a:latin typeface="Cambria Math"/>
                                  </a:rPr>
                                  <m:t>1</m:t>
                                </m:r>
                              </m:sub>
                            </m:sSub>
                            <m:r>
                              <a:rPr lang="en-US" sz="1600" i="1">
                                <a:solidFill>
                                  <a:srgbClr val="000000"/>
                                </a:solidFill>
                                <a:latin typeface="Cambria Math"/>
                              </a:rPr>
                              <m:t>−</m:t>
                            </m:r>
                            <m:sSub>
                              <m:sSubPr>
                                <m:ctrlPr>
                                  <a:rPr lang="en-US" sz="1600" i="1">
                                    <a:solidFill>
                                      <a:srgbClr val="000000"/>
                                    </a:solidFill>
                                    <a:latin typeface="Cambria Math" panose="02040503050406030204" pitchFamily="18" charset="0"/>
                                  </a:rPr>
                                </m:ctrlPr>
                              </m:sSubPr>
                              <m:e>
                                <m:acc>
                                  <m:accPr>
                                    <m:chr m:val="̅"/>
                                    <m:ctrlPr>
                                      <a:rPr lang="en-US" sz="1600" i="1">
                                        <a:solidFill>
                                          <a:srgbClr val="000000"/>
                                        </a:solidFill>
                                        <a:latin typeface="Cambria Math" panose="02040503050406030204" pitchFamily="18" charset="0"/>
                                      </a:rPr>
                                    </m:ctrlPr>
                                  </m:accPr>
                                  <m:e>
                                    <m:r>
                                      <a:rPr lang="en-US" sz="1600" i="1">
                                        <a:solidFill>
                                          <a:srgbClr val="000000"/>
                                        </a:solidFill>
                                        <a:latin typeface="Cambria Math"/>
                                      </a:rPr>
                                      <m:t>𝑥</m:t>
                                    </m:r>
                                  </m:e>
                                </m:acc>
                              </m:e>
                              <m:sub>
                                <m:r>
                                  <a:rPr lang="en-US" sz="1600" i="1">
                                    <a:solidFill>
                                      <a:srgbClr val="000000"/>
                                    </a:solidFill>
                                    <a:latin typeface="Cambria Math"/>
                                  </a:rPr>
                                  <m:t>2</m:t>
                                </m:r>
                              </m:sub>
                            </m:sSub>
                          </m:e>
                        </m:d>
                        <m:r>
                          <a:rPr lang="en-US" sz="1600" i="1">
                            <a:solidFill>
                              <a:srgbClr val="000000"/>
                            </a:solidFill>
                            <a:latin typeface="Cambria Math"/>
                          </a:rPr>
                          <m:t>−</m:t>
                        </m:r>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𝐷</m:t>
                            </m:r>
                          </m:e>
                          <m:sub>
                            <m:r>
                              <a:rPr lang="en-US" sz="1600" i="1">
                                <a:solidFill>
                                  <a:srgbClr val="000000"/>
                                </a:solidFill>
                                <a:latin typeface="Cambria Math"/>
                              </a:rPr>
                              <m:t>0</m:t>
                            </m:r>
                          </m:sub>
                        </m:sSub>
                      </m:num>
                      <m:den>
                        <m:rad>
                          <m:radPr>
                            <m:degHide m:val="on"/>
                            <m:ctrlPr>
                              <a:rPr lang="en-US" sz="1600" i="1">
                                <a:solidFill>
                                  <a:srgbClr val="000000"/>
                                </a:solidFill>
                                <a:latin typeface="Cambria Math" panose="02040503050406030204" pitchFamily="18" charset="0"/>
                              </a:rPr>
                            </m:ctrlPr>
                          </m:radPr>
                          <m:deg/>
                          <m:e>
                            <m:f>
                              <m:fPr>
                                <m:ctrlPr>
                                  <a:rPr lang="en-US" sz="1600" i="1">
                                    <a:solidFill>
                                      <a:srgbClr val="000000"/>
                                    </a:solidFill>
                                    <a:latin typeface="Cambria Math" panose="02040503050406030204" pitchFamily="18" charset="0"/>
                                  </a:rPr>
                                </m:ctrlPr>
                              </m:fPr>
                              <m:num>
                                <m:sSup>
                                  <m:sSupPr>
                                    <m:ctrlPr>
                                      <a:rPr lang="en-US" sz="1600" i="1">
                                        <a:solidFill>
                                          <a:srgbClr val="000000"/>
                                        </a:solidFill>
                                        <a:latin typeface="Cambria Math" panose="02040503050406030204" pitchFamily="18" charset="0"/>
                                      </a:rPr>
                                    </m:ctrlPr>
                                  </m:sSupPr>
                                  <m:e>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ea typeface="Cambria Math"/>
                                          </a:rPr>
                                          <m:t>𝑠</m:t>
                                        </m:r>
                                      </m:e>
                                      <m:sub>
                                        <m:r>
                                          <a:rPr lang="en-US" sz="1600" i="1">
                                            <a:solidFill>
                                              <a:srgbClr val="000000"/>
                                            </a:solidFill>
                                            <a:latin typeface="Cambria Math"/>
                                          </a:rPr>
                                          <m:t>1</m:t>
                                        </m:r>
                                      </m:sub>
                                    </m:sSub>
                                  </m:e>
                                  <m:sup>
                                    <m:r>
                                      <a:rPr lang="en-US" sz="1600" i="1">
                                        <a:solidFill>
                                          <a:srgbClr val="000000"/>
                                        </a:solidFill>
                                        <a:latin typeface="Cambria Math"/>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600" i="1">
                                        <a:solidFill>
                                          <a:srgbClr val="000000"/>
                                        </a:solidFill>
                                        <a:latin typeface="Cambria Math" panose="02040503050406030204" pitchFamily="18" charset="0"/>
                                      </a:rPr>
                                    </m:ctrlPr>
                                  </m:sSupPr>
                                  <m:e>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ea typeface="Cambria Math"/>
                                          </a:rPr>
                                          <m:t>𝑠</m:t>
                                        </m:r>
                                      </m:e>
                                      <m:sub>
                                        <m:r>
                                          <a:rPr lang="en-US" sz="1600" i="1">
                                            <a:solidFill>
                                              <a:srgbClr val="000000"/>
                                            </a:solidFill>
                                            <a:latin typeface="Cambria Math"/>
                                          </a:rPr>
                                          <m:t>2</m:t>
                                        </m:r>
                                      </m:sub>
                                    </m:sSub>
                                  </m:e>
                                  <m:sup>
                                    <m:r>
                                      <a:rPr lang="en-US" sz="1600" i="1">
                                        <a:solidFill>
                                          <a:srgbClr val="000000"/>
                                        </a:solidFill>
                                        <a:latin typeface="Cambria Math"/>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den>
                            </m:f>
                          </m:e>
                        </m:rad>
                      </m:den>
                    </m:f>
                  </m:oMath>
                </m:oMathPara>
              </a14:m>
              <a:endParaRPr lang="en-US" sz="1600">
                <a:solidFill>
                  <a:srgbClr val="000000"/>
                </a:solidFill>
              </a:endParaRPr>
            </a:p>
          </xdr:txBody>
        </xdr:sp>
      </mc:Choice>
      <mc:Fallback xmlns="">
        <xdr:sp macro="" textlink="">
          <xdr:nvSpPr>
            <xdr:cNvPr id="2" name="TextBox 37"/>
            <xdr:cNvSpPr txBox="1"/>
          </xdr:nvSpPr>
          <xdr:spPr>
            <a:xfrm>
              <a:off x="6929158" y="156882"/>
              <a:ext cx="4414556" cy="1627468"/>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sz="1600" b="0" i="0" kern="1200">
                  <a:solidFill>
                    <a:schemeClr val="tx1"/>
                  </a:solidFill>
                  <a:effectLst/>
                  <a:latin typeface="Cambria Math" panose="02040503050406030204" pitchFamily="18" charset="0"/>
                  <a:ea typeface="+mn-ea"/>
                  <a:cs typeface="+mn-cs"/>
                </a:rPr>
                <a:t>𝑡</a:t>
              </a:r>
              <a:r>
                <a:rPr lang="en-US" sz="1600" b="0" i="0" kern="1200">
                  <a:solidFill>
                    <a:schemeClr val="tx1"/>
                  </a:solidFill>
                  <a:effectLst/>
                  <a:latin typeface="Cambria Math"/>
                  <a:ea typeface="+mn-ea"/>
                  <a:cs typeface="+mn-cs"/>
                </a:rPr>
                <a:t> 𝑇𝑒𝑠𝑡 𝑆𝑡𝑎𝑡𝑖𝑠𝑡𝑖𝑐 𝐹𝑜𝑟 𝐷𝑖𝑠𝑡𝑟𝑖𝑏𝑢𝑡𝑖𝑜𝑛 𝑜𝑓  </a:t>
              </a:r>
              <a:r>
                <a:rPr lang="en-US" sz="1600" i="0" kern="1200">
                  <a:solidFill>
                    <a:schemeClr val="tx1"/>
                  </a:solidFill>
                  <a:effectLst/>
                  <a:latin typeface="Cambria Math"/>
                  <a:ea typeface="+mn-ea"/>
                  <a:cs typeface="+mn-cs"/>
                </a:rPr>
                <a:t>𝜇</a:t>
              </a:r>
              <a:r>
                <a:rPr lang="en-US" sz="1600" i="0" kern="1200" baseline="-25000">
                  <a:solidFill>
                    <a:schemeClr val="tx1"/>
                  </a:solidFill>
                  <a:effectLst/>
                  <a:latin typeface="Cambria Math" panose="02040503050406030204" pitchFamily="18" charset="0"/>
                  <a:ea typeface="+mn-ea"/>
                  <a:cs typeface="+mn-cs"/>
                </a:rPr>
                <a:t>"1 </a:t>
              </a:r>
              <a:r>
                <a:rPr lang="en-US" sz="1600" i="0" kern="1200" baseline="0">
                  <a:solidFill>
                    <a:schemeClr val="tx1"/>
                  </a:solidFill>
                  <a:effectLst/>
                  <a:latin typeface="Cambria Math" panose="02040503050406030204" pitchFamily="18" charset="0"/>
                  <a:ea typeface="+mn-ea"/>
                  <a:cs typeface="+mn-cs"/>
                </a:rPr>
                <a:t>− </a:t>
              </a:r>
              <a:r>
                <a:rPr lang="en-US" sz="1600" i="0" kern="1200" baseline="0">
                  <a:solidFill>
                    <a:schemeClr val="tx1"/>
                  </a:solidFill>
                  <a:effectLst/>
                  <a:latin typeface="Cambria Math"/>
                  <a:ea typeface="+mn-ea"/>
                  <a:cs typeface="+mn-cs"/>
                </a:rPr>
                <a:t>" </a:t>
              </a:r>
              <a:r>
                <a:rPr lang="en-US" sz="1600" i="0" kern="1200">
                  <a:solidFill>
                    <a:schemeClr val="tx1"/>
                  </a:solidFill>
                  <a:effectLst/>
                  <a:latin typeface="Cambria Math"/>
                  <a:ea typeface="+mn-ea"/>
                  <a:cs typeface="+mn-cs"/>
                </a:rPr>
                <a:t>𝜇</a:t>
              </a:r>
              <a:r>
                <a:rPr lang="en-US" sz="1600" i="0" kern="1200" baseline="-25000">
                  <a:solidFill>
                    <a:schemeClr val="tx1"/>
                  </a:solidFill>
                  <a:effectLst/>
                  <a:latin typeface="Cambria Math" panose="02040503050406030204" pitchFamily="18" charset="0"/>
                  <a:ea typeface="+mn-ea"/>
                  <a:cs typeface="+mn-cs"/>
                </a:rPr>
                <a:t>"2</a:t>
              </a:r>
              <a:r>
                <a:rPr lang="en-US" sz="1600" b="0" i="0" kern="1200" baseline="0">
                  <a:solidFill>
                    <a:schemeClr val="tx1"/>
                  </a:solidFill>
                  <a:effectLst/>
                  <a:latin typeface="Cambria Math" panose="02040503050406030204" pitchFamily="18" charset="0"/>
                  <a:ea typeface="+mn-ea"/>
                  <a:cs typeface="+mn-cs"/>
                </a:rPr>
                <a:t> </a:t>
              </a:r>
              <a:r>
                <a:rPr lang="en-US" sz="1600" b="0" i="0" kern="1200" baseline="0">
                  <a:solidFill>
                    <a:schemeClr val="tx1"/>
                  </a:solidFill>
                  <a:effectLst/>
                  <a:latin typeface="+mn-lt"/>
                  <a:ea typeface="+mn-ea"/>
                  <a:cs typeface="+mn-cs"/>
                </a:rPr>
                <a:t>"</a:t>
              </a:r>
              <a:endParaRPr lang="en-US" sz="1600">
                <a:effectLst/>
              </a:endParaRPr>
            </a:p>
            <a:p>
              <a:pPr/>
              <a:r>
                <a:rPr lang="en-US" sz="1600" b="0" i="0" kern="1200" baseline="0">
                  <a:solidFill>
                    <a:schemeClr val="tx1"/>
                  </a:solidFill>
                  <a:effectLst/>
                  <a:latin typeface="Cambria Math" panose="02040503050406030204" pitchFamily="18" charset="0"/>
                  <a:ea typeface="+mn-ea"/>
                  <a:cs typeface="+mn-cs"/>
                </a:rPr>
                <a:t>"Sigma NOT Known</a:t>
              </a:r>
              <a:r>
                <a:rPr lang="en-US" sz="1600" i="0" kern="1200" baseline="0">
                  <a:solidFill>
                    <a:schemeClr val="tx1"/>
                  </a:solidFill>
                  <a:effectLst/>
                  <a:latin typeface="Cambria Math" panose="02040503050406030204" pitchFamily="18" charset="0"/>
                  <a:ea typeface="+mn-ea"/>
                  <a:cs typeface="+mn-cs"/>
                </a:rPr>
                <a:t> </a:t>
              </a:r>
              <a:r>
                <a:rPr lang="en-US" sz="1600" i="0" kern="1200" baseline="0">
                  <a:solidFill>
                    <a:schemeClr val="tx1"/>
                  </a:solidFill>
                  <a:effectLst/>
                  <a:latin typeface="+mn-lt"/>
                  <a:ea typeface="+mn-ea"/>
                  <a:cs typeface="+mn-cs"/>
                </a:rPr>
                <a:t>"</a:t>
              </a:r>
              <a:endParaRPr lang="en-US" sz="1600">
                <a:effectLst/>
              </a:endParaRPr>
            </a:p>
            <a:p>
              <a:endParaRPr lang="en-US" sz="1600" i="1">
                <a:solidFill>
                  <a:srgbClr val="000000"/>
                </a:solidFill>
                <a:latin typeface="Cambria Math"/>
              </a:endParaRPr>
            </a:p>
            <a:p>
              <a:pPr/>
              <a:r>
                <a:rPr lang="en-US" sz="1600" i="0">
                  <a:solidFill>
                    <a:srgbClr val="000000"/>
                  </a:solidFill>
                  <a:latin typeface="Cambria Math"/>
                </a:rPr>
                <a:t>𝑡=</a:t>
              </a:r>
              <a:r>
                <a:rPr lang="en-US" sz="1600" i="0">
                  <a:solidFill>
                    <a:srgbClr val="000000"/>
                  </a:solidFill>
                  <a:latin typeface="Cambria Math" panose="02040503050406030204" pitchFamily="18" charset="0"/>
                </a:rPr>
                <a:t>((</a:t>
              </a:r>
              <a:r>
                <a:rPr lang="en-US" sz="1600" i="0">
                  <a:solidFill>
                    <a:srgbClr val="000000"/>
                  </a:solidFill>
                  <a:latin typeface="Cambria Math"/>
                </a:rPr>
                <a:t>𝑥</a:t>
              </a:r>
              <a:r>
                <a:rPr lang="en-US" sz="1600" i="0">
                  <a:solidFill>
                    <a:srgbClr val="000000"/>
                  </a:solidFill>
                  <a:latin typeface="Cambria Math" panose="02040503050406030204" pitchFamily="18" charset="0"/>
                </a:rPr>
                <a:t> ̅_</a:t>
              </a:r>
              <a:r>
                <a:rPr lang="en-US" sz="1600" i="0">
                  <a:solidFill>
                    <a:srgbClr val="000000"/>
                  </a:solidFill>
                  <a:latin typeface="Cambria Math"/>
                </a:rPr>
                <a:t>1−𝑥</a:t>
              </a:r>
              <a:r>
                <a:rPr lang="en-US" sz="1600" i="0">
                  <a:solidFill>
                    <a:srgbClr val="000000"/>
                  </a:solidFill>
                  <a:latin typeface="Cambria Math" panose="02040503050406030204" pitchFamily="18" charset="0"/>
                </a:rPr>
                <a:t> ̅_</a:t>
              </a:r>
              <a:r>
                <a:rPr lang="en-US" sz="1600" i="0">
                  <a:solidFill>
                    <a:srgbClr val="000000"/>
                  </a:solidFill>
                  <a:latin typeface="Cambria Math"/>
                </a:rPr>
                <a:t>2</a:t>
              </a:r>
              <a:r>
                <a:rPr lang="en-US" sz="1600" i="0">
                  <a:solidFill>
                    <a:srgbClr val="000000"/>
                  </a:solidFill>
                  <a:latin typeface="Cambria Math" panose="02040503050406030204" pitchFamily="18" charset="0"/>
                </a:rPr>
                <a:t> )</a:t>
              </a:r>
              <a:r>
                <a:rPr lang="en-US" sz="1600" i="0">
                  <a:solidFill>
                    <a:srgbClr val="000000"/>
                  </a:solidFill>
                  <a:latin typeface="Cambria Math"/>
                </a:rPr>
                <a:t>−𝐷</a:t>
              </a:r>
              <a:r>
                <a:rPr lang="en-US" sz="1600" i="0">
                  <a:solidFill>
                    <a:srgbClr val="000000"/>
                  </a:solidFill>
                  <a:latin typeface="Cambria Math" panose="02040503050406030204" pitchFamily="18" charset="0"/>
                </a:rPr>
                <a:t>_</a:t>
              </a:r>
              <a:r>
                <a:rPr lang="en-US" sz="1600" i="0">
                  <a:solidFill>
                    <a:srgbClr val="000000"/>
                  </a:solidFill>
                  <a:latin typeface="Cambria Math"/>
                </a:rPr>
                <a:t>0</a:t>
              </a:r>
              <a:r>
                <a:rPr lang="en-US" sz="1600" i="0">
                  <a:solidFill>
                    <a:srgbClr val="000000"/>
                  </a:solidFill>
                  <a:latin typeface="Cambria Math" panose="02040503050406030204" pitchFamily="18" charset="0"/>
                </a:rPr>
                <a:t>)/√(〖</a:t>
              </a:r>
              <a:r>
                <a:rPr lang="en-US" sz="1600" i="0">
                  <a:solidFill>
                    <a:srgbClr val="000000"/>
                  </a:solidFill>
                  <a:latin typeface="Cambria Math"/>
                  <a:ea typeface="Cambria Math"/>
                </a:rPr>
                <a:t>𝑠</a:t>
              </a:r>
              <a:r>
                <a:rPr lang="en-US" sz="1600" i="0">
                  <a:solidFill>
                    <a:srgbClr val="000000"/>
                  </a:solidFill>
                  <a:latin typeface="Cambria Math" panose="02040503050406030204" pitchFamily="18" charset="0"/>
                  <a:ea typeface="Cambria Math"/>
                </a:rPr>
                <a:t>_</a:t>
              </a:r>
              <a:r>
                <a:rPr lang="en-US" sz="1600" i="0">
                  <a:solidFill>
                    <a:srgbClr val="000000"/>
                  </a:solidFill>
                  <a:latin typeface="Cambria Math"/>
                </a:rPr>
                <a:t>1</a:t>
              </a:r>
              <a:r>
                <a:rPr lang="en-US" sz="1600" i="0">
                  <a:solidFill>
                    <a:srgbClr val="000000"/>
                  </a:solidFill>
                  <a:latin typeface="Cambria Math" panose="02040503050406030204" pitchFamily="18" charset="0"/>
                </a:rPr>
                <a:t>〗^</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a:t>
              </a:r>
              <a:r>
                <a:rPr lang="en-US" sz="1600" i="0">
                  <a:solidFill>
                    <a:srgbClr val="000000"/>
                  </a:solidFill>
                  <a:latin typeface="Cambria Math" panose="02040503050406030204" pitchFamily="18" charset="0"/>
                </a:rPr>
                <a:t> </a:t>
              </a:r>
              <a:r>
                <a:rPr lang="en-US" sz="1600" i="0">
                  <a:solidFill>
                    <a:srgbClr val="000000"/>
                  </a:solidFill>
                  <a:latin typeface="Cambria Math"/>
                </a:rPr>
                <a:t>+</a:t>
              </a:r>
              <a:r>
                <a:rPr lang="en-US" sz="1600" i="0">
                  <a:solidFill>
                    <a:srgbClr val="000000"/>
                  </a:solidFill>
                  <a:latin typeface="Cambria Math" panose="02040503050406030204" pitchFamily="18" charset="0"/>
                </a:rPr>
                <a:t>〖</a:t>
              </a:r>
              <a:r>
                <a:rPr lang="en-US" sz="1600" i="0">
                  <a:solidFill>
                    <a:srgbClr val="000000"/>
                  </a:solidFill>
                  <a:latin typeface="Cambria Math"/>
                  <a:ea typeface="Cambria Math"/>
                </a:rPr>
                <a:t>𝑠</a:t>
              </a:r>
              <a:r>
                <a:rPr lang="en-US" sz="1600" i="0">
                  <a:solidFill>
                    <a:srgbClr val="000000"/>
                  </a:solidFill>
                  <a:latin typeface="Cambria Math" panose="02040503050406030204" pitchFamily="18" charset="0"/>
                  <a:ea typeface="Cambria Math"/>
                </a:rPr>
                <a:t>_</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a:t>
              </a:r>
              <a:r>
                <a:rPr lang="en-US" sz="1600" i="0">
                  <a:solidFill>
                    <a:srgbClr val="000000"/>
                  </a:solidFill>
                  <a:latin typeface="Cambria Math" panose="02040503050406030204" pitchFamily="18" charset="0"/>
                </a:rPr>
                <a:t> )</a:t>
              </a:r>
              <a:endParaRPr lang="en-US" sz="1600">
                <a:solidFill>
                  <a:srgbClr val="000000"/>
                </a:solidFill>
              </a:endParaRPr>
            </a:p>
          </xdr:txBody>
        </xdr:sp>
      </mc:Fallback>
    </mc:AlternateContent>
    <xdr:clientData/>
  </xdr:twoCellAnchor>
  <xdr:twoCellAnchor>
    <xdr:from>
      <xdr:col>12</xdr:col>
      <xdr:colOff>179294</xdr:colOff>
      <xdr:row>2</xdr:row>
      <xdr:rowOff>0</xdr:rowOff>
    </xdr:from>
    <xdr:to>
      <xdr:col>18</xdr:col>
      <xdr:colOff>437246</xdr:colOff>
      <xdr:row>12</xdr:row>
      <xdr:rowOff>79415</xdr:rowOff>
    </xdr:to>
    <mc:AlternateContent xmlns:mc="http://schemas.openxmlformats.org/markup-compatibility/2006" xmlns:a14="http://schemas.microsoft.com/office/drawing/2010/main">
      <mc:Choice Requires="a14">
        <xdr:sp macro="" textlink="">
          <xdr:nvSpPr>
            <xdr:cNvPr id="3" name="TextBox 1"/>
            <xdr:cNvSpPr txBox="1"/>
          </xdr:nvSpPr>
          <xdr:spPr>
            <a:xfrm>
              <a:off x="11485469" y="190500"/>
              <a:ext cx="3915552" cy="2174915"/>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kern="1200">
                  <a:solidFill>
                    <a:schemeClr val="tx1"/>
                  </a:solidFill>
                  <a:effectLst/>
                  <a:latin typeface="+mn-lt"/>
                  <a:ea typeface="+mn-ea"/>
                  <a:cs typeface="+mn-cs"/>
                </a:rPr>
                <a:t>Where the degrees of freedom for </a:t>
              </a:r>
              <a:r>
                <a:rPr lang="en-US" sz="1600" i="1" kern="1200">
                  <a:solidFill>
                    <a:schemeClr val="tx1"/>
                  </a:solidFill>
                  <a:effectLst/>
                  <a:latin typeface="+mn-lt"/>
                  <a:ea typeface="+mn-ea"/>
                  <a:cs typeface="+mn-cs"/>
                </a:rPr>
                <a:t>t</a:t>
              </a:r>
              <a:r>
                <a:rPr lang="en-US" sz="1600" i="1" kern="1200" baseline="-25000">
                  <a:solidFill>
                    <a:schemeClr val="tx1"/>
                  </a:solidFill>
                  <a:effectLst/>
                  <a:latin typeface="+mn-lt"/>
                  <a:ea typeface="+mn-ea"/>
                  <a:cs typeface="+mn-cs"/>
                </a:rPr>
                <a:t>a</a:t>
              </a:r>
              <a:r>
                <a:rPr lang="en-US" sz="1600" kern="1200" baseline="-25000">
                  <a:solidFill>
                    <a:schemeClr val="tx1"/>
                  </a:solidFill>
                  <a:effectLst/>
                  <a:latin typeface="+mn-lt"/>
                  <a:ea typeface="+mn-ea"/>
                  <a:cs typeface="+mn-cs"/>
                </a:rPr>
                <a:t>/2</a:t>
              </a:r>
              <a:r>
                <a:rPr lang="en-US" sz="1600" kern="1200">
                  <a:solidFill>
                    <a:schemeClr val="tx1"/>
                  </a:solidFill>
                  <a:effectLst/>
                  <a:latin typeface="+mn-lt"/>
                  <a:ea typeface="+mn-ea"/>
                  <a:cs typeface="+mn-cs"/>
                </a:rPr>
                <a:t> are:</a:t>
              </a:r>
              <a:endParaRPr lang="en-US" sz="1600">
                <a:effectLst/>
              </a:endParaRPr>
            </a:p>
            <a:p>
              <a:endParaRPr lang="en-US" sz="1600" i="1">
                <a:solidFill>
                  <a:srgbClr val="000000"/>
                </a:solidFill>
                <a:latin typeface="Cambria Math"/>
              </a:endParaRPr>
            </a:p>
            <a:p>
              <a:pPr/>
              <a14:m>
                <m:oMathPara xmlns:m="http://schemas.openxmlformats.org/officeDocument/2006/math">
                  <m:oMathParaPr>
                    <m:jc m:val="centerGroup"/>
                  </m:oMathParaPr>
                  <m:oMath xmlns:m="http://schemas.openxmlformats.org/officeDocument/2006/math">
                    <m:r>
                      <a:rPr lang="en-US" sz="1600" i="1">
                        <a:solidFill>
                          <a:srgbClr val="000000"/>
                        </a:solidFill>
                        <a:latin typeface="Cambria Math"/>
                      </a:rPr>
                      <m:t>𝑑𝑓</m:t>
                    </m:r>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600" i="1">
                                <a:solidFill>
                                  <a:srgbClr val="000000"/>
                                </a:solidFill>
                                <a:latin typeface="Cambria Math" panose="02040503050406030204" pitchFamily="18" charset="0"/>
                              </a:rPr>
                            </m:ctrlPr>
                          </m:sSupPr>
                          <m:e>
                            <m:d>
                              <m:dPr>
                                <m:begChr m:val="["/>
                                <m:endChr m:val="]"/>
                                <m:ctrlPr>
                                  <a:rPr lang="en-US" sz="1600" i="1">
                                    <a:solidFill>
                                      <a:srgbClr val="000000"/>
                                    </a:solidFill>
                                    <a:latin typeface="Cambria Math" panose="02040503050406030204" pitchFamily="18" charset="0"/>
                                  </a:rPr>
                                </m:ctrlPr>
                              </m:dPr>
                              <m:e>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a:ea typeface="+mn-ea"/>
                                            <a:cs typeface="+mn-cs"/>
                                          </a:rPr>
                                          <m:t>𝑠</m:t>
                                        </m:r>
                                      </m:e>
                                      <m:sub>
                                        <m:r>
                                          <a:rPr lang="en-US" sz="1800" i="1" kern="1200">
                                            <a:solidFill>
                                              <a:schemeClr val="tx1"/>
                                            </a:solidFill>
                                            <a:effectLst/>
                                            <a:latin typeface="Cambria Math"/>
                                            <a:ea typeface="+mn-ea"/>
                                            <a:cs typeface="+mn-cs"/>
                                          </a:rPr>
                                          <m:t>1</m:t>
                                        </m:r>
                                      </m:sub>
                                      <m:sup>
                                        <m:r>
                                          <a:rPr lang="en-US" sz="1800" i="1" kern="1200">
                                            <a:solidFill>
                                              <a:schemeClr val="tx1"/>
                                            </a:solidFill>
                                            <a:effectLst/>
                                            <a:latin typeface="Cambria Math"/>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a:ea typeface="+mn-ea"/>
                                            <a:cs typeface="+mn-cs"/>
                                          </a:rPr>
                                          <m:t>𝑠</m:t>
                                        </m:r>
                                      </m:e>
                                      <m:sub>
                                        <m:r>
                                          <a:rPr lang="en-US" sz="1800" b="0" i="1" kern="1200">
                                            <a:solidFill>
                                              <a:schemeClr val="tx1"/>
                                            </a:solidFill>
                                            <a:effectLst/>
                                            <a:latin typeface="Cambria Math"/>
                                            <a:ea typeface="+mn-ea"/>
                                            <a:cs typeface="+mn-cs"/>
                                          </a:rPr>
                                          <m:t>2</m:t>
                                        </m:r>
                                      </m:sub>
                                      <m:sup>
                                        <m:r>
                                          <a:rPr lang="en-US" sz="1800" i="1" kern="1200">
                                            <a:solidFill>
                                              <a:schemeClr val="tx1"/>
                                            </a:solidFill>
                                            <a:effectLst/>
                                            <a:latin typeface="Cambria Math"/>
                                            <a:ea typeface="+mn-ea"/>
                                            <a:cs typeface="+mn-cs"/>
                                          </a:rPr>
                                          <m:t>2</m:t>
                                        </m:r>
                                      </m:sup>
                                    </m:sSub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den>
                                </m:f>
                              </m:e>
                            </m:d>
                          </m:e>
                          <m:sup>
                            <m:r>
                              <a:rPr lang="en-US" sz="1600" i="1">
                                <a:solidFill>
                                  <a:srgbClr val="000000"/>
                                </a:solidFill>
                                <a:latin typeface="Cambria Math"/>
                              </a:rPr>
                              <m:t>2</m:t>
                            </m:r>
                          </m:sup>
                        </m:sSup>
                      </m:num>
                      <m:den>
                        <m:f>
                          <m:fPr>
                            <m:ctrlPr>
                              <a:rPr lang="en-US" sz="1600" i="1">
                                <a:solidFill>
                                  <a:srgbClr val="000000"/>
                                </a:solidFill>
                                <a:latin typeface="Cambria Math" panose="02040503050406030204" pitchFamily="18" charset="0"/>
                              </a:rPr>
                            </m:ctrlPr>
                          </m:fPr>
                          <m:num>
                            <m:sSup>
                              <m:sSupPr>
                                <m:ctrlPr>
                                  <a:rPr lang="en-US" sz="1800" i="1" kern="1200">
                                    <a:solidFill>
                                      <a:schemeClr val="tx1"/>
                                    </a:solidFill>
                                    <a:effectLst/>
                                    <a:latin typeface="Cambria Math" panose="02040503050406030204" pitchFamily="18" charset="0"/>
                                    <a:ea typeface="+mn-ea"/>
                                    <a:cs typeface="+mn-cs"/>
                                  </a:rPr>
                                </m:ctrlPr>
                              </m:sSupPr>
                              <m:e>
                                <m:d>
                                  <m:dPr>
                                    <m:begChr m:val="["/>
                                    <m:endChr m:val="]"/>
                                    <m:ctrlPr>
                                      <a:rPr lang="en-US" sz="1800" i="1" kern="1200">
                                        <a:solidFill>
                                          <a:schemeClr val="tx1"/>
                                        </a:solidFill>
                                        <a:effectLst/>
                                        <a:latin typeface="Cambria Math" panose="02040503050406030204" pitchFamily="18" charset="0"/>
                                        <a:ea typeface="+mn-ea"/>
                                        <a:cs typeface="+mn-cs"/>
                                      </a:rPr>
                                    </m:ctrlPr>
                                  </m:dPr>
                                  <m:e>
                                    <m:f>
                                      <m:fPr>
                                        <m:ctrlPr>
                                          <a:rPr lang="en-US" sz="1800" i="1" kern="1200">
                                            <a:solidFill>
                                              <a:schemeClr val="tx1"/>
                                            </a:solidFill>
                                            <a:effectLst/>
                                            <a:latin typeface="Cambria Math" panose="02040503050406030204" pitchFamily="18" charset="0"/>
                                            <a:ea typeface="+mn-ea"/>
                                            <a:cs typeface="+mn-cs"/>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a:ea typeface="+mn-ea"/>
                                                <a:cs typeface="+mn-cs"/>
                                              </a:rPr>
                                              <m:t>𝑠</m:t>
                                            </m:r>
                                          </m:e>
                                          <m:sub>
                                            <m:r>
                                              <a:rPr lang="en-US" sz="1800" i="1" kern="1200">
                                                <a:solidFill>
                                                  <a:schemeClr val="tx1"/>
                                                </a:solidFill>
                                                <a:effectLst/>
                                                <a:latin typeface="Cambria Math"/>
                                                <a:ea typeface="+mn-ea"/>
                                                <a:cs typeface="+mn-cs"/>
                                              </a:rPr>
                                              <m:t>1</m:t>
                                            </m:r>
                                          </m:sub>
                                          <m:sup>
                                            <m:r>
                                              <a:rPr lang="en-US" sz="1800" i="1" kern="1200">
                                                <a:solidFill>
                                                  <a:schemeClr val="tx1"/>
                                                </a:solidFill>
                                                <a:effectLst/>
                                                <a:latin typeface="Cambria Math"/>
                                                <a:ea typeface="+mn-ea"/>
                                                <a:cs typeface="+mn-cs"/>
                                              </a:rPr>
                                              <m:t>2</m:t>
                                            </m:r>
                                          </m:sup>
                                        </m:sSubSup>
                                      </m:num>
                                      <m:den>
                                        <m:sSub>
                                          <m:sSubPr>
                                            <m:ctrlPr>
                                              <a:rPr lang="en-US" sz="1800" i="1" kern="1200">
                                                <a:solidFill>
                                                  <a:schemeClr val="tx1"/>
                                                </a:solidFill>
                                                <a:effectLst/>
                                                <a:latin typeface="Cambria Math" panose="02040503050406030204" pitchFamily="18" charset="0"/>
                                                <a:ea typeface="+mn-ea"/>
                                                <a:cs typeface="+mn-cs"/>
                                              </a:rPr>
                                            </m:ctrlPr>
                                          </m:sSubPr>
                                          <m:e>
                                            <m:r>
                                              <a:rPr lang="en-US" sz="1800" i="1" kern="1200">
                                                <a:solidFill>
                                                  <a:schemeClr val="tx1"/>
                                                </a:solidFill>
                                                <a:effectLst/>
                                                <a:latin typeface="Cambria Math"/>
                                                <a:ea typeface="+mn-ea"/>
                                                <a:cs typeface="+mn-cs"/>
                                              </a:rPr>
                                              <m:t>𝑛</m:t>
                                            </m:r>
                                          </m:e>
                                          <m:sub>
                                            <m:r>
                                              <a:rPr lang="en-US" sz="1800" i="1" kern="1200">
                                                <a:solidFill>
                                                  <a:schemeClr val="tx1"/>
                                                </a:solidFill>
                                                <a:effectLst/>
                                                <a:latin typeface="Cambria Math"/>
                                                <a:ea typeface="+mn-ea"/>
                                                <a:cs typeface="+mn-cs"/>
                                              </a:rPr>
                                              <m:t>1</m:t>
                                            </m:r>
                                          </m:sub>
                                        </m:sSub>
                                      </m:den>
                                    </m:f>
                                  </m:e>
                                </m:d>
                              </m:e>
                              <m:sup>
                                <m:r>
                                  <a:rPr lang="en-US" sz="1800" i="1" kern="1200">
                                    <a:solidFill>
                                      <a:schemeClr val="tx1"/>
                                    </a:solidFill>
                                    <a:effectLst/>
                                    <a:latin typeface="Cambria Math"/>
                                    <a:ea typeface="+mn-ea"/>
                                    <a:cs typeface="+mn-cs"/>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1</m:t>
                                </m:r>
                              </m:sub>
                            </m:sSub>
                            <m:r>
                              <a:rPr lang="en-US" sz="1600" i="1">
                                <a:solidFill>
                                  <a:srgbClr val="000000"/>
                                </a:solidFill>
                                <a:latin typeface="Cambria Math"/>
                              </a:rPr>
                              <m:t>−1</m:t>
                            </m:r>
                          </m:den>
                        </m:f>
                        <m:r>
                          <a:rPr lang="en-US" sz="1600" i="1">
                            <a:solidFill>
                              <a:srgbClr val="000000"/>
                            </a:solidFill>
                            <a:latin typeface="Cambria Math"/>
                          </a:rPr>
                          <m:t>+</m:t>
                        </m:r>
                        <m:f>
                          <m:fPr>
                            <m:ctrlPr>
                              <a:rPr lang="en-US" sz="1600" i="1">
                                <a:solidFill>
                                  <a:srgbClr val="000000"/>
                                </a:solidFill>
                                <a:latin typeface="Cambria Math" panose="02040503050406030204" pitchFamily="18" charset="0"/>
                              </a:rPr>
                            </m:ctrlPr>
                          </m:fPr>
                          <m:num>
                            <m:sSup>
                              <m:sSupPr>
                                <m:ctrlPr>
                                  <a:rPr lang="en-US" sz="1800" i="1" kern="1200">
                                    <a:solidFill>
                                      <a:schemeClr val="tx1"/>
                                    </a:solidFill>
                                    <a:effectLst/>
                                    <a:latin typeface="Cambria Math" panose="02040503050406030204" pitchFamily="18" charset="0"/>
                                    <a:ea typeface="+mn-ea"/>
                                    <a:cs typeface="+mn-cs"/>
                                  </a:rPr>
                                </m:ctrlPr>
                              </m:sSupPr>
                              <m:e>
                                <m:d>
                                  <m:dPr>
                                    <m:begChr m:val="["/>
                                    <m:endChr m:val="]"/>
                                    <m:ctrlPr>
                                      <a:rPr lang="en-US" sz="1800" i="1" kern="1200">
                                        <a:solidFill>
                                          <a:schemeClr val="tx1"/>
                                        </a:solidFill>
                                        <a:effectLst/>
                                        <a:latin typeface="Cambria Math" panose="02040503050406030204" pitchFamily="18" charset="0"/>
                                        <a:ea typeface="+mn-ea"/>
                                        <a:cs typeface="+mn-cs"/>
                                      </a:rPr>
                                    </m:ctrlPr>
                                  </m:dPr>
                                  <m:e>
                                    <m:f>
                                      <m:fPr>
                                        <m:ctrlPr>
                                          <a:rPr lang="en-US" sz="1800" i="1" kern="1200">
                                            <a:solidFill>
                                              <a:schemeClr val="tx1"/>
                                            </a:solidFill>
                                            <a:effectLst/>
                                            <a:latin typeface="Cambria Math" panose="02040503050406030204" pitchFamily="18" charset="0"/>
                                            <a:ea typeface="+mn-ea"/>
                                            <a:cs typeface="+mn-cs"/>
                                          </a:rPr>
                                        </m:ctrlPr>
                                      </m:fPr>
                                      <m:num>
                                        <m:sSubSup>
                                          <m:sSubSupPr>
                                            <m:ctrlPr>
                                              <a:rPr lang="en-US" sz="1800" i="1" kern="1200">
                                                <a:solidFill>
                                                  <a:schemeClr val="tx1"/>
                                                </a:solidFill>
                                                <a:effectLst/>
                                                <a:latin typeface="Cambria Math" panose="02040503050406030204" pitchFamily="18" charset="0"/>
                                                <a:ea typeface="+mn-ea"/>
                                                <a:cs typeface="+mn-cs"/>
                                              </a:rPr>
                                            </m:ctrlPr>
                                          </m:sSubSupPr>
                                          <m:e>
                                            <m:r>
                                              <a:rPr lang="en-US" sz="1800" b="0" i="1" kern="1200">
                                                <a:solidFill>
                                                  <a:schemeClr val="tx1"/>
                                                </a:solidFill>
                                                <a:effectLst/>
                                                <a:latin typeface="Cambria Math"/>
                                                <a:ea typeface="+mn-ea"/>
                                                <a:cs typeface="+mn-cs"/>
                                              </a:rPr>
                                              <m:t>𝑠</m:t>
                                            </m:r>
                                          </m:e>
                                          <m:sub>
                                            <m:r>
                                              <a:rPr lang="en-US" sz="1800" b="0" i="1" kern="1200">
                                                <a:solidFill>
                                                  <a:schemeClr val="tx1"/>
                                                </a:solidFill>
                                                <a:effectLst/>
                                                <a:latin typeface="Cambria Math"/>
                                                <a:ea typeface="+mn-ea"/>
                                                <a:cs typeface="+mn-cs"/>
                                              </a:rPr>
                                              <m:t>2</m:t>
                                            </m:r>
                                          </m:sub>
                                          <m:sup>
                                            <m:r>
                                              <a:rPr lang="en-US" sz="1800" i="1" kern="1200">
                                                <a:solidFill>
                                                  <a:schemeClr val="tx1"/>
                                                </a:solidFill>
                                                <a:effectLst/>
                                                <a:latin typeface="Cambria Math"/>
                                                <a:ea typeface="+mn-ea"/>
                                                <a:cs typeface="+mn-cs"/>
                                              </a:rPr>
                                              <m:t>2</m:t>
                                            </m:r>
                                          </m:sup>
                                        </m:sSubSup>
                                      </m:num>
                                      <m:den>
                                        <m:sSub>
                                          <m:sSubPr>
                                            <m:ctrlPr>
                                              <a:rPr lang="en-US" sz="1800" i="1" kern="1200">
                                                <a:solidFill>
                                                  <a:schemeClr val="tx1"/>
                                                </a:solidFill>
                                                <a:effectLst/>
                                                <a:latin typeface="Cambria Math" panose="02040503050406030204" pitchFamily="18" charset="0"/>
                                                <a:ea typeface="+mn-ea"/>
                                                <a:cs typeface="+mn-cs"/>
                                              </a:rPr>
                                            </m:ctrlPr>
                                          </m:sSubPr>
                                          <m:e>
                                            <m:r>
                                              <a:rPr lang="en-US" sz="1800" i="1" kern="1200">
                                                <a:solidFill>
                                                  <a:schemeClr val="tx1"/>
                                                </a:solidFill>
                                                <a:effectLst/>
                                                <a:latin typeface="Cambria Math"/>
                                                <a:ea typeface="+mn-ea"/>
                                                <a:cs typeface="+mn-cs"/>
                                              </a:rPr>
                                              <m:t>𝑛</m:t>
                                            </m:r>
                                          </m:e>
                                          <m:sub>
                                            <m:r>
                                              <a:rPr lang="en-US" sz="1800" i="1" kern="1200">
                                                <a:solidFill>
                                                  <a:schemeClr val="tx1"/>
                                                </a:solidFill>
                                                <a:effectLst/>
                                                <a:latin typeface="Cambria Math"/>
                                                <a:ea typeface="+mn-ea"/>
                                                <a:cs typeface="+mn-cs"/>
                                              </a:rPr>
                                              <m:t>2</m:t>
                                            </m:r>
                                          </m:sub>
                                        </m:sSub>
                                      </m:den>
                                    </m:f>
                                  </m:e>
                                </m:d>
                              </m:e>
                              <m:sup>
                                <m:r>
                                  <a:rPr lang="en-US" sz="1800" i="1" kern="1200">
                                    <a:solidFill>
                                      <a:schemeClr val="tx1"/>
                                    </a:solidFill>
                                    <a:effectLst/>
                                    <a:latin typeface="Cambria Math"/>
                                    <a:ea typeface="+mn-ea"/>
                                    <a:cs typeface="+mn-cs"/>
                                  </a:rPr>
                                  <m:t>2</m:t>
                                </m:r>
                              </m:sup>
                            </m:sSup>
                          </m:num>
                          <m:den>
                            <m:sSub>
                              <m:sSubPr>
                                <m:ctrlPr>
                                  <a:rPr lang="en-US" sz="1600" i="1">
                                    <a:solidFill>
                                      <a:srgbClr val="000000"/>
                                    </a:solidFill>
                                    <a:latin typeface="Cambria Math" panose="02040503050406030204" pitchFamily="18" charset="0"/>
                                  </a:rPr>
                                </m:ctrlPr>
                              </m:sSubPr>
                              <m:e>
                                <m:r>
                                  <a:rPr lang="en-US" sz="1600" i="1">
                                    <a:solidFill>
                                      <a:srgbClr val="000000"/>
                                    </a:solidFill>
                                    <a:latin typeface="Cambria Math"/>
                                  </a:rPr>
                                  <m:t>𝑛</m:t>
                                </m:r>
                              </m:e>
                              <m:sub>
                                <m:r>
                                  <a:rPr lang="en-US" sz="1600" i="1">
                                    <a:solidFill>
                                      <a:srgbClr val="000000"/>
                                    </a:solidFill>
                                    <a:latin typeface="Cambria Math"/>
                                  </a:rPr>
                                  <m:t>2</m:t>
                                </m:r>
                              </m:sub>
                            </m:sSub>
                            <m:r>
                              <a:rPr lang="en-US" sz="1600" i="1">
                                <a:solidFill>
                                  <a:srgbClr val="000000"/>
                                </a:solidFill>
                                <a:latin typeface="Cambria Math"/>
                              </a:rPr>
                              <m:t>−1</m:t>
                            </m:r>
                          </m:den>
                        </m:f>
                      </m:den>
                    </m:f>
                  </m:oMath>
                </m:oMathPara>
              </a14:m>
              <a:endParaRPr lang="en-US" sz="1600">
                <a:solidFill>
                  <a:srgbClr val="000000"/>
                </a:solidFill>
              </a:endParaRPr>
            </a:p>
          </xdr:txBody>
        </xdr:sp>
      </mc:Choice>
      <mc:Fallback xmlns="">
        <xdr:sp macro="" textlink="">
          <xdr:nvSpPr>
            <xdr:cNvPr id="3" name="TextBox 1"/>
            <xdr:cNvSpPr txBox="1"/>
          </xdr:nvSpPr>
          <xdr:spPr>
            <a:xfrm>
              <a:off x="11485469" y="190500"/>
              <a:ext cx="3915552" cy="2174915"/>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en-US" sz="1600" kern="1200">
                  <a:solidFill>
                    <a:schemeClr val="tx1"/>
                  </a:solidFill>
                  <a:effectLst/>
                  <a:latin typeface="+mn-lt"/>
                  <a:ea typeface="+mn-ea"/>
                  <a:cs typeface="+mn-cs"/>
                </a:rPr>
                <a:t>Where the degrees of freedom for </a:t>
              </a:r>
              <a:r>
                <a:rPr lang="en-US" sz="1600" i="1" kern="1200">
                  <a:solidFill>
                    <a:schemeClr val="tx1"/>
                  </a:solidFill>
                  <a:effectLst/>
                  <a:latin typeface="+mn-lt"/>
                  <a:ea typeface="+mn-ea"/>
                  <a:cs typeface="+mn-cs"/>
                </a:rPr>
                <a:t>t</a:t>
              </a:r>
              <a:r>
                <a:rPr lang="en-US" sz="1600" i="1" kern="1200" baseline="-25000">
                  <a:solidFill>
                    <a:schemeClr val="tx1"/>
                  </a:solidFill>
                  <a:effectLst/>
                  <a:latin typeface="+mn-lt"/>
                  <a:ea typeface="+mn-ea"/>
                  <a:cs typeface="+mn-cs"/>
                </a:rPr>
                <a:t>a</a:t>
              </a:r>
              <a:r>
                <a:rPr lang="en-US" sz="1600" kern="1200" baseline="-25000">
                  <a:solidFill>
                    <a:schemeClr val="tx1"/>
                  </a:solidFill>
                  <a:effectLst/>
                  <a:latin typeface="+mn-lt"/>
                  <a:ea typeface="+mn-ea"/>
                  <a:cs typeface="+mn-cs"/>
                </a:rPr>
                <a:t>/2</a:t>
              </a:r>
              <a:r>
                <a:rPr lang="en-US" sz="1600" kern="1200">
                  <a:solidFill>
                    <a:schemeClr val="tx1"/>
                  </a:solidFill>
                  <a:effectLst/>
                  <a:latin typeface="+mn-lt"/>
                  <a:ea typeface="+mn-ea"/>
                  <a:cs typeface="+mn-cs"/>
                </a:rPr>
                <a:t> are:</a:t>
              </a:r>
              <a:endParaRPr lang="en-US" sz="1600">
                <a:effectLst/>
              </a:endParaRPr>
            </a:p>
            <a:p>
              <a:endParaRPr lang="en-US" sz="1600" i="1">
                <a:solidFill>
                  <a:srgbClr val="000000"/>
                </a:solidFill>
                <a:latin typeface="Cambria Math"/>
              </a:endParaRPr>
            </a:p>
            <a:p>
              <a:pPr/>
              <a:r>
                <a:rPr lang="en-US" sz="1600" i="0">
                  <a:solidFill>
                    <a:srgbClr val="000000"/>
                  </a:solidFill>
                  <a:latin typeface="Cambria Math"/>
                </a:rPr>
                <a:t>𝑑𝑓=</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a:ea typeface="+mn-ea"/>
                  <a:cs typeface="+mn-cs"/>
                </a:rPr>
                <a:t>𝑠</a:t>
              </a:r>
              <a:r>
                <a:rPr lang="en-US" sz="1800" b="0" i="0" kern="1200">
                  <a:solidFill>
                    <a:schemeClr val="tx1"/>
                  </a:solidFill>
                  <a:effectLst/>
                  <a:latin typeface="Cambria Math" panose="02040503050406030204" pitchFamily="18" charset="0"/>
                  <a:ea typeface="+mn-ea"/>
                  <a:cs typeface="+mn-cs"/>
                </a:rPr>
                <a:t>_</a:t>
              </a:r>
              <a:r>
                <a:rPr lang="en-US" sz="1800" i="0" kern="1200">
                  <a:solidFill>
                    <a:schemeClr val="tx1"/>
                  </a:solidFill>
                  <a:effectLst/>
                  <a:latin typeface="Cambria Math"/>
                  <a:ea typeface="+mn-ea"/>
                  <a:cs typeface="+mn-cs"/>
                </a:rPr>
                <a:t>1</a:t>
              </a:r>
              <a:r>
                <a:rPr lang="en-US" sz="180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a:t>
              </a:r>
              <a:r>
                <a:rPr lang="en-US" sz="1600" i="0">
                  <a:solidFill>
                    <a:srgbClr val="000000"/>
                  </a:solidFill>
                  <a:latin typeface="Cambria Math" panose="02040503050406030204" pitchFamily="18" charset="0"/>
                </a:rPr>
                <a:t> </a:t>
              </a:r>
              <a:r>
                <a:rPr lang="en-US" sz="1600" i="0">
                  <a:solidFill>
                    <a:srgbClr val="000000"/>
                  </a:solidFill>
                  <a:latin typeface="Cambria Math"/>
                </a:rPr>
                <a:t>+</a:t>
              </a:r>
              <a:r>
                <a:rPr lang="en-US" sz="1600" i="0">
                  <a:solidFill>
                    <a:srgbClr val="000000"/>
                  </a:solidFill>
                  <a:latin typeface="Cambria Math" panose="02040503050406030204" pitchFamily="18" charset="0"/>
                </a:rPr>
                <a:t>(</a:t>
              </a:r>
              <a:r>
                <a:rPr lang="en-US" sz="1800" b="0" i="0" kern="1200">
                  <a:solidFill>
                    <a:schemeClr val="tx1"/>
                  </a:solidFill>
                  <a:effectLst/>
                  <a:latin typeface="Cambria Math"/>
                  <a:ea typeface="+mn-ea"/>
                  <a:cs typeface="+mn-cs"/>
                </a:rPr>
                <a:t>𝑠</a:t>
              </a:r>
              <a:r>
                <a:rPr lang="en-US" sz="1800" b="0" i="0" kern="1200">
                  <a:solidFill>
                    <a:schemeClr val="tx1"/>
                  </a:solidFill>
                  <a:effectLst/>
                  <a:latin typeface="Cambria Math" panose="02040503050406030204" pitchFamily="18" charset="0"/>
                  <a:ea typeface="+mn-ea"/>
                  <a:cs typeface="+mn-cs"/>
                </a:rPr>
                <a:t>_</a:t>
              </a:r>
              <a:r>
                <a:rPr lang="en-US" sz="1800" b="0" i="0" kern="1200">
                  <a:solidFill>
                    <a:schemeClr val="tx1"/>
                  </a:solidFill>
                  <a:effectLst/>
                  <a:latin typeface="Cambria Math"/>
                  <a:ea typeface="+mn-ea"/>
                  <a:cs typeface="+mn-cs"/>
                </a:rPr>
                <a:t>2</a:t>
              </a:r>
              <a:r>
                <a:rPr lang="en-US" sz="1800" b="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a:t>
              </a:r>
              <a:r>
                <a:rPr lang="en-US" sz="1600" i="0">
                  <a:solidFill>
                    <a:srgbClr val="000000"/>
                  </a:solidFill>
                  <a:latin typeface="Cambria Math" panose="02040503050406030204" pitchFamily="18" charset="0"/>
                </a:rPr>
                <a:t> ]^</a:t>
              </a:r>
              <a:r>
                <a:rPr lang="en-US" sz="1600" i="0">
                  <a:solidFill>
                    <a:srgbClr val="000000"/>
                  </a:solidFill>
                  <a:latin typeface="Cambria Math"/>
                </a:rPr>
                <a:t>2</a:t>
              </a:r>
              <a:r>
                <a:rPr lang="en-US" sz="1600" i="0">
                  <a:solidFill>
                    <a:srgbClr val="000000"/>
                  </a:solidFill>
                  <a:latin typeface="Cambria Math" panose="02040503050406030204" pitchFamily="18" charset="0"/>
                </a:rPr>
                <a:t>/(</a:t>
              </a:r>
              <a:r>
                <a:rPr lang="en-US" sz="1800" i="0" kern="1200">
                  <a:solidFill>
                    <a:schemeClr val="tx1"/>
                  </a:solidFill>
                  <a:effectLst/>
                  <a:latin typeface="Cambria Math" panose="02040503050406030204" pitchFamily="18" charset="0"/>
                  <a:ea typeface="+mn-ea"/>
                  <a:cs typeface="+mn-cs"/>
                </a:rPr>
                <a:t>[(</a:t>
              </a:r>
              <a:r>
                <a:rPr lang="en-US" sz="1800" b="0" i="0" kern="1200">
                  <a:solidFill>
                    <a:schemeClr val="tx1"/>
                  </a:solidFill>
                  <a:effectLst/>
                  <a:latin typeface="Cambria Math"/>
                  <a:ea typeface="+mn-ea"/>
                  <a:cs typeface="+mn-cs"/>
                </a:rPr>
                <a:t>𝑠</a:t>
              </a:r>
              <a:r>
                <a:rPr lang="en-US" sz="1800" b="0" i="0" kern="1200">
                  <a:solidFill>
                    <a:schemeClr val="tx1"/>
                  </a:solidFill>
                  <a:effectLst/>
                  <a:latin typeface="Cambria Math" panose="02040503050406030204" pitchFamily="18" charset="0"/>
                  <a:ea typeface="+mn-ea"/>
                  <a:cs typeface="+mn-cs"/>
                </a:rPr>
                <a:t>_</a:t>
              </a:r>
              <a:r>
                <a:rPr lang="en-US" sz="1800" i="0" kern="1200">
                  <a:solidFill>
                    <a:schemeClr val="tx1"/>
                  </a:solidFill>
                  <a:effectLst/>
                  <a:latin typeface="Cambria Math"/>
                  <a:ea typeface="+mn-ea"/>
                  <a:cs typeface="+mn-cs"/>
                </a:rPr>
                <a:t>1</a:t>
              </a:r>
              <a:r>
                <a:rPr lang="en-US" sz="180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2</a:t>
              </a:r>
              <a:r>
                <a:rPr lang="en-US" sz="180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𝑛</a:t>
              </a:r>
              <a:r>
                <a:rPr lang="en-US" sz="1800" i="0" kern="1200">
                  <a:solidFill>
                    <a:schemeClr val="tx1"/>
                  </a:solidFill>
                  <a:effectLst/>
                  <a:latin typeface="Cambria Math" panose="02040503050406030204" pitchFamily="18" charset="0"/>
                  <a:ea typeface="+mn-ea"/>
                  <a:cs typeface="+mn-cs"/>
                </a:rPr>
                <a:t>_</a:t>
              </a:r>
              <a:r>
                <a:rPr lang="en-US" sz="1800" i="0" kern="1200">
                  <a:solidFill>
                    <a:schemeClr val="tx1"/>
                  </a:solidFill>
                  <a:effectLst/>
                  <a:latin typeface="Cambria Math"/>
                  <a:ea typeface="+mn-ea"/>
                  <a:cs typeface="+mn-cs"/>
                </a:rPr>
                <a:t>1</a:t>
              </a:r>
              <a:r>
                <a:rPr lang="en-US" sz="1800" i="0" kern="1200">
                  <a:solidFill>
                    <a:schemeClr val="tx1"/>
                  </a:solidFill>
                  <a:effectLst/>
                  <a:latin typeface="Cambria Math" panose="02040503050406030204" pitchFamily="18" charset="0"/>
                  <a:ea typeface="+mn-ea"/>
                  <a:cs typeface="+mn-cs"/>
                </a:rPr>
                <a:t> ]^</a:t>
              </a:r>
              <a:r>
                <a:rPr lang="en-US" sz="1800" i="0" kern="1200">
                  <a:solidFill>
                    <a:schemeClr val="tx1"/>
                  </a:solidFill>
                  <a:effectLst/>
                  <a:latin typeface="Cambria Math"/>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1−1</a:t>
              </a:r>
              <a:r>
                <a:rPr lang="en-US" sz="1600" i="0">
                  <a:solidFill>
                    <a:srgbClr val="000000"/>
                  </a:solidFill>
                  <a:latin typeface="Cambria Math" panose="02040503050406030204" pitchFamily="18" charset="0"/>
                </a:rPr>
                <a:t>)</a:t>
              </a:r>
              <a:r>
                <a:rPr lang="en-US" sz="1600" i="0">
                  <a:solidFill>
                    <a:srgbClr val="000000"/>
                  </a:solidFill>
                  <a:latin typeface="Cambria Math"/>
                </a:rPr>
                <a:t>+</a:t>
              </a:r>
              <a:r>
                <a:rPr lang="en-US" sz="1800" i="0" kern="1200">
                  <a:solidFill>
                    <a:schemeClr val="tx1"/>
                  </a:solidFill>
                  <a:effectLst/>
                  <a:latin typeface="Cambria Math" panose="02040503050406030204" pitchFamily="18" charset="0"/>
                  <a:ea typeface="+mn-ea"/>
                  <a:cs typeface="+mn-cs"/>
                </a:rPr>
                <a:t>[(</a:t>
              </a:r>
              <a:r>
                <a:rPr lang="en-US" sz="1800" b="0" i="0" kern="1200">
                  <a:solidFill>
                    <a:schemeClr val="tx1"/>
                  </a:solidFill>
                  <a:effectLst/>
                  <a:latin typeface="Cambria Math"/>
                  <a:ea typeface="+mn-ea"/>
                  <a:cs typeface="+mn-cs"/>
                </a:rPr>
                <a:t>𝑠</a:t>
              </a:r>
              <a:r>
                <a:rPr lang="en-US" sz="1800" b="0" i="0" kern="1200">
                  <a:solidFill>
                    <a:schemeClr val="tx1"/>
                  </a:solidFill>
                  <a:effectLst/>
                  <a:latin typeface="Cambria Math" panose="02040503050406030204" pitchFamily="18" charset="0"/>
                  <a:ea typeface="+mn-ea"/>
                  <a:cs typeface="+mn-cs"/>
                </a:rPr>
                <a:t>_</a:t>
              </a:r>
              <a:r>
                <a:rPr lang="en-US" sz="1800" b="0" i="0" kern="1200">
                  <a:solidFill>
                    <a:schemeClr val="tx1"/>
                  </a:solidFill>
                  <a:effectLst/>
                  <a:latin typeface="Cambria Math"/>
                  <a:ea typeface="+mn-ea"/>
                  <a:cs typeface="+mn-cs"/>
                </a:rPr>
                <a:t>2</a:t>
              </a:r>
              <a:r>
                <a:rPr lang="en-US" sz="1800" b="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2</a:t>
              </a:r>
              <a:r>
                <a:rPr lang="en-US" sz="1800" i="0" kern="1200">
                  <a:solidFill>
                    <a:schemeClr val="tx1"/>
                  </a:solidFill>
                  <a:effectLst/>
                  <a:latin typeface="Cambria Math" panose="02040503050406030204" pitchFamily="18" charset="0"/>
                  <a:ea typeface="+mn-ea"/>
                  <a:cs typeface="+mn-cs"/>
                </a:rPr>
                <a:t>)/</a:t>
              </a:r>
              <a:r>
                <a:rPr lang="en-US" sz="1800" i="0" kern="1200">
                  <a:solidFill>
                    <a:schemeClr val="tx1"/>
                  </a:solidFill>
                  <a:effectLst/>
                  <a:latin typeface="Cambria Math"/>
                  <a:ea typeface="+mn-ea"/>
                  <a:cs typeface="+mn-cs"/>
                </a:rPr>
                <a:t>𝑛</a:t>
              </a:r>
              <a:r>
                <a:rPr lang="en-US" sz="1800" i="0" kern="1200">
                  <a:solidFill>
                    <a:schemeClr val="tx1"/>
                  </a:solidFill>
                  <a:effectLst/>
                  <a:latin typeface="Cambria Math" panose="02040503050406030204" pitchFamily="18" charset="0"/>
                  <a:ea typeface="+mn-ea"/>
                  <a:cs typeface="+mn-cs"/>
                </a:rPr>
                <a:t>_</a:t>
              </a:r>
              <a:r>
                <a:rPr lang="en-US" sz="1800" i="0" kern="1200">
                  <a:solidFill>
                    <a:schemeClr val="tx1"/>
                  </a:solidFill>
                  <a:effectLst/>
                  <a:latin typeface="Cambria Math"/>
                  <a:ea typeface="+mn-ea"/>
                  <a:cs typeface="+mn-cs"/>
                </a:rPr>
                <a:t>2</a:t>
              </a:r>
              <a:r>
                <a:rPr lang="en-US" sz="1800" i="0" kern="1200">
                  <a:solidFill>
                    <a:schemeClr val="tx1"/>
                  </a:solidFill>
                  <a:effectLst/>
                  <a:latin typeface="Cambria Math" panose="02040503050406030204" pitchFamily="18" charset="0"/>
                  <a:ea typeface="+mn-ea"/>
                  <a:cs typeface="+mn-cs"/>
                </a:rPr>
                <a:t> ]^</a:t>
              </a:r>
              <a:r>
                <a:rPr lang="en-US" sz="1800" i="0" kern="1200">
                  <a:solidFill>
                    <a:schemeClr val="tx1"/>
                  </a:solidFill>
                  <a:effectLst/>
                  <a:latin typeface="Cambria Math"/>
                  <a:ea typeface="+mn-ea"/>
                  <a:cs typeface="+mn-cs"/>
                </a:rPr>
                <a:t>2</a:t>
              </a:r>
              <a:r>
                <a:rPr lang="en-US" sz="1600" i="0" kern="1200">
                  <a:solidFill>
                    <a:srgbClr val="000000"/>
                  </a:solidFill>
                  <a:effectLst/>
                  <a:latin typeface="Cambria Math" panose="02040503050406030204" pitchFamily="18" charset="0"/>
                  <a:ea typeface="+mn-ea"/>
                  <a:cs typeface="+mn-cs"/>
                </a:rPr>
                <a:t>/(</a:t>
              </a:r>
              <a:r>
                <a:rPr lang="en-US" sz="1600" i="0">
                  <a:solidFill>
                    <a:srgbClr val="000000"/>
                  </a:solidFill>
                  <a:latin typeface="Cambria Math"/>
                </a:rPr>
                <a:t>𝑛</a:t>
              </a:r>
              <a:r>
                <a:rPr lang="en-US" sz="1600" i="0">
                  <a:solidFill>
                    <a:srgbClr val="000000"/>
                  </a:solidFill>
                  <a:latin typeface="Cambria Math" panose="02040503050406030204" pitchFamily="18" charset="0"/>
                </a:rPr>
                <a:t>_</a:t>
              </a:r>
              <a:r>
                <a:rPr lang="en-US" sz="1600" i="0">
                  <a:solidFill>
                    <a:srgbClr val="000000"/>
                  </a:solidFill>
                  <a:latin typeface="Cambria Math"/>
                </a:rPr>
                <a:t>2−1</a:t>
              </a:r>
              <a:r>
                <a:rPr lang="en-US" sz="1600" i="0">
                  <a:solidFill>
                    <a:srgbClr val="000000"/>
                  </a:solidFill>
                  <a:latin typeface="Cambria Math" panose="02040503050406030204" pitchFamily="18" charset="0"/>
                </a:rPr>
                <a:t>))</a:t>
              </a:r>
              <a:endParaRPr lang="en-US" sz="1600">
                <a:solidFill>
                  <a:srgbClr val="000000"/>
                </a:solidFill>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26"/>
  <sheetViews>
    <sheetView tabSelected="1" zoomScale="115" zoomScaleNormal="115" workbookViewId="0">
      <selection activeCell="A10" sqref="A10"/>
    </sheetView>
  </sheetViews>
  <sheetFormatPr defaultRowHeight="15" x14ac:dyDescent="0.25"/>
  <cols>
    <col min="1" max="1" width="28.28515625" customWidth="1"/>
    <col min="2" max="2" width="12.85546875" customWidth="1"/>
    <col min="3" max="3" width="13.28515625" customWidth="1"/>
  </cols>
  <sheetData>
    <row r="1" spans="1:5" x14ac:dyDescent="0.25">
      <c r="A1" t="s">
        <v>77</v>
      </c>
    </row>
    <row r="2" spans="1:5" x14ac:dyDescent="0.25">
      <c r="A2" t="s">
        <v>173</v>
      </c>
    </row>
    <row r="3" spans="1:5" ht="30" x14ac:dyDescent="0.25">
      <c r="A3" s="57" t="s">
        <v>174</v>
      </c>
      <c r="B3" t="s">
        <v>175</v>
      </c>
    </row>
    <row r="4" spans="1:5" ht="30" x14ac:dyDescent="0.25">
      <c r="A4" s="57" t="s">
        <v>176</v>
      </c>
      <c r="B4" t="s">
        <v>177</v>
      </c>
    </row>
    <row r="6" spans="1:5" x14ac:dyDescent="0.25">
      <c r="B6" s="58" t="s">
        <v>179</v>
      </c>
      <c r="C6" s="58" t="s">
        <v>180</v>
      </c>
    </row>
    <row r="7" spans="1:5" x14ac:dyDescent="0.25">
      <c r="A7" s="7" t="s">
        <v>181</v>
      </c>
      <c r="B7" s="7" t="str">
        <f>B3</f>
        <v>Cruise &lt; 500</v>
      </c>
      <c r="C7" s="7" t="str">
        <f>B4</f>
        <v>Cruise &gt;= 500</v>
      </c>
    </row>
    <row r="8" spans="1:5" x14ac:dyDescent="0.25">
      <c r="A8" s="7" t="s">
        <v>151</v>
      </c>
      <c r="B8" s="3">
        <v>37</v>
      </c>
      <c r="C8" s="3">
        <v>44</v>
      </c>
    </row>
    <row r="9" spans="1:5" x14ac:dyDescent="0.25">
      <c r="A9" s="7" t="s">
        <v>178</v>
      </c>
      <c r="B9" s="3">
        <v>85.36</v>
      </c>
      <c r="C9" s="3">
        <v>81.400000000000006</v>
      </c>
      <c r="D9" t="s">
        <v>185</v>
      </c>
    </row>
    <row r="10" spans="1:5" x14ac:dyDescent="0.25">
      <c r="A10" s="7" t="s">
        <v>183</v>
      </c>
      <c r="B10" s="3">
        <v>4.55</v>
      </c>
      <c r="C10" s="3">
        <v>3.97</v>
      </c>
    </row>
    <row r="11" spans="1:5" ht="17.25" x14ac:dyDescent="0.25">
      <c r="A11" s="59" t="s">
        <v>184</v>
      </c>
      <c r="B11" s="29">
        <f t="shared" ref="B11:C11" si="0">B10^2</f>
        <v>20.702499999999997</v>
      </c>
      <c r="C11" s="29">
        <f t="shared" si="0"/>
        <v>15.760900000000001</v>
      </c>
      <c r="E11" t="str">
        <f t="shared" ref="E11:E12" ca="1" si="1">" "&amp;_xlfn.FORMULATEXT(C11)</f>
        <v xml:space="preserve"> =C10^2</v>
      </c>
    </row>
    <row r="12" spans="1:5" ht="32.25" x14ac:dyDescent="0.25">
      <c r="A12" s="59" t="s">
        <v>187</v>
      </c>
      <c r="B12" s="29">
        <f t="shared" ref="B12:C12" si="2">B11/B8</f>
        <v>0.55952702702702695</v>
      </c>
      <c r="C12" s="29">
        <f t="shared" si="2"/>
        <v>0.35820227272727273</v>
      </c>
      <c r="E12" t="str">
        <f t="shared" ca="1" si="1"/>
        <v xml:space="preserve"> =C11/C8</v>
      </c>
    </row>
    <row r="14" spans="1:5" ht="18" x14ac:dyDescent="0.35">
      <c r="A14" t="s">
        <v>182</v>
      </c>
    </row>
    <row r="15" spans="1:5" ht="33" x14ac:dyDescent="0.35">
      <c r="A15" s="7" t="s">
        <v>186</v>
      </c>
      <c r="B15" s="29">
        <f>B9-C9</f>
        <v>3.9599999999999937</v>
      </c>
      <c r="D15" t="str">
        <f t="shared" ref="D15:D23" ca="1" si="3">" "&amp;_xlfn.FORMULATEXT(B15)</f>
        <v xml:space="preserve"> =B9-C9</v>
      </c>
    </row>
    <row r="16" spans="1:5" x14ac:dyDescent="0.25">
      <c r="A16" s="11" t="s">
        <v>189</v>
      </c>
      <c r="B16" s="3">
        <v>0.95</v>
      </c>
    </row>
    <row r="17" spans="1:9" x14ac:dyDescent="0.25">
      <c r="A17" s="11" t="s">
        <v>13</v>
      </c>
      <c r="B17" s="29">
        <f>1-B16</f>
        <v>5.0000000000000044E-2</v>
      </c>
      <c r="D17" t="str">
        <f t="shared" ca="1" si="3"/>
        <v xml:space="preserve"> =1-B16</v>
      </c>
    </row>
    <row r="18" spans="1:9" x14ac:dyDescent="0.25">
      <c r="A18" s="11" t="s">
        <v>14</v>
      </c>
      <c r="B18" s="29">
        <f>B17/2</f>
        <v>2.5000000000000022E-2</v>
      </c>
      <c r="D18" t="str">
        <f t="shared" ca="1" si="3"/>
        <v xml:space="preserve"> =B17/2</v>
      </c>
    </row>
    <row r="19" spans="1:9" ht="18" x14ac:dyDescent="0.35">
      <c r="A19" s="7" t="s">
        <v>188</v>
      </c>
      <c r="B19" s="29">
        <f>SQRT(SUM(B12:C12))</f>
        <v>0.95798188905338899</v>
      </c>
      <c r="D19" t="str">
        <f t="shared" ca="1" si="3"/>
        <v xml:space="preserve"> =SQRT(SUM(B12:C12))</v>
      </c>
      <c r="H19" t="s">
        <v>247</v>
      </c>
    </row>
    <row r="20" spans="1:9" x14ac:dyDescent="0.25">
      <c r="A20" s="11" t="s">
        <v>22</v>
      </c>
      <c r="B20" s="31">
        <f>_xlfn.NORM.S.INV(1-B18)</f>
        <v>1.9599639845400536</v>
      </c>
      <c r="D20" t="str">
        <f t="shared" ca="1" si="3"/>
        <v xml:space="preserve"> =NORM.S.INV(1-B18)</v>
      </c>
    </row>
    <row r="21" spans="1:9" x14ac:dyDescent="0.25">
      <c r="A21" s="11" t="s">
        <v>23</v>
      </c>
      <c r="B21" s="31">
        <f>B20*B19</f>
        <v>1.8776100003862879</v>
      </c>
      <c r="D21" t="str">
        <f t="shared" ca="1" si="3"/>
        <v xml:space="preserve"> =B20*B19</v>
      </c>
      <c r="H21" t="s">
        <v>26</v>
      </c>
    </row>
    <row r="22" spans="1:9" x14ac:dyDescent="0.25">
      <c r="A22" s="11" t="s">
        <v>190</v>
      </c>
      <c r="B22" s="8">
        <f>B15-B21</f>
        <v>2.0823899996137056</v>
      </c>
      <c r="D22" t="str">
        <f t="shared" ca="1" si="3"/>
        <v xml:space="preserve"> =B15-B21</v>
      </c>
      <c r="H22" t="s">
        <v>25</v>
      </c>
    </row>
    <row r="23" spans="1:9" x14ac:dyDescent="0.25">
      <c r="A23" s="11" t="s">
        <v>191</v>
      </c>
      <c r="B23" s="8">
        <f>B15+B21</f>
        <v>5.8376100003862819</v>
      </c>
      <c r="D23" t="str">
        <f t="shared" ca="1" si="3"/>
        <v xml:space="preserve"> =B15+B21</v>
      </c>
    </row>
    <row r="25" spans="1:9" x14ac:dyDescent="0.25">
      <c r="A25" s="60" t="str">
        <f>"We are "&amp;TEXT(B16,"0%")&amp;" sure that the population difference between the ratings for the two cruise ships is between "&amp;ROUND(B22,2)&amp;" and "&amp;ROUND(B23,2)</f>
        <v>We are 95% sure that the population difference between the ratings for the two cruise ships is between 2.08 and 5.84</v>
      </c>
      <c r="B25" s="61"/>
      <c r="C25" s="61"/>
      <c r="D25" s="61"/>
      <c r="E25" s="61"/>
      <c r="F25" s="61"/>
      <c r="G25" s="61"/>
      <c r="H25" s="61"/>
      <c r="I25" s="62"/>
    </row>
    <row r="26" spans="1:9" x14ac:dyDescent="0.25">
      <c r="A26" s="60" t="str">
        <f>"We are "&amp;TEXT(B16,"0%")&amp;" sure that the population difference in rating is "&amp;ROUND(B15,2)&amp;" with a margin of error of "&amp;ROUND(B21,2)</f>
        <v>We are 95% sure that the population difference in rating is 3.96 with a margin of error of 1.88</v>
      </c>
      <c r="B26" s="61"/>
      <c r="C26" s="61"/>
      <c r="D26" s="61"/>
      <c r="E26" s="61"/>
      <c r="F26" s="61"/>
      <c r="G26" s="61"/>
      <c r="H26" s="61"/>
      <c r="I26" s="6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K37"/>
  <sheetViews>
    <sheetView zoomScale="85" zoomScaleNormal="85" workbookViewId="0">
      <selection activeCell="C28" sqref="C28"/>
    </sheetView>
  </sheetViews>
  <sheetFormatPr defaultRowHeight="15" x14ac:dyDescent="0.25"/>
  <cols>
    <col min="2" max="2" width="49" customWidth="1"/>
    <col min="3" max="4" width="19.140625" customWidth="1"/>
  </cols>
  <sheetData>
    <row r="1" spans="2:6" x14ac:dyDescent="0.25">
      <c r="B1" t="s">
        <v>266</v>
      </c>
      <c r="C1" s="71"/>
      <c r="D1" s="72"/>
    </row>
    <row r="2" spans="2:6" x14ac:dyDescent="0.25">
      <c r="C2" s="83" t="s">
        <v>179</v>
      </c>
      <c r="D2" s="83" t="s">
        <v>180</v>
      </c>
    </row>
    <row r="3" spans="2:6" ht="30" x14ac:dyDescent="0.25">
      <c r="C3" s="74" t="s">
        <v>267</v>
      </c>
      <c r="D3" s="74" t="s">
        <v>268</v>
      </c>
    </row>
    <row r="4" spans="2:6" x14ac:dyDescent="0.25">
      <c r="B4" s="5" t="s">
        <v>149</v>
      </c>
      <c r="C4" s="75">
        <v>56100</v>
      </c>
      <c r="D4" s="75">
        <v>59400</v>
      </c>
    </row>
    <row r="5" spans="2:6" x14ac:dyDescent="0.25">
      <c r="B5" s="5" t="s">
        <v>151</v>
      </c>
      <c r="C5" s="51">
        <v>40</v>
      </c>
      <c r="D5" s="51">
        <v>50</v>
      </c>
    </row>
    <row r="6" spans="2:6" x14ac:dyDescent="0.25">
      <c r="B6" s="5" t="s">
        <v>152</v>
      </c>
      <c r="C6" s="8">
        <f t="shared" ref="C6:D6" si="0">C5-1</f>
        <v>39</v>
      </c>
      <c r="D6" s="8">
        <f t="shared" si="0"/>
        <v>49</v>
      </c>
    </row>
    <row r="7" spans="2:6" x14ac:dyDescent="0.25">
      <c r="B7" s="5" t="s">
        <v>153</v>
      </c>
      <c r="C7" s="75">
        <v>6000</v>
      </c>
      <c r="D7" s="75">
        <v>7000</v>
      </c>
    </row>
    <row r="8" spans="2:6" x14ac:dyDescent="0.25">
      <c r="B8" s="5" t="s">
        <v>154</v>
      </c>
      <c r="C8" s="76">
        <f t="shared" ref="C8:D8" si="1">C7^2</f>
        <v>36000000</v>
      </c>
      <c r="D8" s="76">
        <f t="shared" si="1"/>
        <v>49000000</v>
      </c>
    </row>
    <row r="9" spans="2:6" x14ac:dyDescent="0.25">
      <c r="B9" s="52" t="s">
        <v>155</v>
      </c>
      <c r="C9" s="76">
        <f t="shared" ref="C9:D9" si="2">C8/C5</f>
        <v>900000</v>
      </c>
      <c r="D9" s="76">
        <f t="shared" si="2"/>
        <v>980000</v>
      </c>
    </row>
    <row r="11" spans="2:6" x14ac:dyDescent="0.25">
      <c r="B11" s="6" t="s">
        <v>269</v>
      </c>
      <c r="C11" t="s">
        <v>270</v>
      </c>
    </row>
    <row r="12" spans="2:6" x14ac:dyDescent="0.25">
      <c r="B12" s="6" t="s">
        <v>271</v>
      </c>
      <c r="C12" t="s">
        <v>272</v>
      </c>
    </row>
    <row r="13" spans="2:6" x14ac:dyDescent="0.25">
      <c r="C13" t="s">
        <v>273</v>
      </c>
    </row>
    <row r="15" spans="2:6" ht="18" x14ac:dyDescent="0.35">
      <c r="B15" s="5" t="s">
        <v>274</v>
      </c>
      <c r="C15" s="77">
        <f>C4-D4</f>
        <v>-3300</v>
      </c>
      <c r="D15" s="3" t="s">
        <v>275</v>
      </c>
    </row>
    <row r="16" spans="2:6" ht="18" x14ac:dyDescent="0.35">
      <c r="B16" s="5" t="s">
        <v>276</v>
      </c>
      <c r="C16" s="3">
        <v>0</v>
      </c>
      <c r="D16" s="3" t="s">
        <v>277</v>
      </c>
    </row>
    <row r="18" spans="1:10" x14ac:dyDescent="0.25">
      <c r="B18" s="78" t="s">
        <v>123</v>
      </c>
    </row>
    <row r="19" spans="1:10" ht="18" x14ac:dyDescent="0.35">
      <c r="A19" s="12" t="s">
        <v>29</v>
      </c>
      <c r="B19" s="54" t="s">
        <v>278</v>
      </c>
      <c r="C19" s="3" t="s">
        <v>59</v>
      </c>
      <c r="D19" s="3">
        <f t="shared" ref="D19:D20" si="3">$C$16</f>
        <v>0</v>
      </c>
    </row>
    <row r="20" spans="1:10" ht="18" x14ac:dyDescent="0.35">
      <c r="B20" s="5" t="s">
        <v>279</v>
      </c>
      <c r="C20" s="3" t="s">
        <v>58</v>
      </c>
      <c r="D20" s="3">
        <f t="shared" si="3"/>
        <v>0</v>
      </c>
    </row>
    <row r="22" spans="1:10" x14ac:dyDescent="0.25">
      <c r="B22" s="79" t="s">
        <v>117</v>
      </c>
    </row>
    <row r="23" spans="1:10" x14ac:dyDescent="0.25">
      <c r="B23" s="5" t="s">
        <v>13</v>
      </c>
      <c r="C23" s="3">
        <v>0.05</v>
      </c>
    </row>
    <row r="25" spans="1:10" x14ac:dyDescent="0.25">
      <c r="A25" s="12" t="s">
        <v>30</v>
      </c>
      <c r="B25" s="78" t="s">
        <v>118</v>
      </c>
    </row>
    <row r="26" spans="1:10" ht="18" x14ac:dyDescent="0.35">
      <c r="B26" s="5" t="s">
        <v>280</v>
      </c>
      <c r="C26" s="77">
        <f>SQRT(SUM(C9:D9))</f>
        <v>1371.1309200802089</v>
      </c>
      <c r="D26" t="str">
        <f ca="1">IF(_xlfn.ISFORMULA(C26)," "&amp;_xlfn.FORMULATEXT(C26),"")</f>
        <v xml:space="preserve"> =SQRT(SUM(C9:D9))</v>
      </c>
      <c r="F26" t="s">
        <v>159</v>
      </c>
      <c r="J26" t="s">
        <v>160</v>
      </c>
    </row>
    <row r="27" spans="1:10" x14ac:dyDescent="0.25">
      <c r="B27" s="5" t="s">
        <v>281</v>
      </c>
      <c r="C27" s="19">
        <f>(C15-C16)/C26</f>
        <v>-2.4067723597152599</v>
      </c>
      <c r="D27" t="str">
        <f ca="1">IF(_xlfn.ISFORMULA(C27)," "&amp;_xlfn.FORMULATEXT(C27),"")</f>
        <v xml:space="preserve"> =(C15-C16)/C26</v>
      </c>
      <c r="F27" t="s">
        <v>282</v>
      </c>
    </row>
    <row r="28" spans="1:10" x14ac:dyDescent="0.25">
      <c r="B28" s="5" t="s">
        <v>283</v>
      </c>
      <c r="C28" s="19">
        <f>SUM(C9:D9)^2/SUM(C9^2/C6,D9^2/D6)</f>
        <v>87.551829268292678</v>
      </c>
      <c r="D28" t="str">
        <f ca="1">IF(_xlfn.ISFORMULA(C28)," "&amp;_xlfn.FORMULATEXT(C28),"")</f>
        <v xml:space="preserve"> =SUM(C9:D9)^2/SUM(C9^2/C6,D9^2/D6)</v>
      </c>
    </row>
    <row r="29" spans="1:10" ht="18" x14ac:dyDescent="0.35">
      <c r="D29" t="s">
        <v>284</v>
      </c>
    </row>
    <row r="30" spans="1:10" x14ac:dyDescent="0.25">
      <c r="A30" s="12" t="s">
        <v>31</v>
      </c>
      <c r="B30" s="78" t="s">
        <v>122</v>
      </c>
    </row>
    <row r="31" spans="1:10" x14ac:dyDescent="0.25">
      <c r="B31" s="6" t="s">
        <v>70</v>
      </c>
      <c r="C31" s="8">
        <f>_xlfn.T.INV(C23,C28)</f>
        <v>-1.662557349412876</v>
      </c>
    </row>
    <row r="32" spans="1:10" x14ac:dyDescent="0.25">
      <c r="B32" s="26" t="s">
        <v>285</v>
      </c>
      <c r="C32" s="39"/>
      <c r="D32" s="39"/>
      <c r="E32" s="39"/>
      <c r="F32" s="27"/>
    </row>
    <row r="33" spans="1:11" x14ac:dyDescent="0.25">
      <c r="B33" s="6" t="s">
        <v>129</v>
      </c>
      <c r="C33" s="8">
        <f>_xlfn.T.DIST(C27,C28,1)</f>
        <v>9.1046168147885641E-3</v>
      </c>
    </row>
    <row r="34" spans="1:11" x14ac:dyDescent="0.25">
      <c r="B34" s="26" t="s">
        <v>286</v>
      </c>
      <c r="C34" s="39"/>
      <c r="D34" s="39"/>
      <c r="E34" s="39"/>
      <c r="F34" s="27"/>
    </row>
    <row r="36" spans="1:11" x14ac:dyDescent="0.25">
      <c r="A36" s="12" t="s">
        <v>287</v>
      </c>
      <c r="B36" s="78" t="s">
        <v>288</v>
      </c>
    </row>
    <row r="37" spans="1:11" x14ac:dyDescent="0.25">
      <c r="B37" s="67" t="s">
        <v>289</v>
      </c>
      <c r="C37" s="68"/>
      <c r="D37" s="68"/>
      <c r="E37" s="68"/>
      <c r="F37" s="68"/>
      <c r="G37" s="68"/>
      <c r="H37" s="68"/>
      <c r="I37" s="68"/>
      <c r="J37" s="68"/>
      <c r="K37" s="69"/>
    </row>
  </sheetData>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M31"/>
  <sheetViews>
    <sheetView zoomScale="88" zoomScaleNormal="88" workbookViewId="0">
      <selection activeCell="F12" sqref="F12"/>
    </sheetView>
  </sheetViews>
  <sheetFormatPr defaultRowHeight="15" x14ac:dyDescent="0.25"/>
  <cols>
    <col min="1" max="2" width="17.85546875" customWidth="1"/>
    <col min="5" max="5" width="26.28515625" customWidth="1"/>
    <col min="6" max="6" width="12" customWidth="1"/>
    <col min="7" max="7" width="13.140625" customWidth="1"/>
  </cols>
  <sheetData>
    <row r="1" spans="1:9" ht="30" x14ac:dyDescent="0.25">
      <c r="A1" s="11" t="s">
        <v>290</v>
      </c>
      <c r="B1" s="11" t="s">
        <v>291</v>
      </c>
      <c r="E1" t="s">
        <v>292</v>
      </c>
    </row>
    <row r="2" spans="1:9" x14ac:dyDescent="0.25">
      <c r="A2" s="3">
        <v>485</v>
      </c>
      <c r="B2" s="3">
        <v>442</v>
      </c>
      <c r="E2" t="s">
        <v>293</v>
      </c>
    </row>
    <row r="3" spans="1:9" x14ac:dyDescent="0.25">
      <c r="A3" s="3">
        <v>534</v>
      </c>
      <c r="B3" s="3">
        <v>580</v>
      </c>
    </row>
    <row r="4" spans="1:9" ht="18" x14ac:dyDescent="0.35">
      <c r="A4" s="3">
        <v>650</v>
      </c>
      <c r="B4" s="3">
        <v>479</v>
      </c>
      <c r="E4" s="53" t="s">
        <v>294</v>
      </c>
      <c r="F4" s="80"/>
      <c r="G4" s="54"/>
      <c r="H4" s="3">
        <v>0</v>
      </c>
    </row>
    <row r="5" spans="1:9" x14ac:dyDescent="0.25">
      <c r="A5" s="3">
        <v>554</v>
      </c>
      <c r="B5" s="3">
        <v>486</v>
      </c>
    </row>
    <row r="6" spans="1:9" x14ac:dyDescent="0.25">
      <c r="A6" s="3">
        <v>550</v>
      </c>
      <c r="B6" s="3">
        <v>528</v>
      </c>
    </row>
    <row r="7" spans="1:9" x14ac:dyDescent="0.25">
      <c r="A7" s="3">
        <v>572</v>
      </c>
      <c r="B7" s="3">
        <v>524</v>
      </c>
    </row>
    <row r="8" spans="1:9" ht="18" x14ac:dyDescent="0.35">
      <c r="A8" s="3">
        <v>497</v>
      </c>
      <c r="B8" s="3">
        <v>492</v>
      </c>
      <c r="D8" s="30" t="s">
        <v>29</v>
      </c>
      <c r="E8" s="5" t="s">
        <v>278</v>
      </c>
      <c r="F8" s="3" t="s">
        <v>295</v>
      </c>
      <c r="G8" s="3">
        <f t="shared" ref="G8:G9" si="0">$H$4</f>
        <v>0</v>
      </c>
    </row>
    <row r="9" spans="1:9" ht="18" x14ac:dyDescent="0.35">
      <c r="A9" s="3">
        <v>592</v>
      </c>
      <c r="B9" s="3">
        <v>478</v>
      </c>
      <c r="E9" s="5" t="s">
        <v>279</v>
      </c>
      <c r="F9" s="3" t="s">
        <v>296</v>
      </c>
      <c r="G9" s="3">
        <f t="shared" si="0"/>
        <v>0</v>
      </c>
    </row>
    <row r="10" spans="1:9" x14ac:dyDescent="0.25">
      <c r="A10" s="3">
        <v>487</v>
      </c>
      <c r="B10" s="3">
        <v>425</v>
      </c>
    </row>
    <row r="11" spans="1:9" x14ac:dyDescent="0.25">
      <c r="A11" s="3">
        <v>533</v>
      </c>
      <c r="B11" s="3">
        <v>485</v>
      </c>
      <c r="D11" s="30" t="s">
        <v>30</v>
      </c>
      <c r="E11" s="5" t="s">
        <v>297</v>
      </c>
      <c r="F11" s="31">
        <f>I18-J18</f>
        <v>38</v>
      </c>
    </row>
    <row r="12" spans="1:9" x14ac:dyDescent="0.25">
      <c r="A12" s="3">
        <v>526</v>
      </c>
      <c r="B12" s="3">
        <v>390</v>
      </c>
      <c r="E12" s="5" t="s">
        <v>13</v>
      </c>
      <c r="F12" s="81">
        <v>0.05</v>
      </c>
    </row>
    <row r="13" spans="1:9" x14ac:dyDescent="0.25">
      <c r="A13" s="3">
        <v>410</v>
      </c>
      <c r="B13" s="3">
        <v>535</v>
      </c>
    </row>
    <row r="14" spans="1:9" x14ac:dyDescent="0.25">
      <c r="A14" s="3">
        <v>515</v>
      </c>
    </row>
    <row r="15" spans="1:9" x14ac:dyDescent="0.25">
      <c r="A15" s="3">
        <v>578</v>
      </c>
      <c r="E15" t="s">
        <v>298</v>
      </c>
    </row>
    <row r="16" spans="1:9" ht="15.75" thickBot="1" x14ac:dyDescent="0.3">
      <c r="A16" s="3">
        <v>448</v>
      </c>
    </row>
    <row r="17" spans="1:13" x14ac:dyDescent="0.25">
      <c r="A17" s="3">
        <v>469</v>
      </c>
      <c r="E17" s="35"/>
      <c r="F17" s="35" t="s">
        <v>290</v>
      </c>
      <c r="G17" s="35" t="s">
        <v>291</v>
      </c>
      <c r="I17" s="1" t="s">
        <v>299</v>
      </c>
    </row>
    <row r="18" spans="1:13" x14ac:dyDescent="0.25">
      <c r="E18" s="33" t="s">
        <v>103</v>
      </c>
      <c r="F18" s="33">
        <v>525</v>
      </c>
      <c r="G18" s="33">
        <v>487</v>
      </c>
      <c r="I18" s="8">
        <f>AVERAGE(A:A)</f>
        <v>525</v>
      </c>
      <c r="J18" s="8">
        <f>AVERAGE(B:B)</f>
        <v>487</v>
      </c>
    </row>
    <row r="19" spans="1:13" x14ac:dyDescent="0.25">
      <c r="E19" s="33" t="s">
        <v>300</v>
      </c>
      <c r="F19" s="33">
        <v>3530.8</v>
      </c>
      <c r="G19" s="33">
        <v>2677.818181818182</v>
      </c>
      <c r="I19" s="8">
        <f>_xlfn.VAR.S(A:A)</f>
        <v>3530.8</v>
      </c>
      <c r="J19" s="8">
        <f>_xlfn.VAR.S(B:B)</f>
        <v>2677.818181818182</v>
      </c>
    </row>
    <row r="20" spans="1:13" x14ac:dyDescent="0.25">
      <c r="E20" s="33" t="s">
        <v>105</v>
      </c>
      <c r="F20" s="33">
        <v>16</v>
      </c>
      <c r="G20" s="33">
        <v>12</v>
      </c>
      <c r="I20" s="8">
        <f>COUNT(A:A)</f>
        <v>16</v>
      </c>
      <c r="J20" s="8">
        <f>COUNT(B:B)</f>
        <v>12</v>
      </c>
    </row>
    <row r="21" spans="1:13" x14ac:dyDescent="0.25">
      <c r="E21" s="33" t="s">
        <v>106</v>
      </c>
      <c r="F21" s="33">
        <v>0</v>
      </c>
      <c r="G21" s="33"/>
    </row>
    <row r="22" spans="1:13" x14ac:dyDescent="0.25">
      <c r="E22" s="33" t="s">
        <v>301</v>
      </c>
      <c r="F22" s="33">
        <v>25</v>
      </c>
      <c r="G22" s="33"/>
      <c r="I22" s="8">
        <f>SUMPRODUCT(F19:G19/F20:G20)^2/SUM((F19/F20)^2/(F20-1),(G19/G20)^2/(G20-1))</f>
        <v>25.340319668665799</v>
      </c>
      <c r="J22" t="str">
        <f ca="1">IF(_xlfn.ISFORMULA(I22)," "&amp;_xlfn.FORMULATEXT(I22),"")</f>
        <v xml:space="preserve"> =SUMPRODUCT(F19:G19/F20:G20)^2/SUM((F19/F20)^2/(F20-1),(G19/G20)^2/(G20-1))</v>
      </c>
    </row>
    <row r="23" spans="1:13" x14ac:dyDescent="0.25">
      <c r="E23" s="33" t="s">
        <v>302</v>
      </c>
      <c r="F23" s="33">
        <v>1.8037526179690591</v>
      </c>
      <c r="G23" s="33"/>
    </row>
    <row r="24" spans="1:13" x14ac:dyDescent="0.25">
      <c r="E24" s="33" t="s">
        <v>303</v>
      </c>
      <c r="F24" s="33">
        <v>4.1667372188429856E-2</v>
      </c>
      <c r="G24" s="33"/>
      <c r="I24" s="8">
        <f>1-_xlfn.T.DIST(F23,F22,1)</f>
        <v>4.1667372188429863E-2</v>
      </c>
      <c r="J24" t="str">
        <f ca="1">IF(_xlfn.ISFORMULA(I24)," "&amp;_xlfn.FORMULATEXT(I24),"")</f>
        <v xml:space="preserve"> =1-T.DIST(F23,F22,1)</v>
      </c>
    </row>
    <row r="25" spans="1:13" x14ac:dyDescent="0.25">
      <c r="E25" s="33" t="s">
        <v>304</v>
      </c>
      <c r="F25" s="33">
        <v>1.7081407612518986</v>
      </c>
      <c r="G25" s="33"/>
      <c r="I25" s="82">
        <f>_xlfn.T.INV(1-F12,F22)</f>
        <v>1.7081407612518986</v>
      </c>
      <c r="J25" t="str">
        <f ca="1">IF(_xlfn.ISFORMULA(I25)," "&amp;_xlfn.FORMULATEXT(I25),"")</f>
        <v xml:space="preserve"> =T.INV(1-F12,F22)</v>
      </c>
    </row>
    <row r="26" spans="1:13" x14ac:dyDescent="0.25">
      <c r="D26" s="12" t="s">
        <v>31</v>
      </c>
      <c r="E26" s="33" t="s">
        <v>305</v>
      </c>
      <c r="F26" s="33">
        <v>8.3334744376859712E-2</v>
      </c>
      <c r="G26" s="33"/>
    </row>
    <row r="27" spans="1:13" ht="15.75" thickBot="1" x14ac:dyDescent="0.3">
      <c r="E27" s="34" t="s">
        <v>306</v>
      </c>
      <c r="F27" s="34">
        <v>2.0595385527532977</v>
      </c>
      <c r="G27" s="34"/>
    </row>
    <row r="30" spans="1:13" x14ac:dyDescent="0.25">
      <c r="D30" s="30" t="s">
        <v>287</v>
      </c>
      <c r="E30" s="41" t="s">
        <v>307</v>
      </c>
      <c r="F30" s="42"/>
      <c r="G30" s="42"/>
      <c r="H30" s="42"/>
      <c r="I30" s="42"/>
      <c r="J30" s="42"/>
      <c r="K30" s="42"/>
      <c r="L30" s="42"/>
      <c r="M30" s="43"/>
    </row>
    <row r="31" spans="1:13" x14ac:dyDescent="0.25">
      <c r="E31" s="47" t="s">
        <v>308</v>
      </c>
      <c r="F31" s="48"/>
      <c r="G31" s="48"/>
      <c r="H31" s="48"/>
      <c r="I31" s="48"/>
      <c r="J31" s="48"/>
      <c r="K31" s="48"/>
      <c r="L31" s="48"/>
      <c r="M31" s="49"/>
    </row>
  </sheetData>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O48"/>
  <sheetViews>
    <sheetView zoomScale="70" zoomScaleNormal="70" workbookViewId="0">
      <selection activeCell="F24" sqref="F24"/>
    </sheetView>
  </sheetViews>
  <sheetFormatPr defaultRowHeight="15" x14ac:dyDescent="0.25"/>
  <cols>
    <col min="1" max="2" width="18.140625" customWidth="1"/>
    <col min="4" max="5" width="26.140625" customWidth="1"/>
    <col min="6" max="6" width="18.85546875" customWidth="1"/>
  </cols>
  <sheetData>
    <row r="1" spans="1:8" ht="45" x14ac:dyDescent="0.25">
      <c r="A1" s="7" t="s">
        <v>309</v>
      </c>
      <c r="B1" s="7" t="s">
        <v>310</v>
      </c>
      <c r="D1" t="s">
        <v>311</v>
      </c>
    </row>
    <row r="2" spans="1:8" x14ac:dyDescent="0.25">
      <c r="A2" s="3">
        <v>34</v>
      </c>
      <c r="B2" s="3">
        <v>45</v>
      </c>
      <c r="E2" s="58" t="s">
        <v>179</v>
      </c>
      <c r="F2" s="58" t="s">
        <v>180</v>
      </c>
    </row>
    <row r="3" spans="1:8" ht="30" x14ac:dyDescent="0.25">
      <c r="A3" s="3">
        <v>59</v>
      </c>
      <c r="B3" s="3">
        <v>64</v>
      </c>
      <c r="E3" s="7" t="s">
        <v>312</v>
      </c>
      <c r="F3" s="7" t="s">
        <v>313</v>
      </c>
    </row>
    <row r="4" spans="1:8" x14ac:dyDescent="0.25">
      <c r="A4" s="3">
        <v>43</v>
      </c>
      <c r="B4" s="3">
        <v>42</v>
      </c>
      <c r="D4" s="5" t="s">
        <v>218</v>
      </c>
      <c r="E4" s="8">
        <f t="shared" ref="E4:F4" si="0">AVERAGE(A:A)</f>
        <v>50.6</v>
      </c>
      <c r="F4" s="8">
        <f t="shared" si="0"/>
        <v>52.8</v>
      </c>
    </row>
    <row r="5" spans="1:8" x14ac:dyDescent="0.25">
      <c r="A5" s="3">
        <v>30</v>
      </c>
      <c r="B5" s="3">
        <v>33</v>
      </c>
      <c r="D5" s="5" t="s">
        <v>196</v>
      </c>
      <c r="E5" s="8">
        <f t="shared" ref="E5:F5" si="1">COUNT(A:A)</f>
        <v>25</v>
      </c>
      <c r="F5" s="8">
        <f t="shared" si="1"/>
        <v>20</v>
      </c>
    </row>
    <row r="6" spans="1:8" x14ac:dyDescent="0.25">
      <c r="A6" s="3">
        <v>3</v>
      </c>
      <c r="B6" s="3">
        <v>66</v>
      </c>
      <c r="D6" s="5" t="s">
        <v>314</v>
      </c>
      <c r="E6" s="8">
        <f t="shared" ref="E6:F6" si="2">E5-1</f>
        <v>24</v>
      </c>
      <c r="F6" s="8">
        <f t="shared" si="2"/>
        <v>19</v>
      </c>
    </row>
    <row r="7" spans="1:8" x14ac:dyDescent="0.25">
      <c r="A7" s="3">
        <v>32</v>
      </c>
      <c r="B7" s="3">
        <v>105</v>
      </c>
      <c r="D7" s="5" t="s">
        <v>315</v>
      </c>
      <c r="E7" s="8">
        <f t="shared" ref="E7:F7" si="3">_xlfn.VAR.S(A:A)</f>
        <v>705.75</v>
      </c>
      <c r="F7" s="8">
        <f t="shared" si="3"/>
        <v>404.37894736842088</v>
      </c>
    </row>
    <row r="8" spans="1:8" x14ac:dyDescent="0.25">
      <c r="A8" s="3">
        <v>42</v>
      </c>
      <c r="B8" s="3">
        <v>45</v>
      </c>
      <c r="D8" s="5" t="s">
        <v>316</v>
      </c>
      <c r="E8" s="8">
        <f t="shared" ref="E8:F8" si="4">E7/E5</f>
        <v>28.23</v>
      </c>
      <c r="F8" s="8">
        <f t="shared" si="4"/>
        <v>20.218947368421045</v>
      </c>
    </row>
    <row r="9" spans="1:8" x14ac:dyDescent="0.25">
      <c r="A9" s="3">
        <v>85</v>
      </c>
      <c r="B9" s="3">
        <v>28</v>
      </c>
    </row>
    <row r="10" spans="1:8" x14ac:dyDescent="0.25">
      <c r="A10" s="3">
        <v>30</v>
      </c>
      <c r="B10" s="3">
        <v>38</v>
      </c>
      <c r="D10" s="53" t="s">
        <v>317</v>
      </c>
      <c r="E10" s="54"/>
      <c r="F10" s="8">
        <f>E4-F4</f>
        <v>-2.1999999999999957</v>
      </c>
    </row>
    <row r="11" spans="1:8" x14ac:dyDescent="0.25">
      <c r="A11" s="3">
        <v>48</v>
      </c>
      <c r="B11" s="3">
        <v>85</v>
      </c>
      <c r="D11" s="53" t="s">
        <v>318</v>
      </c>
      <c r="E11" s="54"/>
      <c r="F11" s="51">
        <v>0</v>
      </c>
    </row>
    <row r="12" spans="1:8" x14ac:dyDescent="0.25">
      <c r="A12" s="3">
        <v>110</v>
      </c>
      <c r="B12" s="3">
        <v>75</v>
      </c>
    </row>
    <row r="13" spans="1:8" x14ac:dyDescent="0.25">
      <c r="A13" s="3">
        <v>50</v>
      </c>
      <c r="B13" s="3">
        <v>45</v>
      </c>
      <c r="D13" s="78" t="s">
        <v>123</v>
      </c>
    </row>
    <row r="14" spans="1:8" x14ac:dyDescent="0.25">
      <c r="A14" s="3">
        <v>10</v>
      </c>
      <c r="B14" s="3">
        <v>33</v>
      </c>
      <c r="D14" s="5" t="s">
        <v>319</v>
      </c>
      <c r="E14" s="3" t="s">
        <v>90</v>
      </c>
      <c r="F14" s="3">
        <f t="shared" ref="F14:F15" si="5">$F$11</f>
        <v>0</v>
      </c>
    </row>
    <row r="15" spans="1:8" x14ac:dyDescent="0.25">
      <c r="A15" s="3">
        <v>26</v>
      </c>
      <c r="B15" s="3">
        <v>50</v>
      </c>
      <c r="D15" s="5" t="s">
        <v>320</v>
      </c>
      <c r="E15" s="3" t="s">
        <v>91</v>
      </c>
      <c r="F15" s="3">
        <f t="shared" si="5"/>
        <v>0</v>
      </c>
    </row>
    <row r="16" spans="1:8" x14ac:dyDescent="0.25">
      <c r="A16" s="3">
        <v>70</v>
      </c>
      <c r="B16" s="3">
        <v>63</v>
      </c>
    </row>
    <row r="17" spans="1:15" x14ac:dyDescent="0.25">
      <c r="A17" s="3">
        <v>52</v>
      </c>
      <c r="B17" s="3">
        <v>42</v>
      </c>
      <c r="D17" s="79" t="s">
        <v>117</v>
      </c>
    </row>
    <row r="18" spans="1:15" x14ac:dyDescent="0.25">
      <c r="A18" s="3">
        <v>83</v>
      </c>
      <c r="B18" s="3">
        <v>35</v>
      </c>
      <c r="D18" s="53" t="s">
        <v>222</v>
      </c>
      <c r="E18" s="54"/>
      <c r="F18" s="51">
        <v>0.05</v>
      </c>
    </row>
    <row r="19" spans="1:15" x14ac:dyDescent="0.25">
      <c r="A19" s="3">
        <v>78</v>
      </c>
      <c r="B19" s="3">
        <v>33</v>
      </c>
      <c r="D19" s="53" t="s">
        <v>221</v>
      </c>
      <c r="E19" s="54"/>
      <c r="F19" s="8">
        <f>F18/2</f>
        <v>2.5000000000000001E-2</v>
      </c>
    </row>
    <row r="20" spans="1:15" x14ac:dyDescent="0.25">
      <c r="A20" s="3">
        <v>27</v>
      </c>
      <c r="B20" s="3">
        <v>64</v>
      </c>
    </row>
    <row r="21" spans="1:15" x14ac:dyDescent="0.25">
      <c r="A21" s="3">
        <v>70</v>
      </c>
      <c r="B21" s="3">
        <v>65</v>
      </c>
      <c r="D21" s="78" t="s">
        <v>118</v>
      </c>
    </row>
    <row r="22" spans="1:15" ht="18" x14ac:dyDescent="0.35">
      <c r="A22" s="3">
        <v>27</v>
      </c>
      <c r="D22" s="53" t="s">
        <v>321</v>
      </c>
      <c r="E22" s="54"/>
      <c r="F22" s="8">
        <f>SQRT(SUM(E8:F8))</f>
        <v>6.9605278081781305</v>
      </c>
      <c r="G22" t="str">
        <f ca="1">IF(_xlfn.ISFORMULA(F22)," "&amp;_xlfn.FORMULATEXT(F22),"")</f>
        <v xml:space="preserve"> =SQRT(SUM(E8:F8))</v>
      </c>
      <c r="I22" t="s">
        <v>159</v>
      </c>
      <c r="M22" t="s">
        <v>160</v>
      </c>
    </row>
    <row r="23" spans="1:15" x14ac:dyDescent="0.25">
      <c r="A23" s="3">
        <v>90</v>
      </c>
      <c r="D23" s="5" t="s">
        <v>281</v>
      </c>
      <c r="E23" s="54"/>
      <c r="F23" s="8">
        <f>(F10-F11)/F22</f>
        <v>-0.31606798516272722</v>
      </c>
      <c r="G23" t="str">
        <f ca="1">IF(_xlfn.ISFORMULA(F23),_xlfn.FORMULATEXT(F23),"")</f>
        <v>=(F10-F11)/F22</v>
      </c>
      <c r="I23" t="s">
        <v>282</v>
      </c>
    </row>
    <row r="24" spans="1:15" x14ac:dyDescent="0.25">
      <c r="A24" s="3">
        <v>38</v>
      </c>
      <c r="D24" s="5" t="s">
        <v>283</v>
      </c>
      <c r="E24" s="54"/>
      <c r="F24" s="8">
        <f>SUM(E8:F8)^2/SUM(E8^2/E6,F8^2/F6)</f>
        <v>42.895292617606124</v>
      </c>
      <c r="G24" t="str">
        <f ca="1">IF(_xlfn.ISFORMULA(F24)," "&amp;_xlfn.FORMULATEXT(F24),"")</f>
        <v xml:space="preserve"> =SUM(E8:F8)^2/SUM(E8^2/E6,F8^2/F6)</v>
      </c>
    </row>
    <row r="25" spans="1:15" ht="18" x14ac:dyDescent="0.35">
      <c r="A25" s="3">
        <v>52</v>
      </c>
      <c r="G25" t="s">
        <v>284</v>
      </c>
    </row>
    <row r="26" spans="1:15" x14ac:dyDescent="0.25">
      <c r="A26" s="3">
        <v>76</v>
      </c>
      <c r="D26" s="78" t="s">
        <v>122</v>
      </c>
    </row>
    <row r="27" spans="1:15" x14ac:dyDescent="0.25">
      <c r="D27" s="6" t="s">
        <v>70</v>
      </c>
      <c r="E27" s="8">
        <f>_xlfn.T.INV(1-F19,F24)</f>
        <v>2.0180817028184439</v>
      </c>
      <c r="G27" t="str">
        <f ca="1">IF(_xlfn.ISFORMULA(E27)," "&amp;_xlfn.FORMULATEXT(E27),"")</f>
        <v xml:space="preserve"> =T.INV(1-F19,F24)</v>
      </c>
      <c r="J27" s="8">
        <f>_xlfn.T.INV.2T(F18,F24)</f>
        <v>2.0180817028184461</v>
      </c>
      <c r="L27" t="str">
        <f ca="1">IF(_xlfn.ISFORMULA(J27)," "&amp;_xlfn.FORMULATEXT(J27),"")</f>
        <v xml:space="preserve"> =T.INV.2T(F18,F24)</v>
      </c>
    </row>
    <row r="28" spans="1:15" x14ac:dyDescent="0.25">
      <c r="D28" s="26" t="s">
        <v>285</v>
      </c>
      <c r="E28" s="39"/>
      <c r="F28" s="39"/>
      <c r="G28" s="39"/>
      <c r="H28" s="27"/>
    </row>
    <row r="29" spans="1:15" x14ac:dyDescent="0.25">
      <c r="D29" s="6" t="s">
        <v>129</v>
      </c>
      <c r="E29" s="8">
        <f>_xlfn.T.DIST(F23,F24,1)*2</f>
        <v>0.75351634713961035</v>
      </c>
      <c r="G29" t="str">
        <f ca="1">IF(_xlfn.ISFORMULA(E29)," "&amp;_xlfn.FORMULATEXT(E29),"")</f>
        <v xml:space="preserve"> =T.DIST(F23,F24,1)*2</v>
      </c>
      <c r="J29" s="8">
        <f>_xlfn.T.DIST.2T(ABS(F23),F24)</f>
        <v>0.75351634713961035</v>
      </c>
      <c r="L29" t="str">
        <f ca="1">IF(_xlfn.ISFORMULA(J29)," "&amp;_xlfn.FORMULATEXT(J29),"")</f>
        <v xml:space="preserve"> =T.DIST.2T(ABS(F23),F24)</v>
      </c>
      <c r="O29" t="s">
        <v>322</v>
      </c>
    </row>
    <row r="30" spans="1:15" x14ac:dyDescent="0.25">
      <c r="D30" s="26" t="s">
        <v>286</v>
      </c>
      <c r="E30" s="39"/>
      <c r="F30" s="39"/>
      <c r="G30" s="39"/>
      <c r="H30" s="27"/>
    </row>
    <row r="31" spans="1:15" x14ac:dyDescent="0.25">
      <c r="D31" s="78" t="s">
        <v>288</v>
      </c>
    </row>
    <row r="32" spans="1:15" x14ac:dyDescent="0.25">
      <c r="D32" s="41" t="s">
        <v>323</v>
      </c>
      <c r="E32" s="42"/>
      <c r="F32" s="42"/>
      <c r="G32" s="42"/>
      <c r="H32" s="42"/>
      <c r="I32" s="42"/>
      <c r="J32" s="42"/>
      <c r="K32" s="42"/>
      <c r="L32" s="43"/>
    </row>
    <row r="33" spans="4:12" x14ac:dyDescent="0.25">
      <c r="D33" s="47" t="s">
        <v>324</v>
      </c>
      <c r="E33" s="48"/>
      <c r="F33" s="48"/>
      <c r="G33" s="48"/>
      <c r="H33" s="48"/>
      <c r="I33" s="48"/>
      <c r="J33" s="48"/>
      <c r="K33" s="48"/>
      <c r="L33" s="49"/>
    </row>
    <row r="36" spans="4:12" x14ac:dyDescent="0.25">
      <c r="D36" t="s">
        <v>298</v>
      </c>
    </row>
    <row r="37" spans="4:12" ht="15.75" thickBot="1" x14ac:dyDescent="0.3"/>
    <row r="38" spans="4:12" x14ac:dyDescent="0.25">
      <c r="D38" s="35"/>
      <c r="E38" s="35" t="s">
        <v>309</v>
      </c>
      <c r="F38" s="35" t="s">
        <v>310</v>
      </c>
    </row>
    <row r="39" spans="4:12" x14ac:dyDescent="0.25">
      <c r="D39" s="33" t="s">
        <v>103</v>
      </c>
      <c r="E39" s="33">
        <v>50.6</v>
      </c>
      <c r="F39" s="33">
        <v>52.8</v>
      </c>
    </row>
    <row r="40" spans="4:12" x14ac:dyDescent="0.25">
      <c r="D40" s="33" t="s">
        <v>300</v>
      </c>
      <c r="E40" s="33">
        <v>705.75</v>
      </c>
      <c r="F40" s="33">
        <v>404.37894736842088</v>
      </c>
    </row>
    <row r="41" spans="4:12" x14ac:dyDescent="0.25">
      <c r="D41" s="33" t="s">
        <v>105</v>
      </c>
      <c r="E41" s="33">
        <v>25</v>
      </c>
      <c r="F41" s="33">
        <v>20</v>
      </c>
    </row>
    <row r="42" spans="4:12" x14ac:dyDescent="0.25">
      <c r="D42" s="33" t="s">
        <v>106</v>
      </c>
      <c r="E42" s="33">
        <v>0</v>
      </c>
      <c r="F42" s="33"/>
    </row>
    <row r="43" spans="4:12" x14ac:dyDescent="0.25">
      <c r="D43" s="33" t="s">
        <v>301</v>
      </c>
      <c r="E43" s="33">
        <v>43</v>
      </c>
      <c r="F43" s="33"/>
    </row>
    <row r="44" spans="4:12" x14ac:dyDescent="0.25">
      <c r="D44" s="33" t="s">
        <v>302</v>
      </c>
      <c r="E44" s="33">
        <v>-0.31606798516272722</v>
      </c>
      <c r="F44" s="33"/>
    </row>
    <row r="45" spans="4:12" x14ac:dyDescent="0.25">
      <c r="D45" s="33" t="s">
        <v>303</v>
      </c>
      <c r="E45" s="33">
        <v>0.37674003099863473</v>
      </c>
      <c r="F45" s="33"/>
    </row>
    <row r="46" spans="4:12" x14ac:dyDescent="0.25">
      <c r="D46" s="33" t="s">
        <v>304</v>
      </c>
      <c r="E46" s="33">
        <v>1.6810707032025196</v>
      </c>
      <c r="F46" s="33"/>
    </row>
    <row r="47" spans="4:12" x14ac:dyDescent="0.25">
      <c r="D47" s="33" t="s">
        <v>305</v>
      </c>
      <c r="E47" s="33">
        <v>0.75348006199726947</v>
      </c>
      <c r="F47" s="33"/>
    </row>
    <row r="48" spans="4:12" ht="15.75" thickBot="1" x14ac:dyDescent="0.3">
      <c r="D48" s="34" t="s">
        <v>306</v>
      </c>
      <c r="E48" s="34">
        <v>2.0166921992278248</v>
      </c>
      <c r="F48" s="34"/>
    </row>
  </sheetData>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O44"/>
  <sheetViews>
    <sheetView topLeftCell="E1" zoomScale="70" zoomScaleNormal="70" workbookViewId="0">
      <selection activeCell="G16" sqref="G16"/>
    </sheetView>
  </sheetViews>
  <sheetFormatPr defaultRowHeight="15" x14ac:dyDescent="0.25"/>
  <cols>
    <col min="1" max="1" width="9.85546875" bestFit="1" customWidth="1"/>
    <col min="4" max="4" width="13" customWidth="1"/>
    <col min="6" max="6" width="38.5703125" customWidth="1"/>
    <col min="8" max="8" width="22" customWidth="1"/>
  </cols>
  <sheetData>
    <row r="1" spans="1:8" x14ac:dyDescent="0.25">
      <c r="B1" s="26" t="s">
        <v>326</v>
      </c>
      <c r="C1" s="27"/>
    </row>
    <row r="2" spans="1:8" x14ac:dyDescent="0.25">
      <c r="A2" s="11" t="s">
        <v>325</v>
      </c>
      <c r="B2" s="11" t="s">
        <v>327</v>
      </c>
      <c r="C2" s="11" t="s">
        <v>328</v>
      </c>
      <c r="D2" s="11" t="s">
        <v>338</v>
      </c>
      <c r="F2" s="1" t="s">
        <v>123</v>
      </c>
    </row>
    <row r="3" spans="1:8" ht="24" x14ac:dyDescent="0.45">
      <c r="A3" s="3">
        <v>1</v>
      </c>
      <c r="B3" s="3">
        <v>6</v>
      </c>
      <c r="C3" s="3">
        <v>5</v>
      </c>
      <c r="D3" s="8">
        <f>B3-C3</f>
        <v>1</v>
      </c>
      <c r="F3" s="84" t="s">
        <v>329</v>
      </c>
      <c r="G3" s="3" t="s">
        <v>295</v>
      </c>
      <c r="H3" s="3">
        <f>$G$8</f>
        <v>0</v>
      </c>
    </row>
    <row r="4" spans="1:8" ht="24" x14ac:dyDescent="0.45">
      <c r="A4" s="3">
        <v>2</v>
      </c>
      <c r="B4" s="3">
        <v>6</v>
      </c>
      <c r="C4" s="3">
        <v>4</v>
      </c>
      <c r="D4" s="8">
        <f t="shared" ref="D4:D10" si="0">B4-C4</f>
        <v>2</v>
      </c>
      <c r="F4" s="84" t="s">
        <v>330</v>
      </c>
      <c r="G4" s="3" t="s">
        <v>296</v>
      </c>
      <c r="H4" s="3">
        <f>$G$8</f>
        <v>0</v>
      </c>
    </row>
    <row r="5" spans="1:8" x14ac:dyDescent="0.25">
      <c r="A5" s="3">
        <v>3</v>
      </c>
      <c r="B5" s="3">
        <v>7</v>
      </c>
      <c r="C5" s="3">
        <v>7</v>
      </c>
      <c r="D5" s="8">
        <f t="shared" si="0"/>
        <v>0</v>
      </c>
    </row>
    <row r="6" spans="1:8" ht="18" x14ac:dyDescent="0.35">
      <c r="A6" s="3">
        <v>4</v>
      </c>
      <c r="B6" s="3">
        <v>4</v>
      </c>
      <c r="C6" s="3">
        <v>3</v>
      </c>
      <c r="D6" s="8">
        <f t="shared" si="0"/>
        <v>1</v>
      </c>
      <c r="F6" s="3" t="s">
        <v>331</v>
      </c>
      <c r="G6" s="3">
        <v>0</v>
      </c>
      <c r="H6" t="s">
        <v>332</v>
      </c>
    </row>
    <row r="7" spans="1:8" x14ac:dyDescent="0.25">
      <c r="A7" s="3">
        <v>5</v>
      </c>
      <c r="B7" s="3">
        <v>3</v>
      </c>
      <c r="C7" s="3">
        <v>5</v>
      </c>
      <c r="D7" s="8">
        <f t="shared" si="0"/>
        <v>-2</v>
      </c>
      <c r="H7" t="s">
        <v>197</v>
      </c>
    </row>
    <row r="8" spans="1:8" x14ac:dyDescent="0.25">
      <c r="A8" s="3">
        <v>6</v>
      </c>
      <c r="B8" s="3">
        <v>9</v>
      </c>
      <c r="C8" s="3">
        <v>8</v>
      </c>
      <c r="D8" s="8">
        <f t="shared" si="0"/>
        <v>1</v>
      </c>
    </row>
    <row r="9" spans="1:8" x14ac:dyDescent="0.25">
      <c r="A9" s="3">
        <v>7</v>
      </c>
      <c r="B9" s="3">
        <v>7</v>
      </c>
      <c r="C9" s="3">
        <v>5</v>
      </c>
      <c r="D9" s="8">
        <f t="shared" si="0"/>
        <v>2</v>
      </c>
      <c r="F9" s="1" t="s">
        <v>200</v>
      </c>
    </row>
    <row r="10" spans="1:8" x14ac:dyDescent="0.25">
      <c r="A10" s="3">
        <v>8</v>
      </c>
      <c r="B10" s="3">
        <v>6</v>
      </c>
      <c r="C10" s="3">
        <v>6</v>
      </c>
      <c r="D10" s="8">
        <f t="shared" si="0"/>
        <v>0</v>
      </c>
      <c r="F10" s="11" t="s">
        <v>13</v>
      </c>
      <c r="G10" s="3">
        <v>0.05</v>
      </c>
      <c r="H10" t="s">
        <v>333</v>
      </c>
    </row>
    <row r="12" spans="1:8" x14ac:dyDescent="0.25">
      <c r="F12" s="1" t="s">
        <v>118</v>
      </c>
    </row>
    <row r="13" spans="1:8" ht="18" x14ac:dyDescent="0.35">
      <c r="F13" s="11" t="s">
        <v>334</v>
      </c>
      <c r="G13" s="29">
        <f>AVERAGE(D3:D10)</f>
        <v>0.625</v>
      </c>
    </row>
    <row r="14" spans="1:8" ht="18" x14ac:dyDescent="0.35">
      <c r="F14" s="11" t="s">
        <v>335</v>
      </c>
      <c r="G14" s="29">
        <f>_xlfn.STDEV.S(D3:D10)</f>
        <v>1.3024701806293193</v>
      </c>
    </row>
    <row r="15" spans="1:8" x14ac:dyDescent="0.25">
      <c r="F15" s="11" t="s">
        <v>151</v>
      </c>
      <c r="G15" s="29">
        <f>COUNT(D3:D10)</f>
        <v>8</v>
      </c>
    </row>
    <row r="16" spans="1:8" x14ac:dyDescent="0.25">
      <c r="F16" s="11" t="s">
        <v>336</v>
      </c>
      <c r="G16" s="29">
        <f>G15-1</f>
        <v>7</v>
      </c>
    </row>
    <row r="17" spans="6:15" x14ac:dyDescent="0.25">
      <c r="F17" s="11" t="s">
        <v>15</v>
      </c>
      <c r="G17" s="29">
        <f>G14/SQRT(G15)</f>
        <v>0.46049274850812955</v>
      </c>
    </row>
    <row r="18" spans="6:15" x14ac:dyDescent="0.25">
      <c r="F18" s="11" t="s">
        <v>337</v>
      </c>
      <c r="G18" s="29">
        <f>(G13-G6)/G17</f>
        <v>1.3572417850765923</v>
      </c>
    </row>
    <row r="20" spans="6:15" x14ac:dyDescent="0.25">
      <c r="F20" s="78" t="s">
        <v>122</v>
      </c>
    </row>
    <row r="21" spans="6:15" x14ac:dyDescent="0.25">
      <c r="F21" s="26" t="s">
        <v>339</v>
      </c>
      <c r="G21" s="39"/>
      <c r="H21" s="39"/>
      <c r="I21" s="39"/>
      <c r="J21" s="39"/>
      <c r="K21" s="39"/>
      <c r="L21" s="27"/>
    </row>
    <row r="22" spans="6:15" x14ac:dyDescent="0.25">
      <c r="F22" s="6" t="s">
        <v>70</v>
      </c>
      <c r="G22" s="29">
        <f>_xlfn.T.INV(1-G10,G16)</f>
        <v>1.8945786050900069</v>
      </c>
    </row>
    <row r="23" spans="6:15" x14ac:dyDescent="0.25"/>
    <row r="24" spans="6:15" x14ac:dyDescent="0.25">
      <c r="F24" s="26" t="s">
        <v>286</v>
      </c>
      <c r="G24" s="85"/>
      <c r="H24" s="39"/>
      <c r="I24" s="39"/>
      <c r="J24" s="39"/>
      <c r="K24" s="39"/>
      <c r="L24" s="27"/>
    </row>
    <row r="25" spans="6:15" x14ac:dyDescent="0.25">
      <c r="F25" s="6" t="s">
        <v>129</v>
      </c>
      <c r="G25" s="29">
        <f>1-_xlfn.T.DIST(G18,G16,1)</f>
        <v>0.10841877280945034</v>
      </c>
    </row>
    <row r="27" spans="6:15" x14ac:dyDescent="0.25">
      <c r="F27" s="78" t="s">
        <v>288</v>
      </c>
    </row>
    <row r="28" spans="6:15" x14ac:dyDescent="0.25">
      <c r="F28" s="41" t="s">
        <v>340</v>
      </c>
      <c r="G28" s="42"/>
      <c r="H28" s="42"/>
      <c r="I28" s="42"/>
      <c r="J28" s="42"/>
      <c r="K28" s="42"/>
      <c r="L28" s="42"/>
      <c r="M28" s="42"/>
      <c r="N28" s="42"/>
      <c r="O28" s="43"/>
    </row>
    <row r="29" spans="6:15" x14ac:dyDescent="0.25">
      <c r="F29" s="47" t="s">
        <v>341</v>
      </c>
      <c r="G29" s="48"/>
      <c r="H29" s="48"/>
      <c r="I29" s="48"/>
      <c r="J29" s="48"/>
      <c r="K29" s="48"/>
      <c r="L29" s="48"/>
      <c r="M29" s="48"/>
      <c r="N29" s="48"/>
      <c r="O29" s="49"/>
    </row>
    <row r="31" spans="6:15" x14ac:dyDescent="0.25">
      <c r="F31" t="s">
        <v>351</v>
      </c>
    </row>
    <row r="32" spans="6:15" ht="15.75" thickBot="1" x14ac:dyDescent="0.3"/>
    <row r="33" spans="6:8" x14ac:dyDescent="0.25">
      <c r="F33" s="35"/>
      <c r="G33" s="35" t="s">
        <v>327</v>
      </c>
      <c r="H33" s="35" t="s">
        <v>328</v>
      </c>
    </row>
    <row r="34" spans="6:8" x14ac:dyDescent="0.25">
      <c r="F34" s="33" t="s">
        <v>103</v>
      </c>
      <c r="G34" s="33">
        <v>6</v>
      </c>
      <c r="H34" s="33">
        <v>5.375</v>
      </c>
    </row>
    <row r="35" spans="6:8" x14ac:dyDescent="0.25">
      <c r="F35" s="33" t="s">
        <v>300</v>
      </c>
      <c r="G35" s="33">
        <v>3.4285714285714284</v>
      </c>
      <c r="H35" s="33">
        <v>2.5535714285714284</v>
      </c>
    </row>
    <row r="36" spans="6:8" x14ac:dyDescent="0.25">
      <c r="F36" s="33" t="s">
        <v>105</v>
      </c>
      <c r="G36" s="33">
        <v>8</v>
      </c>
      <c r="H36" s="33">
        <v>8</v>
      </c>
    </row>
    <row r="37" spans="6:8" x14ac:dyDescent="0.25">
      <c r="F37" s="33" t="s">
        <v>352</v>
      </c>
      <c r="G37" s="33">
        <v>0.72420682437790129</v>
      </c>
      <c r="H37" s="33"/>
    </row>
    <row r="38" spans="6:8" x14ac:dyDescent="0.25">
      <c r="F38" s="33" t="s">
        <v>106</v>
      </c>
      <c r="G38" s="33">
        <v>0</v>
      </c>
      <c r="H38" s="33"/>
    </row>
    <row r="39" spans="6:8" x14ac:dyDescent="0.25">
      <c r="F39" s="33" t="s">
        <v>301</v>
      </c>
      <c r="G39" s="33">
        <v>7</v>
      </c>
      <c r="H39" s="33"/>
    </row>
    <row r="40" spans="6:8" x14ac:dyDescent="0.25">
      <c r="F40" s="33" t="s">
        <v>302</v>
      </c>
      <c r="G40" s="33">
        <v>1.3572417850765923</v>
      </c>
      <c r="H40" s="33"/>
    </row>
    <row r="41" spans="6:8" x14ac:dyDescent="0.25">
      <c r="F41" s="33" t="s">
        <v>303</v>
      </c>
      <c r="G41" s="33">
        <v>0.10841877280945031</v>
      </c>
      <c r="H41" s="33"/>
    </row>
    <row r="42" spans="6:8" x14ac:dyDescent="0.25">
      <c r="F42" s="33" t="s">
        <v>304</v>
      </c>
      <c r="G42" s="33">
        <v>1.8945786050900073</v>
      </c>
      <c r="H42" s="33"/>
    </row>
    <row r="43" spans="6:8" x14ac:dyDescent="0.25">
      <c r="F43" s="33" t="s">
        <v>305</v>
      </c>
      <c r="G43" s="33">
        <v>0.21683754561890062</v>
      </c>
      <c r="H43" s="33"/>
    </row>
    <row r="44" spans="6:8" ht="15.75" thickBot="1" x14ac:dyDescent="0.3">
      <c r="F44" s="34" t="s">
        <v>306</v>
      </c>
      <c r="G44" s="34">
        <v>2.3646242515927849</v>
      </c>
      <c r="H44" s="34"/>
    </row>
  </sheetData>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P62"/>
  <sheetViews>
    <sheetView zoomScale="70" zoomScaleNormal="70" workbookViewId="0">
      <selection sqref="A1:C21"/>
    </sheetView>
  </sheetViews>
  <sheetFormatPr defaultRowHeight="15" x14ac:dyDescent="0.25"/>
  <cols>
    <col min="1" max="4" width="12.28515625" customWidth="1"/>
    <col min="5" max="5" width="3.28515625" customWidth="1"/>
    <col min="6" max="6" width="4.140625" customWidth="1"/>
    <col min="7" max="7" width="38.5703125" customWidth="1"/>
    <col min="9" max="9" width="22" customWidth="1"/>
    <col min="16" max="16" width="16.5703125" customWidth="1"/>
  </cols>
  <sheetData>
    <row r="1" spans="1:9" ht="18" x14ac:dyDescent="0.35">
      <c r="A1" s="11" t="s">
        <v>342</v>
      </c>
      <c r="B1" s="11" t="s">
        <v>343</v>
      </c>
      <c r="C1" s="11" t="s">
        <v>344</v>
      </c>
      <c r="D1" s="11" t="s">
        <v>347</v>
      </c>
      <c r="G1" t="s">
        <v>345</v>
      </c>
    </row>
    <row r="2" spans="1:9" x14ac:dyDescent="0.25">
      <c r="A2" s="3">
        <v>1</v>
      </c>
      <c r="B2" s="3">
        <v>70</v>
      </c>
      <c r="C2" s="3">
        <v>72</v>
      </c>
      <c r="D2" s="8">
        <f t="shared" ref="D2:D21" si="0">B2-C2</f>
        <v>-2</v>
      </c>
      <c r="G2" t="s">
        <v>346</v>
      </c>
    </row>
    <row r="3" spans="1:9" x14ac:dyDescent="0.25">
      <c r="A3" s="3">
        <v>2</v>
      </c>
      <c r="B3" s="3">
        <v>71</v>
      </c>
      <c r="C3" s="3">
        <v>72</v>
      </c>
      <c r="D3" s="8">
        <f t="shared" si="0"/>
        <v>-1</v>
      </c>
      <c r="G3" t="s">
        <v>349</v>
      </c>
    </row>
    <row r="4" spans="1:9" x14ac:dyDescent="0.25">
      <c r="A4" s="3">
        <v>3</v>
      </c>
      <c r="B4" s="3">
        <v>70</v>
      </c>
      <c r="C4" s="3">
        <v>75</v>
      </c>
      <c r="D4" s="8">
        <f t="shared" si="0"/>
        <v>-5</v>
      </c>
      <c r="G4" t="s">
        <v>350</v>
      </c>
    </row>
    <row r="5" spans="1:9" x14ac:dyDescent="0.25">
      <c r="A5" s="3">
        <v>4</v>
      </c>
      <c r="B5" s="3">
        <v>72</v>
      </c>
      <c r="C5" s="3">
        <v>71</v>
      </c>
      <c r="D5" s="8">
        <f t="shared" si="0"/>
        <v>1</v>
      </c>
    </row>
    <row r="6" spans="1:9" x14ac:dyDescent="0.25">
      <c r="A6" s="3">
        <v>5</v>
      </c>
      <c r="B6" s="3">
        <v>70</v>
      </c>
      <c r="C6" s="3">
        <v>69</v>
      </c>
      <c r="D6" s="8">
        <f t="shared" si="0"/>
        <v>1</v>
      </c>
      <c r="F6" s="12" t="s">
        <v>29</v>
      </c>
      <c r="G6" s="1" t="s">
        <v>123</v>
      </c>
    </row>
    <row r="7" spans="1:9" ht="24" x14ac:dyDescent="0.45">
      <c r="A7" s="3">
        <v>6</v>
      </c>
      <c r="B7" s="3">
        <v>67</v>
      </c>
      <c r="C7" s="3">
        <v>67</v>
      </c>
      <c r="D7" s="8">
        <f t="shared" si="0"/>
        <v>0</v>
      </c>
      <c r="G7" s="84" t="s">
        <v>329</v>
      </c>
      <c r="H7" s="3" t="s">
        <v>90</v>
      </c>
      <c r="I7" s="3">
        <f t="shared" ref="I7:I8" si="1">$H$10</f>
        <v>0</v>
      </c>
    </row>
    <row r="8" spans="1:9" ht="24" x14ac:dyDescent="0.45">
      <c r="A8" s="3">
        <v>7</v>
      </c>
      <c r="B8" s="3">
        <v>71</v>
      </c>
      <c r="C8" s="3">
        <v>67</v>
      </c>
      <c r="D8" s="8">
        <f t="shared" si="0"/>
        <v>4</v>
      </c>
      <c r="G8" s="84" t="s">
        <v>330</v>
      </c>
      <c r="H8" s="3" t="s">
        <v>91</v>
      </c>
      <c r="I8" s="3">
        <f t="shared" si="1"/>
        <v>0</v>
      </c>
    </row>
    <row r="9" spans="1:9" x14ac:dyDescent="0.25">
      <c r="A9" s="3">
        <v>8</v>
      </c>
      <c r="B9" s="3">
        <v>68</v>
      </c>
      <c r="C9" s="3">
        <v>75</v>
      </c>
      <c r="D9" s="8">
        <f t="shared" si="0"/>
        <v>-7</v>
      </c>
    </row>
    <row r="10" spans="1:9" ht="18" x14ac:dyDescent="0.35">
      <c r="A10" s="3">
        <v>9</v>
      </c>
      <c r="B10" s="3">
        <v>67</v>
      </c>
      <c r="C10" s="3">
        <v>73</v>
      </c>
      <c r="D10" s="8">
        <f t="shared" si="0"/>
        <v>-6</v>
      </c>
      <c r="G10" s="3" t="s">
        <v>331</v>
      </c>
      <c r="H10" s="3">
        <v>0</v>
      </c>
      <c r="I10" t="s">
        <v>332</v>
      </c>
    </row>
    <row r="11" spans="1:9" x14ac:dyDescent="0.25">
      <c r="A11" s="3">
        <v>10</v>
      </c>
      <c r="B11" s="3">
        <v>70</v>
      </c>
      <c r="C11" s="3">
        <v>69</v>
      </c>
      <c r="D11" s="8">
        <f t="shared" si="0"/>
        <v>1</v>
      </c>
      <c r="I11" t="s">
        <v>197</v>
      </c>
    </row>
    <row r="12" spans="1:9" x14ac:dyDescent="0.25">
      <c r="A12" s="3">
        <v>11</v>
      </c>
      <c r="B12" s="3">
        <v>72</v>
      </c>
      <c r="C12" s="3">
        <v>72</v>
      </c>
      <c r="D12" s="8">
        <f t="shared" si="0"/>
        <v>0</v>
      </c>
    </row>
    <row r="13" spans="1:9" x14ac:dyDescent="0.25">
      <c r="A13" s="3">
        <v>12</v>
      </c>
      <c r="B13" s="3">
        <v>72</v>
      </c>
      <c r="C13" s="3">
        <v>70</v>
      </c>
      <c r="D13" s="8">
        <f t="shared" si="0"/>
        <v>2</v>
      </c>
      <c r="G13" s="1" t="s">
        <v>200</v>
      </c>
    </row>
    <row r="14" spans="1:9" x14ac:dyDescent="0.25">
      <c r="A14" s="3">
        <v>13</v>
      </c>
      <c r="B14" s="3">
        <v>70</v>
      </c>
      <c r="C14" s="3">
        <v>73</v>
      </c>
      <c r="D14" s="8">
        <f t="shared" si="0"/>
        <v>-3</v>
      </c>
      <c r="G14" s="11" t="s">
        <v>13</v>
      </c>
      <c r="H14" s="3">
        <v>0.1</v>
      </c>
      <c r="I14" t="s">
        <v>333</v>
      </c>
    </row>
    <row r="15" spans="1:9" x14ac:dyDescent="0.25">
      <c r="A15" s="3">
        <v>14</v>
      </c>
      <c r="B15" s="3">
        <v>70</v>
      </c>
      <c r="C15" s="3">
        <v>77</v>
      </c>
      <c r="D15" s="8">
        <f t="shared" si="0"/>
        <v>-7</v>
      </c>
      <c r="G15" s="11" t="s">
        <v>14</v>
      </c>
      <c r="H15" s="3">
        <f>H14/2</f>
        <v>0.05</v>
      </c>
    </row>
    <row r="16" spans="1:9" x14ac:dyDescent="0.25">
      <c r="A16" s="3">
        <v>15</v>
      </c>
      <c r="B16" s="3">
        <v>68</v>
      </c>
      <c r="C16" s="3">
        <v>70</v>
      </c>
      <c r="D16" s="8">
        <f t="shared" si="0"/>
        <v>-2</v>
      </c>
    </row>
    <row r="17" spans="1:14" x14ac:dyDescent="0.25">
      <c r="A17" s="3">
        <v>16</v>
      </c>
      <c r="B17" s="3">
        <v>68</v>
      </c>
      <c r="C17" s="3">
        <v>65</v>
      </c>
      <c r="D17" s="8">
        <f t="shared" si="0"/>
        <v>3</v>
      </c>
      <c r="G17" s="1" t="s">
        <v>118</v>
      </c>
    </row>
    <row r="18" spans="1:14" ht="18" x14ac:dyDescent="0.35">
      <c r="A18" s="3">
        <v>17</v>
      </c>
      <c r="B18" s="3">
        <v>71</v>
      </c>
      <c r="C18" s="3">
        <v>70</v>
      </c>
      <c r="D18" s="8">
        <f t="shared" si="0"/>
        <v>1</v>
      </c>
      <c r="G18" s="11" t="s">
        <v>334</v>
      </c>
      <c r="H18" s="29">
        <f>AVERAGE(D2:D21)</f>
        <v>-1.05</v>
      </c>
    </row>
    <row r="19" spans="1:14" ht="18" x14ac:dyDescent="0.35">
      <c r="A19" s="3">
        <v>18</v>
      </c>
      <c r="B19" s="3">
        <v>70</v>
      </c>
      <c r="C19" s="3">
        <v>68</v>
      </c>
      <c r="D19" s="8">
        <f t="shared" si="0"/>
        <v>2</v>
      </c>
      <c r="G19" s="11" t="s">
        <v>335</v>
      </c>
      <c r="H19" s="29">
        <f>_xlfn.STDEV.S(D2:D21)</f>
        <v>3.3162280411715703</v>
      </c>
    </row>
    <row r="20" spans="1:14" x14ac:dyDescent="0.25">
      <c r="A20" s="3">
        <v>19</v>
      </c>
      <c r="B20" s="3">
        <v>69</v>
      </c>
      <c r="C20" s="3">
        <v>68</v>
      </c>
      <c r="D20" s="8">
        <f t="shared" si="0"/>
        <v>1</v>
      </c>
      <c r="G20" s="11" t="s">
        <v>151</v>
      </c>
      <c r="H20" s="29">
        <f>COUNT(D2:D21)</f>
        <v>20</v>
      </c>
    </row>
    <row r="21" spans="1:14" x14ac:dyDescent="0.25">
      <c r="A21" s="3">
        <v>20</v>
      </c>
      <c r="B21" s="3">
        <v>67</v>
      </c>
      <c r="C21" s="3">
        <v>71</v>
      </c>
      <c r="D21" s="8">
        <f t="shared" si="0"/>
        <v>-4</v>
      </c>
      <c r="G21" s="11" t="s">
        <v>336</v>
      </c>
      <c r="H21" s="29">
        <f>H20-1</f>
        <v>19</v>
      </c>
    </row>
    <row r="22" spans="1:14" x14ac:dyDescent="0.25">
      <c r="G22" s="11" t="s">
        <v>15</v>
      </c>
      <c r="H22" s="29">
        <f>H19/SQRT(H20)</f>
        <v>0.74153113289506023</v>
      </c>
    </row>
    <row r="23" spans="1:14" x14ac:dyDescent="0.25">
      <c r="A23" t="s">
        <v>348</v>
      </c>
      <c r="B23" s="8">
        <f t="shared" ref="B23:C23" si="2">AVERAGE(B2:B21)</f>
        <v>69.650000000000006</v>
      </c>
      <c r="C23" s="8">
        <f t="shared" si="2"/>
        <v>70.7</v>
      </c>
      <c r="D23" s="8">
        <f>B23-C23</f>
        <v>-1.0499999999999972</v>
      </c>
      <c r="G23" s="11" t="s">
        <v>337</v>
      </c>
      <c r="H23" s="29">
        <f>(H18-H10)/H22</f>
        <v>-1.4159890979905676</v>
      </c>
    </row>
    <row r="25" spans="1:14" x14ac:dyDescent="0.25">
      <c r="G25" s="78" t="s">
        <v>122</v>
      </c>
    </row>
    <row r="26" spans="1:14" x14ac:dyDescent="0.25">
      <c r="G26" s="26" t="s">
        <v>339</v>
      </c>
      <c r="H26" s="39"/>
      <c r="I26" s="39"/>
      <c r="J26" s="39"/>
      <c r="K26" s="39"/>
      <c r="L26" s="39"/>
      <c r="M26" s="27"/>
    </row>
    <row r="27" spans="1:14" x14ac:dyDescent="0.25">
      <c r="G27" s="6" t="s">
        <v>355</v>
      </c>
      <c r="H27" s="29">
        <f>_xlfn.T.INV(1-H15,H21)</f>
        <v>1.7291328115213698</v>
      </c>
    </row>
    <row r="29" spans="1:14" x14ac:dyDescent="0.25">
      <c r="G29" s="26" t="s">
        <v>286</v>
      </c>
      <c r="H29" s="85"/>
      <c r="I29" s="39"/>
      <c r="J29" s="39"/>
      <c r="K29" s="39"/>
      <c r="L29" s="39"/>
      <c r="M29" s="27"/>
    </row>
    <row r="30" spans="1:14" x14ac:dyDescent="0.25">
      <c r="G30" s="6" t="s">
        <v>129</v>
      </c>
      <c r="H30" s="29">
        <f>_xlfn.T.DIST(H23,H21,1)*2</f>
        <v>0.17296383586513112</v>
      </c>
    </row>
    <row r="32" spans="1:14" x14ac:dyDescent="0.25">
      <c r="G32" s="78" t="s">
        <v>288</v>
      </c>
    </row>
    <row r="33" spans="6:16" x14ac:dyDescent="0.25">
      <c r="G33" s="41" t="s">
        <v>340</v>
      </c>
      <c r="H33" s="42"/>
      <c r="I33" s="42"/>
      <c r="J33" s="42"/>
      <c r="K33" s="42"/>
      <c r="L33" s="42"/>
      <c r="M33" s="42"/>
      <c r="N33" s="42"/>
      <c r="O33" s="42"/>
      <c r="P33" s="43"/>
    </row>
    <row r="34" spans="6:16" x14ac:dyDescent="0.25">
      <c r="G34" s="47" t="s">
        <v>356</v>
      </c>
      <c r="H34" s="48"/>
      <c r="I34" s="48"/>
      <c r="J34" s="48"/>
      <c r="K34" s="48"/>
      <c r="L34" s="48"/>
      <c r="M34" s="48"/>
      <c r="N34" s="48"/>
      <c r="O34" s="48"/>
      <c r="P34" s="49"/>
    </row>
    <row r="36" spans="6:16" ht="30" x14ac:dyDescent="0.25">
      <c r="F36" s="12" t="s">
        <v>30</v>
      </c>
      <c r="G36" s="11" t="s">
        <v>357</v>
      </c>
      <c r="H36" s="29">
        <f>H18</f>
        <v>-1.05</v>
      </c>
    </row>
    <row r="38" spans="6:16" x14ac:dyDescent="0.25">
      <c r="F38" s="12" t="s">
        <v>31</v>
      </c>
      <c r="G38" s="1" t="s">
        <v>353</v>
      </c>
    </row>
    <row r="39" spans="6:16" x14ac:dyDescent="0.25">
      <c r="G39" s="11" t="s">
        <v>228</v>
      </c>
      <c r="H39" s="29">
        <f>H27*H22</f>
        <v>1.2822058126534619</v>
      </c>
    </row>
    <row r="40" spans="6:16" x14ac:dyDescent="0.25">
      <c r="H40" s="29">
        <f>_xlfn.CONFIDENCE.T(H14,H19,H20)</f>
        <v>1.2822058126534619</v>
      </c>
    </row>
    <row r="41" spans="6:16" x14ac:dyDescent="0.25">
      <c r="G41" s="11" t="s">
        <v>230</v>
      </c>
      <c r="H41" s="29">
        <f>H18-H39</f>
        <v>-2.3322058126534619</v>
      </c>
    </row>
    <row r="42" spans="6:16" x14ac:dyDescent="0.25">
      <c r="G42" s="11" t="s">
        <v>231</v>
      </c>
      <c r="H42" s="29">
        <f>H18+H40</f>
        <v>0.23220581265346185</v>
      </c>
    </row>
    <row r="44" spans="6:16" x14ac:dyDescent="0.25">
      <c r="G44" s="78" t="s">
        <v>354</v>
      </c>
    </row>
    <row r="45" spans="6:16" x14ac:dyDescent="0.25">
      <c r="G45" s="67" t="str">
        <f>IF(H42="","","We are 95% sure that the population difference between the Mean in the 1st round and the Mean in the 4th round will be between "&amp;ROUND(H41,4)&amp;" and "&amp;ROUND(H42,4)&amp;" points.")</f>
        <v>We are 95% sure that the population difference between the Mean in the 1st round and the Mean in the 4th round will be between -2.3322 and 0.2322 points.</v>
      </c>
      <c r="H45" s="68"/>
      <c r="I45" s="68"/>
      <c r="J45" s="68"/>
      <c r="K45" s="68"/>
      <c r="L45" s="68"/>
      <c r="M45" s="68"/>
      <c r="N45" s="68"/>
      <c r="O45" s="68"/>
      <c r="P45" s="69"/>
    </row>
    <row r="46" spans="6:16" x14ac:dyDescent="0.25">
      <c r="G46" s="67" t="str">
        <f>"Because our Calculated Test Statistic of "&amp;ROUND(H23,2)&amp;" is in our interval of "&amp;ROUND(H41,4)&amp;" and "&amp;ROUND(H42,4)&amp;" points, we fail to reject H0."</f>
        <v>Because our Calculated Test Statistic of -1.42 is in our interval of -2.3322 and 0.2322 points, we fail to reject H0.</v>
      </c>
      <c r="H46" s="68"/>
      <c r="I46" s="68"/>
      <c r="J46" s="68"/>
      <c r="K46" s="68"/>
      <c r="L46" s="68"/>
      <c r="M46" s="68"/>
      <c r="N46" s="68"/>
      <c r="O46" s="68"/>
      <c r="P46" s="69"/>
    </row>
    <row r="49" spans="7:9" x14ac:dyDescent="0.25">
      <c r="G49" t="s">
        <v>351</v>
      </c>
    </row>
    <row r="50" spans="7:9" ht="15.75" thickBot="1" x14ac:dyDescent="0.3"/>
    <row r="51" spans="7:9" x14ac:dyDescent="0.25">
      <c r="G51" s="35"/>
      <c r="H51" s="35" t="s">
        <v>343</v>
      </c>
      <c r="I51" s="35" t="s">
        <v>344</v>
      </c>
    </row>
    <row r="52" spans="7:9" x14ac:dyDescent="0.25">
      <c r="G52" s="33" t="s">
        <v>103</v>
      </c>
      <c r="H52" s="33">
        <v>69.650000000000006</v>
      </c>
      <c r="I52" s="33">
        <v>70.7</v>
      </c>
    </row>
    <row r="53" spans="7:9" x14ac:dyDescent="0.25">
      <c r="G53" s="33" t="s">
        <v>300</v>
      </c>
      <c r="H53" s="33">
        <v>2.7657894736842099</v>
      </c>
      <c r="I53" s="33">
        <v>9.1684210526315812</v>
      </c>
    </row>
    <row r="54" spans="7:9" x14ac:dyDescent="0.25">
      <c r="G54" s="33" t="s">
        <v>105</v>
      </c>
      <c r="H54" s="33">
        <v>20</v>
      </c>
      <c r="I54" s="33">
        <v>20</v>
      </c>
    </row>
    <row r="55" spans="7:9" x14ac:dyDescent="0.25">
      <c r="G55" s="33" t="s">
        <v>352</v>
      </c>
      <c r="H55" s="33">
        <v>9.3020693099587881E-2</v>
      </c>
      <c r="I55" s="33"/>
    </row>
    <row r="56" spans="7:9" x14ac:dyDescent="0.25">
      <c r="G56" s="33" t="s">
        <v>106</v>
      </c>
      <c r="H56" s="33">
        <v>0</v>
      </c>
      <c r="I56" s="33"/>
    </row>
    <row r="57" spans="7:9" x14ac:dyDescent="0.25">
      <c r="G57" s="33" t="s">
        <v>301</v>
      </c>
      <c r="H57" s="33">
        <v>19</v>
      </c>
      <c r="I57" s="33"/>
    </row>
    <row r="58" spans="7:9" x14ac:dyDescent="0.25">
      <c r="G58" s="33" t="s">
        <v>302</v>
      </c>
      <c r="H58" s="33">
        <v>-1.4159890979905676</v>
      </c>
      <c r="I58" s="33"/>
    </row>
    <row r="59" spans="7:9" x14ac:dyDescent="0.25">
      <c r="G59" s="33" t="s">
        <v>303</v>
      </c>
      <c r="H59" s="33">
        <v>8.6481917932565558E-2</v>
      </c>
      <c r="I59" s="33"/>
    </row>
    <row r="60" spans="7:9" x14ac:dyDescent="0.25">
      <c r="G60" s="33" t="s">
        <v>304</v>
      </c>
      <c r="H60" s="33">
        <v>1.3277282090267981</v>
      </c>
      <c r="I60" s="33"/>
    </row>
    <row r="61" spans="7:9" x14ac:dyDescent="0.25">
      <c r="G61" s="33" t="s">
        <v>305</v>
      </c>
      <c r="H61" s="33">
        <v>0.17296383586513112</v>
      </c>
      <c r="I61" s="33"/>
    </row>
    <row r="62" spans="7:9" ht="15.75" thickBot="1" x14ac:dyDescent="0.3">
      <c r="G62" s="34" t="s">
        <v>306</v>
      </c>
      <c r="H62" s="34">
        <v>1.7291328115213698</v>
      </c>
      <c r="I62" s="34"/>
    </row>
  </sheetData>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30"/>
  <sheetViews>
    <sheetView zoomScale="68" zoomScaleNormal="68" workbookViewId="0">
      <selection activeCell="B1" sqref="B1:D2"/>
    </sheetView>
  </sheetViews>
  <sheetFormatPr defaultRowHeight="15" x14ac:dyDescent="0.25"/>
  <cols>
    <col min="1" max="1" width="44.42578125" customWidth="1"/>
    <col min="2" max="4" width="23.140625" customWidth="1"/>
    <col min="6" max="6" width="29.28515625" customWidth="1"/>
    <col min="7" max="9" width="12" customWidth="1"/>
    <col min="10" max="12" width="10.85546875" customWidth="1"/>
  </cols>
  <sheetData>
    <row r="1" spans="1:12" x14ac:dyDescent="0.25">
      <c r="B1" t="s">
        <v>459</v>
      </c>
      <c r="C1" t="s">
        <v>460</v>
      </c>
      <c r="D1" t="s">
        <v>461</v>
      </c>
    </row>
    <row r="2" spans="1:12" x14ac:dyDescent="0.25">
      <c r="B2" t="s">
        <v>397</v>
      </c>
      <c r="C2" t="s">
        <v>398</v>
      </c>
      <c r="D2" t="s">
        <v>399</v>
      </c>
    </row>
    <row r="3" spans="1:12" ht="30" x14ac:dyDescent="0.25">
      <c r="B3" s="5" t="s">
        <v>358</v>
      </c>
      <c r="C3" s="5" t="s">
        <v>359</v>
      </c>
      <c r="D3" s="5" t="s">
        <v>360</v>
      </c>
      <c r="F3" s="86" t="s">
        <v>379</v>
      </c>
      <c r="G3" s="86" t="s">
        <v>380</v>
      </c>
      <c r="H3" s="86" t="s">
        <v>381</v>
      </c>
      <c r="I3" s="86" t="s">
        <v>382</v>
      </c>
      <c r="J3" s="86" t="s">
        <v>377</v>
      </c>
      <c r="K3" s="86" t="s">
        <v>129</v>
      </c>
      <c r="L3" s="86" t="s">
        <v>383</v>
      </c>
    </row>
    <row r="4" spans="1:12" x14ac:dyDescent="0.25">
      <c r="B4" s="3">
        <v>162</v>
      </c>
      <c r="C4" s="3">
        <v>142</v>
      </c>
      <c r="D4" s="3">
        <v>126</v>
      </c>
      <c r="F4" s="3" t="s">
        <v>384</v>
      </c>
      <c r="G4" s="8">
        <f>SUMPRODUCT(B12:D12,(B13:D13-B16)^2)</f>
        <v>1488</v>
      </c>
      <c r="H4" s="8">
        <f>B11-1</f>
        <v>2</v>
      </c>
      <c r="I4" s="8">
        <f t="shared" ref="I4:I5" si="0">G4/H4</f>
        <v>744</v>
      </c>
      <c r="J4" s="8">
        <f>I4/I5</f>
        <v>5.4975369458128078</v>
      </c>
      <c r="K4" s="8">
        <f>_xlfn.F.DIST.RT(J4,H4,H5)</f>
        <v>1.6180857043145966E-2</v>
      </c>
      <c r="L4" s="8">
        <f>_xlfn.F.INV.RT(B30,H4,H5)</f>
        <v>3.6823203436732408</v>
      </c>
    </row>
    <row r="5" spans="1:12" x14ac:dyDescent="0.25">
      <c r="B5" s="3">
        <v>142</v>
      </c>
      <c r="C5" s="3">
        <v>156</v>
      </c>
      <c r="D5" s="3">
        <v>122</v>
      </c>
      <c r="F5" s="3" t="s">
        <v>385</v>
      </c>
      <c r="G5" s="8">
        <f>SUMPRODUCT((B4:D9-B13:D13)^2)</f>
        <v>2030</v>
      </c>
      <c r="H5" s="8">
        <f>B17-B11</f>
        <v>15</v>
      </c>
      <c r="I5" s="8">
        <f t="shared" si="0"/>
        <v>135.33333333333334</v>
      </c>
      <c r="J5" s="3"/>
      <c r="K5" s="3"/>
      <c r="L5" s="3"/>
    </row>
    <row r="6" spans="1:12" x14ac:dyDescent="0.25">
      <c r="B6" s="3">
        <v>165</v>
      </c>
      <c r="C6" s="3">
        <v>124</v>
      </c>
      <c r="D6" s="3">
        <v>138</v>
      </c>
      <c r="F6" s="3" t="s">
        <v>386</v>
      </c>
      <c r="G6" s="8">
        <f>SUMPRODUCT((B4:D9-B16)^2)</f>
        <v>3518</v>
      </c>
      <c r="H6" s="8">
        <f>B17-1</f>
        <v>17</v>
      </c>
      <c r="I6" s="8">
        <f>G6/H6</f>
        <v>206.94117647058823</v>
      </c>
      <c r="J6" s="3"/>
      <c r="K6" s="3"/>
      <c r="L6" s="3"/>
    </row>
    <row r="7" spans="1:12" x14ac:dyDescent="0.25">
      <c r="B7" s="3">
        <v>145</v>
      </c>
      <c r="C7" s="3">
        <v>142</v>
      </c>
      <c r="D7" s="3">
        <v>140</v>
      </c>
    </row>
    <row r="8" spans="1:12" x14ac:dyDescent="0.25">
      <c r="B8" s="3">
        <v>148</v>
      </c>
      <c r="C8" s="3">
        <v>136</v>
      </c>
      <c r="D8" s="3">
        <v>150</v>
      </c>
      <c r="G8">
        <f>G5+G4</f>
        <v>3518</v>
      </c>
      <c r="I8">
        <f>_xlfn.VAR.S(B4:D9)</f>
        <v>206.94117647058823</v>
      </c>
    </row>
    <row r="9" spans="1:12" x14ac:dyDescent="0.25">
      <c r="B9" s="3">
        <v>174</v>
      </c>
      <c r="C9" s="3">
        <v>152</v>
      </c>
      <c r="D9" s="3">
        <v>128</v>
      </c>
    </row>
    <row r="10" spans="1:12" x14ac:dyDescent="0.25">
      <c r="F10" t="s">
        <v>412</v>
      </c>
    </row>
    <row r="11" spans="1:12" x14ac:dyDescent="0.25">
      <c r="A11" s="3" t="s">
        <v>361</v>
      </c>
      <c r="B11" s="8">
        <f>COUNTA(B3:D3)</f>
        <v>3</v>
      </c>
    </row>
    <row r="12" spans="1:12" ht="15.75" thickBot="1" x14ac:dyDescent="0.3">
      <c r="A12" s="3" t="s">
        <v>362</v>
      </c>
      <c r="B12" s="8">
        <f t="shared" ref="B12:D12" si="1">COUNT(B4:B9)</f>
        <v>6</v>
      </c>
      <c r="C12" s="10">
        <f t="shared" si="1"/>
        <v>6</v>
      </c>
      <c r="D12" s="8">
        <f t="shared" si="1"/>
        <v>6</v>
      </c>
      <c r="F12" t="s">
        <v>413</v>
      </c>
    </row>
    <row r="13" spans="1:12" x14ac:dyDescent="0.25">
      <c r="A13" s="3" t="s">
        <v>218</v>
      </c>
      <c r="B13" s="8">
        <f>AVERAGE(B4:B9)</f>
        <v>156</v>
      </c>
      <c r="C13" s="8">
        <f>AVERAGE(C4:C9)</f>
        <v>142</v>
      </c>
      <c r="D13" s="8">
        <f>AVERAGE(D4:D9)</f>
        <v>134</v>
      </c>
      <c r="F13" s="35" t="s">
        <v>414</v>
      </c>
      <c r="G13" s="35" t="s">
        <v>415</v>
      </c>
      <c r="H13" s="35" t="s">
        <v>416</v>
      </c>
      <c r="I13" s="35" t="s">
        <v>348</v>
      </c>
      <c r="J13" s="35" t="s">
        <v>300</v>
      </c>
    </row>
    <row r="14" spans="1:12" ht="17.25" x14ac:dyDescent="0.25">
      <c r="A14" s="3" t="s">
        <v>363</v>
      </c>
      <c r="B14" s="8">
        <f>_xlfn.VAR.S(B4:B9)</f>
        <v>164.4</v>
      </c>
      <c r="C14" s="8">
        <f>_xlfn.VAR.S(C4:C9)</f>
        <v>131.19999999999999</v>
      </c>
      <c r="D14" s="8">
        <f>_xlfn.VAR.S(D4:D9)</f>
        <v>110.4</v>
      </c>
      <c r="F14" s="33" t="s">
        <v>358</v>
      </c>
      <c r="G14" s="33">
        <v>6</v>
      </c>
      <c r="H14" s="33">
        <v>936</v>
      </c>
      <c r="I14" s="33">
        <v>156</v>
      </c>
      <c r="J14" s="33">
        <v>164.4</v>
      </c>
    </row>
    <row r="15" spans="1:12" x14ac:dyDescent="0.25">
      <c r="F15" s="33" t="s">
        <v>359</v>
      </c>
      <c r="G15" s="33">
        <v>6</v>
      </c>
      <c r="H15" s="33">
        <v>852</v>
      </c>
      <c r="I15" s="33">
        <v>142</v>
      </c>
      <c r="J15" s="33">
        <v>131.19999999999999</v>
      </c>
    </row>
    <row r="16" spans="1:12" ht="18.75" thickBot="1" x14ac:dyDescent="0.4">
      <c r="A16" s="3" t="s">
        <v>364</v>
      </c>
      <c r="B16" s="8">
        <f>AVERAGE(B13:D13)</f>
        <v>144</v>
      </c>
      <c r="F16" s="34" t="s">
        <v>360</v>
      </c>
      <c r="G16" s="34">
        <v>6</v>
      </c>
      <c r="H16" s="34">
        <v>804</v>
      </c>
      <c r="I16" s="34">
        <v>134</v>
      </c>
      <c r="J16" s="34">
        <v>110.4</v>
      </c>
    </row>
    <row r="17" spans="1:12" ht="18" x14ac:dyDescent="0.35">
      <c r="A17" s="3" t="s">
        <v>365</v>
      </c>
      <c r="B17" s="8">
        <f>SUM(B12:D12)</f>
        <v>18</v>
      </c>
    </row>
    <row r="18" spans="1:12" x14ac:dyDescent="0.25">
      <c r="A18" s="3" t="s">
        <v>366</v>
      </c>
      <c r="B18" s="8">
        <f>SUMPRODUCT(B12:D12,(B13:D13-B16)^2)</f>
        <v>1488</v>
      </c>
      <c r="C18" t="s">
        <v>367</v>
      </c>
    </row>
    <row r="19" spans="1:12" ht="15.75" thickBot="1" x14ac:dyDescent="0.3">
      <c r="A19" s="3" t="s">
        <v>368</v>
      </c>
      <c r="B19" s="8">
        <f>B11-1</f>
        <v>2</v>
      </c>
      <c r="F19" t="s">
        <v>417</v>
      </c>
    </row>
    <row r="20" spans="1:12" ht="30" x14ac:dyDescent="0.25">
      <c r="A20" s="86" t="s">
        <v>369</v>
      </c>
      <c r="B20" s="8">
        <f>B18/B19</f>
        <v>744</v>
      </c>
      <c r="C20" s="8">
        <f>B12*_xlfn.VAR.S(B13:D13)</f>
        <v>744</v>
      </c>
      <c r="F20" s="35" t="s">
        <v>379</v>
      </c>
      <c r="G20" s="35" t="s">
        <v>418</v>
      </c>
      <c r="H20" s="35" t="s">
        <v>301</v>
      </c>
      <c r="I20" s="35" t="s">
        <v>419</v>
      </c>
      <c r="J20" s="35" t="s">
        <v>377</v>
      </c>
      <c r="K20" s="35" t="s">
        <v>420</v>
      </c>
      <c r="L20" s="35" t="s">
        <v>421</v>
      </c>
    </row>
    <row r="21" spans="1:12" x14ac:dyDescent="0.25">
      <c r="A21" s="3" t="s">
        <v>370</v>
      </c>
      <c r="B21" s="8">
        <f>SUMPRODUCT(B12:D12-1,B14:D14)</f>
        <v>2030</v>
      </c>
      <c r="C21" t="s">
        <v>371</v>
      </c>
      <c r="F21" s="33" t="s">
        <v>422</v>
      </c>
      <c r="G21" s="33">
        <v>1488</v>
      </c>
      <c r="H21" s="33">
        <v>2</v>
      </c>
      <c r="I21" s="33">
        <v>744</v>
      </c>
      <c r="J21" s="33">
        <v>5.4975369458128078</v>
      </c>
      <c r="K21" s="33">
        <v>1.6180857043145966E-2</v>
      </c>
      <c r="L21" s="33">
        <v>3.6823203436732408</v>
      </c>
    </row>
    <row r="22" spans="1:12" x14ac:dyDescent="0.25">
      <c r="A22" s="3" t="s">
        <v>372</v>
      </c>
      <c r="B22" s="8">
        <f>B17-B11</f>
        <v>15</v>
      </c>
      <c r="F22" s="33" t="s">
        <v>423</v>
      </c>
      <c r="G22" s="33">
        <v>2030</v>
      </c>
      <c r="H22" s="33">
        <v>15</v>
      </c>
      <c r="I22" s="33">
        <v>135.33333333333334</v>
      </c>
      <c r="J22" s="33"/>
      <c r="K22" s="33"/>
      <c r="L22" s="33"/>
    </row>
    <row r="23" spans="1:12" ht="30" x14ac:dyDescent="0.25">
      <c r="A23" s="86" t="s">
        <v>373</v>
      </c>
      <c r="B23" s="8">
        <f>B21/B22</f>
        <v>135.33333333333334</v>
      </c>
      <c r="C23" s="8">
        <f>AVERAGE(B14:D14)</f>
        <v>135.33333333333334</v>
      </c>
      <c r="F23" s="33"/>
      <c r="G23" s="33"/>
      <c r="H23" s="33"/>
      <c r="I23" s="33"/>
      <c r="J23" s="33"/>
      <c r="K23" s="33"/>
      <c r="L23" s="33"/>
    </row>
    <row r="24" spans="1:12" ht="15.75" thickBot="1" x14ac:dyDescent="0.3">
      <c r="A24" s="51" t="s">
        <v>374</v>
      </c>
      <c r="B24" s="8">
        <f>B21+B18</f>
        <v>3518</v>
      </c>
      <c r="C24" s="8">
        <f>SUMPRODUCT((B4:D9-B16)^2)</f>
        <v>3518</v>
      </c>
      <c r="D24" s="8">
        <f>B17*_xlfn.VAR.P(B4:D9)</f>
        <v>3518</v>
      </c>
      <c r="F24" s="34" t="s">
        <v>386</v>
      </c>
      <c r="G24" s="34">
        <v>3518</v>
      </c>
      <c r="H24" s="34">
        <v>17</v>
      </c>
      <c r="I24" s="34"/>
      <c r="J24" s="34"/>
      <c r="K24" s="34"/>
      <c r="L24" s="34"/>
    </row>
    <row r="25" spans="1:12" ht="18" x14ac:dyDescent="0.35">
      <c r="A25" s="51" t="s">
        <v>375</v>
      </c>
      <c r="B25" s="8">
        <f>B24/(B17-1)</f>
        <v>206.94117647058823</v>
      </c>
    </row>
    <row r="26" spans="1:12" x14ac:dyDescent="0.25">
      <c r="A26" s="51" t="s">
        <v>376</v>
      </c>
      <c r="B26" s="8">
        <f>_xlfn.VAR.S(B4:D9)</f>
        <v>206.94117647058823</v>
      </c>
    </row>
    <row r="27" spans="1:12" x14ac:dyDescent="0.25">
      <c r="A27" s="51" t="s">
        <v>377</v>
      </c>
      <c r="B27" s="8">
        <f>B20/B23</f>
        <v>5.4975369458128078</v>
      </c>
    </row>
    <row r="28" spans="1:12" x14ac:dyDescent="0.25">
      <c r="A28" s="51" t="s">
        <v>129</v>
      </c>
      <c r="B28" s="8">
        <f>1-_xlfn.F.DIST(B27,B19,B22,1)</f>
        <v>1.618085704314598E-2</v>
      </c>
      <c r="C28" t="s">
        <v>387</v>
      </c>
    </row>
    <row r="29" spans="1:12" x14ac:dyDescent="0.25">
      <c r="A29" s="51" t="s">
        <v>378</v>
      </c>
      <c r="B29" s="8">
        <f>_xlfn.F.INV(1-B30,B19,B22)</f>
        <v>3.6823203436732408</v>
      </c>
    </row>
    <row r="30" spans="1:12" x14ac:dyDescent="0.25">
      <c r="A30" s="3" t="s">
        <v>13</v>
      </c>
      <c r="B30" s="3">
        <v>0.05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37"/>
  <sheetViews>
    <sheetView zoomScale="70" zoomScaleNormal="70" workbookViewId="0">
      <selection activeCell="B9" sqref="B9:D17"/>
    </sheetView>
  </sheetViews>
  <sheetFormatPr defaultRowHeight="15" x14ac:dyDescent="0.25"/>
  <cols>
    <col min="1" max="1" width="74.7109375" customWidth="1"/>
    <col min="2" max="4" width="15.85546875" customWidth="1"/>
    <col min="5" max="5" width="2" customWidth="1"/>
    <col min="6" max="6" width="29.85546875" customWidth="1"/>
    <col min="7" max="12" width="15" customWidth="1"/>
  </cols>
  <sheetData>
    <row r="1" spans="1:12" x14ac:dyDescent="0.25">
      <c r="A1" t="s">
        <v>388</v>
      </c>
    </row>
    <row r="2" spans="1:12" x14ac:dyDescent="0.25">
      <c r="A2" t="s">
        <v>389</v>
      </c>
    </row>
    <row r="3" spans="1:12" x14ac:dyDescent="0.25">
      <c r="A3" t="s">
        <v>393</v>
      </c>
    </row>
    <row r="4" spans="1:12" x14ac:dyDescent="0.25">
      <c r="A4" t="s">
        <v>391</v>
      </c>
      <c r="B4" t="s">
        <v>390</v>
      </c>
    </row>
    <row r="5" spans="1:12" x14ac:dyDescent="0.25">
      <c r="A5" t="s">
        <v>392</v>
      </c>
      <c r="B5" t="s">
        <v>394</v>
      </c>
    </row>
    <row r="6" spans="1:12" x14ac:dyDescent="0.25">
      <c r="A6" t="s">
        <v>395</v>
      </c>
      <c r="B6" t="s">
        <v>396</v>
      </c>
    </row>
    <row r="7" spans="1:12" x14ac:dyDescent="0.25">
      <c r="A7" t="s">
        <v>222</v>
      </c>
      <c r="B7">
        <v>0.05</v>
      </c>
    </row>
    <row r="9" spans="1:12" x14ac:dyDescent="0.25">
      <c r="B9" s="2" t="s">
        <v>459</v>
      </c>
      <c r="C9" s="2" t="s">
        <v>460</v>
      </c>
      <c r="D9" s="2" t="s">
        <v>461</v>
      </c>
    </row>
    <row r="10" spans="1:12" x14ac:dyDescent="0.25">
      <c r="B10" s="2" t="s">
        <v>432</v>
      </c>
      <c r="C10" s="2" t="s">
        <v>433</v>
      </c>
      <c r="D10" s="2" t="s">
        <v>434</v>
      </c>
    </row>
    <row r="11" spans="1:12" ht="30" x14ac:dyDescent="0.25">
      <c r="B11" s="2" t="s">
        <v>397</v>
      </c>
      <c r="C11" s="2" t="s">
        <v>398</v>
      </c>
      <c r="D11" s="2" t="s">
        <v>399</v>
      </c>
      <c r="F11" s="88" t="s">
        <v>379</v>
      </c>
      <c r="G11" s="88" t="s">
        <v>380</v>
      </c>
      <c r="H11" s="88" t="s">
        <v>381</v>
      </c>
      <c r="I11" s="88" t="s">
        <v>435</v>
      </c>
      <c r="J11" s="88" t="s">
        <v>377</v>
      </c>
      <c r="K11" s="88" t="s">
        <v>129</v>
      </c>
      <c r="L11" s="88" t="s">
        <v>383</v>
      </c>
    </row>
    <row r="12" spans="1:12" ht="17.25" x14ac:dyDescent="0.25">
      <c r="B12" s="2" t="s">
        <v>400</v>
      </c>
      <c r="C12" s="2" t="s">
        <v>401</v>
      </c>
      <c r="D12" s="2" t="s">
        <v>402</v>
      </c>
      <c r="F12" s="89" t="s">
        <v>430</v>
      </c>
      <c r="G12" s="8">
        <f>SUMPRODUCT(B18:D18,(B19:D19-B23)^2)</f>
        <v>70</v>
      </c>
      <c r="H12" s="8">
        <f>B25-1</f>
        <v>2</v>
      </c>
      <c r="I12" s="8">
        <f>G12/H12</f>
        <v>35</v>
      </c>
      <c r="J12" s="8">
        <f>I12/I13</f>
        <v>1.7796610169491525</v>
      </c>
      <c r="K12" s="8">
        <f>_xlfn.F.DIST.RT(J12,H12,H13)</f>
        <v>0.2104473488107278</v>
      </c>
      <c r="L12" s="8">
        <f>_xlfn.F.INV.RT(B7,H12,H13)</f>
        <v>3.8852938346523942</v>
      </c>
    </row>
    <row r="13" spans="1:12" x14ac:dyDescent="0.25">
      <c r="B13" s="3">
        <v>34</v>
      </c>
      <c r="C13" s="3">
        <v>30</v>
      </c>
      <c r="D13" s="3">
        <v>23</v>
      </c>
      <c r="F13" s="3" t="s">
        <v>431</v>
      </c>
      <c r="G13" s="8">
        <f>SUMPRODUCT((B13:D17-B19:D19)^2)</f>
        <v>236</v>
      </c>
      <c r="H13" s="8">
        <f>B24-B25</f>
        <v>12</v>
      </c>
      <c r="I13" s="8">
        <f>G13/H13</f>
        <v>19.666666666666668</v>
      </c>
      <c r="J13" s="3"/>
      <c r="K13" s="3"/>
      <c r="L13" s="3"/>
    </row>
    <row r="14" spans="1:12" x14ac:dyDescent="0.25">
      <c r="B14" s="3">
        <v>24</v>
      </c>
      <c r="C14" s="3">
        <v>31</v>
      </c>
      <c r="D14" s="3">
        <v>28</v>
      </c>
      <c r="F14" s="3" t="s">
        <v>386</v>
      </c>
      <c r="G14" s="8">
        <f>SUMPRODUCT((B13:D17-B23)^2)</f>
        <v>306</v>
      </c>
      <c r="H14" s="8">
        <f>B24-1</f>
        <v>14</v>
      </c>
      <c r="I14" s="8">
        <f>G14/H14</f>
        <v>21.857142857142858</v>
      </c>
      <c r="J14" s="3"/>
      <c r="K14" s="3"/>
      <c r="L14" s="3"/>
    </row>
    <row r="15" spans="1:12" x14ac:dyDescent="0.25">
      <c r="B15" s="3">
        <v>36</v>
      </c>
      <c r="C15" s="3">
        <v>34</v>
      </c>
      <c r="D15" s="3">
        <v>28</v>
      </c>
    </row>
    <row r="16" spans="1:12" x14ac:dyDescent="0.25">
      <c r="B16" s="3">
        <v>39</v>
      </c>
      <c r="C16" s="3">
        <v>23</v>
      </c>
      <c r="D16" s="3">
        <v>30</v>
      </c>
      <c r="I16" s="1" t="s">
        <v>438</v>
      </c>
    </row>
    <row r="17" spans="1:12" x14ac:dyDescent="0.25">
      <c r="B17" s="3">
        <v>32</v>
      </c>
      <c r="C17" s="3">
        <v>27</v>
      </c>
      <c r="D17" s="3">
        <v>31</v>
      </c>
      <c r="I17" s="8">
        <f>B18*_xlfn.VAR.S(B19:D19)</f>
        <v>35</v>
      </c>
    </row>
    <row r="18" spans="1:12" x14ac:dyDescent="0.25">
      <c r="A18" t="s">
        <v>151</v>
      </c>
      <c r="B18" s="8">
        <f t="shared" ref="B18:D18" si="0">COUNT(B13:B17)</f>
        <v>5</v>
      </c>
      <c r="C18" s="8">
        <f t="shared" si="0"/>
        <v>5</v>
      </c>
      <c r="D18" s="8">
        <f t="shared" si="0"/>
        <v>5</v>
      </c>
      <c r="I18" s="8">
        <f>AVERAGE(B20:D20)</f>
        <v>19.666666666666668</v>
      </c>
    </row>
    <row r="19" spans="1:12" x14ac:dyDescent="0.25">
      <c r="A19" t="s">
        <v>218</v>
      </c>
      <c r="B19" s="87">
        <f t="shared" ref="B19:D19" si="1">AVERAGE(B13:B17)</f>
        <v>33</v>
      </c>
      <c r="C19" s="87">
        <f t="shared" si="1"/>
        <v>29</v>
      </c>
      <c r="D19" s="87">
        <f t="shared" si="1"/>
        <v>28</v>
      </c>
      <c r="I19" s="8">
        <f>_xlfn.VAR.S(B13:D17)</f>
        <v>21.857142857142858</v>
      </c>
    </row>
    <row r="20" spans="1:12" ht="17.25" x14ac:dyDescent="0.25">
      <c r="A20" t="s">
        <v>405</v>
      </c>
      <c r="B20" s="8">
        <f t="shared" ref="B20:D20" si="2">_xlfn.VAR.S(B13:B17)</f>
        <v>32</v>
      </c>
      <c r="C20" s="8">
        <f t="shared" si="2"/>
        <v>17.5</v>
      </c>
      <c r="D20" s="8">
        <f t="shared" si="2"/>
        <v>9.5</v>
      </c>
      <c r="F20" t="s">
        <v>412</v>
      </c>
    </row>
    <row r="21" spans="1:12" ht="17.25" x14ac:dyDescent="0.25">
      <c r="A21" t="s">
        <v>405</v>
      </c>
      <c r="B21" s="8">
        <f>SUMPRODUCT((B13:B17-B19)^2)/(B18-1)</f>
        <v>32</v>
      </c>
      <c r="C21" s="8">
        <f>SUMPRODUCT((C13:C17-C19)^2)/(C18-1)</f>
        <v>17.5</v>
      </c>
      <c r="D21" s="8">
        <f>SUMPRODUCT((D13:D17-D19)^2)/(D18-1)</f>
        <v>9.5</v>
      </c>
    </row>
    <row r="22" spans="1:12" ht="15.75" thickBot="1" x14ac:dyDescent="0.3">
      <c r="F22" t="s">
        <v>413</v>
      </c>
    </row>
    <row r="23" spans="1:12" x14ac:dyDescent="0.25">
      <c r="A23" t="s">
        <v>403</v>
      </c>
      <c r="B23" s="8">
        <f>AVERAGE(B13:D17)</f>
        <v>30</v>
      </c>
      <c r="C23" s="8">
        <f>SUMPRODUCT(B19:D19,B18:D18)/SUM(B18:D18)</f>
        <v>30</v>
      </c>
      <c r="D23" s="8">
        <f>AVERAGE(B19:D19)</f>
        <v>30</v>
      </c>
      <c r="E23" t="s">
        <v>406</v>
      </c>
      <c r="F23" s="35" t="s">
        <v>414</v>
      </c>
      <c r="G23" s="35" t="s">
        <v>415</v>
      </c>
      <c r="H23" s="35" t="s">
        <v>416</v>
      </c>
      <c r="I23" s="35" t="s">
        <v>348</v>
      </c>
      <c r="J23" s="35" t="s">
        <v>300</v>
      </c>
    </row>
    <row r="24" spans="1:12" ht="18" x14ac:dyDescent="0.35">
      <c r="A24" t="s">
        <v>404</v>
      </c>
      <c r="B24" s="8">
        <f>COUNT(B13:D17)</f>
        <v>15</v>
      </c>
      <c r="F24" s="33" t="s">
        <v>439</v>
      </c>
      <c r="G24" s="33">
        <v>5</v>
      </c>
      <c r="H24" s="33">
        <v>165</v>
      </c>
      <c r="I24" s="33">
        <v>33</v>
      </c>
      <c r="J24" s="33">
        <v>32</v>
      </c>
    </row>
    <row r="25" spans="1:12" x14ac:dyDescent="0.25">
      <c r="A25" t="s">
        <v>407</v>
      </c>
      <c r="B25" s="8">
        <f>COUNTA(B11:D11)</f>
        <v>3</v>
      </c>
      <c r="F25" s="33" t="s">
        <v>440</v>
      </c>
      <c r="G25" s="33">
        <v>5</v>
      </c>
      <c r="H25" s="33">
        <v>145</v>
      </c>
      <c r="I25" s="33">
        <v>29</v>
      </c>
      <c r="J25" s="33">
        <v>17.5</v>
      </c>
    </row>
    <row r="26" spans="1:12" ht="15.75" thickBot="1" x14ac:dyDescent="0.3">
      <c r="A26" t="s">
        <v>408</v>
      </c>
      <c r="B26" s="8">
        <f>SUMPRODUCT((B13:D17-B23)^2)</f>
        <v>306</v>
      </c>
      <c r="F26" s="34" t="s">
        <v>441</v>
      </c>
      <c r="G26" s="34">
        <v>5</v>
      </c>
      <c r="H26" s="34">
        <v>140</v>
      </c>
      <c r="I26" s="34">
        <v>28</v>
      </c>
      <c r="J26" s="34">
        <v>9.5</v>
      </c>
    </row>
    <row r="27" spans="1:12" x14ac:dyDescent="0.25">
      <c r="A27" t="s">
        <v>411</v>
      </c>
      <c r="B27" s="8">
        <f>B24-1</f>
        <v>14</v>
      </c>
    </row>
    <row r="28" spans="1:12" x14ac:dyDescent="0.25">
      <c r="A28" t="s">
        <v>409</v>
      </c>
      <c r="B28" s="8">
        <f>B26/B27</f>
        <v>21.857142857142858</v>
      </c>
      <c r="C28" s="8">
        <f>_xlfn.VAR.S(B13:D17)</f>
        <v>21.857142857142858</v>
      </c>
    </row>
    <row r="29" spans="1:12" ht="15.75" thickBot="1" x14ac:dyDescent="0.3">
      <c r="A29" t="s">
        <v>410</v>
      </c>
      <c r="B29" s="8">
        <f>SUMPRODUCT(B18:D18,(B19:D19-B23)^2)</f>
        <v>70</v>
      </c>
      <c r="F29" t="s">
        <v>417</v>
      </c>
    </row>
    <row r="30" spans="1:12" x14ac:dyDescent="0.25">
      <c r="A30" t="s">
        <v>368</v>
      </c>
      <c r="B30" s="8">
        <f>B25-1</f>
        <v>2</v>
      </c>
      <c r="F30" s="35" t="s">
        <v>379</v>
      </c>
      <c r="G30" s="35" t="s">
        <v>418</v>
      </c>
      <c r="H30" s="35" t="s">
        <v>301</v>
      </c>
      <c r="I30" s="35" t="s">
        <v>419</v>
      </c>
      <c r="J30" s="35" t="s">
        <v>377</v>
      </c>
      <c r="K30" s="35" t="s">
        <v>420</v>
      </c>
      <c r="L30" s="35" t="s">
        <v>421</v>
      </c>
    </row>
    <row r="31" spans="1:12" ht="30" x14ac:dyDescent="0.25">
      <c r="A31" s="57" t="s">
        <v>425</v>
      </c>
      <c r="B31" s="8">
        <f>B29/B30</f>
        <v>35</v>
      </c>
      <c r="C31" s="8">
        <f>B18*_xlfn.VAR.S(B19:D19)</f>
        <v>35</v>
      </c>
      <c r="D31" t="s">
        <v>427</v>
      </c>
      <c r="F31" s="33" t="s">
        <v>422</v>
      </c>
      <c r="G31" s="33">
        <v>70</v>
      </c>
      <c r="H31" s="33">
        <v>2</v>
      </c>
      <c r="I31" s="33">
        <v>35</v>
      </c>
      <c r="J31" s="33">
        <v>1.7796610169491525</v>
      </c>
      <c r="K31" s="33">
        <v>0.2104473488107278</v>
      </c>
      <c r="L31" s="33">
        <v>3.8852938346523942</v>
      </c>
    </row>
    <row r="32" spans="1:12" x14ac:dyDescent="0.25">
      <c r="A32" t="s">
        <v>424</v>
      </c>
      <c r="B32" s="8">
        <f>SUMPRODUCT((B13:D17-B19:D19)^2)</f>
        <v>236</v>
      </c>
      <c r="D32" s="8">
        <f>B32+B29</f>
        <v>306</v>
      </c>
      <c r="F32" s="33" t="s">
        <v>423</v>
      </c>
      <c r="G32" s="33">
        <v>236</v>
      </c>
      <c r="H32" s="33">
        <v>12</v>
      </c>
      <c r="I32" s="33">
        <v>19.666666666666668</v>
      </c>
      <c r="J32" s="33"/>
      <c r="K32" s="33"/>
      <c r="L32" s="33"/>
    </row>
    <row r="33" spans="1:12" ht="15.75" thickBot="1" x14ac:dyDescent="0.3">
      <c r="A33" t="s">
        <v>372</v>
      </c>
      <c r="B33" s="8">
        <f>B24-B25</f>
        <v>12</v>
      </c>
      <c r="F33" s="34" t="s">
        <v>386</v>
      </c>
      <c r="G33" s="34">
        <v>306</v>
      </c>
      <c r="H33" s="34">
        <v>14</v>
      </c>
      <c r="I33" s="34"/>
      <c r="J33" s="34"/>
      <c r="K33" s="34"/>
      <c r="L33" s="34"/>
    </row>
    <row r="34" spans="1:12" ht="30" x14ac:dyDescent="0.25">
      <c r="A34" s="57" t="s">
        <v>426</v>
      </c>
      <c r="B34" s="8">
        <f>B32/B33</f>
        <v>19.666666666666668</v>
      </c>
      <c r="C34" s="8">
        <f>AVERAGE(B21:D21)</f>
        <v>19.666666666666668</v>
      </c>
    </row>
    <row r="35" spans="1:12" x14ac:dyDescent="0.25">
      <c r="A35" t="s">
        <v>428</v>
      </c>
      <c r="B35" s="8">
        <f>B31/B34</f>
        <v>1.7796610169491525</v>
      </c>
      <c r="D35" t="s">
        <v>436</v>
      </c>
    </row>
    <row r="36" spans="1:12" x14ac:dyDescent="0.25">
      <c r="A36" t="s">
        <v>429</v>
      </c>
      <c r="B36" s="8">
        <f>_xlfn.F.INV.RT(B7,B30,B33)</f>
        <v>3.8852938346523942</v>
      </c>
    </row>
    <row r="37" spans="1:12" x14ac:dyDescent="0.25">
      <c r="A37" t="s">
        <v>129</v>
      </c>
      <c r="B37" s="8">
        <f>_xlfn.F.DIST.RT(B35,B30,B33)</f>
        <v>0.2104473488107278</v>
      </c>
      <c r="D37" t="s">
        <v>437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O39"/>
  <sheetViews>
    <sheetView zoomScale="85" zoomScaleNormal="85" workbookViewId="0">
      <selection activeCell="B20" sqref="B20"/>
    </sheetView>
  </sheetViews>
  <sheetFormatPr defaultRowHeight="15" x14ac:dyDescent="0.25"/>
  <cols>
    <col min="1" max="1" width="31.42578125" customWidth="1"/>
    <col min="2" max="5" width="13.140625" customWidth="1"/>
    <col min="6" max="6" width="1.7109375" customWidth="1"/>
    <col min="7" max="7" width="25.85546875" customWidth="1"/>
    <col min="8" max="8" width="10.42578125" customWidth="1"/>
    <col min="9" max="9" width="13.140625" customWidth="1"/>
    <col min="10" max="10" width="7.140625" bestFit="1" customWidth="1"/>
    <col min="11" max="11" width="10.42578125" customWidth="1"/>
    <col min="12" max="14" width="13.140625" customWidth="1"/>
    <col min="15" max="15" width="11.5703125" customWidth="1"/>
  </cols>
  <sheetData>
    <row r="1" spans="1:15" x14ac:dyDescent="0.25">
      <c r="A1" t="s">
        <v>445</v>
      </c>
    </row>
    <row r="2" spans="1:15" x14ac:dyDescent="0.25">
      <c r="A2" t="s">
        <v>442</v>
      </c>
    </row>
    <row r="3" spans="1:15" x14ac:dyDescent="0.25">
      <c r="A3" t="s">
        <v>444</v>
      </c>
    </row>
    <row r="4" spans="1:15" x14ac:dyDescent="0.25">
      <c r="A4" t="s">
        <v>443</v>
      </c>
    </row>
    <row r="5" spans="1:15" x14ac:dyDescent="0.25">
      <c r="B5" t="s">
        <v>432</v>
      </c>
      <c r="C5" t="s">
        <v>433</v>
      </c>
      <c r="D5" t="s">
        <v>434</v>
      </c>
      <c r="E5" t="s">
        <v>465</v>
      </c>
    </row>
    <row r="6" spans="1:15" x14ac:dyDescent="0.25">
      <c r="B6" t="s">
        <v>459</v>
      </c>
      <c r="C6" t="s">
        <v>460</v>
      </c>
      <c r="D6" t="s">
        <v>461</v>
      </c>
      <c r="E6" t="s">
        <v>462</v>
      </c>
    </row>
    <row r="7" spans="1:15" x14ac:dyDescent="0.25">
      <c r="B7" t="s">
        <v>397</v>
      </c>
      <c r="C7" t="s">
        <v>398</v>
      </c>
      <c r="D7" t="s">
        <v>399</v>
      </c>
      <c r="E7" t="s">
        <v>458</v>
      </c>
    </row>
    <row r="8" spans="1:15" ht="60" x14ac:dyDescent="0.25">
      <c r="B8" s="7" t="s">
        <v>446</v>
      </c>
      <c r="C8" s="7" t="s">
        <v>447</v>
      </c>
      <c r="D8" s="7" t="s">
        <v>448</v>
      </c>
      <c r="E8" s="7" t="s">
        <v>449</v>
      </c>
      <c r="G8" s="11" t="s">
        <v>379</v>
      </c>
      <c r="H8" s="11" t="s">
        <v>468</v>
      </c>
      <c r="I8" s="11" t="s">
        <v>380</v>
      </c>
      <c r="J8" s="11" t="s">
        <v>381</v>
      </c>
      <c r="K8" s="11" t="s">
        <v>468</v>
      </c>
      <c r="L8" s="11" t="s">
        <v>382</v>
      </c>
      <c r="M8" s="11" t="s">
        <v>377</v>
      </c>
      <c r="N8" s="11" t="s">
        <v>129</v>
      </c>
      <c r="O8" s="11" t="s">
        <v>383</v>
      </c>
    </row>
    <row r="9" spans="1:15" x14ac:dyDescent="0.25">
      <c r="B9" s="3">
        <v>128</v>
      </c>
      <c r="C9" s="3">
        <v>144</v>
      </c>
      <c r="D9" s="3">
        <v>133</v>
      </c>
      <c r="E9" s="3">
        <v>150</v>
      </c>
      <c r="G9" s="8" t="s">
        <v>464</v>
      </c>
      <c r="H9" s="51" t="s">
        <v>469</v>
      </c>
      <c r="I9" s="8">
        <f>SUMPRODUCT(B14:E14,(B15:E15-B18)^2)</f>
        <v>330</v>
      </c>
      <c r="J9" s="8">
        <f>B20-1</f>
        <v>3</v>
      </c>
      <c r="K9" s="51" t="s">
        <v>466</v>
      </c>
      <c r="L9" s="8">
        <f t="shared" ref="L9:L11" si="0">I9/J9</f>
        <v>110</v>
      </c>
      <c r="M9" s="8">
        <f>L9/L10</f>
        <v>2.5433526011560694</v>
      </c>
      <c r="N9" s="8">
        <f>_xlfn.F.DIST.RT(M9,J9,J10)</f>
        <v>9.2764274482195624E-2</v>
      </c>
      <c r="O9" s="8">
        <f>_xlfn.F.INV.RT(H20,J9,J10)</f>
        <v>3.2388715174535854</v>
      </c>
    </row>
    <row r="10" spans="1:15" x14ac:dyDescent="0.25">
      <c r="B10" s="3">
        <v>137</v>
      </c>
      <c r="C10" s="3">
        <v>133</v>
      </c>
      <c r="D10" s="3">
        <v>143</v>
      </c>
      <c r="E10" s="3">
        <v>142</v>
      </c>
      <c r="G10" s="8" t="s">
        <v>431</v>
      </c>
      <c r="H10" s="51" t="s">
        <v>470</v>
      </c>
      <c r="I10" s="8">
        <f>SUMPRODUCT(B16:E16,B14:E14-1)</f>
        <v>692</v>
      </c>
      <c r="J10" s="8">
        <f>B19-B20</f>
        <v>16</v>
      </c>
      <c r="K10" s="51" t="s">
        <v>467</v>
      </c>
      <c r="L10" s="8">
        <f t="shared" si="0"/>
        <v>43.25</v>
      </c>
      <c r="M10" s="3"/>
      <c r="N10" s="3"/>
      <c r="O10" s="3"/>
    </row>
    <row r="11" spans="1:15" x14ac:dyDescent="0.25">
      <c r="B11" s="3">
        <v>135</v>
      </c>
      <c r="C11" s="3">
        <v>142</v>
      </c>
      <c r="D11" s="3">
        <v>137</v>
      </c>
      <c r="E11" s="3">
        <v>135</v>
      </c>
      <c r="G11" s="8" t="s">
        <v>463</v>
      </c>
      <c r="H11" s="51" t="s">
        <v>469</v>
      </c>
      <c r="I11" s="8">
        <f>SUMPRODUCT((B9:E13-B18)^2)</f>
        <v>1022</v>
      </c>
      <c r="J11" s="8">
        <f>B19-1</f>
        <v>19</v>
      </c>
      <c r="K11" s="51" t="s">
        <v>471</v>
      </c>
      <c r="L11" s="8">
        <f t="shared" si="0"/>
        <v>53.789473684210527</v>
      </c>
      <c r="M11" s="3"/>
      <c r="N11" s="3"/>
      <c r="O11" s="3"/>
    </row>
    <row r="12" spans="1:15" x14ac:dyDescent="0.25">
      <c r="B12" s="3">
        <v>124</v>
      </c>
      <c r="C12" s="3">
        <v>146</v>
      </c>
      <c r="D12" s="3">
        <v>136</v>
      </c>
      <c r="E12" s="3">
        <v>140</v>
      </c>
    </row>
    <row r="13" spans="1:15" x14ac:dyDescent="0.25">
      <c r="B13" s="3">
        <v>141</v>
      </c>
      <c r="C13" s="3">
        <v>130</v>
      </c>
      <c r="D13" s="3">
        <v>131</v>
      </c>
      <c r="E13" s="3">
        <v>153</v>
      </c>
      <c r="I13" s="1" t="s">
        <v>438</v>
      </c>
      <c r="L13" s="1" t="s">
        <v>438</v>
      </c>
    </row>
    <row r="14" spans="1:15" x14ac:dyDescent="0.25">
      <c r="A14" s="3" t="s">
        <v>196</v>
      </c>
      <c r="B14" s="8">
        <f t="shared" ref="B14:E14" si="1">COUNT(B9:B13)</f>
        <v>5</v>
      </c>
      <c r="C14" s="8">
        <f t="shared" si="1"/>
        <v>5</v>
      </c>
      <c r="D14" s="8">
        <f t="shared" si="1"/>
        <v>5</v>
      </c>
      <c r="E14" s="8">
        <f t="shared" si="1"/>
        <v>5</v>
      </c>
      <c r="I14">
        <f>SUMPRODUCT((B9:E13-B15:E15)^2)</f>
        <v>692</v>
      </c>
    </row>
    <row r="15" spans="1:15" x14ac:dyDescent="0.25">
      <c r="A15" s="3" t="s">
        <v>453</v>
      </c>
      <c r="B15" s="8">
        <f t="shared" ref="B15:E15" si="2">AVERAGE(B9:B13)</f>
        <v>133</v>
      </c>
      <c r="C15" s="8">
        <f t="shared" si="2"/>
        <v>139</v>
      </c>
      <c r="D15" s="8">
        <f t="shared" si="2"/>
        <v>136</v>
      </c>
      <c r="E15" s="8">
        <f t="shared" si="2"/>
        <v>144</v>
      </c>
      <c r="I15">
        <f>I9+I10</f>
        <v>1022</v>
      </c>
      <c r="L15">
        <f>_xlfn.VAR.S(B9:E13)</f>
        <v>53.789473684210527</v>
      </c>
    </row>
    <row r="16" spans="1:15" ht="17.25" x14ac:dyDescent="0.25">
      <c r="A16" s="3" t="s">
        <v>454</v>
      </c>
      <c r="B16" s="8">
        <f t="shared" ref="B16:E16" si="3">SUMPRODUCT((B9:B13-B15)^2)/(B14-1)</f>
        <v>47.5</v>
      </c>
      <c r="C16" s="8">
        <f t="shared" si="3"/>
        <v>50</v>
      </c>
      <c r="D16" s="8">
        <f t="shared" si="3"/>
        <v>21</v>
      </c>
      <c r="E16" s="8">
        <f t="shared" si="3"/>
        <v>54.5</v>
      </c>
    </row>
    <row r="17" spans="1:11" x14ac:dyDescent="0.25">
      <c r="G17" t="s">
        <v>450</v>
      </c>
    </row>
    <row r="18" spans="1:11" ht="18" x14ac:dyDescent="0.35">
      <c r="A18" s="3" t="s">
        <v>455</v>
      </c>
      <c r="B18" s="8">
        <f>AVERAGE(B9:E13)</f>
        <v>138</v>
      </c>
      <c r="C18" s="8">
        <f>SUMPRODUCT(B15:E15,B14:E14)/SUM(B14:E14)</f>
        <v>138</v>
      </c>
      <c r="G18" t="s">
        <v>451</v>
      </c>
    </row>
    <row r="19" spans="1:11" ht="18" x14ac:dyDescent="0.35">
      <c r="A19" s="51" t="s">
        <v>456</v>
      </c>
      <c r="B19" s="8">
        <f>COUNT(B9:E13)</f>
        <v>20</v>
      </c>
      <c r="G19" t="s">
        <v>452</v>
      </c>
    </row>
    <row r="20" spans="1:11" x14ac:dyDescent="0.25">
      <c r="A20" s="3" t="s">
        <v>457</v>
      </c>
      <c r="B20" s="8">
        <f>COUNTA(B8:E8)</f>
        <v>4</v>
      </c>
      <c r="G20" t="s">
        <v>222</v>
      </c>
      <c r="H20">
        <v>0.05</v>
      </c>
    </row>
    <row r="21" spans="1:11" x14ac:dyDescent="0.25">
      <c r="G21" t="s">
        <v>472</v>
      </c>
    </row>
    <row r="22" spans="1:11" x14ac:dyDescent="0.25">
      <c r="B22">
        <v>3</v>
      </c>
    </row>
    <row r="24" spans="1:11" x14ac:dyDescent="0.25">
      <c r="G24" t="s">
        <v>412</v>
      </c>
    </row>
    <row r="26" spans="1:11" ht="15.75" thickBot="1" x14ac:dyDescent="0.3">
      <c r="G26" t="s">
        <v>413</v>
      </c>
    </row>
    <row r="27" spans="1:11" x14ac:dyDescent="0.25">
      <c r="G27" s="35" t="s">
        <v>414</v>
      </c>
      <c r="H27" s="35" t="s">
        <v>415</v>
      </c>
      <c r="I27" s="35" t="s">
        <v>416</v>
      </c>
      <c r="J27" s="35" t="s">
        <v>348</v>
      </c>
      <c r="K27" s="35" t="s">
        <v>300</v>
      </c>
    </row>
    <row r="28" spans="1:11" x14ac:dyDescent="0.25">
      <c r="G28" s="33" t="s">
        <v>446</v>
      </c>
      <c r="H28" s="33">
        <v>5</v>
      </c>
      <c r="I28" s="33">
        <v>665</v>
      </c>
      <c r="J28" s="33">
        <v>133</v>
      </c>
      <c r="K28" s="33">
        <v>47.5</v>
      </c>
    </row>
    <row r="29" spans="1:11" x14ac:dyDescent="0.25">
      <c r="G29" s="33" t="s">
        <v>447</v>
      </c>
      <c r="H29" s="33">
        <v>5</v>
      </c>
      <c r="I29" s="33">
        <v>695</v>
      </c>
      <c r="J29" s="33">
        <v>139</v>
      </c>
      <c r="K29" s="33">
        <v>50</v>
      </c>
    </row>
    <row r="30" spans="1:11" x14ac:dyDescent="0.25">
      <c r="G30" s="33" t="s">
        <v>448</v>
      </c>
      <c r="H30" s="33">
        <v>5</v>
      </c>
      <c r="I30" s="33">
        <v>680</v>
      </c>
      <c r="J30" s="33">
        <v>136</v>
      </c>
      <c r="K30" s="33">
        <v>21</v>
      </c>
    </row>
    <row r="31" spans="1:11" ht="15.75" thickBot="1" x14ac:dyDescent="0.3">
      <c r="G31" s="34" t="s">
        <v>449</v>
      </c>
      <c r="H31" s="34">
        <v>5</v>
      </c>
      <c r="I31" s="34">
        <v>720</v>
      </c>
      <c r="J31" s="34">
        <v>144</v>
      </c>
      <c r="K31" s="34">
        <v>54.5</v>
      </c>
    </row>
    <row r="34" spans="7:13" ht="15.75" thickBot="1" x14ac:dyDescent="0.3">
      <c r="G34" t="s">
        <v>417</v>
      </c>
    </row>
    <row r="35" spans="7:13" x14ac:dyDescent="0.25">
      <c r="G35" s="35" t="s">
        <v>379</v>
      </c>
      <c r="H35" s="35" t="s">
        <v>418</v>
      </c>
      <c r="I35" s="35" t="s">
        <v>301</v>
      </c>
      <c r="J35" s="35" t="s">
        <v>419</v>
      </c>
      <c r="K35" s="35" t="s">
        <v>377</v>
      </c>
      <c r="L35" s="35" t="s">
        <v>420</v>
      </c>
      <c r="M35" s="35" t="s">
        <v>421</v>
      </c>
    </row>
    <row r="36" spans="7:13" x14ac:dyDescent="0.25">
      <c r="G36" s="33" t="s">
        <v>422</v>
      </c>
      <c r="H36" s="33">
        <v>330</v>
      </c>
      <c r="I36" s="33">
        <v>3</v>
      </c>
      <c r="J36" s="33">
        <v>110</v>
      </c>
      <c r="K36" s="33">
        <v>2.5433526011560694</v>
      </c>
      <c r="L36" s="33">
        <v>9.2764274482195624E-2</v>
      </c>
      <c r="M36" s="33">
        <v>3.2388715174535854</v>
      </c>
    </row>
    <row r="37" spans="7:13" x14ac:dyDescent="0.25">
      <c r="G37" s="33" t="s">
        <v>423</v>
      </c>
      <c r="H37" s="33">
        <v>692</v>
      </c>
      <c r="I37" s="33">
        <v>16</v>
      </c>
      <c r="J37" s="33">
        <v>43.25</v>
      </c>
      <c r="K37" s="33"/>
      <c r="L37" s="33"/>
      <c r="M37" s="33"/>
    </row>
    <row r="38" spans="7:13" x14ac:dyDescent="0.25">
      <c r="G38" s="33"/>
      <c r="H38" s="33"/>
      <c r="I38" s="33"/>
      <c r="J38" s="33"/>
      <c r="K38" s="33"/>
      <c r="L38" s="33"/>
      <c r="M38" s="33"/>
    </row>
    <row r="39" spans="7:13" ht="15.75" thickBot="1" x14ac:dyDescent="0.3">
      <c r="G39" s="34" t="s">
        <v>386</v>
      </c>
      <c r="H39" s="34">
        <v>1022</v>
      </c>
      <c r="I39" s="34">
        <v>19</v>
      </c>
      <c r="J39" s="34"/>
      <c r="K39" s="34"/>
      <c r="L39" s="34"/>
      <c r="M3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24"/>
  <sheetViews>
    <sheetView zoomScale="85" zoomScaleNormal="85" workbookViewId="0">
      <selection activeCell="E20" sqref="E20:E21"/>
    </sheetView>
  </sheetViews>
  <sheetFormatPr defaultRowHeight="15" x14ac:dyDescent="0.25"/>
  <cols>
    <col min="2" max="2" width="27.85546875" customWidth="1"/>
    <col min="3" max="3" width="12.28515625" customWidth="1"/>
    <col min="5" max="5" width="27.42578125" customWidth="1"/>
    <col min="6" max="6" width="12.28515625" customWidth="1"/>
  </cols>
  <sheetData>
    <row r="1" spans="1:6" x14ac:dyDescent="0.25">
      <c r="B1" t="s">
        <v>2</v>
      </c>
    </row>
    <row r="3" spans="1:6" x14ac:dyDescent="0.25">
      <c r="B3" t="s">
        <v>77</v>
      </c>
    </row>
    <row r="5" spans="1:6" x14ac:dyDescent="0.25">
      <c r="B5" s="4" t="s">
        <v>3</v>
      </c>
      <c r="C5" s="4"/>
      <c r="E5" s="4" t="s">
        <v>4</v>
      </c>
      <c r="F5" s="4"/>
    </row>
    <row r="6" spans="1:6" ht="18" x14ac:dyDescent="0.35">
      <c r="B6" s="5" t="s">
        <v>5</v>
      </c>
      <c r="C6" s="3">
        <v>37</v>
      </c>
      <c r="E6" s="5" t="s">
        <v>7</v>
      </c>
      <c r="F6" s="3">
        <v>44</v>
      </c>
    </row>
    <row r="7" spans="1:6" ht="18" x14ac:dyDescent="0.35">
      <c r="B7" s="5" t="s">
        <v>6</v>
      </c>
      <c r="C7" s="3">
        <v>85.36</v>
      </c>
      <c r="E7" s="5" t="s">
        <v>8</v>
      </c>
      <c r="F7" s="3">
        <v>81.400000000000006</v>
      </c>
    </row>
    <row r="8" spans="1:6" x14ac:dyDescent="0.25">
      <c r="B8" s="5" t="s">
        <v>9</v>
      </c>
      <c r="C8" s="3">
        <v>4.55</v>
      </c>
      <c r="E8" s="5" t="s">
        <v>10</v>
      </c>
      <c r="F8" s="3">
        <v>3.97</v>
      </c>
    </row>
    <row r="9" spans="1:6" ht="18" x14ac:dyDescent="0.35">
      <c r="B9" s="5" t="s">
        <v>17</v>
      </c>
      <c r="C9" s="8">
        <f>C8^2</f>
        <v>20.702499999999997</v>
      </c>
      <c r="E9" s="5" t="s">
        <v>18</v>
      </c>
      <c r="F9" s="8">
        <f>F8^2</f>
        <v>15.760900000000001</v>
      </c>
    </row>
    <row r="11" spans="1:6" ht="31.5" customHeight="1" x14ac:dyDescent="0.25">
      <c r="B11" s="90" t="s">
        <v>11</v>
      </c>
      <c r="C11" s="90"/>
      <c r="D11" s="90"/>
      <c r="E11" s="90"/>
      <c r="F11" s="90"/>
    </row>
    <row r="13" spans="1:6" x14ac:dyDescent="0.25">
      <c r="A13" s="12" t="s">
        <v>29</v>
      </c>
      <c r="B13" t="s">
        <v>24</v>
      </c>
      <c r="F13" s="8">
        <f>C7-F7</f>
        <v>3.9599999999999937</v>
      </c>
    </row>
    <row r="15" spans="1:6" x14ac:dyDescent="0.25">
      <c r="B15" s="11" t="s">
        <v>12</v>
      </c>
      <c r="C15" s="9">
        <v>0.95</v>
      </c>
    </row>
    <row r="16" spans="1:6" x14ac:dyDescent="0.25">
      <c r="B16" s="11" t="s">
        <v>13</v>
      </c>
      <c r="C16" s="10">
        <f>1-C15</f>
        <v>5.0000000000000044E-2</v>
      </c>
    </row>
    <row r="17" spans="1:6" x14ac:dyDescent="0.25">
      <c r="B17" s="11" t="s">
        <v>14</v>
      </c>
      <c r="C17" s="10">
        <f>C16/2</f>
        <v>2.5000000000000022E-2</v>
      </c>
    </row>
    <row r="18" spans="1:6" ht="18" x14ac:dyDescent="0.35">
      <c r="B18" s="11" t="s">
        <v>20</v>
      </c>
      <c r="C18" s="10">
        <f>SQRT(C9/C6+F9/F6)</f>
        <v>0.95798188905338899</v>
      </c>
      <c r="E18" t="s">
        <v>19</v>
      </c>
      <c r="F18" t="s">
        <v>16</v>
      </c>
    </row>
    <row r="19" spans="1:6" ht="18" x14ac:dyDescent="0.35">
      <c r="B19" s="11" t="s">
        <v>22</v>
      </c>
      <c r="C19" s="8">
        <f>_xlfn.NORM.S.INV(1-C17)</f>
        <v>1.9599639845400536</v>
      </c>
      <c r="F19" t="s">
        <v>21</v>
      </c>
    </row>
    <row r="20" spans="1:6" x14ac:dyDescent="0.25">
      <c r="A20" s="12" t="s">
        <v>30</v>
      </c>
      <c r="B20" s="11" t="s">
        <v>23</v>
      </c>
      <c r="C20" s="8">
        <f>C19*C18</f>
        <v>1.8776100003862879</v>
      </c>
      <c r="E20" t="s">
        <v>26</v>
      </c>
    </row>
    <row r="21" spans="1:6" ht="30" x14ac:dyDescent="0.25">
      <c r="B21" s="11" t="s">
        <v>28</v>
      </c>
      <c r="C21" s="8">
        <f>F13-C20</f>
        <v>2.0823899996137056</v>
      </c>
      <c r="E21" t="s">
        <v>25</v>
      </c>
    </row>
    <row r="22" spans="1:6" ht="30" x14ac:dyDescent="0.25">
      <c r="B22" s="11" t="s">
        <v>27</v>
      </c>
      <c r="C22" s="8">
        <f>F13+C20</f>
        <v>5.8376100003862819</v>
      </c>
    </row>
    <row r="24" spans="1:6" ht="47.25" customHeight="1" x14ac:dyDescent="0.25">
      <c r="A24" s="12" t="s">
        <v>31</v>
      </c>
      <c r="B24" s="91" t="str">
        <f>"We are 95% sure that the population difference between Pop Mean Rating for ships that carry fewer than 500 passengers and the Pop Mean Rating for ships that carry more than 500 passengers is between a rating of "&amp;ROUND(C21,2)&amp;" and "&amp;ROUND(C22,2)</f>
        <v>We are 95% sure that the population difference between Pop Mean Rating for ships that carry fewer than 500 passengers and the Pop Mean Rating for ships that carry more than 500 passengers is between a rating of 2.08 and 5.84</v>
      </c>
      <c r="C24" s="92"/>
      <c r="D24" s="92"/>
      <c r="E24" s="92"/>
      <c r="F24" s="93"/>
    </row>
  </sheetData>
  <mergeCells count="2">
    <mergeCell ref="B11:F11"/>
    <mergeCell ref="B24:F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00FF"/>
  </sheetPr>
  <dimension ref="A1:G19"/>
  <sheetViews>
    <sheetView zoomScaleNormal="100" workbookViewId="0">
      <selection activeCell="B5" sqref="B5"/>
    </sheetView>
  </sheetViews>
  <sheetFormatPr defaultRowHeight="15" x14ac:dyDescent="0.25"/>
  <cols>
    <col min="1" max="1" width="27.5703125" customWidth="1"/>
    <col min="2" max="2" width="12.28515625" customWidth="1"/>
    <col min="4" max="4" width="14.5703125" customWidth="1"/>
    <col min="5" max="5" width="9.28515625" bestFit="1" customWidth="1"/>
  </cols>
  <sheetData>
    <row r="1" spans="1:7" x14ac:dyDescent="0.25">
      <c r="A1" s="4" t="s">
        <v>32</v>
      </c>
      <c r="B1" s="4"/>
      <c r="D1" s="4" t="s">
        <v>33</v>
      </c>
      <c r="E1" s="4"/>
    </row>
    <row r="2" spans="1:7" ht="18" x14ac:dyDescent="0.35">
      <c r="A2" s="5" t="s">
        <v>35</v>
      </c>
      <c r="B2" s="13">
        <v>135.66999999999999</v>
      </c>
      <c r="D2" s="5" t="s">
        <v>36</v>
      </c>
      <c r="E2" s="13">
        <v>68.64</v>
      </c>
      <c r="F2" t="s">
        <v>34</v>
      </c>
    </row>
    <row r="3" spans="1:7" ht="18" x14ac:dyDescent="0.35">
      <c r="A3" s="5" t="s">
        <v>41</v>
      </c>
      <c r="B3" s="14">
        <v>40</v>
      </c>
      <c r="D3" s="5" t="s">
        <v>42</v>
      </c>
      <c r="E3" s="14">
        <v>30</v>
      </c>
    </row>
    <row r="4" spans="1:7" ht="18" x14ac:dyDescent="0.35">
      <c r="A4" s="5" t="s">
        <v>37</v>
      </c>
      <c r="B4" s="13">
        <v>35</v>
      </c>
      <c r="D4" s="5" t="s">
        <v>38</v>
      </c>
      <c r="E4" s="13">
        <v>20</v>
      </c>
    </row>
    <row r="5" spans="1:7" ht="18" x14ac:dyDescent="0.35">
      <c r="A5" s="5" t="s">
        <v>39</v>
      </c>
      <c r="B5" s="16">
        <f>B4^2</f>
        <v>1225</v>
      </c>
      <c r="D5" s="5" t="s">
        <v>40</v>
      </c>
      <c r="E5" s="16">
        <f>E4^2</f>
        <v>400</v>
      </c>
      <c r="G5" t="str">
        <f t="shared" ref="G5:G6" ca="1" si="0">" "&amp;_xlfn.FORMULATEXT(E5)</f>
        <v xml:space="preserve"> =E4^2</v>
      </c>
    </row>
    <row r="6" spans="1:7" ht="18" x14ac:dyDescent="0.35">
      <c r="A6" s="5" t="s">
        <v>256</v>
      </c>
      <c r="B6" s="16">
        <f>B5/B3</f>
        <v>30.625</v>
      </c>
      <c r="D6" s="5" t="s">
        <v>257</v>
      </c>
      <c r="E6" s="16">
        <f>E5/E3</f>
        <v>13.333333333333334</v>
      </c>
      <c r="G6" t="str">
        <f t="shared" ca="1" si="0"/>
        <v xml:space="preserve"> =E5/E3</v>
      </c>
    </row>
    <row r="8" spans="1:7" ht="33" x14ac:dyDescent="0.35">
      <c r="A8" s="7" t="s">
        <v>78</v>
      </c>
      <c r="B8" s="15">
        <f>B2-E2</f>
        <v>67.029999999999987</v>
      </c>
      <c r="D8" t="str">
        <f t="shared" ref="D8" ca="1" si="1">" "&amp;_xlfn.FORMULATEXT(B8)</f>
        <v xml:space="preserve"> =B2-E2</v>
      </c>
    </row>
    <row r="9" spans="1:7" x14ac:dyDescent="0.25">
      <c r="A9" s="5" t="s">
        <v>12</v>
      </c>
      <c r="B9" s="3">
        <v>0.99</v>
      </c>
    </row>
    <row r="10" spans="1:7" x14ac:dyDescent="0.25">
      <c r="A10" s="5" t="s">
        <v>13</v>
      </c>
      <c r="B10" s="17">
        <f>1-B9</f>
        <v>1.0000000000000009E-2</v>
      </c>
      <c r="D10" t="str">
        <f t="shared" ref="D10:D11" ca="1" si="2">" "&amp;_xlfn.FORMULATEXT(B10)</f>
        <v xml:space="preserve"> =1-B9</v>
      </c>
    </row>
    <row r="11" spans="1:7" x14ac:dyDescent="0.25">
      <c r="A11" s="5" t="s">
        <v>14</v>
      </c>
      <c r="B11" s="17">
        <f>B10/2</f>
        <v>5.0000000000000044E-3</v>
      </c>
      <c r="D11" t="str">
        <f t="shared" ca="1" si="2"/>
        <v xml:space="preserve"> =B10/2</v>
      </c>
    </row>
    <row r="12" spans="1:7" ht="18" x14ac:dyDescent="0.35">
      <c r="A12" s="7" t="s">
        <v>15</v>
      </c>
      <c r="B12" s="18">
        <f>SQRT(B6+E6)</f>
        <v>6.6301080936386958</v>
      </c>
      <c r="D12" t="str">
        <f t="shared" ref="D12:D16" ca="1" si="3">" "&amp;_xlfn.FORMULATEXT(B12)</f>
        <v xml:space="preserve"> =SQRT(B6+E6)</v>
      </c>
      <c r="F12" t="s">
        <v>43</v>
      </c>
    </row>
    <row r="13" spans="1:7" x14ac:dyDescent="0.25">
      <c r="A13" s="7" t="s">
        <v>22</v>
      </c>
      <c r="B13" s="8">
        <f>_xlfn.NORM.S.INV(1-B11)</f>
        <v>2.5758293035488999</v>
      </c>
      <c r="D13" t="str">
        <f t="shared" ca="1" si="3"/>
        <v xml:space="preserve"> =NORM.S.INV(1-B11)</v>
      </c>
      <c r="F13" t="s">
        <v>145</v>
      </c>
    </row>
    <row r="14" spans="1:7" x14ac:dyDescent="0.25">
      <c r="A14" s="7" t="s">
        <v>23</v>
      </c>
      <c r="B14" s="15">
        <f>B13*B12</f>
        <v>17.078026713291287</v>
      </c>
      <c r="D14" t="str">
        <f t="shared" ca="1" si="3"/>
        <v xml:space="preserve"> =B13*B12</v>
      </c>
      <c r="F14" t="s">
        <v>26</v>
      </c>
    </row>
    <row r="15" spans="1:7" ht="30" x14ac:dyDescent="0.25">
      <c r="A15" s="11" t="s">
        <v>44</v>
      </c>
      <c r="B15" s="15">
        <f>B8-B14</f>
        <v>49.9519732867087</v>
      </c>
      <c r="D15" t="str">
        <f t="shared" ca="1" si="3"/>
        <v xml:space="preserve"> =B8-B14</v>
      </c>
    </row>
    <row r="16" spans="1:7" ht="30" x14ac:dyDescent="0.25">
      <c r="A16" s="11" t="s">
        <v>45</v>
      </c>
      <c r="B16" s="15">
        <f>B8+B14</f>
        <v>84.108026713291281</v>
      </c>
      <c r="D16" t="str">
        <f t="shared" ca="1" si="3"/>
        <v xml:space="preserve"> =B8+B14</v>
      </c>
    </row>
    <row r="18" spans="1:1" x14ac:dyDescent="0.25">
      <c r="A18" t="s">
        <v>237</v>
      </c>
    </row>
    <row r="19" spans="1:1" x14ac:dyDescent="0.25">
      <c r="A19" t="s">
        <v>46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N48"/>
  <sheetViews>
    <sheetView topLeftCell="A4" zoomScaleNormal="100" workbookViewId="0">
      <selection activeCell="I5" sqref="I5"/>
    </sheetView>
  </sheetViews>
  <sheetFormatPr defaultRowHeight="15" x14ac:dyDescent="0.25"/>
  <cols>
    <col min="5" max="5" width="28.140625" customWidth="1"/>
    <col min="6" max="6" width="11.7109375" customWidth="1"/>
    <col min="8" max="8" width="11.7109375" customWidth="1"/>
  </cols>
  <sheetData>
    <row r="1" spans="1:9" x14ac:dyDescent="0.25">
      <c r="A1" t="s">
        <v>192</v>
      </c>
    </row>
    <row r="2" spans="1:9" x14ac:dyDescent="0.25">
      <c r="A2" t="s">
        <v>193</v>
      </c>
      <c r="G2" t="s">
        <v>58</v>
      </c>
    </row>
    <row r="4" spans="1:9" x14ac:dyDescent="0.25">
      <c r="A4" s="58" t="s">
        <v>179</v>
      </c>
      <c r="C4" s="58" t="s">
        <v>180</v>
      </c>
      <c r="F4" s="58" t="s">
        <v>179</v>
      </c>
      <c r="G4" s="58" t="s">
        <v>180</v>
      </c>
    </row>
    <row r="5" spans="1:9" x14ac:dyDescent="0.25">
      <c r="A5" s="7" t="s">
        <v>0</v>
      </c>
      <c r="C5" s="7" t="s">
        <v>1</v>
      </c>
      <c r="E5" s="63" t="s">
        <v>261</v>
      </c>
      <c r="F5" s="7" t="s">
        <v>0</v>
      </c>
      <c r="G5" s="7" t="s">
        <v>1</v>
      </c>
    </row>
    <row r="6" spans="1:9" x14ac:dyDescent="0.25">
      <c r="A6" s="24">
        <v>85</v>
      </c>
      <c r="C6" s="24">
        <v>125</v>
      </c>
      <c r="E6" s="7" t="s">
        <v>183</v>
      </c>
      <c r="F6" s="13">
        <v>20</v>
      </c>
      <c r="G6" s="13">
        <v>25</v>
      </c>
      <c r="I6" s="1" t="s">
        <v>258</v>
      </c>
    </row>
    <row r="7" spans="1:9" x14ac:dyDescent="0.25">
      <c r="A7" s="24">
        <v>65</v>
      </c>
      <c r="C7" s="24">
        <v>110</v>
      </c>
      <c r="E7" s="11" t="s">
        <v>260</v>
      </c>
      <c r="F7" s="73">
        <f>AVERAGE(A6:A40)</f>
        <v>91.714285714285708</v>
      </c>
      <c r="G7" s="73">
        <f>AVERAGE(C6:C45)</f>
        <v>101.125</v>
      </c>
      <c r="I7" t="str">
        <f t="shared" ref="I7:I10" ca="1" si="0">" "&amp;_xlfn.FORMULATEXT(G7)</f>
        <v xml:space="preserve"> =AVERAGE(C6:C45)</v>
      </c>
    </row>
    <row r="8" spans="1:9" x14ac:dyDescent="0.25">
      <c r="A8" s="24">
        <v>100</v>
      </c>
      <c r="C8" s="24">
        <v>105</v>
      </c>
      <c r="E8" s="11" t="s">
        <v>196</v>
      </c>
      <c r="F8" s="29">
        <f>COUNT(A6:A40)</f>
        <v>35</v>
      </c>
      <c r="G8" s="29">
        <f>COUNT(C6:C45)</f>
        <v>40</v>
      </c>
      <c r="I8" t="str">
        <f t="shared" ca="1" si="0"/>
        <v xml:space="preserve"> =COUNT(C6:C45)</v>
      </c>
    </row>
    <row r="9" spans="1:9" x14ac:dyDescent="0.25">
      <c r="A9" s="24">
        <v>120</v>
      </c>
      <c r="C9" s="24">
        <v>120</v>
      </c>
      <c r="E9" s="11" t="s">
        <v>194</v>
      </c>
      <c r="F9" s="64">
        <f>F6^2</f>
        <v>400</v>
      </c>
      <c r="G9" s="64">
        <f>G6^2</f>
        <v>625</v>
      </c>
      <c r="I9" t="str">
        <f t="shared" ca="1" si="0"/>
        <v xml:space="preserve"> =G6^2</v>
      </c>
    </row>
    <row r="10" spans="1:9" x14ac:dyDescent="0.25">
      <c r="A10" s="24">
        <v>115</v>
      </c>
      <c r="C10" s="24">
        <v>85</v>
      </c>
      <c r="E10" s="11" t="s">
        <v>195</v>
      </c>
      <c r="F10" s="64">
        <f>F9/F8</f>
        <v>11.428571428571429</v>
      </c>
      <c r="G10" s="64">
        <f>G9/G8</f>
        <v>15.625</v>
      </c>
      <c r="I10" t="str">
        <f t="shared" ca="1" si="0"/>
        <v xml:space="preserve"> =G9/G8</v>
      </c>
    </row>
    <row r="11" spans="1:9" x14ac:dyDescent="0.25">
      <c r="A11" s="24">
        <v>125</v>
      </c>
      <c r="C11" s="24">
        <v>115</v>
      </c>
    </row>
    <row r="12" spans="1:9" x14ac:dyDescent="0.25">
      <c r="A12" s="24">
        <v>65</v>
      </c>
      <c r="C12" s="24">
        <v>65</v>
      </c>
      <c r="E12" s="1" t="s">
        <v>123</v>
      </c>
    </row>
    <row r="13" spans="1:9" ht="18" x14ac:dyDescent="0.35">
      <c r="A13" s="24">
        <v>90</v>
      </c>
      <c r="C13" s="24">
        <v>60</v>
      </c>
      <c r="E13" s="3" t="s">
        <v>198</v>
      </c>
      <c r="F13" s="3" t="s">
        <v>59</v>
      </c>
      <c r="G13" s="3">
        <f>$F$16</f>
        <v>0</v>
      </c>
    </row>
    <row r="14" spans="1:9" ht="18" x14ac:dyDescent="0.35">
      <c r="A14" s="24">
        <v>115</v>
      </c>
      <c r="C14" s="24">
        <v>95</v>
      </c>
      <c r="E14" s="3" t="s">
        <v>199</v>
      </c>
      <c r="F14" s="3" t="s">
        <v>58</v>
      </c>
      <c r="G14" s="3">
        <f>$F$16</f>
        <v>0</v>
      </c>
    </row>
    <row r="15" spans="1:9" x14ac:dyDescent="0.25">
      <c r="A15" s="24">
        <v>70</v>
      </c>
      <c r="C15" s="24">
        <v>105</v>
      </c>
    </row>
    <row r="16" spans="1:9" x14ac:dyDescent="0.25">
      <c r="A16" s="24">
        <v>80</v>
      </c>
      <c r="C16" s="24">
        <v>115</v>
      </c>
      <c r="E16" s="11" t="s">
        <v>197</v>
      </c>
      <c r="F16" s="3">
        <v>0</v>
      </c>
    </row>
    <row r="17" spans="1:14" x14ac:dyDescent="0.25">
      <c r="A17" s="24">
        <v>60</v>
      </c>
      <c r="C17" s="24">
        <v>75</v>
      </c>
    </row>
    <row r="18" spans="1:14" x14ac:dyDescent="0.25">
      <c r="A18" s="24">
        <v>65</v>
      </c>
      <c r="C18" s="24">
        <v>100</v>
      </c>
      <c r="E18" s="1" t="s">
        <v>200</v>
      </c>
    </row>
    <row r="19" spans="1:14" x14ac:dyDescent="0.25">
      <c r="A19" s="24">
        <v>70</v>
      </c>
      <c r="C19" s="24">
        <v>90</v>
      </c>
      <c r="E19" s="11" t="s">
        <v>13</v>
      </c>
      <c r="F19" s="3">
        <v>0.05</v>
      </c>
    </row>
    <row r="20" spans="1:14" x14ac:dyDescent="0.25">
      <c r="A20" s="24">
        <v>75</v>
      </c>
      <c r="C20" s="24">
        <v>115</v>
      </c>
    </row>
    <row r="21" spans="1:14" x14ac:dyDescent="0.25">
      <c r="A21" s="24">
        <v>65</v>
      </c>
      <c r="C21" s="24">
        <v>160</v>
      </c>
      <c r="E21" s="1" t="s">
        <v>118</v>
      </c>
    </row>
    <row r="22" spans="1:14" ht="18" x14ac:dyDescent="0.35">
      <c r="A22" s="24">
        <v>80</v>
      </c>
      <c r="C22" s="24">
        <v>65</v>
      </c>
      <c r="E22" s="11" t="s">
        <v>15</v>
      </c>
      <c r="F22" s="29">
        <f>SQRT(SUM(F10:G10))</f>
        <v>5.2013047813574076</v>
      </c>
      <c r="H22" t="str">
        <f t="shared" ref="H22:H23" ca="1" si="1">" "&amp;_xlfn.FORMULATEXT(F22)</f>
        <v xml:space="preserve"> =SQRT(SUM(F10:G10))</v>
      </c>
      <c r="K22" t="s">
        <v>201</v>
      </c>
      <c r="N22" t="s">
        <v>247</v>
      </c>
    </row>
    <row r="23" spans="1:14" ht="18" x14ac:dyDescent="0.35">
      <c r="A23" s="24">
        <v>85</v>
      </c>
      <c r="C23" s="24">
        <v>80</v>
      </c>
      <c r="E23" s="11" t="s">
        <v>56</v>
      </c>
      <c r="F23" s="29">
        <f>(F7-G7-F16)/F22</f>
        <v>-1.8092987589276275</v>
      </c>
      <c r="H23" t="str">
        <f t="shared" ca="1" si="1"/>
        <v xml:space="preserve"> =(F7-G7-F16)/F22</v>
      </c>
      <c r="K23" t="s">
        <v>202</v>
      </c>
    </row>
    <row r="24" spans="1:14" x14ac:dyDescent="0.25">
      <c r="A24" s="24">
        <v>95</v>
      </c>
      <c r="C24" s="24">
        <v>60</v>
      </c>
    </row>
    <row r="25" spans="1:14" x14ac:dyDescent="0.25">
      <c r="A25" s="24">
        <v>85</v>
      </c>
      <c r="C25" s="24">
        <v>85</v>
      </c>
      <c r="E25" s="1" t="s">
        <v>122</v>
      </c>
    </row>
    <row r="26" spans="1:14" x14ac:dyDescent="0.25">
      <c r="A26" s="24">
        <v>85</v>
      </c>
      <c r="C26" s="24">
        <v>130</v>
      </c>
      <c r="E26" s="4" t="s">
        <v>204</v>
      </c>
      <c r="F26" s="4"/>
      <c r="G26" s="4"/>
      <c r="H26" s="4"/>
      <c r="I26" s="4"/>
      <c r="J26" s="4"/>
      <c r="K26" s="4"/>
      <c r="L26" s="4"/>
      <c r="M26" s="4"/>
      <c r="N26" s="4"/>
    </row>
    <row r="27" spans="1:14" x14ac:dyDescent="0.25">
      <c r="A27" s="24">
        <v>85</v>
      </c>
      <c r="C27" s="24">
        <v>110</v>
      </c>
      <c r="E27" s="11" t="s">
        <v>70</v>
      </c>
      <c r="F27" s="29">
        <f>_xlfn.NORM.S.INV(F19)</f>
        <v>-1.6448536269514726</v>
      </c>
      <c r="H27" t="str">
        <f t="shared" ref="H27" ca="1" si="2">" "&amp;_xlfn.FORMULATEXT(F27)</f>
        <v xml:space="preserve"> =NORM.S.INV(F19)</v>
      </c>
      <c r="K27" t="s">
        <v>213</v>
      </c>
    </row>
    <row r="28" spans="1:14" x14ac:dyDescent="0.25">
      <c r="A28" s="24">
        <v>120</v>
      </c>
      <c r="C28" s="24">
        <v>95</v>
      </c>
      <c r="E28" s="4" t="s">
        <v>205</v>
      </c>
      <c r="F28" s="4"/>
      <c r="G28" s="4"/>
      <c r="H28" s="4"/>
      <c r="I28" s="4"/>
      <c r="J28" s="4"/>
      <c r="K28" s="4"/>
      <c r="L28" s="4"/>
      <c r="M28" s="4"/>
      <c r="N28" s="4"/>
    </row>
    <row r="29" spans="1:14" x14ac:dyDescent="0.25">
      <c r="A29" s="24">
        <v>90</v>
      </c>
      <c r="C29" s="24">
        <v>90</v>
      </c>
      <c r="E29" s="11" t="s">
        <v>129</v>
      </c>
      <c r="F29" s="29">
        <f>_xlfn.NORM.S.DIST(F23,1)</f>
        <v>3.5202300854920467E-2</v>
      </c>
      <c r="H29" t="str">
        <f t="shared" ref="H29" ca="1" si="3">" "&amp;_xlfn.FORMULATEXT(F29)</f>
        <v xml:space="preserve"> =NORM.S.DIST(F23,1)</v>
      </c>
      <c r="K29" t="s">
        <v>214</v>
      </c>
    </row>
    <row r="30" spans="1:14" x14ac:dyDescent="0.25">
      <c r="A30" s="24">
        <v>90</v>
      </c>
      <c r="C30" s="24">
        <v>125</v>
      </c>
    </row>
    <row r="31" spans="1:14" x14ac:dyDescent="0.25">
      <c r="A31" s="24">
        <v>80</v>
      </c>
      <c r="C31" s="24">
        <v>90</v>
      </c>
      <c r="E31" s="1" t="s">
        <v>206</v>
      </c>
    </row>
    <row r="32" spans="1:14" x14ac:dyDescent="0.25">
      <c r="A32" s="24">
        <v>115</v>
      </c>
      <c r="C32" s="24">
        <v>125</v>
      </c>
      <c r="E32" t="s">
        <v>207</v>
      </c>
    </row>
    <row r="33" spans="1:7" x14ac:dyDescent="0.25">
      <c r="A33" s="24">
        <v>110</v>
      </c>
      <c r="C33" s="24">
        <v>90</v>
      </c>
      <c r="E33" t="s">
        <v>208</v>
      </c>
    </row>
    <row r="34" spans="1:7" x14ac:dyDescent="0.25">
      <c r="A34" s="24">
        <v>125</v>
      </c>
      <c r="C34" s="24">
        <v>85</v>
      </c>
      <c r="E34" t="s">
        <v>209</v>
      </c>
    </row>
    <row r="35" spans="1:7" x14ac:dyDescent="0.25">
      <c r="A35" s="24">
        <v>80</v>
      </c>
      <c r="C35" s="24">
        <v>55</v>
      </c>
      <c r="E35" t="s">
        <v>210</v>
      </c>
    </row>
    <row r="36" spans="1:7" x14ac:dyDescent="0.25">
      <c r="A36" s="24">
        <v>125</v>
      </c>
      <c r="C36" s="24">
        <v>150</v>
      </c>
    </row>
    <row r="37" spans="1:7" x14ac:dyDescent="0.25">
      <c r="A37" s="24">
        <v>60</v>
      </c>
      <c r="C37" s="24">
        <v>120</v>
      </c>
      <c r="E37" t="s">
        <v>102</v>
      </c>
    </row>
    <row r="38" spans="1:7" ht="15.75" thickBot="1" x14ac:dyDescent="0.3">
      <c r="A38" s="24">
        <v>105</v>
      </c>
      <c r="C38" s="24">
        <v>80</v>
      </c>
    </row>
    <row r="39" spans="1:7" x14ac:dyDescent="0.25">
      <c r="A39" s="24">
        <v>110</v>
      </c>
      <c r="C39" s="24">
        <v>75</v>
      </c>
      <c r="E39" s="35"/>
      <c r="F39" s="35" t="s">
        <v>0</v>
      </c>
      <c r="G39" s="35" t="s">
        <v>1</v>
      </c>
    </row>
    <row r="40" spans="1:7" x14ac:dyDescent="0.25">
      <c r="A40" s="24">
        <v>120</v>
      </c>
      <c r="C40" s="24">
        <v>105</v>
      </c>
      <c r="E40" s="33" t="s">
        <v>103</v>
      </c>
      <c r="F40" s="33">
        <v>91.714285714285708</v>
      </c>
      <c r="G40" s="33">
        <v>101.125</v>
      </c>
    </row>
    <row r="41" spans="1:7" x14ac:dyDescent="0.25">
      <c r="C41" s="24">
        <v>130</v>
      </c>
      <c r="E41" s="33" t="s">
        <v>104</v>
      </c>
      <c r="F41" s="33">
        <v>400</v>
      </c>
      <c r="G41" s="33">
        <v>625</v>
      </c>
    </row>
    <row r="42" spans="1:7" x14ac:dyDescent="0.25">
      <c r="C42" s="24">
        <v>135</v>
      </c>
      <c r="E42" s="33" t="s">
        <v>105</v>
      </c>
      <c r="F42" s="33">
        <v>35</v>
      </c>
      <c r="G42" s="33">
        <v>40</v>
      </c>
    </row>
    <row r="43" spans="1:7" x14ac:dyDescent="0.25">
      <c r="C43" s="24">
        <v>120</v>
      </c>
      <c r="E43" s="33" t="s">
        <v>106</v>
      </c>
      <c r="F43" s="33">
        <v>0</v>
      </c>
      <c r="G43" s="33"/>
    </row>
    <row r="44" spans="1:7" x14ac:dyDescent="0.25">
      <c r="C44" s="24">
        <v>90</v>
      </c>
      <c r="E44" s="33" t="s">
        <v>107</v>
      </c>
      <c r="F44" s="33">
        <v>-1.8092987589276275</v>
      </c>
      <c r="G44" s="33"/>
    </row>
    <row r="45" spans="1:7" x14ac:dyDescent="0.25">
      <c r="C45" s="24">
        <v>115</v>
      </c>
      <c r="E45" s="33" t="s">
        <v>108</v>
      </c>
      <c r="F45" s="33">
        <v>3.5202300854920487E-2</v>
      </c>
      <c r="G45" s="33"/>
    </row>
    <row r="46" spans="1:7" x14ac:dyDescent="0.25">
      <c r="E46" s="33" t="s">
        <v>109</v>
      </c>
      <c r="F46" s="33">
        <v>1.6448536269514715</v>
      </c>
      <c r="G46" s="33"/>
    </row>
    <row r="47" spans="1:7" x14ac:dyDescent="0.25">
      <c r="E47" s="33" t="s">
        <v>110</v>
      </c>
      <c r="F47" s="33">
        <v>7.0404601709840975E-2</v>
      </c>
      <c r="G47" s="33"/>
    </row>
    <row r="48" spans="1:7" ht="15.75" thickBot="1" x14ac:dyDescent="0.3">
      <c r="E48" s="34" t="s">
        <v>111</v>
      </c>
      <c r="F48" s="34">
        <v>1.9599639845400536</v>
      </c>
      <c r="G48" s="34"/>
    </row>
  </sheetData>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O46"/>
  <sheetViews>
    <sheetView zoomScale="85" zoomScaleNormal="85" workbookViewId="0">
      <selection activeCell="A4" sqref="A4"/>
    </sheetView>
  </sheetViews>
  <sheetFormatPr defaultRowHeight="15" x14ac:dyDescent="0.25"/>
  <cols>
    <col min="3" max="3" width="3.140625" customWidth="1"/>
    <col min="6" max="6" width="3.140625" customWidth="1"/>
    <col min="7" max="7" width="28.28515625" customWidth="1"/>
  </cols>
  <sheetData>
    <row r="1" spans="1:10" ht="18" x14ac:dyDescent="0.35">
      <c r="A1" s="5" t="s">
        <v>52</v>
      </c>
      <c r="B1" s="22">
        <f>AVERAGE(A7:A46)</f>
        <v>101.125</v>
      </c>
      <c r="D1" s="5" t="s">
        <v>48</v>
      </c>
      <c r="E1" s="22">
        <f>AVERAGE(D7:D41)</f>
        <v>91.714285714285708</v>
      </c>
      <c r="G1" s="5" t="s">
        <v>64</v>
      </c>
      <c r="H1" t="s">
        <v>61</v>
      </c>
    </row>
    <row r="2" spans="1:10" ht="18" x14ac:dyDescent="0.35">
      <c r="A2" s="5" t="s">
        <v>53</v>
      </c>
      <c r="B2" s="19">
        <f>COUNT(A7:A46)</f>
        <v>40</v>
      </c>
      <c r="D2" s="5" t="s">
        <v>49</v>
      </c>
      <c r="E2" s="19">
        <f>COUNT(D7:D41)</f>
        <v>35</v>
      </c>
      <c r="G2" s="5" t="s">
        <v>65</v>
      </c>
      <c r="H2" t="s">
        <v>60</v>
      </c>
    </row>
    <row r="3" spans="1:10" ht="18" x14ac:dyDescent="0.35">
      <c r="A3" s="5" t="s">
        <v>54</v>
      </c>
      <c r="B3" s="23">
        <v>25</v>
      </c>
      <c r="D3" s="5" t="s">
        <v>50</v>
      </c>
      <c r="E3" s="23">
        <v>20</v>
      </c>
      <c r="G3" s="5" t="s">
        <v>47</v>
      </c>
      <c r="H3" s="3">
        <v>0.05</v>
      </c>
    </row>
    <row r="4" spans="1:10" ht="18" x14ac:dyDescent="0.35">
      <c r="A4" s="5" t="s">
        <v>55</v>
      </c>
      <c r="B4" s="22">
        <f>B3^2</f>
        <v>625</v>
      </c>
      <c r="D4" s="5" t="s">
        <v>51</v>
      </c>
      <c r="E4" s="22">
        <f>E3^2</f>
        <v>400</v>
      </c>
      <c r="G4" s="5" t="s">
        <v>66</v>
      </c>
      <c r="H4" s="29">
        <f>E1-B1</f>
        <v>-9.4107142857142918</v>
      </c>
    </row>
    <row r="5" spans="1:10" ht="18" x14ac:dyDescent="0.35">
      <c r="G5" s="5" t="s">
        <v>67</v>
      </c>
      <c r="H5" s="3">
        <v>0</v>
      </c>
      <c r="J5" t="s">
        <v>121</v>
      </c>
    </row>
    <row r="6" spans="1:10" x14ac:dyDescent="0.25">
      <c r="A6" s="2" t="s">
        <v>1</v>
      </c>
      <c r="D6" s="2" t="s">
        <v>0</v>
      </c>
      <c r="E6" s="20"/>
    </row>
    <row r="7" spans="1:10" x14ac:dyDescent="0.25">
      <c r="A7" s="24">
        <v>125</v>
      </c>
      <c r="D7" s="24">
        <v>85</v>
      </c>
      <c r="E7" s="21"/>
      <c r="G7" s="1" t="s">
        <v>123</v>
      </c>
    </row>
    <row r="8" spans="1:10" ht="18" x14ac:dyDescent="0.35">
      <c r="A8" s="24">
        <v>110</v>
      </c>
      <c r="D8" s="24">
        <v>65</v>
      </c>
      <c r="E8" s="21"/>
      <c r="G8" s="5" t="s">
        <v>62</v>
      </c>
      <c r="H8" s="9" t="s">
        <v>59</v>
      </c>
      <c r="I8" s="3">
        <f t="shared" ref="I8:I9" si="0">$H$5</f>
        <v>0</v>
      </c>
    </row>
    <row r="9" spans="1:10" ht="18" x14ac:dyDescent="0.35">
      <c r="A9" s="24">
        <v>105</v>
      </c>
      <c r="D9" s="24">
        <v>100</v>
      </c>
      <c r="E9" s="21"/>
      <c r="G9" s="5" t="s">
        <v>63</v>
      </c>
      <c r="H9" s="9" t="s">
        <v>58</v>
      </c>
      <c r="I9" s="3">
        <f t="shared" si="0"/>
        <v>0</v>
      </c>
    </row>
    <row r="10" spans="1:10" x14ac:dyDescent="0.25">
      <c r="A10" s="24">
        <v>120</v>
      </c>
      <c r="D10" s="24">
        <v>120</v>
      </c>
      <c r="E10" s="21"/>
    </row>
    <row r="11" spans="1:10" x14ac:dyDescent="0.25">
      <c r="A11" s="24">
        <v>85</v>
      </c>
      <c r="D11" s="24">
        <v>115</v>
      </c>
      <c r="E11" s="21"/>
      <c r="G11" s="38" t="s">
        <v>117</v>
      </c>
    </row>
    <row r="12" spans="1:10" x14ac:dyDescent="0.25">
      <c r="A12" s="24">
        <v>115</v>
      </c>
      <c r="D12" s="24">
        <v>125</v>
      </c>
      <c r="E12" s="21"/>
      <c r="G12" s="5" t="s">
        <v>47</v>
      </c>
      <c r="H12" s="9">
        <v>0.05</v>
      </c>
    </row>
    <row r="13" spans="1:10" x14ac:dyDescent="0.25">
      <c r="A13" s="24">
        <v>65</v>
      </c>
      <c r="D13" s="24">
        <v>65</v>
      </c>
      <c r="E13" s="21"/>
    </row>
    <row r="14" spans="1:10" x14ac:dyDescent="0.25">
      <c r="A14" s="24">
        <v>60</v>
      </c>
      <c r="D14" s="24">
        <v>90</v>
      </c>
      <c r="E14" s="21"/>
      <c r="G14" s="1" t="s">
        <v>118</v>
      </c>
    </row>
    <row r="15" spans="1:10" ht="18" x14ac:dyDescent="0.35">
      <c r="A15" s="24">
        <v>95</v>
      </c>
      <c r="D15" s="24">
        <v>115</v>
      </c>
      <c r="E15" s="21"/>
      <c r="G15" s="5" t="s">
        <v>15</v>
      </c>
      <c r="H15" s="25">
        <f>SQRT(B4/B2+E4/E2)</f>
        <v>5.2013047813574076</v>
      </c>
      <c r="J15" t="s">
        <v>57</v>
      </c>
    </row>
    <row r="16" spans="1:10" x14ac:dyDescent="0.25">
      <c r="A16" s="24">
        <v>105</v>
      </c>
      <c r="D16" s="24">
        <v>70</v>
      </c>
      <c r="E16" s="21"/>
      <c r="G16" s="5" t="s">
        <v>22</v>
      </c>
      <c r="H16" s="10">
        <f>_xlfn.NORM.S.INV(1-H12)</f>
        <v>1.6448536269514715</v>
      </c>
      <c r="J16" t="s">
        <v>68</v>
      </c>
    </row>
    <row r="17" spans="1:15" x14ac:dyDescent="0.25">
      <c r="A17" s="24">
        <v>115</v>
      </c>
      <c r="D17" s="24">
        <v>80</v>
      </c>
      <c r="E17" s="21"/>
      <c r="G17" s="5" t="s">
        <v>23</v>
      </c>
      <c r="H17" s="25">
        <f>H16*H15</f>
        <v>8.555385034495762</v>
      </c>
      <c r="J17" t="s">
        <v>69</v>
      </c>
    </row>
    <row r="18" spans="1:15" ht="18" x14ac:dyDescent="0.35">
      <c r="A18" s="24">
        <v>75</v>
      </c>
      <c r="D18" s="24">
        <v>60</v>
      </c>
      <c r="E18" s="21"/>
      <c r="G18" s="5" t="s">
        <v>56</v>
      </c>
      <c r="H18" s="36">
        <f>(E1-B1-H5)/H15</f>
        <v>-1.8092987589276275</v>
      </c>
      <c r="J18" t="s">
        <v>203</v>
      </c>
    </row>
    <row r="19" spans="1:15" x14ac:dyDescent="0.25">
      <c r="A19" s="24">
        <v>100</v>
      </c>
      <c r="D19" s="24">
        <v>65</v>
      </c>
      <c r="E19" s="21"/>
    </row>
    <row r="20" spans="1:15" x14ac:dyDescent="0.25">
      <c r="A20" s="24">
        <v>90</v>
      </c>
      <c r="D20" s="24">
        <v>70</v>
      </c>
      <c r="E20" s="21"/>
      <c r="G20" s="1" t="s">
        <v>122</v>
      </c>
    </row>
    <row r="21" spans="1:15" x14ac:dyDescent="0.25">
      <c r="A21" s="24">
        <v>115</v>
      </c>
      <c r="D21" s="24">
        <v>75</v>
      </c>
      <c r="E21" s="21"/>
      <c r="G21" s="4" t="s">
        <v>73</v>
      </c>
      <c r="H21" s="4"/>
      <c r="I21" s="4"/>
      <c r="J21" s="4"/>
      <c r="K21" s="4"/>
      <c r="L21" s="4"/>
      <c r="M21" s="4"/>
      <c r="N21" s="4"/>
      <c r="O21" s="4"/>
    </row>
    <row r="22" spans="1:15" x14ac:dyDescent="0.25">
      <c r="A22" s="24">
        <v>160</v>
      </c>
      <c r="D22" s="24">
        <v>65</v>
      </c>
      <c r="E22" s="21"/>
      <c r="G22" s="6" t="s">
        <v>70</v>
      </c>
      <c r="H22" s="8">
        <f>_xlfn.NORM.S.INV(H12)</f>
        <v>-1.6448536269514726</v>
      </c>
    </row>
    <row r="23" spans="1:15" x14ac:dyDescent="0.25">
      <c r="A23" s="24">
        <v>65</v>
      </c>
      <c r="D23" s="24">
        <v>80</v>
      </c>
      <c r="E23" s="21"/>
      <c r="G23" s="4" t="s">
        <v>74</v>
      </c>
      <c r="H23" s="4"/>
      <c r="I23" s="4"/>
      <c r="J23" s="4"/>
      <c r="K23" s="4"/>
      <c r="L23" s="4"/>
      <c r="M23" s="4"/>
      <c r="N23" s="4"/>
      <c r="O23" s="4"/>
    </row>
    <row r="24" spans="1:15" x14ac:dyDescent="0.25">
      <c r="A24" s="24">
        <v>80</v>
      </c>
      <c r="D24" s="24">
        <v>85</v>
      </c>
      <c r="E24" s="21"/>
      <c r="G24" s="6" t="s">
        <v>75</v>
      </c>
      <c r="H24" s="8">
        <f>_xlfn.NORM.S.DIST(H18,1)</f>
        <v>3.5202300854920467E-2</v>
      </c>
    </row>
    <row r="25" spans="1:15" x14ac:dyDescent="0.25">
      <c r="A25" s="24">
        <v>60</v>
      </c>
      <c r="D25" s="24">
        <v>95</v>
      </c>
      <c r="E25" s="21"/>
    </row>
    <row r="26" spans="1:15" x14ac:dyDescent="0.25">
      <c r="A26" s="24">
        <v>85</v>
      </c>
      <c r="D26" s="24">
        <v>85</v>
      </c>
      <c r="E26" s="21"/>
      <c r="G26" s="1" t="s">
        <v>206</v>
      </c>
    </row>
    <row r="27" spans="1:15" x14ac:dyDescent="0.25">
      <c r="A27" s="24">
        <v>130</v>
      </c>
      <c r="D27" s="24">
        <v>85</v>
      </c>
      <c r="E27" s="21"/>
      <c r="G27" t="s">
        <v>76</v>
      </c>
    </row>
    <row r="28" spans="1:15" x14ac:dyDescent="0.25">
      <c r="A28" s="24">
        <v>110</v>
      </c>
      <c r="D28" s="24">
        <v>85</v>
      </c>
      <c r="E28" s="21"/>
      <c r="G28" t="s">
        <v>71</v>
      </c>
    </row>
    <row r="29" spans="1:15" x14ac:dyDescent="0.25">
      <c r="A29" s="24">
        <v>95</v>
      </c>
      <c r="D29" s="24">
        <v>120</v>
      </c>
      <c r="E29" s="21"/>
      <c r="G29" t="s">
        <v>72</v>
      </c>
    </row>
    <row r="30" spans="1:15" x14ac:dyDescent="0.25">
      <c r="A30" s="24">
        <v>90</v>
      </c>
      <c r="D30" s="24">
        <v>90</v>
      </c>
      <c r="E30" s="21"/>
    </row>
    <row r="31" spans="1:15" x14ac:dyDescent="0.25">
      <c r="A31" s="24">
        <v>125</v>
      </c>
      <c r="D31" s="24">
        <v>90</v>
      </c>
      <c r="E31" s="21"/>
      <c r="G31" t="s">
        <v>102</v>
      </c>
    </row>
    <row r="32" spans="1:15" ht="15.75" thickBot="1" x14ac:dyDescent="0.3">
      <c r="A32" s="24">
        <v>90</v>
      </c>
      <c r="D32" s="24">
        <v>80</v>
      </c>
      <c r="E32" s="21"/>
    </row>
    <row r="33" spans="1:10" x14ac:dyDescent="0.25">
      <c r="A33" s="24">
        <v>125</v>
      </c>
      <c r="D33" s="24">
        <v>115</v>
      </c>
      <c r="E33" s="21"/>
      <c r="G33" s="35"/>
      <c r="H33" s="35" t="s">
        <v>1</v>
      </c>
      <c r="I33" s="35" t="s">
        <v>0</v>
      </c>
    </row>
    <row r="34" spans="1:10" x14ac:dyDescent="0.25">
      <c r="A34" s="24">
        <v>90</v>
      </c>
      <c r="D34" s="24">
        <v>110</v>
      </c>
      <c r="E34" s="21"/>
      <c r="G34" s="33" t="s">
        <v>103</v>
      </c>
      <c r="H34" s="33">
        <v>101.125</v>
      </c>
      <c r="I34" s="33">
        <v>91.714285714285708</v>
      </c>
    </row>
    <row r="35" spans="1:10" x14ac:dyDescent="0.25">
      <c r="A35" s="24">
        <v>85</v>
      </c>
      <c r="D35" s="24">
        <v>125</v>
      </c>
      <c r="E35" s="21"/>
      <c r="G35" s="33" t="s">
        <v>104</v>
      </c>
      <c r="H35" s="33">
        <v>625</v>
      </c>
      <c r="I35" s="33">
        <v>400</v>
      </c>
    </row>
    <row r="36" spans="1:10" x14ac:dyDescent="0.25">
      <c r="A36" s="24">
        <v>55</v>
      </c>
      <c r="D36" s="24">
        <v>80</v>
      </c>
      <c r="E36" s="21"/>
      <c r="G36" s="33" t="s">
        <v>105</v>
      </c>
      <c r="H36" s="33">
        <v>40</v>
      </c>
      <c r="I36" s="33">
        <v>35</v>
      </c>
    </row>
    <row r="37" spans="1:10" x14ac:dyDescent="0.25">
      <c r="A37" s="24">
        <v>150</v>
      </c>
      <c r="D37" s="24">
        <v>125</v>
      </c>
      <c r="E37" s="21"/>
      <c r="G37" s="33" t="s">
        <v>106</v>
      </c>
      <c r="H37" s="33">
        <v>0</v>
      </c>
      <c r="I37" s="33"/>
    </row>
    <row r="38" spans="1:10" x14ac:dyDescent="0.25">
      <c r="A38" s="24">
        <v>120</v>
      </c>
      <c r="D38" s="24">
        <v>60</v>
      </c>
      <c r="E38" s="21"/>
      <c r="G38" s="33" t="s">
        <v>107</v>
      </c>
      <c r="H38" s="33">
        <v>1.8092987589276275</v>
      </c>
      <c r="I38" s="33"/>
      <c r="J38" t="s">
        <v>116</v>
      </c>
    </row>
    <row r="39" spans="1:10" x14ac:dyDescent="0.25">
      <c r="A39" s="24">
        <v>80</v>
      </c>
      <c r="D39" s="24">
        <v>105</v>
      </c>
      <c r="E39" s="21"/>
      <c r="G39" s="33" t="s">
        <v>108</v>
      </c>
      <c r="H39" s="33">
        <v>3.5202300854920487E-2</v>
      </c>
      <c r="I39" s="33"/>
      <c r="J39" t="s">
        <v>113</v>
      </c>
    </row>
    <row r="40" spans="1:10" x14ac:dyDescent="0.25">
      <c r="A40" s="24">
        <v>75</v>
      </c>
      <c r="D40" s="24">
        <v>110</v>
      </c>
      <c r="E40" s="21"/>
      <c r="G40" s="33" t="s">
        <v>109</v>
      </c>
      <c r="H40" s="33">
        <v>1.6448536269514715</v>
      </c>
      <c r="I40" s="33"/>
      <c r="J40" t="s">
        <v>112</v>
      </c>
    </row>
    <row r="41" spans="1:10" x14ac:dyDescent="0.25">
      <c r="A41" s="24">
        <v>105</v>
      </c>
      <c r="D41" s="24">
        <v>120</v>
      </c>
      <c r="E41" s="21"/>
      <c r="G41" s="33" t="s">
        <v>110</v>
      </c>
      <c r="H41" s="33">
        <v>7.0404601709840975E-2</v>
      </c>
      <c r="I41" s="33"/>
      <c r="J41" t="s">
        <v>114</v>
      </c>
    </row>
    <row r="42" spans="1:10" ht="15.75" thickBot="1" x14ac:dyDescent="0.3">
      <c r="A42" s="24">
        <v>130</v>
      </c>
      <c r="G42" s="34" t="s">
        <v>111</v>
      </c>
      <c r="H42" s="34">
        <v>1.9599639845400536</v>
      </c>
      <c r="I42" s="34"/>
      <c r="J42" t="s">
        <v>115</v>
      </c>
    </row>
    <row r="43" spans="1:10" x14ac:dyDescent="0.25">
      <c r="A43" s="24">
        <v>135</v>
      </c>
    </row>
    <row r="44" spans="1:10" x14ac:dyDescent="0.25">
      <c r="A44" s="24">
        <v>120</v>
      </c>
    </row>
    <row r="45" spans="1:10" x14ac:dyDescent="0.25">
      <c r="A45" s="24">
        <v>90</v>
      </c>
    </row>
    <row r="46" spans="1:10" x14ac:dyDescent="0.25">
      <c r="A46" s="24">
        <v>115</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00FF"/>
  </sheetPr>
  <dimension ref="A1:N57"/>
  <sheetViews>
    <sheetView zoomScale="85" zoomScaleNormal="85" workbookViewId="0">
      <selection activeCell="C26" sqref="C26"/>
    </sheetView>
  </sheetViews>
  <sheetFormatPr defaultRowHeight="15" x14ac:dyDescent="0.25"/>
  <cols>
    <col min="1" max="1" width="2.140625" bestFit="1" customWidth="1"/>
    <col min="2" max="2" width="30.140625" customWidth="1"/>
    <col min="5" max="5" width="17.140625" customWidth="1"/>
  </cols>
  <sheetData>
    <row r="1" spans="1:8" x14ac:dyDescent="0.25">
      <c r="B1" t="s">
        <v>79</v>
      </c>
    </row>
    <row r="2" spans="1:8" x14ac:dyDescent="0.25">
      <c r="B2" t="s">
        <v>80</v>
      </c>
    </row>
    <row r="3" spans="1:8" x14ac:dyDescent="0.25">
      <c r="A3">
        <v>1</v>
      </c>
      <c r="B3" s="28" t="s">
        <v>81</v>
      </c>
    </row>
    <row r="4" spans="1:8" x14ac:dyDescent="0.25">
      <c r="A4">
        <v>2</v>
      </c>
      <c r="B4" s="28" t="s">
        <v>82</v>
      </c>
    </row>
    <row r="5" spans="1:8" x14ac:dyDescent="0.25">
      <c r="A5">
        <v>3</v>
      </c>
      <c r="B5" s="28" t="s">
        <v>83</v>
      </c>
    </row>
    <row r="6" spans="1:8" x14ac:dyDescent="0.25">
      <c r="A6">
        <v>4</v>
      </c>
      <c r="B6" s="28" t="s">
        <v>84</v>
      </c>
    </row>
    <row r="7" spans="1:8" x14ac:dyDescent="0.25">
      <c r="A7">
        <v>5</v>
      </c>
      <c r="B7" s="28" t="s">
        <v>85</v>
      </c>
    </row>
    <row r="8" spans="1:8" x14ac:dyDescent="0.25">
      <c r="A8">
        <v>6</v>
      </c>
      <c r="B8" s="28" t="s">
        <v>86</v>
      </c>
    </row>
    <row r="10" spans="1:8" x14ac:dyDescent="0.25">
      <c r="B10" s="26" t="s">
        <v>87</v>
      </c>
      <c r="C10" s="27"/>
      <c r="E10" s="26" t="s">
        <v>88</v>
      </c>
      <c r="F10" s="27"/>
    </row>
    <row r="11" spans="1:8" ht="18" x14ac:dyDescent="0.35">
      <c r="B11" s="5" t="s">
        <v>92</v>
      </c>
      <c r="C11" s="3">
        <v>25</v>
      </c>
      <c r="E11" s="5" t="s">
        <v>42</v>
      </c>
      <c r="F11" s="3">
        <v>30</v>
      </c>
    </row>
    <row r="12" spans="1:8" ht="18" x14ac:dyDescent="0.35">
      <c r="B12" s="5" t="s">
        <v>93</v>
      </c>
      <c r="C12" s="3">
        <v>79</v>
      </c>
      <c r="E12" s="5" t="s">
        <v>36</v>
      </c>
      <c r="F12" s="3">
        <v>71</v>
      </c>
    </row>
    <row r="13" spans="1:8" ht="18" x14ac:dyDescent="0.35">
      <c r="B13" s="5" t="s">
        <v>94</v>
      </c>
      <c r="C13" s="3">
        <v>12</v>
      </c>
      <c r="E13" s="5" t="s">
        <v>96</v>
      </c>
      <c r="F13" s="3">
        <v>12</v>
      </c>
      <c r="H13" s="1" t="s">
        <v>258</v>
      </c>
    </row>
    <row r="14" spans="1:8" ht="18" x14ac:dyDescent="0.35">
      <c r="B14" s="5" t="s">
        <v>95</v>
      </c>
      <c r="C14" s="8">
        <f>C13^2</f>
        <v>144</v>
      </c>
      <c r="E14" s="5" t="s">
        <v>40</v>
      </c>
      <c r="F14" s="8">
        <f>F13^2</f>
        <v>144</v>
      </c>
      <c r="H14" t="str">
        <f t="shared" ref="H14:H15" ca="1" si="0">" "&amp;_xlfn.FORMULATEXT(F14)</f>
        <v xml:space="preserve"> =F13^2</v>
      </c>
    </row>
    <row r="15" spans="1:8" ht="18" x14ac:dyDescent="0.35">
      <c r="B15" s="5" t="s">
        <v>259</v>
      </c>
      <c r="C15" s="8">
        <f>C14/C11</f>
        <v>5.76</v>
      </c>
      <c r="E15" s="5" t="s">
        <v>257</v>
      </c>
      <c r="F15" s="8">
        <f>F14/F11</f>
        <v>4.8</v>
      </c>
      <c r="H15" t="str">
        <f t="shared" ca="1" si="0"/>
        <v xml:space="preserve"> =F14/F11</v>
      </c>
    </row>
    <row r="17" spans="1:11" x14ac:dyDescent="0.25">
      <c r="A17" s="12" t="s">
        <v>29</v>
      </c>
      <c r="B17" s="1" t="s">
        <v>123</v>
      </c>
    </row>
    <row r="18" spans="1:11" ht="18" x14ac:dyDescent="0.35">
      <c r="B18" s="5" t="s">
        <v>97</v>
      </c>
      <c r="C18" s="32" t="s">
        <v>90</v>
      </c>
      <c r="D18" s="3">
        <f>$C$22</f>
        <v>0</v>
      </c>
    </row>
    <row r="19" spans="1:11" ht="18" x14ac:dyDescent="0.35">
      <c r="B19" s="5" t="s">
        <v>98</v>
      </c>
      <c r="C19" s="32" t="s">
        <v>91</v>
      </c>
      <c r="D19" s="3">
        <f>$C$22</f>
        <v>0</v>
      </c>
    </row>
    <row r="21" spans="1:11" ht="18" x14ac:dyDescent="0.35">
      <c r="A21" s="30" t="s">
        <v>30</v>
      </c>
      <c r="B21" s="5" t="s">
        <v>99</v>
      </c>
      <c r="C21" s="31">
        <f>C12-F12</f>
        <v>8</v>
      </c>
      <c r="E21" t="str">
        <f t="shared" ref="E21" ca="1" si="1">" "&amp;_xlfn.FORMULATEXT(C21)</f>
        <v xml:space="preserve"> =C12-F12</v>
      </c>
      <c r="F21" t="s">
        <v>89</v>
      </c>
    </row>
    <row r="22" spans="1:11" x14ac:dyDescent="0.25">
      <c r="B22" s="5" t="s">
        <v>120</v>
      </c>
      <c r="C22" s="3">
        <v>0</v>
      </c>
      <c r="F22" t="s">
        <v>121</v>
      </c>
    </row>
    <row r="23" spans="1:11" x14ac:dyDescent="0.25">
      <c r="B23" s="38" t="s">
        <v>117</v>
      </c>
    </row>
    <row r="24" spans="1:11" x14ac:dyDescent="0.25">
      <c r="B24" s="5" t="s">
        <v>13</v>
      </c>
      <c r="C24" s="9">
        <v>0.05</v>
      </c>
    </row>
    <row r="25" spans="1:11" x14ac:dyDescent="0.25">
      <c r="B25" s="5" t="s">
        <v>14</v>
      </c>
      <c r="C25" s="10">
        <f>C24/2</f>
        <v>2.5000000000000001E-2</v>
      </c>
      <c r="E25" t="str">
        <f t="shared" ref="E25:E26" ca="1" si="2">" "&amp;_xlfn.FORMULATEXT(C25)</f>
        <v xml:space="preserve"> =C24/2</v>
      </c>
    </row>
    <row r="26" spans="1:11" ht="18" x14ac:dyDescent="0.35">
      <c r="B26" s="6" t="s">
        <v>15</v>
      </c>
      <c r="C26" s="29">
        <f>SQRT(C15+F15)</f>
        <v>3.2496153618543842</v>
      </c>
      <c r="E26" t="str">
        <f t="shared" ca="1" si="2"/>
        <v xml:space="preserve"> =SQRT(C15+F15)</v>
      </c>
      <c r="H26" t="s">
        <v>101</v>
      </c>
      <c r="K26" t="s">
        <v>100</v>
      </c>
    </row>
    <row r="28" spans="1:11" x14ac:dyDescent="0.25">
      <c r="B28" s="1" t="s">
        <v>118</v>
      </c>
    </row>
    <row r="29" spans="1:11" ht="18" x14ac:dyDescent="0.35">
      <c r="B29" s="6" t="s">
        <v>126</v>
      </c>
      <c r="C29" s="29">
        <f>(C21-C22)/C26</f>
        <v>2.4618298195866548</v>
      </c>
      <c r="E29" t="str">
        <f t="shared" ref="E29" ca="1" si="3">" "&amp;_xlfn.FORMULATEXT(C29)</f>
        <v xml:space="preserve"> =(C21-C22)/C26</v>
      </c>
      <c r="H29" t="s">
        <v>119</v>
      </c>
    </row>
    <row r="32" spans="1:11" x14ac:dyDescent="0.25">
      <c r="B32" s="1" t="s">
        <v>122</v>
      </c>
    </row>
    <row r="33" spans="1:9" x14ac:dyDescent="0.25">
      <c r="B33" s="26" t="s">
        <v>124</v>
      </c>
      <c r="C33" s="39"/>
      <c r="D33" s="39"/>
      <c r="E33" s="39"/>
      <c r="F33" s="39"/>
      <c r="G33" s="39"/>
      <c r="H33" s="39"/>
      <c r="I33" s="27"/>
    </row>
    <row r="34" spans="1:9" x14ac:dyDescent="0.25">
      <c r="B34" s="5" t="s">
        <v>127</v>
      </c>
      <c r="C34" s="17">
        <f>_xlfn.NORM.S.INV(C25)</f>
        <v>-1.9599639845400538</v>
      </c>
      <c r="E34" t="str">
        <f t="shared" ref="E34:E35" ca="1" si="4">" "&amp;_xlfn.FORMULATEXT(C34)</f>
        <v xml:space="preserve"> =NORM.S.INV(C25)</v>
      </c>
      <c r="H34" t="s">
        <v>130</v>
      </c>
    </row>
    <row r="35" spans="1:9" x14ac:dyDescent="0.25">
      <c r="B35" s="5" t="s">
        <v>128</v>
      </c>
      <c r="C35" s="17">
        <f>-C34</f>
        <v>1.9599639845400538</v>
      </c>
      <c r="E35" t="str">
        <f t="shared" ca="1" si="4"/>
        <v xml:space="preserve"> =-C34</v>
      </c>
      <c r="H35" t="s">
        <v>131</v>
      </c>
    </row>
    <row r="36" spans="1:9" x14ac:dyDescent="0.25">
      <c r="B36" s="26" t="s">
        <v>125</v>
      </c>
      <c r="C36" s="39"/>
      <c r="D36" s="39"/>
      <c r="E36" s="39"/>
      <c r="F36" s="39"/>
      <c r="G36" s="39"/>
      <c r="H36" s="39"/>
      <c r="I36" s="27"/>
    </row>
    <row r="37" spans="1:9" x14ac:dyDescent="0.25">
      <c r="B37" s="6" t="s">
        <v>129</v>
      </c>
      <c r="C37" s="29">
        <f>(1-_xlfn.NORM.S.DIST(ABS(C29),1))*2</f>
        <v>1.3823023820376701E-2</v>
      </c>
      <c r="E37" t="str">
        <f t="shared" ref="E37" ca="1" si="5">" "&amp;_xlfn.FORMULATEXT(C37)</f>
        <v xml:space="preserve"> =(1-NORM.S.DIST(ABS(C29),1))*2</v>
      </c>
      <c r="H37" t="s">
        <v>133</v>
      </c>
    </row>
    <row r="39" spans="1:9" x14ac:dyDescent="0.25">
      <c r="B39" s="1" t="s">
        <v>206</v>
      </c>
    </row>
    <row r="40" spans="1:9" x14ac:dyDescent="0.25">
      <c r="B40" t="s">
        <v>134</v>
      </c>
    </row>
    <row r="41" spans="1:9" x14ac:dyDescent="0.25">
      <c r="B41" t="s">
        <v>132</v>
      </c>
    </row>
    <row r="42" spans="1:9" x14ac:dyDescent="0.25">
      <c r="B42" t="s">
        <v>135</v>
      </c>
    </row>
    <row r="45" spans="1:9" ht="18" x14ac:dyDescent="0.35">
      <c r="A45" s="30" t="s">
        <v>31</v>
      </c>
      <c r="B45" s="5" t="s">
        <v>99</v>
      </c>
      <c r="C45" s="31">
        <f>C12-F12</f>
        <v>8</v>
      </c>
      <c r="E45" t="s">
        <v>89</v>
      </c>
    </row>
    <row r="46" spans="1:9" ht="18" x14ac:dyDescent="0.35">
      <c r="B46" s="5" t="s">
        <v>15</v>
      </c>
      <c r="C46" s="17">
        <f>SQRT(C14/C11+F14/F11)</f>
        <v>3.2496153618543842</v>
      </c>
      <c r="E46" t="s">
        <v>101</v>
      </c>
      <c r="H46" t="s">
        <v>100</v>
      </c>
    </row>
    <row r="47" spans="1:9" x14ac:dyDescent="0.25">
      <c r="B47" s="5" t="s">
        <v>138</v>
      </c>
      <c r="C47" s="40">
        <v>0.95</v>
      </c>
    </row>
    <row r="48" spans="1:9" x14ac:dyDescent="0.25">
      <c r="B48" s="5" t="s">
        <v>13</v>
      </c>
      <c r="C48" s="17">
        <f>1-C47</f>
        <v>5.0000000000000044E-2</v>
      </c>
    </row>
    <row r="49" spans="2:14" x14ac:dyDescent="0.25">
      <c r="B49" s="5" t="s">
        <v>14</v>
      </c>
      <c r="C49" s="17">
        <f>C48/2</f>
        <v>2.5000000000000022E-2</v>
      </c>
    </row>
    <row r="50" spans="2:14" x14ac:dyDescent="0.25">
      <c r="B50" s="5" t="s">
        <v>22</v>
      </c>
      <c r="C50" s="17">
        <f>_xlfn.NORM.S.INV(1-C49)</f>
        <v>1.9599639845400536</v>
      </c>
      <c r="E50" t="s">
        <v>139</v>
      </c>
    </row>
    <row r="51" spans="2:14" x14ac:dyDescent="0.25">
      <c r="B51" s="5" t="s">
        <v>23</v>
      </c>
      <c r="C51" s="17">
        <f>C50*C46</f>
        <v>6.3691290728426866</v>
      </c>
      <c r="E51" t="s">
        <v>69</v>
      </c>
    </row>
    <row r="52" spans="2:14" ht="18" x14ac:dyDescent="0.35">
      <c r="B52" s="5" t="s">
        <v>136</v>
      </c>
      <c r="C52" s="17">
        <f>C45-C51</f>
        <v>1.6308709271573134</v>
      </c>
      <c r="E52" s="37" t="s">
        <v>140</v>
      </c>
    </row>
    <row r="53" spans="2:14" ht="18" x14ac:dyDescent="0.35">
      <c r="B53" s="5" t="s">
        <v>137</v>
      </c>
      <c r="C53" s="17">
        <f>C45+C51</f>
        <v>14.369129072842686</v>
      </c>
      <c r="E53" s="37" t="s">
        <v>141</v>
      </c>
    </row>
    <row r="55" spans="2:14" x14ac:dyDescent="0.25">
      <c r="B55" s="41" t="s">
        <v>142</v>
      </c>
      <c r="C55" s="42"/>
      <c r="D55" s="42"/>
      <c r="E55" s="42"/>
      <c r="F55" s="42"/>
      <c r="G55" s="42"/>
      <c r="H55" s="42"/>
      <c r="I55" s="42"/>
      <c r="J55" s="42"/>
      <c r="K55" s="42"/>
      <c r="L55" s="42"/>
      <c r="M55" s="42"/>
      <c r="N55" s="43"/>
    </row>
    <row r="56" spans="2:14" x14ac:dyDescent="0.25">
      <c r="B56" s="44" t="s">
        <v>143</v>
      </c>
      <c r="C56" s="45"/>
      <c r="D56" s="45"/>
      <c r="E56" s="45"/>
      <c r="F56" s="45"/>
      <c r="G56" s="45"/>
      <c r="H56" s="45"/>
      <c r="I56" s="45"/>
      <c r="J56" s="45"/>
      <c r="K56" s="45"/>
      <c r="L56" s="45"/>
      <c r="M56" s="45"/>
      <c r="N56" s="46"/>
    </row>
    <row r="57" spans="2:14" x14ac:dyDescent="0.25">
      <c r="B57" s="47" t="s">
        <v>144</v>
      </c>
      <c r="C57" s="48"/>
      <c r="D57" s="48"/>
      <c r="E57" s="48"/>
      <c r="F57" s="48"/>
      <c r="G57" s="48"/>
      <c r="H57" s="48"/>
      <c r="I57" s="48"/>
      <c r="J57" s="48"/>
      <c r="K57" s="48"/>
      <c r="L57" s="48"/>
      <c r="M57" s="48"/>
      <c r="N57" s="49"/>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32"/>
  <sheetViews>
    <sheetView workbookViewId="0">
      <selection activeCell="B16" sqref="B16"/>
    </sheetView>
  </sheetViews>
  <sheetFormatPr defaultRowHeight="15" x14ac:dyDescent="0.25"/>
  <cols>
    <col min="1" max="1" width="29.7109375" bestFit="1" customWidth="1"/>
    <col min="2" max="3" width="13.42578125" customWidth="1"/>
  </cols>
  <sheetData>
    <row r="1" spans="1:7" x14ac:dyDescent="0.25">
      <c r="A1" t="s">
        <v>215</v>
      </c>
    </row>
    <row r="2" spans="1:7" x14ac:dyDescent="0.25">
      <c r="A2" t="s">
        <v>216</v>
      </c>
    </row>
    <row r="4" spans="1:7" x14ac:dyDescent="0.25">
      <c r="B4" s="58" t="s">
        <v>179</v>
      </c>
      <c r="C4" s="58" t="s">
        <v>180</v>
      </c>
    </row>
    <row r="5" spans="1:7" x14ac:dyDescent="0.25">
      <c r="A5" s="7" t="s">
        <v>261</v>
      </c>
      <c r="B5" s="7" t="s">
        <v>263</v>
      </c>
      <c r="C5" s="7" t="s">
        <v>262</v>
      </c>
    </row>
    <row r="6" spans="1:7" x14ac:dyDescent="0.25">
      <c r="A6" s="7" t="s">
        <v>217</v>
      </c>
      <c r="B6" s="3">
        <v>50</v>
      </c>
      <c r="C6" s="3">
        <v>40</v>
      </c>
    </row>
    <row r="7" spans="1:7" x14ac:dyDescent="0.25">
      <c r="A7" s="5" t="s">
        <v>152</v>
      </c>
      <c r="B7" s="8">
        <f t="shared" ref="B7:C7" si="0">B6-1</f>
        <v>49</v>
      </c>
      <c r="C7" s="8">
        <f t="shared" si="0"/>
        <v>39</v>
      </c>
      <c r="E7" t="str">
        <f t="shared" ref="E7" ca="1" si="1">" "&amp;_xlfn.FORMULATEXT(C7)</f>
        <v xml:space="preserve"> =C6-1</v>
      </c>
    </row>
    <row r="8" spans="1:7" x14ac:dyDescent="0.25">
      <c r="A8" s="7" t="s">
        <v>218</v>
      </c>
      <c r="B8" s="3">
        <v>22.5</v>
      </c>
      <c r="C8" s="3">
        <v>18.600000000000001</v>
      </c>
      <c r="D8" t="s">
        <v>216</v>
      </c>
    </row>
    <row r="9" spans="1:7" ht="30" x14ac:dyDescent="0.25">
      <c r="A9" s="7" t="s">
        <v>153</v>
      </c>
      <c r="B9" s="3">
        <v>8.4</v>
      </c>
      <c r="C9" s="3">
        <v>7.4</v>
      </c>
      <c r="D9" t="s">
        <v>216</v>
      </c>
    </row>
    <row r="10" spans="1:7" x14ac:dyDescent="0.25">
      <c r="A10" s="7" t="s">
        <v>224</v>
      </c>
      <c r="B10" s="29">
        <f t="shared" ref="B10:C10" si="2">B9^2</f>
        <v>70.56</v>
      </c>
      <c r="C10" s="29">
        <f t="shared" si="2"/>
        <v>54.760000000000005</v>
      </c>
      <c r="E10" t="str">
        <f t="shared" ref="E10:E11" ca="1" si="3">" "&amp;_xlfn.FORMULATEXT(C10)</f>
        <v xml:space="preserve"> =C9^2</v>
      </c>
    </row>
    <row r="11" spans="1:7" x14ac:dyDescent="0.25">
      <c r="A11" s="7" t="s">
        <v>225</v>
      </c>
      <c r="B11" s="29">
        <f t="shared" ref="B11:C11" si="4">B10/B6</f>
        <v>1.4112</v>
      </c>
      <c r="C11" s="29">
        <f t="shared" si="4"/>
        <v>1.3690000000000002</v>
      </c>
      <c r="E11" t="str">
        <f t="shared" ca="1" si="3"/>
        <v xml:space="preserve"> =C10/C6</v>
      </c>
      <c r="G11" t="s">
        <v>241</v>
      </c>
    </row>
    <row r="13" spans="1:7" ht="18" x14ac:dyDescent="0.35">
      <c r="A13" s="1" t="s">
        <v>227</v>
      </c>
    </row>
    <row r="14" spans="1:7" ht="18" x14ac:dyDescent="0.35">
      <c r="A14" s="65" t="s">
        <v>219</v>
      </c>
      <c r="B14" s="29">
        <f>B8-C8</f>
        <v>3.8999999999999986</v>
      </c>
      <c r="D14" t="str">
        <f t="shared" ref="D14:D16" ca="1" si="5">" "&amp;_xlfn.FORMULATEXT(B14)</f>
        <v xml:space="preserve"> =B8-C8</v>
      </c>
    </row>
    <row r="15" spans="1:7" x14ac:dyDescent="0.25">
      <c r="A15" s="66" t="s">
        <v>226</v>
      </c>
      <c r="B15" s="17">
        <f>SQRT(SUM(B11:C11))</f>
        <v>1.6673931749890307</v>
      </c>
      <c r="D15" t="str">
        <f t="shared" ca="1" si="5"/>
        <v xml:space="preserve"> =SQRT(SUM(B11:C11))</v>
      </c>
    </row>
    <row r="16" spans="1:7" x14ac:dyDescent="0.25">
      <c r="A16" s="66" t="s">
        <v>161</v>
      </c>
      <c r="B16" s="8">
        <f>SUM(B11:C11)^2/SUM(B11^2/B7,C11^2/C7)</f>
        <v>87.144181740070692</v>
      </c>
      <c r="D16" t="str">
        <f t="shared" ca="1" si="5"/>
        <v xml:space="preserve"> =SUM(B11:C11)^2/SUM(B11^2/B7,C11^2/C7)</v>
      </c>
    </row>
    <row r="17" spans="1:7" x14ac:dyDescent="0.25">
      <c r="A17" s="66" t="s">
        <v>242</v>
      </c>
      <c r="B17" s="3">
        <v>0.95</v>
      </c>
    </row>
    <row r="18" spans="1:7" x14ac:dyDescent="0.25">
      <c r="A18" s="66" t="s">
        <v>222</v>
      </c>
      <c r="B18" s="8">
        <f>1-B17</f>
        <v>5.0000000000000044E-2</v>
      </c>
      <c r="D18" t="str">
        <f t="shared" ref="D18:D23" ca="1" si="6">" "&amp;_xlfn.FORMULATEXT(B18)</f>
        <v xml:space="preserve"> =1-B17</v>
      </c>
    </row>
    <row r="19" spans="1:7" x14ac:dyDescent="0.25">
      <c r="A19" s="66" t="s">
        <v>221</v>
      </c>
      <c r="B19" s="8">
        <f>B18/2</f>
        <v>2.5000000000000022E-2</v>
      </c>
      <c r="D19" t="str">
        <f t="shared" ca="1" si="6"/>
        <v xml:space="preserve"> =B18/2</v>
      </c>
    </row>
    <row r="20" spans="1:7" ht="18" x14ac:dyDescent="0.35">
      <c r="A20" s="66" t="s">
        <v>229</v>
      </c>
      <c r="B20" s="8">
        <f>_xlfn.T.INV(1-B19,B16)</f>
        <v>1.9876082815890699</v>
      </c>
      <c r="D20" t="str">
        <f t="shared" ca="1" si="6"/>
        <v xml:space="preserve"> =T.INV(1-B19,B16)</v>
      </c>
      <c r="G20" t="s">
        <v>163</v>
      </c>
    </row>
    <row r="21" spans="1:7" x14ac:dyDescent="0.25">
      <c r="A21" s="66" t="s">
        <v>228</v>
      </c>
      <c r="B21" s="8">
        <f>B20*B15</f>
        <v>3.3141244832732908</v>
      </c>
      <c r="D21" t="str">
        <f t="shared" ca="1" si="6"/>
        <v xml:space="preserve"> =B20*B15</v>
      </c>
    </row>
    <row r="22" spans="1:7" x14ac:dyDescent="0.25">
      <c r="A22" s="66" t="s">
        <v>230</v>
      </c>
      <c r="B22" s="8">
        <f>B14-B21</f>
        <v>0.58587551672670779</v>
      </c>
      <c r="D22" t="str">
        <f t="shared" ca="1" si="6"/>
        <v xml:space="preserve"> =B14-B21</v>
      </c>
    </row>
    <row r="23" spans="1:7" x14ac:dyDescent="0.25">
      <c r="A23" s="66" t="s">
        <v>231</v>
      </c>
      <c r="B23" s="8">
        <f>B14+B21</f>
        <v>7.2141244832732898</v>
      </c>
      <c r="D23" t="str">
        <f t="shared" ca="1" si="6"/>
        <v xml:space="preserve"> =B14+B21</v>
      </c>
    </row>
    <row r="26" spans="1:7" x14ac:dyDescent="0.25">
      <c r="A26" s="41" t="str">
        <f>"We are "&amp;TEXT(B17,"0%")&amp;" sure that the population difference of miles driven per day in a car between"</f>
        <v>We are 95% sure that the population difference of miles driven per day in a car between</v>
      </c>
      <c r="B26" s="42"/>
      <c r="C26" s="42"/>
      <c r="D26" s="42"/>
      <c r="E26" s="42"/>
      <c r="F26" s="43"/>
    </row>
    <row r="27" spans="1:7" x14ac:dyDescent="0.25">
      <c r="A27" s="47" t="str">
        <f>"Buffalo and Boston is between "&amp;ROUND(B22,2)&amp;" and "&amp;ROUND(B23,2)&amp;" miles per day."</f>
        <v>Buffalo and Boston is between 0.59 and 7.21 miles per day.</v>
      </c>
      <c r="B27" s="48"/>
      <c r="C27" s="48"/>
      <c r="D27" s="48"/>
      <c r="E27" s="48"/>
      <c r="F27" s="49"/>
    </row>
    <row r="29" spans="1:7" x14ac:dyDescent="0.25">
      <c r="A29" s="41" t="str">
        <f>"We are "&amp;TEXT(B17,"0%")&amp;" sure that the population difference of miles driven per day in a car between"</f>
        <v>We are 95% sure that the population difference of miles driven per day in a car between</v>
      </c>
      <c r="B29" s="42"/>
      <c r="C29" s="42"/>
      <c r="D29" s="42"/>
      <c r="E29" s="42"/>
      <c r="F29" s="43"/>
    </row>
    <row r="30" spans="1:7" x14ac:dyDescent="0.25">
      <c r="A30" s="47" t="str">
        <f>"Buffalo and Boston is "&amp;ROUND(B14,2)&amp;" with a margin of error of "&amp;ROUND(B21,2)</f>
        <v>Buffalo and Boston is 3.9 with a margin of error of 3.31</v>
      </c>
      <c r="B30" s="48"/>
      <c r="C30" s="48"/>
      <c r="D30" s="48"/>
      <c r="E30" s="48"/>
      <c r="F30" s="49"/>
    </row>
    <row r="32" spans="1:7" x14ac:dyDescent="0.25">
      <c r="A32" s="67" t="s">
        <v>248</v>
      </c>
      <c r="B32" s="68"/>
      <c r="C32" s="68"/>
      <c r="D32" s="68"/>
      <c r="E32" s="68"/>
      <c r="F32" s="69"/>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workbookViewId="0">
      <selection activeCell="E19" sqref="E19"/>
    </sheetView>
  </sheetViews>
  <sheetFormatPr defaultRowHeight="15" x14ac:dyDescent="0.25"/>
  <cols>
    <col min="1" max="1" width="32.5703125" customWidth="1"/>
    <col min="2" max="3" width="12.5703125" customWidth="1"/>
    <col min="4" max="7" width="9.7109375" customWidth="1"/>
  </cols>
  <sheetData>
    <row r="1" spans="1:8" x14ac:dyDescent="0.25">
      <c r="A1" t="s">
        <v>146</v>
      </c>
    </row>
    <row r="2" spans="1:8" x14ac:dyDescent="0.25">
      <c r="B2" s="5" t="s">
        <v>147</v>
      </c>
      <c r="C2" s="5" t="s">
        <v>148</v>
      </c>
    </row>
    <row r="3" spans="1:8" x14ac:dyDescent="0.25">
      <c r="A3" s="5" t="s">
        <v>149</v>
      </c>
      <c r="B3" s="50">
        <v>22.5</v>
      </c>
      <c r="C3" s="50">
        <v>18.600000000000001</v>
      </c>
      <c r="D3" t="s">
        <v>150</v>
      </c>
    </row>
    <row r="4" spans="1:8" x14ac:dyDescent="0.25">
      <c r="A4" s="5" t="s">
        <v>151</v>
      </c>
      <c r="B4" s="51">
        <v>50</v>
      </c>
      <c r="C4" s="51">
        <v>40</v>
      </c>
    </row>
    <row r="5" spans="1:8" x14ac:dyDescent="0.25">
      <c r="A5" s="5" t="s">
        <v>152</v>
      </c>
      <c r="B5" s="8">
        <f t="shared" ref="B5:C5" si="0">B4-1</f>
        <v>49</v>
      </c>
      <c r="C5" s="8">
        <f t="shared" si="0"/>
        <v>39</v>
      </c>
    </row>
    <row r="6" spans="1:8" x14ac:dyDescent="0.25">
      <c r="A6" s="5" t="s">
        <v>153</v>
      </c>
      <c r="B6" s="50">
        <v>8.4</v>
      </c>
      <c r="C6" s="50">
        <v>7.4</v>
      </c>
      <c r="D6" t="s">
        <v>150</v>
      </c>
    </row>
    <row r="7" spans="1:8" x14ac:dyDescent="0.25">
      <c r="A7" s="5" t="s">
        <v>154</v>
      </c>
      <c r="B7" s="19">
        <f t="shared" ref="B7:C7" si="1">B6^2</f>
        <v>70.56</v>
      </c>
      <c r="C7" s="19">
        <f t="shared" si="1"/>
        <v>54.760000000000005</v>
      </c>
    </row>
    <row r="8" spans="1:8" x14ac:dyDescent="0.25">
      <c r="A8" s="52" t="s">
        <v>155</v>
      </c>
      <c r="B8" s="19">
        <f t="shared" ref="B8:C8" si="2">B7/B4</f>
        <v>1.4112</v>
      </c>
      <c r="C8" s="19">
        <f t="shared" si="2"/>
        <v>1.3690000000000002</v>
      </c>
      <c r="D8" t="s">
        <v>241</v>
      </c>
    </row>
    <row r="10" spans="1:8" x14ac:dyDescent="0.25">
      <c r="A10" s="53" t="s">
        <v>246</v>
      </c>
      <c r="B10" s="54"/>
      <c r="C10" s="8">
        <f>B3-C3</f>
        <v>3.8999999999999986</v>
      </c>
      <c r="D10" t="s">
        <v>156</v>
      </c>
    </row>
    <row r="11" spans="1:8" x14ac:dyDescent="0.25">
      <c r="A11" s="53" t="s">
        <v>242</v>
      </c>
      <c r="B11" s="54"/>
      <c r="C11" s="51">
        <v>0.95</v>
      </c>
    </row>
    <row r="12" spans="1:8" x14ac:dyDescent="0.25">
      <c r="A12" s="53" t="s">
        <v>13</v>
      </c>
      <c r="B12" s="54"/>
      <c r="C12" s="8">
        <f>1-C11</f>
        <v>5.0000000000000044E-2</v>
      </c>
      <c r="D12" t="s">
        <v>157</v>
      </c>
    </row>
    <row r="13" spans="1:8" x14ac:dyDescent="0.25">
      <c r="A13" s="53" t="s">
        <v>14</v>
      </c>
      <c r="B13" s="54"/>
      <c r="C13" s="8">
        <f>C12/2</f>
        <v>2.5000000000000022E-2</v>
      </c>
    </row>
    <row r="15" spans="1:8" x14ac:dyDescent="0.25">
      <c r="A15" s="53" t="s">
        <v>158</v>
      </c>
      <c r="B15" s="54"/>
      <c r="C15" s="8">
        <f>SQRT(SUM(B8:C8))</f>
        <v>1.6673931749890307</v>
      </c>
      <c r="D15" t="s">
        <v>211</v>
      </c>
      <c r="H15" t="s">
        <v>220</v>
      </c>
    </row>
    <row r="16" spans="1:8" ht="18" x14ac:dyDescent="0.35">
      <c r="D16" t="s">
        <v>159</v>
      </c>
      <c r="H16" t="s">
        <v>160</v>
      </c>
    </row>
    <row r="17" spans="1:6" x14ac:dyDescent="0.25">
      <c r="A17" s="53" t="s">
        <v>161</v>
      </c>
      <c r="B17" s="54"/>
      <c r="C17" s="8">
        <f>SUM(B8:C8)^2/SUM(B8^2/B5,C8^2/C5)</f>
        <v>87.144181740070692</v>
      </c>
      <c r="D17" t="s">
        <v>212</v>
      </c>
    </row>
    <row r="18" spans="1:6" ht="18" x14ac:dyDescent="0.35">
      <c r="D18" t="s">
        <v>223</v>
      </c>
    </row>
    <row r="19" spans="1:6" x14ac:dyDescent="0.25">
      <c r="A19" s="53" t="s">
        <v>162</v>
      </c>
      <c r="B19" s="54"/>
      <c r="C19" s="8">
        <f>_xlfn.T.INV(1-C13,C17)</f>
        <v>1.9876082815890699</v>
      </c>
      <c r="E19" t="s">
        <v>163</v>
      </c>
    </row>
    <row r="20" spans="1:6" x14ac:dyDescent="0.25">
      <c r="A20" s="53" t="s">
        <v>23</v>
      </c>
      <c r="B20" s="54"/>
      <c r="C20" s="8">
        <f>C19*C15</f>
        <v>3.3141244832732908</v>
      </c>
      <c r="D20" t="s">
        <v>164</v>
      </c>
    </row>
    <row r="22" spans="1:6" x14ac:dyDescent="0.25">
      <c r="A22" s="53" t="s">
        <v>165</v>
      </c>
      <c r="B22" s="54"/>
      <c r="C22" s="8">
        <f>C10-C20</f>
        <v>0.58587551672670779</v>
      </c>
      <c r="D22" t="s">
        <v>166</v>
      </c>
    </row>
    <row r="23" spans="1:6" x14ac:dyDescent="0.25">
      <c r="A23" s="53" t="s">
        <v>167</v>
      </c>
      <c r="B23" s="54"/>
      <c r="C23" s="8">
        <f>C10+C20</f>
        <v>7.2141244832732898</v>
      </c>
      <c r="D23" t="s">
        <v>168</v>
      </c>
    </row>
    <row r="25" spans="1:6" x14ac:dyDescent="0.25">
      <c r="A25" s="41" t="s">
        <v>245</v>
      </c>
      <c r="B25" s="42"/>
      <c r="C25" s="42"/>
      <c r="D25" s="42"/>
      <c r="E25" s="42"/>
      <c r="F25" s="43"/>
    </row>
    <row r="26" spans="1:6" x14ac:dyDescent="0.25">
      <c r="A26" s="55" t="s">
        <v>169</v>
      </c>
      <c r="B26" s="45"/>
      <c r="C26" s="45"/>
      <c r="D26" s="45"/>
      <c r="E26" s="45"/>
      <c r="F26" s="46"/>
    </row>
    <row r="27" spans="1:6" x14ac:dyDescent="0.25">
      <c r="A27" s="44" t="s">
        <v>245</v>
      </c>
      <c r="B27" s="45"/>
      <c r="C27" s="45"/>
      <c r="D27" s="45"/>
      <c r="E27" s="45"/>
      <c r="F27" s="46"/>
    </row>
    <row r="28" spans="1:6" x14ac:dyDescent="0.25">
      <c r="A28" s="56" t="s">
        <v>170</v>
      </c>
      <c r="B28" s="48"/>
      <c r="C28" s="48"/>
      <c r="D28" s="48"/>
      <c r="E28" s="48"/>
      <c r="F28" s="4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K33"/>
  <sheetViews>
    <sheetView topLeftCell="A4" workbookViewId="0">
      <selection activeCell="C7" sqref="C7:C18"/>
    </sheetView>
  </sheetViews>
  <sheetFormatPr defaultRowHeight="15" x14ac:dyDescent="0.25"/>
  <cols>
    <col min="1" max="1" width="14.140625" customWidth="1"/>
    <col min="2" max="2" width="2.5703125" customWidth="1"/>
    <col min="3" max="3" width="14.140625" customWidth="1"/>
    <col min="4" max="4" width="2.42578125" customWidth="1"/>
    <col min="5" max="5" width="29.7109375" customWidth="1"/>
    <col min="6" max="7" width="13.5703125" customWidth="1"/>
    <col min="8" max="8" width="19.85546875" customWidth="1"/>
  </cols>
  <sheetData>
    <row r="1" spans="1:9" x14ac:dyDescent="0.25">
      <c r="A1" t="s">
        <v>234</v>
      </c>
    </row>
    <row r="2" spans="1:9" x14ac:dyDescent="0.25">
      <c r="A2" t="s">
        <v>236</v>
      </c>
    </row>
    <row r="3" spans="1:9" x14ac:dyDescent="0.25">
      <c r="A3" t="s">
        <v>235</v>
      </c>
    </row>
    <row r="5" spans="1:9" x14ac:dyDescent="0.25">
      <c r="A5" s="58" t="s">
        <v>179</v>
      </c>
      <c r="C5" s="58" t="s">
        <v>180</v>
      </c>
      <c r="F5" s="58" t="s">
        <v>179</v>
      </c>
      <c r="G5" s="58" t="s">
        <v>180</v>
      </c>
      <c r="H5" t="s">
        <v>253</v>
      </c>
    </row>
    <row r="6" spans="1:9" x14ac:dyDescent="0.25">
      <c r="A6" s="11" t="s">
        <v>232</v>
      </c>
      <c r="C6" s="11" t="s">
        <v>233</v>
      </c>
      <c r="E6" s="7" t="s">
        <v>264</v>
      </c>
      <c r="F6" s="11" t="s">
        <v>171</v>
      </c>
      <c r="G6" s="11" t="s">
        <v>172</v>
      </c>
      <c r="I6" s="1" t="s">
        <v>254</v>
      </c>
    </row>
    <row r="7" spans="1:9" x14ac:dyDescent="0.25">
      <c r="A7" s="3">
        <v>52.8</v>
      </c>
      <c r="C7" s="3">
        <v>20.3</v>
      </c>
      <c r="E7" s="7" t="s">
        <v>151</v>
      </c>
      <c r="F7" s="8">
        <f>COUNT(A7:A16)</f>
        <v>10</v>
      </c>
      <c r="G7" s="8">
        <f>COUNT(C7:C18)</f>
        <v>12</v>
      </c>
      <c r="I7" t="str">
        <f t="shared" ref="I7:I12" ca="1" si="0">" "&amp;_xlfn.FORMULATEXT(G7)</f>
        <v xml:space="preserve"> =COUNT(C7:C18)</v>
      </c>
    </row>
    <row r="8" spans="1:9" x14ac:dyDescent="0.25">
      <c r="A8" s="3">
        <v>43.2</v>
      </c>
      <c r="C8" s="3">
        <v>22</v>
      </c>
      <c r="E8" s="7" t="s">
        <v>240</v>
      </c>
      <c r="F8" s="29">
        <f>F7-1</f>
        <v>9</v>
      </c>
      <c r="G8" s="29">
        <f>G7-1</f>
        <v>11</v>
      </c>
      <c r="I8" t="str">
        <f t="shared" ca="1" si="0"/>
        <v xml:space="preserve"> =G7-1</v>
      </c>
    </row>
    <row r="9" spans="1:9" x14ac:dyDescent="0.25">
      <c r="A9" s="3">
        <v>45</v>
      </c>
      <c r="C9" s="3">
        <v>28.2</v>
      </c>
      <c r="E9" s="7" t="s">
        <v>218</v>
      </c>
      <c r="F9" s="70">
        <f>AVERAGE(A7:A16)</f>
        <v>42.5</v>
      </c>
      <c r="G9" s="70">
        <f>AVERAGE(C7:C18)</f>
        <v>22.3</v>
      </c>
      <c r="H9" s="71" t="s">
        <v>255</v>
      </c>
      <c r="I9" t="str">
        <f t="shared" ca="1" si="0"/>
        <v xml:space="preserve"> =AVERAGE(C7:C18)</v>
      </c>
    </row>
    <row r="10" spans="1:9" x14ac:dyDescent="0.25">
      <c r="A10" s="3">
        <v>33.299999999999997</v>
      </c>
      <c r="C10" s="3">
        <v>15.6</v>
      </c>
      <c r="E10" s="7" t="s">
        <v>153</v>
      </c>
      <c r="F10" s="70">
        <f>_xlfn.STDEV.S(A7:A16)</f>
        <v>6.9806080601111411</v>
      </c>
      <c r="G10" s="70">
        <f>_xlfn.STDEV.S(C7:C18)</f>
        <v>4.5323082620027186</v>
      </c>
      <c r="H10" s="71" t="s">
        <v>255</v>
      </c>
      <c r="I10" t="str">
        <f t="shared" ca="1" si="0"/>
        <v xml:space="preserve"> =STDEV.S(C7:C18)</v>
      </c>
    </row>
    <row r="11" spans="1:9" x14ac:dyDescent="0.25">
      <c r="A11" s="3">
        <v>44</v>
      </c>
      <c r="C11" s="3">
        <v>24.1</v>
      </c>
      <c r="E11" s="7" t="s">
        <v>224</v>
      </c>
      <c r="F11" s="8">
        <f t="shared" ref="F11:G11" si="1">F10^2</f>
        <v>48.728888888888626</v>
      </c>
      <c r="G11" s="8">
        <f t="shared" si="1"/>
        <v>20.541818181818105</v>
      </c>
      <c r="I11" t="str">
        <f t="shared" ca="1" si="0"/>
        <v xml:space="preserve"> =G10^2</v>
      </c>
    </row>
    <row r="12" spans="1:9" x14ac:dyDescent="0.25">
      <c r="A12" s="3">
        <v>30.6</v>
      </c>
      <c r="C12" s="3">
        <v>28.5</v>
      </c>
      <c r="E12" s="7" t="s">
        <v>239</v>
      </c>
      <c r="F12" s="8">
        <f t="shared" ref="F12:G12" si="2">F11/F7</f>
        <v>4.8728888888888626</v>
      </c>
      <c r="G12" s="8">
        <f t="shared" si="2"/>
        <v>1.7118181818181755</v>
      </c>
      <c r="I12" t="str">
        <f t="shared" ca="1" si="0"/>
        <v xml:space="preserve"> =G11/G7</v>
      </c>
    </row>
    <row r="13" spans="1:9" x14ac:dyDescent="0.25">
      <c r="A13" s="3">
        <v>45.8</v>
      </c>
      <c r="C13" s="3">
        <v>22.8</v>
      </c>
    </row>
    <row r="14" spans="1:9" ht="18" x14ac:dyDescent="0.35">
      <c r="A14" s="3">
        <v>37.799999999999997</v>
      </c>
      <c r="C14" s="3">
        <v>25.8</v>
      </c>
      <c r="E14" t="s">
        <v>243</v>
      </c>
    </row>
    <row r="15" spans="1:9" ht="18" x14ac:dyDescent="0.35">
      <c r="A15" s="3">
        <v>50.5</v>
      </c>
      <c r="C15" s="3">
        <v>18.5</v>
      </c>
      <c r="E15" s="65" t="s">
        <v>244</v>
      </c>
      <c r="F15" s="70">
        <f>F9-G9</f>
        <v>20.2</v>
      </c>
      <c r="H15" t="str">
        <f t="shared" ref="H15:H25" ca="1" si="3">" "&amp;_xlfn.FORMULATEXT(F15)</f>
        <v xml:space="preserve"> =F9-G9</v>
      </c>
      <c r="I15" s="72" t="s">
        <v>255</v>
      </c>
    </row>
    <row r="16" spans="1:9" x14ac:dyDescent="0.25">
      <c r="A16" s="3">
        <v>42</v>
      </c>
      <c r="C16" s="3">
        <v>25.6</v>
      </c>
      <c r="E16" s="67" t="s">
        <v>265</v>
      </c>
      <c r="F16" s="68"/>
      <c r="G16" s="68"/>
      <c r="H16" s="68"/>
      <c r="I16" s="69"/>
    </row>
    <row r="17" spans="3:11" x14ac:dyDescent="0.25">
      <c r="C17" s="3">
        <v>14.4</v>
      </c>
      <c r="E17" s="65" t="s">
        <v>238</v>
      </c>
      <c r="F17" s="70">
        <f>SQRT(SUM(F12:G12))</f>
        <v>2.5660684072539919</v>
      </c>
      <c r="H17" t="str">
        <f t="shared" ca="1" si="3"/>
        <v xml:space="preserve"> =SQRT(SUM(F12:G12))</v>
      </c>
      <c r="I17" s="72" t="s">
        <v>255</v>
      </c>
    </row>
    <row r="18" spans="3:11" x14ac:dyDescent="0.25">
      <c r="C18" s="3">
        <v>21.8</v>
      </c>
      <c r="E18" s="7" t="s">
        <v>161</v>
      </c>
      <c r="F18" s="8">
        <f>SUM(F12:G12)^2/SUM(F12^2/F8,G12^2/G8)</f>
        <v>14.926808169300834</v>
      </c>
      <c r="H18" t="str">
        <f t="shared" ca="1" si="3"/>
        <v xml:space="preserve"> =SUM(F12:G12)^2/SUM(F12^2/F8,G12^2/G8)</v>
      </c>
    </row>
    <row r="19" spans="3:11" x14ac:dyDescent="0.25">
      <c r="E19" s="65" t="s">
        <v>242</v>
      </c>
      <c r="F19" s="51">
        <v>0.95</v>
      </c>
    </row>
    <row r="20" spans="3:11" x14ac:dyDescent="0.25">
      <c r="E20" s="65" t="s">
        <v>222</v>
      </c>
      <c r="F20" s="8">
        <f>1-F19</f>
        <v>5.0000000000000044E-2</v>
      </c>
      <c r="H20" t="str">
        <f t="shared" ca="1" si="3"/>
        <v xml:space="preserve"> =1-F19</v>
      </c>
    </row>
    <row r="21" spans="3:11" x14ac:dyDescent="0.25">
      <c r="E21" s="65" t="s">
        <v>249</v>
      </c>
      <c r="F21" s="8">
        <f>F20/2</f>
        <v>2.5000000000000022E-2</v>
      </c>
      <c r="H21" t="str">
        <f t="shared" ca="1" si="3"/>
        <v xml:space="preserve"> =F20/2</v>
      </c>
    </row>
    <row r="22" spans="3:11" ht="18" x14ac:dyDescent="0.35">
      <c r="E22" s="66" t="s">
        <v>229</v>
      </c>
      <c r="F22" s="8">
        <f>_xlfn.T.INV(1-F21,F18)</f>
        <v>2.1447866879178035</v>
      </c>
      <c r="H22" t="str">
        <f t="shared" ca="1" si="3"/>
        <v xml:space="preserve"> =T.INV(1-F21,F18)</v>
      </c>
    </row>
    <row r="23" spans="3:11" x14ac:dyDescent="0.25">
      <c r="E23" s="66" t="s">
        <v>228</v>
      </c>
      <c r="F23" s="70">
        <f>F22*F17</f>
        <v>5.5036693601648023</v>
      </c>
      <c r="H23" t="str">
        <f t="shared" ca="1" si="3"/>
        <v xml:space="preserve"> =F22*F17</v>
      </c>
      <c r="I23" s="72" t="s">
        <v>255</v>
      </c>
    </row>
    <row r="24" spans="3:11" x14ac:dyDescent="0.25">
      <c r="E24" s="66" t="s">
        <v>250</v>
      </c>
      <c r="F24" s="70">
        <f>F15-F23</f>
        <v>14.696330639835196</v>
      </c>
      <c r="H24" t="str">
        <f t="shared" ca="1" si="3"/>
        <v xml:space="preserve"> =F15-F23</v>
      </c>
      <c r="I24" s="72" t="s">
        <v>255</v>
      </c>
    </row>
    <row r="25" spans="3:11" x14ac:dyDescent="0.25">
      <c r="E25" s="66" t="s">
        <v>251</v>
      </c>
      <c r="F25" s="70">
        <f>F15+F23</f>
        <v>25.703669360164803</v>
      </c>
      <c r="H25" t="str">
        <f t="shared" ca="1" si="3"/>
        <v xml:space="preserve"> =F15+F23</v>
      </c>
      <c r="I25" s="72" t="s">
        <v>255</v>
      </c>
    </row>
    <row r="27" spans="3:11" x14ac:dyDescent="0.25">
      <c r="E27" s="41" t="str">
        <f>"We are "&amp;TEXT(F19,"0%")&amp;" sure that the population differences between the Average Annual Cost "</f>
        <v xml:space="preserve">We are 95% sure that the population differences between the Average Annual Cost </v>
      </c>
      <c r="F27" s="42"/>
      <c r="G27" s="42"/>
      <c r="H27" s="42"/>
      <c r="I27" s="42"/>
      <c r="J27" s="42"/>
      <c r="K27" s="43"/>
    </row>
    <row r="28" spans="3:11" x14ac:dyDescent="0.25">
      <c r="E28" s="47" t="str">
        <f>"To Attend College for Private and Public Institutions is between about "&amp;DOLLAR(F24*1000,-2)&amp;" and "&amp;DOLLAR(F25*1000,-2)</f>
        <v>To Attend College for Private and Public Institutions is between about $14,700 and $25,700</v>
      </c>
      <c r="F28" s="48"/>
      <c r="G28" s="48"/>
      <c r="H28" s="48"/>
      <c r="I28" s="48"/>
      <c r="J28" s="48"/>
      <c r="K28" s="49"/>
    </row>
    <row r="30" spans="3:11" x14ac:dyDescent="0.25">
      <c r="E30" s="41" t="str">
        <f>"We are "&amp;TEXT(F19,"0%")&amp;" sure that the population differences between the Average Annual Cost "</f>
        <v xml:space="preserve">We are 95% sure that the population differences between the Average Annual Cost </v>
      </c>
      <c r="F30" s="42"/>
      <c r="G30" s="42"/>
      <c r="H30" s="42"/>
      <c r="I30" s="42"/>
      <c r="J30" s="42"/>
      <c r="K30" s="43"/>
    </row>
    <row r="31" spans="3:11" x14ac:dyDescent="0.25">
      <c r="E31" s="47" t="str">
        <f>"To Attend College for Private and Public Institutions is about "&amp;DOLLAR(F15*1000,0)&amp;" with a margin of error of  about "&amp;DOLLAR(F23*1000,0)</f>
        <v>To Attend College for Private and Public Institutions is about $20,200 with a margin of error of  about $5,504</v>
      </c>
      <c r="F31" s="48"/>
      <c r="G31" s="48"/>
      <c r="H31" s="48"/>
      <c r="I31" s="48"/>
      <c r="J31" s="48"/>
      <c r="K31" s="49"/>
    </row>
    <row r="33" spans="5:11" x14ac:dyDescent="0.25">
      <c r="E33" s="67" t="s">
        <v>252</v>
      </c>
      <c r="F33" s="68"/>
      <c r="G33" s="68"/>
      <c r="H33" s="68"/>
      <c r="I33" s="68"/>
      <c r="J33" s="68"/>
      <c r="K33" s="69"/>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4</vt:lpstr>
      <vt:lpstr>4.</vt:lpstr>
      <vt:lpstr>5</vt:lpstr>
      <vt:lpstr>6</vt:lpstr>
      <vt:lpstr>6.</vt:lpstr>
      <vt:lpstr>7</vt:lpstr>
      <vt:lpstr>12</vt:lpstr>
      <vt:lpstr>12.</vt:lpstr>
      <vt:lpstr>13</vt:lpstr>
      <vt:lpstr>14</vt:lpstr>
      <vt:lpstr>16</vt:lpstr>
      <vt:lpstr>18</vt:lpstr>
      <vt:lpstr>21</vt:lpstr>
      <vt:lpstr>26</vt:lpstr>
      <vt:lpstr>28</vt:lpstr>
      <vt:lpstr>36</vt:lpstr>
      <vt:lpstr>38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2015-05-26T20:30:53Z</dcterms:modified>
</cp:coreProperties>
</file>