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029"/>
  <workbookPr filterPrivacy="1"/>
  <xr:revisionPtr revIDLastSave="0" documentId="13_ncr:1_{9FCB5FEC-2A85-4C2F-8AC1-11505FE58AB2}" xr6:coauthVersionLast="28" xr6:coauthVersionMax="28" xr10:uidLastSave="{00000000-0000-0000-0000-000000000000}"/>
  <bookViews>
    <workbookView xWindow="0" yWindow="0" windowWidth="22260" windowHeight="12645" tabRatio="654" xr2:uid="{00000000-000D-0000-FFFF-FFFF00000000}"/>
  </bookViews>
  <sheets>
    <sheet name="Cover" sheetId="1" r:id="rId1"/>
    <sheet name="Night Shift Problem" sheetId="26" r:id="rId2"/>
    <sheet name="Night Shift Problem (an)" sheetId="28" r:id="rId3"/>
    <sheet name="Payroll Time Sheet" sheetId="27" r:id="rId4"/>
    <sheet name="Payroll Time Sheet (an)" sheetId="29" r:id="rId5"/>
    <sheet name="HW==&gt;&gt;" sheetId="25" r:id="rId6"/>
    <sheet name="HW(1)" sheetId="30" r:id="rId7"/>
    <sheet name="HW(1an)" sheetId="31" r:id="rId8"/>
    <sheet name="HW(2)" sheetId="32" r:id="rId9"/>
    <sheet name="HW(2an)" sheetId="33" r:id="rId10"/>
  </sheets>
  <externalReferences>
    <externalReference r:id="rId11"/>
    <externalReference r:id="rId12"/>
  </externalReferences>
  <definedNames>
    <definedName name="Married_Monthly">'[1]Wage Bracket Method'!$AL$10:$AU$39</definedName>
    <definedName name="Married_Weekly">'[1]Wage Bracket Method'!$P$10:$Y$39</definedName>
    <definedName name="MS">'[2]Wage Bracket Method'!$F$2:$F$3</definedName>
    <definedName name="Single_Monthly">'[1]Wage Bracket Method'!$AA$10:$AJ$39</definedName>
    <definedName name="Single_Weekly">'[1]Wage Bracket Method'!$E$10:$N$39</definedName>
    <definedName name="TableNumber">{"Single_Weekly",1;"Married_Weekly",2;"Single_Monthly",3;"Married_Monthly",4}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5" i="28" l="1"/>
  <c r="K14" i="28"/>
  <c r="J14" i="28"/>
  <c r="I14" i="28"/>
  <c r="H14" i="28"/>
  <c r="G14" i="28"/>
  <c r="F14" i="28"/>
  <c r="E14" i="28"/>
  <c r="J12" i="28"/>
  <c r="I12" i="28"/>
  <c r="H12" i="28"/>
  <c r="G12" i="28"/>
  <c r="F12" i="28"/>
  <c r="E12" i="28"/>
  <c r="J11" i="28"/>
  <c r="I11" i="28"/>
  <c r="H11" i="28"/>
  <c r="G11" i="28"/>
  <c r="F11" i="28"/>
  <c r="E11" i="28"/>
  <c r="J14" i="26"/>
  <c r="I14" i="26"/>
  <c r="G14" i="26"/>
  <c r="I20" i="29"/>
  <c r="H20" i="29"/>
  <c r="F20" i="29"/>
  <c r="E20" i="29"/>
  <c r="I18" i="29"/>
  <c r="H18" i="29"/>
  <c r="E18" i="29"/>
  <c r="F18" i="29" s="1"/>
  <c r="X17" i="29"/>
  <c r="Y17" i="29" s="1"/>
  <c r="I17" i="29"/>
  <c r="H17" i="29"/>
  <c r="E17" i="29"/>
  <c r="F17" i="29" s="1"/>
  <c r="X16" i="29"/>
  <c r="Y16" i="29" s="1"/>
  <c r="AA16" i="29" s="1"/>
  <c r="AB16" i="29" s="1"/>
  <c r="I16" i="29"/>
  <c r="H16" i="29"/>
  <c r="F16" i="29"/>
  <c r="E16" i="29"/>
  <c r="K16" i="29" s="1"/>
  <c r="X15" i="29"/>
  <c r="Y15" i="29" s="1"/>
  <c r="I15" i="29"/>
  <c r="H15" i="29"/>
  <c r="E15" i="29"/>
  <c r="F15" i="29" s="1"/>
  <c r="X14" i="29"/>
  <c r="Y14" i="29" s="1"/>
  <c r="AA14" i="29" s="1"/>
  <c r="AB14" i="29" s="1"/>
  <c r="I14" i="29"/>
  <c r="H14" i="29"/>
  <c r="F14" i="29"/>
  <c r="E14" i="29"/>
  <c r="K14" i="29" s="1"/>
  <c r="X13" i="29"/>
  <c r="Y13" i="29" s="1"/>
  <c r="I13" i="29"/>
  <c r="H13" i="29"/>
  <c r="E13" i="29"/>
  <c r="F13" i="29" s="1"/>
  <c r="X12" i="29"/>
  <c r="Y12" i="29" s="1"/>
  <c r="AA12" i="29" s="1"/>
  <c r="AB12" i="29" s="1"/>
  <c r="I12" i="29"/>
  <c r="H12" i="29"/>
  <c r="F12" i="29"/>
  <c r="E12" i="29"/>
  <c r="K12" i="29" s="1"/>
  <c r="X11" i="29"/>
  <c r="Y11" i="29" s="1"/>
  <c r="I11" i="29"/>
  <c r="H11" i="29"/>
  <c r="E11" i="29"/>
  <c r="F11" i="29" s="1"/>
  <c r="X10" i="29"/>
  <c r="Y10" i="29" s="1"/>
  <c r="AA10" i="29" s="1"/>
  <c r="AB10" i="29" s="1"/>
  <c r="I10" i="29"/>
  <c r="H10" i="29"/>
  <c r="F10" i="29"/>
  <c r="E10" i="29"/>
  <c r="K10" i="29" s="1"/>
  <c r="X9" i="29"/>
  <c r="Y9" i="29" s="1"/>
  <c r="I9" i="29"/>
  <c r="H9" i="29"/>
  <c r="E9" i="29"/>
  <c r="F9" i="29" s="1"/>
  <c r="X8" i="29"/>
  <c r="Y8" i="29" s="1"/>
  <c r="AA8" i="29" s="1"/>
  <c r="AB8" i="29" s="1"/>
  <c r="I8" i="29"/>
  <c r="H8" i="29"/>
  <c r="F8" i="29"/>
  <c r="E8" i="29"/>
  <c r="K8" i="29" s="1"/>
  <c r="X7" i="29"/>
  <c r="Y7" i="29" s="1"/>
  <c r="I7" i="29"/>
  <c r="H7" i="29"/>
  <c r="E7" i="29"/>
  <c r="K7" i="29" s="1"/>
  <c r="X6" i="29"/>
  <c r="Y6" i="29" s="1"/>
  <c r="AA6" i="29" s="1"/>
  <c r="AB6" i="29" s="1"/>
  <c r="I6" i="29"/>
  <c r="H6" i="29"/>
  <c r="F6" i="29"/>
  <c r="E6" i="29"/>
  <c r="K6" i="29" s="1"/>
  <c r="X5" i="29"/>
  <c r="Y5" i="29" s="1"/>
  <c r="I5" i="29"/>
  <c r="H5" i="29"/>
  <c r="E5" i="29"/>
  <c r="K5" i="29" s="1"/>
  <c r="X4" i="29"/>
  <c r="Y4" i="29" s="1"/>
  <c r="AA4" i="29" s="1"/>
  <c r="AB4" i="29" s="1"/>
  <c r="I4" i="29"/>
  <c r="H4" i="29"/>
  <c r="F4" i="29"/>
  <c r="E4" i="29"/>
  <c r="K4" i="29" s="1"/>
  <c r="X3" i="29"/>
  <c r="Y3" i="29" s="1"/>
  <c r="F15" i="28"/>
  <c r="E21" i="29"/>
  <c r="G15" i="28"/>
  <c r="E15" i="28"/>
  <c r="H21" i="29"/>
  <c r="J15" i="28"/>
  <c r="H15" i="28"/>
  <c r="I15" i="28"/>
  <c r="I21" i="29"/>
  <c r="F21" i="29"/>
  <c r="Z3" i="29" l="1"/>
  <c r="AA3" i="29"/>
  <c r="AB3" i="29" s="1"/>
  <c r="Z7" i="29"/>
  <c r="AA7" i="29"/>
  <c r="AB7" i="29" s="1"/>
  <c r="Z15" i="29"/>
  <c r="AA15" i="29"/>
  <c r="AB15" i="29" s="1"/>
  <c r="Z5" i="29"/>
  <c r="AA5" i="29"/>
  <c r="AB5" i="29" s="1"/>
  <c r="Z9" i="29"/>
  <c r="AA9" i="29"/>
  <c r="AB9" i="29" s="1"/>
  <c r="Z13" i="29"/>
  <c r="AA13" i="29"/>
  <c r="AB13" i="29" s="1"/>
  <c r="Z17" i="29"/>
  <c r="AA17" i="29"/>
  <c r="AB17" i="29" s="1"/>
  <c r="Z11" i="29"/>
  <c r="AA11" i="29"/>
  <c r="AB11" i="29" s="1"/>
  <c r="K9" i="29"/>
  <c r="K11" i="29"/>
  <c r="K13" i="29"/>
  <c r="K15" i="29"/>
  <c r="K17" i="29"/>
  <c r="Z4" i="29"/>
  <c r="F5" i="29"/>
  <c r="F23" i="29" s="1"/>
  <c r="Z6" i="29"/>
  <c r="F7" i="29"/>
  <c r="Z8" i="29"/>
  <c r="Z10" i="29"/>
  <c r="Z12" i="29"/>
  <c r="Z14" i="29"/>
  <c r="Z16" i="29"/>
  <c r="K18" i="29"/>
  <c r="I19" i="33"/>
  <c r="E19" i="33"/>
  <c r="F19" i="33" s="1"/>
  <c r="I18" i="33"/>
  <c r="A4" i="33" s="1"/>
  <c r="F18" i="33"/>
  <c r="E18" i="33"/>
  <c r="I17" i="33"/>
  <c r="F17" i="33"/>
  <c r="E17" i="33"/>
  <c r="I16" i="33"/>
  <c r="E16" i="33"/>
  <c r="F16" i="33" s="1"/>
  <c r="A6" i="33"/>
  <c r="A5" i="33"/>
  <c r="A3" i="33"/>
  <c r="A2" i="33"/>
  <c r="U5" i="31"/>
  <c r="U6" i="31"/>
  <c r="U7" i="31"/>
  <c r="U8" i="31"/>
  <c r="U9" i="31"/>
  <c r="U10" i="31"/>
  <c r="U11" i="31"/>
  <c r="U12" i="31"/>
  <c r="U13" i="31"/>
  <c r="U14" i="31"/>
  <c r="U15" i="31"/>
  <c r="U16" i="31"/>
  <c r="U17" i="31"/>
  <c r="U18" i="31"/>
  <c r="U19" i="31"/>
  <c r="U4" i="31"/>
  <c r="I28" i="31"/>
  <c r="H28" i="31"/>
  <c r="E28" i="31"/>
  <c r="F28" i="31" s="1"/>
  <c r="I27" i="31"/>
  <c r="H27" i="31"/>
  <c r="E27" i="31"/>
  <c r="F27" i="31" s="1"/>
  <c r="I26" i="31"/>
  <c r="H26" i="31"/>
  <c r="E26" i="31"/>
  <c r="F26" i="31" s="1"/>
  <c r="I25" i="31"/>
  <c r="H25" i="31"/>
  <c r="E25" i="31"/>
  <c r="F25" i="31" s="1"/>
  <c r="I24" i="31"/>
  <c r="H24" i="31"/>
  <c r="E24" i="31"/>
  <c r="F24" i="31" s="1"/>
  <c r="I23" i="31"/>
  <c r="H23" i="31"/>
  <c r="E23" i="31"/>
  <c r="F23" i="31" s="1"/>
  <c r="I22" i="31"/>
  <c r="H22" i="31"/>
  <c r="E22" i="31"/>
  <c r="F22" i="31" s="1"/>
  <c r="I21" i="31"/>
  <c r="H21" i="31"/>
  <c r="E21" i="31"/>
  <c r="F21" i="31" s="1"/>
  <c r="I20" i="31"/>
  <c r="H20" i="31"/>
  <c r="E20" i="31"/>
  <c r="F20" i="31" s="1"/>
  <c r="I19" i="31"/>
  <c r="H19" i="31"/>
  <c r="E19" i="31"/>
  <c r="F19" i="31" s="1"/>
  <c r="I18" i="31"/>
  <c r="H18" i="31"/>
  <c r="E18" i="31"/>
  <c r="F18" i="31" s="1"/>
  <c r="I17" i="31"/>
  <c r="H17" i="31"/>
  <c r="E17" i="31"/>
  <c r="F17" i="31" s="1"/>
  <c r="I16" i="31"/>
  <c r="H16" i="31"/>
  <c r="E16" i="31"/>
  <c r="F16" i="31" s="1"/>
  <c r="I15" i="31"/>
  <c r="H15" i="31"/>
  <c r="E15" i="31"/>
  <c r="F15" i="31" s="1"/>
  <c r="I14" i="31"/>
  <c r="H14" i="31"/>
  <c r="E14" i="31"/>
  <c r="F14" i="31" s="1"/>
  <c r="I13" i="31"/>
  <c r="H13" i="31"/>
  <c r="E13" i="31"/>
  <c r="F13" i="31" s="1"/>
  <c r="I12" i="31"/>
  <c r="H12" i="31"/>
  <c r="E12" i="31"/>
  <c r="F12" i="31" s="1"/>
  <c r="I11" i="31"/>
  <c r="H11" i="31"/>
  <c r="E11" i="31"/>
  <c r="F11" i="31" s="1"/>
  <c r="I10" i="31"/>
  <c r="H10" i="31"/>
  <c r="E10" i="31"/>
  <c r="F10" i="31" s="1"/>
  <c r="I9" i="31"/>
  <c r="H9" i="31"/>
  <c r="E9" i="31"/>
  <c r="F9" i="31" s="1"/>
  <c r="I8" i="31"/>
  <c r="H8" i="31"/>
  <c r="E8" i="31"/>
  <c r="F8" i="31" s="1"/>
  <c r="I7" i="31"/>
  <c r="H7" i="31"/>
  <c r="E7" i="31"/>
  <c r="F7" i="31" s="1"/>
  <c r="I6" i="31"/>
  <c r="H6" i="31"/>
  <c r="E6" i="31"/>
  <c r="F6" i="31" s="1"/>
  <c r="I5" i="31"/>
  <c r="H5" i="31"/>
  <c r="E5" i="31"/>
  <c r="F5" i="31" s="1"/>
  <c r="I4" i="31"/>
  <c r="H4" i="31"/>
  <c r="E4" i="31"/>
  <c r="F4" i="31" s="1"/>
  <c r="F20" i="27"/>
  <c r="H20" i="27"/>
  <c r="I20" i="27"/>
  <c r="E20" i="27"/>
  <c r="F14" i="26"/>
  <c r="H14" i="26"/>
  <c r="K14" i="26"/>
  <c r="E14" i="26"/>
  <c r="X17" i="27"/>
  <c r="Y17" i="27" s="1"/>
  <c r="AA17" i="27" s="1"/>
  <c r="AB17" i="27" s="1"/>
  <c r="X16" i="27"/>
  <c r="Y16" i="27" s="1"/>
  <c r="AA16" i="27" s="1"/>
  <c r="AB16" i="27" s="1"/>
  <c r="X15" i="27"/>
  <c r="Y15" i="27" s="1"/>
  <c r="X14" i="27"/>
  <c r="Y14" i="27" s="1"/>
  <c r="X13" i="27"/>
  <c r="Y13" i="27" s="1"/>
  <c r="AA13" i="27" s="1"/>
  <c r="AB13" i="27" s="1"/>
  <c r="X12" i="27"/>
  <c r="Y12" i="27" s="1"/>
  <c r="AA12" i="27" s="1"/>
  <c r="AB12" i="27" s="1"/>
  <c r="X11" i="27"/>
  <c r="Y11" i="27" s="1"/>
  <c r="Z11" i="27" s="1"/>
  <c r="X10" i="27"/>
  <c r="Y10" i="27" s="1"/>
  <c r="X9" i="27"/>
  <c r="Y9" i="27" s="1"/>
  <c r="AA9" i="27" s="1"/>
  <c r="AB9" i="27" s="1"/>
  <c r="X8" i="27"/>
  <c r="Y8" i="27" s="1"/>
  <c r="AA8" i="27" s="1"/>
  <c r="AB8" i="27" s="1"/>
  <c r="X7" i="27"/>
  <c r="Y7" i="27" s="1"/>
  <c r="Z7" i="27" s="1"/>
  <c r="X6" i="27"/>
  <c r="Y6" i="27" s="1"/>
  <c r="X5" i="27"/>
  <c r="Y5" i="27" s="1"/>
  <c r="AA5" i="27" s="1"/>
  <c r="AB5" i="27" s="1"/>
  <c r="X4" i="27"/>
  <c r="Y4" i="27" s="1"/>
  <c r="AA4" i="27" s="1"/>
  <c r="AB4" i="27" s="1"/>
  <c r="X3" i="27"/>
  <c r="Y3" i="27" s="1"/>
  <c r="Z3" i="27" s="1"/>
  <c r="K15" i="26"/>
  <c r="E21" i="27"/>
  <c r="G15" i="26"/>
  <c r="F21" i="27"/>
  <c r="J15" i="26"/>
  <c r="H21" i="27"/>
  <c r="I15" i="26"/>
  <c r="F15" i="26"/>
  <c r="I21" i="27"/>
  <c r="H15" i="26"/>
  <c r="E15" i="26"/>
  <c r="Z15" i="27" l="1"/>
  <c r="AA15" i="27"/>
  <c r="AB15" i="27" s="1"/>
  <c r="AA7" i="27"/>
  <c r="AB7" i="27" s="1"/>
  <c r="AA3" i="27"/>
  <c r="AB3" i="27" s="1"/>
  <c r="AA11" i="27"/>
  <c r="AB11" i="27" s="1"/>
  <c r="Z8" i="27"/>
  <c r="Z16" i="27"/>
  <c r="Z4" i="27"/>
  <c r="Z12" i="27"/>
  <c r="AA10" i="27"/>
  <c r="AB10" i="27" s="1"/>
  <c r="Z10" i="27"/>
  <c r="AA6" i="27"/>
  <c r="AB6" i="27" s="1"/>
  <c r="Z6" i="27"/>
  <c r="AA14" i="27"/>
  <c r="AB14" i="27" s="1"/>
  <c r="Z14" i="27"/>
  <c r="Z5" i="27"/>
  <c r="Z9" i="27"/>
  <c r="Z13" i="27"/>
  <c r="Z17" i="27"/>
  <c r="X16" i="1" l="1"/>
  <c r="X17" i="1"/>
  <c r="X18" i="1"/>
  <c r="X19" i="1"/>
  <c r="X20" i="1"/>
  <c r="X21" i="1"/>
</calcChain>
</file>

<file path=xl/sharedStrings.xml><?xml version="1.0" encoding="utf-8"?>
<sst xmlns="http://schemas.openxmlformats.org/spreadsheetml/2006/main" count="266" uniqueCount="104">
  <si>
    <t>Topics:</t>
  </si>
  <si>
    <t>Total</t>
  </si>
  <si>
    <t>Employee</t>
  </si>
  <si>
    <t>Hours Worked</t>
  </si>
  <si>
    <t>Excel &amp; Business Math 31</t>
  </si>
  <si>
    <t>Time In</t>
  </si>
  <si>
    <t>Time Out</t>
  </si>
  <si>
    <t>Toro, Abdi</t>
  </si>
  <si>
    <t>Coughlin, Charmain</t>
  </si>
  <si>
    <t>Kahn, Cherish</t>
  </si>
  <si>
    <t>Roldan, Daryl</t>
  </si>
  <si>
    <t>Smithe, Elroy</t>
  </si>
  <si>
    <t>Conrad, Fidel</t>
  </si>
  <si>
    <t>Rasmussen, Kenya</t>
  </si>
  <si>
    <t>Kellogg, Laureen</t>
  </si>
  <si>
    <t>Salter, Lory</t>
  </si>
  <si>
    <t>Castellano, Odis</t>
  </si>
  <si>
    <t>Nielsen, Tomi</t>
  </si>
  <si>
    <t>Younger, Tyrone</t>
  </si>
  <si>
    <t>Alaniz, Vergie</t>
  </si>
  <si>
    <t>Lackey, Willette</t>
  </si>
  <si>
    <t>Quintanilla, Yan</t>
  </si>
  <si>
    <t>Check 1</t>
  </si>
  <si>
    <t>Check 2</t>
  </si>
  <si>
    <t>Check 3</t>
  </si>
  <si>
    <t>Wage per Hour</t>
  </si>
  <si>
    <t>Aasmussen, Kenya</t>
  </si>
  <si>
    <t>Biin, Tyrone</t>
  </si>
  <si>
    <t>Later Time - Earlier Time</t>
  </si>
  <si>
    <t>Later Time - Earlier Time as decimal</t>
  </si>
  <si>
    <t>Night Shift Time with IF</t>
  </si>
  <si>
    <t>Negative Times</t>
  </si>
  <si>
    <t>Not Allowed</t>
  </si>
  <si>
    <t xml:space="preserve">When Time Out is </t>
  </si>
  <si>
    <t xml:space="preserve">Smaller Than Time In, </t>
  </si>
  <si>
    <t>We Get a Negative</t>
  </si>
  <si>
    <t>Night Shift Time with MOD</t>
  </si>
  <si>
    <t>MOD Function Algorithm</t>
  </si>
  <si>
    <t>In Our Head we can Make Calculation</t>
  </si>
  <si>
    <t>7 Hours</t>
  </si>
  <si>
    <t>8 Hours</t>
  </si>
  <si>
    <t>Time In as Decimal</t>
  </si>
  <si>
    <t>Time Out as Decimal</t>
  </si>
  <si>
    <t>** Ctrl + Shift + ` or Ctrl + Shift + ~ = Apply General Number Format</t>
  </si>
  <si>
    <t>MOD(n, d) = n - d*INT(n/d)</t>
  </si>
  <si>
    <t>Night Shift Time with Boolean</t>
  </si>
  <si>
    <t>Excel Magic Trick 1206: Day &amp; Night Shift Time Calculations: Add Total Hours Single Cell Formula</t>
  </si>
  <si>
    <t>https://www.youtube.com/watch?v=VcgSkLpgo6o</t>
  </si>
  <si>
    <t>Algorithm for how MOD Functions Calculates:</t>
  </si>
  <si>
    <t>Explanation here:</t>
  </si>
  <si>
    <t>In Excel Math Formula:</t>
  </si>
  <si>
    <t>TRUE = 1</t>
  </si>
  <si>
    <t>FALSE = 0</t>
  </si>
  <si>
    <t>Logical Formula to check if Time Out &lt; Time In</t>
  </si>
  <si>
    <t>Gross Pay</t>
  </si>
  <si>
    <r>
      <t xml:space="preserve">Fundamental Problem is that when Time Out is a smaller decimal than Time In, our "Hours Worked Formula" </t>
    </r>
    <r>
      <rPr>
        <b/>
        <sz val="15"/>
        <color rgb="FF0000FF"/>
        <rFont val="Calibri"/>
        <family val="2"/>
        <scheme val="minor"/>
      </rPr>
      <t>(Time Out - Time In)*24</t>
    </r>
    <r>
      <rPr>
        <sz val="15"/>
        <color theme="0"/>
        <rFont val="Calibri"/>
        <family val="2"/>
        <scheme val="minor"/>
      </rPr>
      <t xml:space="preserve"> does not work</t>
    </r>
  </si>
  <si>
    <t>Day Shift or Night Shift?</t>
  </si>
  <si>
    <t>Negative Times Cause Error</t>
  </si>
  <si>
    <t>Night Shift Formula #1: IF Function</t>
  </si>
  <si>
    <t>Night Shift Formula #2: Boolean Formula</t>
  </si>
  <si>
    <t>Night Shift Formula #3: MOD Function</t>
  </si>
  <si>
    <t>Temika Lund</t>
  </si>
  <si>
    <t>Carmel Spalding</t>
  </si>
  <si>
    <t>Pamula Flanders</t>
  </si>
  <si>
    <t>Ena Rousseau</t>
  </si>
  <si>
    <t>Alisha Salcedo</t>
  </si>
  <si>
    <t>Richelle Buckley</t>
  </si>
  <si>
    <t>Hillary Calabrese</t>
  </si>
  <si>
    <t>Dorthea Lemus</t>
  </si>
  <si>
    <t>Nicky Otis</t>
  </si>
  <si>
    <t>Lavinia Peyton</t>
  </si>
  <si>
    <t>Renetta Delvalle</t>
  </si>
  <si>
    <t>Demetra Bentley</t>
  </si>
  <si>
    <t>Alysia Scoggins</t>
  </si>
  <si>
    <t>Vernia Millard</t>
  </si>
  <si>
    <t>Xavier Woo</t>
  </si>
  <si>
    <t>Basilia Hales</t>
  </si>
  <si>
    <t>Daria Pettis</t>
  </si>
  <si>
    <t>Ernestina Woodworth</t>
  </si>
  <si>
    <t>Lawrence Danielson</t>
  </si>
  <si>
    <t>Lan Whitlow</t>
  </si>
  <si>
    <t>Beatris Yu</t>
  </si>
  <si>
    <t>Man Zepeda</t>
  </si>
  <si>
    <t>Serena Kinder</t>
  </si>
  <si>
    <t>Nedra Macklin</t>
  </si>
  <si>
    <t>Jammie Dowdy</t>
  </si>
  <si>
    <t>Create the formulas for Hours Worked and Gross Pay</t>
  </si>
  <si>
    <t>Sherell Dow</t>
  </si>
  <si>
    <t>Nicky Reddick</t>
  </si>
  <si>
    <t>Floria Ledbetter</t>
  </si>
  <si>
    <t>Tameka Thompson</t>
  </si>
  <si>
    <t>The following payroll information was given to you:</t>
  </si>
  <si>
    <t>Enter the employee payroll data into the table.</t>
  </si>
  <si>
    <t>Create formulas to calculate the Hours Worked and Gross Pay.</t>
  </si>
  <si>
    <t xml:space="preserve">Note: This problem is good practice because some of the test problems </t>
  </si>
  <si>
    <t>will require that you create the entire Excel solution from scratch : )</t>
  </si>
  <si>
    <t>The employee Sherell Dow makes $41.25 per hour and worked from 4:00 PM to 10:00 PM.</t>
  </si>
  <si>
    <t>The employee Nicky Reddick makes $37.00 per hour and worked from 8:12 PM to 1:12 AM.</t>
  </si>
  <si>
    <t>The employee Floria Ledbetter makes $43.19 per hour and worked from 9:56 AM to 3:19 PM.</t>
  </si>
  <si>
    <t>The employee Tameka Thompson makes $56.32 per hour and worked from 7:19 PM to 3:47 AM.</t>
  </si>
  <si>
    <t>Create a Table with the Column Header Names: Employee, Wage per Hour, Time In, Time Out, Hours Worked, Gross Pay</t>
  </si>
  <si>
    <t>2 Awesome Homework Problems</t>
  </si>
  <si>
    <t>Night Shift: Payroll Time Sheet Hours Worked Formula</t>
  </si>
  <si>
    <t>Payroll Time Sheet with Day &amp; Night Shifts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</si>
</sst>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[$-409]h:mm\ AM/PM;@"/>
    <numFmt numFmtId="165" formatCode="&quot;$&quot;#,##0.00"/>
    <numFmt numFmtId="166" formatCode="[$-F400]h:mm:ss\ AM/PM"/>
    <numFmt numFmtId="167" formatCode="hh:mm\ AM/PM"/>
  </numFmts>
  <fonts count="2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theme="0"/>
      <name val="Calibri"/>
      <family val="2"/>
      <scheme val="minor"/>
    </font>
    <font>
      <b/>
      <sz val="29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5"/>
      <color theme="0"/>
      <name val="Calibri"/>
      <family val="2"/>
      <scheme val="minor"/>
    </font>
    <font>
      <b/>
      <sz val="15"/>
      <color rgb="FF0000FF"/>
      <name val="Calibri"/>
      <family val="2"/>
      <scheme val="minor"/>
    </font>
    <font>
      <sz val="18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ck">
        <color rgb="FF0000FF"/>
      </left>
      <right/>
      <top style="thick">
        <color rgb="FF0000FF"/>
      </top>
      <bottom/>
      <diagonal/>
    </border>
    <border>
      <left/>
      <right/>
      <top style="thick">
        <color rgb="FF0000FF"/>
      </top>
      <bottom/>
      <diagonal/>
    </border>
    <border>
      <left/>
      <right style="thick">
        <color rgb="FF0000FF"/>
      </right>
      <top style="thick">
        <color rgb="FF0000FF"/>
      </top>
      <bottom/>
      <diagonal/>
    </border>
    <border>
      <left style="thick">
        <color rgb="FF0000FF"/>
      </left>
      <right/>
      <top/>
      <bottom/>
      <diagonal/>
    </border>
    <border>
      <left/>
      <right style="thick">
        <color rgb="FF0000FF"/>
      </right>
      <top/>
      <bottom/>
      <diagonal/>
    </border>
    <border>
      <left style="thick">
        <color rgb="FF0000FF"/>
      </left>
      <right/>
      <top/>
      <bottom style="thick">
        <color rgb="FF0000FF"/>
      </bottom>
      <diagonal/>
    </border>
    <border>
      <left/>
      <right/>
      <top/>
      <bottom style="thick">
        <color rgb="FF0000FF"/>
      </bottom>
      <diagonal/>
    </border>
    <border>
      <left/>
      <right style="thick">
        <color rgb="FF0000FF"/>
      </right>
      <top/>
      <bottom style="thick">
        <color rgb="FF0000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5" fillId="7" borderId="10">
      <alignment horizontal="centerContinuous" wrapText="1"/>
    </xf>
    <xf numFmtId="0" fontId="16" fillId="0" borderId="0" applyNumberFormat="0" applyFill="0" applyBorder="0" applyAlignment="0" applyProtection="0"/>
  </cellStyleXfs>
  <cellXfs count="73">
    <xf numFmtId="0" fontId="0" fillId="0" borderId="0" xfId="0"/>
    <xf numFmtId="0" fontId="0" fillId="2" borderId="0" xfId="0" applyFill="1"/>
    <xf numFmtId="0" fontId="2" fillId="3" borderId="1" xfId="0" applyFont="1" applyFill="1" applyBorder="1" applyAlignment="1">
      <alignment horizontal="centerContinuous"/>
    </xf>
    <xf numFmtId="0" fontId="0" fillId="3" borderId="2" xfId="0" applyFill="1" applyBorder="1" applyAlignment="1">
      <alignment horizontal="centerContinuous"/>
    </xf>
    <xf numFmtId="0" fontId="0" fillId="3" borderId="3" xfId="0" applyFill="1" applyBorder="1" applyAlignment="1">
      <alignment horizontal="centerContinuous"/>
    </xf>
    <xf numFmtId="0" fontId="3" fillId="3" borderId="4" xfId="0" applyFont="1" applyFill="1" applyBorder="1" applyAlignment="1">
      <alignment horizontal="centerContinuous"/>
    </xf>
    <xf numFmtId="0" fontId="1" fillId="2" borderId="0" xfId="0" applyFont="1" applyFill="1" applyBorder="1" applyAlignment="1">
      <alignment horizontal="centerContinuous"/>
    </xf>
    <xf numFmtId="0" fontId="0" fillId="3" borderId="5" xfId="0" applyFill="1" applyBorder="1" applyAlignment="1">
      <alignment horizontal="centerContinuous"/>
    </xf>
    <xf numFmtId="0" fontId="4" fillId="3" borderId="4" xfId="0" applyFont="1" applyFill="1" applyBorder="1" applyAlignment="1">
      <alignment horizontal="centerContinuous"/>
    </xf>
    <xf numFmtId="0" fontId="1" fillId="4" borderId="0" xfId="0" applyFont="1" applyFill="1" applyBorder="1" applyAlignment="1">
      <alignment horizontal="centerContinuous"/>
    </xf>
    <xf numFmtId="0" fontId="5" fillId="3" borderId="4" xfId="0" applyFont="1" applyFill="1" applyBorder="1"/>
    <xf numFmtId="0" fontId="6" fillId="3" borderId="0" xfId="0" applyFont="1" applyFill="1" applyBorder="1"/>
    <xf numFmtId="0" fontId="0" fillId="3" borderId="0" xfId="0" applyFill="1" applyBorder="1"/>
    <xf numFmtId="0" fontId="5" fillId="3" borderId="0" xfId="0" applyFont="1" applyFill="1" applyBorder="1"/>
    <xf numFmtId="0" fontId="0" fillId="3" borderId="0" xfId="0" applyFill="1" applyBorder="1" applyAlignment="1">
      <alignment horizontal="centerContinuous"/>
    </xf>
    <xf numFmtId="0" fontId="7" fillId="3" borderId="0" xfId="0" applyFont="1" applyFill="1" applyBorder="1" applyAlignment="1">
      <alignment horizontal="centerContinuous"/>
    </xf>
    <xf numFmtId="0" fontId="7" fillId="3" borderId="5" xfId="0" applyFont="1" applyFill="1" applyBorder="1" applyAlignment="1">
      <alignment horizontal="centerContinuous"/>
    </xf>
    <xf numFmtId="0" fontId="8" fillId="3" borderId="0" xfId="0" applyFont="1" applyFill="1" applyBorder="1"/>
    <xf numFmtId="0" fontId="9" fillId="3" borderId="0" xfId="0" applyFont="1" applyFill="1" applyBorder="1"/>
    <xf numFmtId="0" fontId="0" fillId="3" borderId="5" xfId="0" applyFill="1" applyBorder="1"/>
    <xf numFmtId="0" fontId="10" fillId="3" borderId="0" xfId="0" applyFont="1" applyFill="1" applyBorder="1" applyAlignment="1">
      <alignment horizontal="left" indent="1"/>
    </xf>
    <xf numFmtId="0" fontId="6" fillId="3" borderId="0" xfId="0" applyFont="1" applyFill="1" applyBorder="1" applyAlignment="1">
      <alignment horizontal="left" indent="2"/>
    </xf>
    <xf numFmtId="0" fontId="0" fillId="3" borderId="4" xfId="0" applyFill="1" applyBorder="1"/>
    <xf numFmtId="0" fontId="11" fillId="3" borderId="0" xfId="0" applyFont="1" applyFill="1" applyBorder="1" applyAlignment="1">
      <alignment horizontal="left" vertical="center" indent="3"/>
    </xf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10" fillId="3" borderId="0" xfId="0" applyFont="1" applyFill="1" applyBorder="1" applyAlignment="1">
      <alignment horizontal="left" indent="6"/>
    </xf>
    <xf numFmtId="0" fontId="12" fillId="3" borderId="0" xfId="0" applyFont="1" applyFill="1" applyBorder="1" applyAlignment="1">
      <alignment horizontal="left" indent="1"/>
    </xf>
    <xf numFmtId="0" fontId="0" fillId="0" borderId="9" xfId="0" applyBorder="1"/>
    <xf numFmtId="0" fontId="0" fillId="5" borderId="9" xfId="0" applyFill="1" applyBorder="1"/>
    <xf numFmtId="0" fontId="0" fillId="5" borderId="9" xfId="0" applyNumberFormat="1" applyFill="1" applyBorder="1"/>
    <xf numFmtId="164" fontId="0" fillId="0" borderId="9" xfId="0" applyNumberFormat="1" applyBorder="1"/>
    <xf numFmtId="165" fontId="0" fillId="5" borderId="9" xfId="0" applyNumberFormat="1" applyFill="1" applyBorder="1"/>
    <xf numFmtId="0" fontId="13" fillId="2" borderId="9" xfId="0" applyFont="1" applyFill="1" applyBorder="1" applyAlignment="1">
      <alignment wrapText="1"/>
    </xf>
    <xf numFmtId="0" fontId="0" fillId="8" borderId="9" xfId="0" applyFill="1" applyBorder="1"/>
    <xf numFmtId="166" fontId="0" fillId="0" borderId="0" xfId="0" applyNumberFormat="1"/>
    <xf numFmtId="0" fontId="0" fillId="0" borderId="0" xfId="0" applyNumberFormat="1"/>
    <xf numFmtId="0" fontId="14" fillId="0" borderId="0" xfId="0" applyFont="1"/>
    <xf numFmtId="165" fontId="0" fillId="0" borderId="9" xfId="0" applyNumberFormat="1" applyBorder="1"/>
    <xf numFmtId="167" fontId="0" fillId="0" borderId="9" xfId="0" applyNumberFormat="1" applyBorder="1"/>
    <xf numFmtId="0" fontId="0" fillId="0" borderId="9" xfId="0" applyNumberFormat="1" applyBorder="1"/>
    <xf numFmtId="0" fontId="13" fillId="2" borderId="14" xfId="0" applyFont="1" applyFill="1" applyBorder="1" applyAlignment="1">
      <alignment wrapText="1"/>
    </xf>
    <xf numFmtId="0" fontId="0" fillId="8" borderId="12" xfId="0" applyFill="1" applyBorder="1"/>
    <xf numFmtId="0" fontId="0" fillId="8" borderId="14" xfId="0" applyFill="1" applyBorder="1"/>
    <xf numFmtId="0" fontId="0" fillId="8" borderId="13" xfId="0" applyFill="1" applyBorder="1"/>
    <xf numFmtId="167" fontId="0" fillId="5" borderId="9" xfId="0" applyNumberFormat="1" applyFill="1" applyBorder="1"/>
    <xf numFmtId="0" fontId="1" fillId="6" borderId="11" xfId="0" applyFont="1" applyFill="1" applyBorder="1"/>
    <xf numFmtId="0" fontId="1" fillId="6" borderId="15" xfId="0" applyFont="1" applyFill="1" applyBorder="1"/>
    <xf numFmtId="0" fontId="16" fillId="0" borderId="0" xfId="2"/>
    <xf numFmtId="0" fontId="0" fillId="8" borderId="13" xfId="0" applyFill="1" applyBorder="1" applyAlignment="1">
      <alignment horizontal="center"/>
    </xf>
    <xf numFmtId="0" fontId="0" fillId="8" borderId="14" xfId="0" applyFill="1" applyBorder="1" applyAlignment="1">
      <alignment horizontal="center"/>
    </xf>
    <xf numFmtId="0" fontId="0" fillId="0" borderId="0" xfId="0" applyAlignment="1">
      <alignment horizontal="left" indent="2"/>
    </xf>
    <xf numFmtId="0" fontId="17" fillId="6" borderId="10" xfId="0" applyFont="1" applyFill="1" applyBorder="1"/>
    <xf numFmtId="0" fontId="19" fillId="9" borderId="10" xfId="0" applyFont="1" applyFill="1" applyBorder="1"/>
    <xf numFmtId="0" fontId="19" fillId="9" borderId="11" xfId="0" applyFont="1" applyFill="1" applyBorder="1"/>
    <xf numFmtId="0" fontId="19" fillId="9" borderId="15" xfId="0" applyFont="1" applyFill="1" applyBorder="1"/>
    <xf numFmtId="0" fontId="11" fillId="10" borderId="10" xfId="0" applyFont="1" applyFill="1" applyBorder="1"/>
    <xf numFmtId="0" fontId="11" fillId="10" borderId="11" xfId="0" applyFont="1" applyFill="1" applyBorder="1"/>
    <xf numFmtId="0" fontId="11" fillId="10" borderId="15" xfId="0" applyFont="1" applyFill="1" applyBorder="1"/>
    <xf numFmtId="0" fontId="0" fillId="10" borderId="16" xfId="0" applyFont="1" applyFill="1" applyBorder="1"/>
    <xf numFmtId="0" fontId="0" fillId="10" borderId="17" xfId="0" applyFont="1" applyFill="1" applyBorder="1"/>
    <xf numFmtId="0" fontId="0" fillId="10" borderId="19" xfId="0" applyFont="1" applyFill="1" applyBorder="1"/>
    <xf numFmtId="0" fontId="0" fillId="10" borderId="22" xfId="0" applyFont="1" applyFill="1" applyBorder="1"/>
    <xf numFmtId="0" fontId="0" fillId="10" borderId="23" xfId="0" applyFont="1" applyFill="1" applyBorder="1"/>
    <xf numFmtId="0" fontId="0" fillId="10" borderId="0" xfId="0" applyFont="1" applyFill="1" applyBorder="1"/>
    <xf numFmtId="0" fontId="0" fillId="10" borderId="18" xfId="0" applyFont="1" applyFill="1" applyBorder="1"/>
    <xf numFmtId="0" fontId="0" fillId="10" borderId="20" xfId="0" applyFont="1" applyFill="1" applyBorder="1"/>
    <xf numFmtId="0" fontId="0" fillId="10" borderId="21" xfId="0" applyFont="1" applyFill="1" applyBorder="1"/>
    <xf numFmtId="0" fontId="0" fillId="10" borderId="16" xfId="0" applyFont="1" applyFill="1" applyBorder="1" applyAlignment="1">
      <alignment horizontal="left" indent="2"/>
    </xf>
    <xf numFmtId="0" fontId="0" fillId="10" borderId="16" xfId="0" applyFont="1" applyFill="1" applyBorder="1" applyAlignment="1">
      <alignment horizontal="left" indent="4"/>
    </xf>
    <xf numFmtId="0" fontId="14" fillId="8" borderId="9" xfId="0" applyFont="1" applyFill="1" applyBorder="1"/>
    <xf numFmtId="0" fontId="14" fillId="0" borderId="9" xfId="0" applyFont="1" applyBorder="1"/>
  </cellXfs>
  <cellStyles count="3">
    <cellStyle name="Hyperlink" xfId="2" builtinId="8"/>
    <cellStyle name="Normal" xfId="0" builtinId="0"/>
    <cellStyle name="YellowCAS" xfId="1" xr:uid="{30F4B3CE-A849-4B40-8E92-E5C0A7738955}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72F6EA9C-9FBE-4FF6-9E2F-3954C9B179A0}">
      <tableStyleElement type="wholeTable" dxfId="1"/>
      <tableStyleElement type="headerRow" dxfId="0"/>
    </tableStyle>
  </tableStyles>
  <colors>
    <mruColors>
      <color rgb="FFCCFFCC"/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152401</xdr:colOff>
      <xdr:row>12</xdr:row>
      <xdr:rowOff>161925</xdr:rowOff>
    </xdr:from>
    <xdr:to>
      <xdr:col>7</xdr:col>
      <xdr:colOff>590551</xdr:colOff>
      <xdr:row>13</xdr:row>
      <xdr:rowOff>266700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AE920FE4-90DC-42EF-83AB-DB0FE934723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030"/>
        <a:stretch/>
      </xdr:blipFill>
      <xdr:spPr>
        <a:xfrm>
          <a:off x="666751" y="4086225"/>
          <a:ext cx="4572000" cy="438150"/>
        </a:xfrm>
        <a:prstGeom prst="rect">
          <a:avLst/>
        </a:prstGeom>
      </xdr:spPr>
    </xdr:pic>
    <xdr:clientData/>
  </xdr:twoCellAnchor>
  <xdr:twoCellAnchor editAs="oneCell">
    <xdr:from>
      <xdr:col>2</xdr:col>
      <xdr:colOff>540525</xdr:colOff>
      <xdr:row>15</xdr:row>
      <xdr:rowOff>92850</xdr:rowOff>
    </xdr:from>
    <xdr:to>
      <xdr:col>6</xdr:col>
      <xdr:colOff>511950</xdr:colOff>
      <xdr:row>16</xdr:row>
      <xdr:rowOff>226200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30B43213-873D-423A-84AC-23829FFDA9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4900" y="4960125"/>
          <a:ext cx="3209925" cy="438150"/>
        </a:xfrm>
        <a:prstGeom prst="rect">
          <a:avLst/>
        </a:prstGeom>
      </xdr:spPr>
    </xdr:pic>
    <xdr:clientData/>
  </xdr:twoCellAnchor>
  <xdr:twoCellAnchor editAs="oneCell">
    <xdr:from>
      <xdr:col>2</xdr:col>
      <xdr:colOff>700050</xdr:colOff>
      <xdr:row>18</xdr:row>
      <xdr:rowOff>23775</xdr:rowOff>
    </xdr:from>
    <xdr:to>
      <xdr:col>6</xdr:col>
      <xdr:colOff>271425</xdr:colOff>
      <xdr:row>19</xdr:row>
      <xdr:rowOff>157125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46EC56FB-4861-4DFE-9E09-6F1A326F3A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4425" y="5805450"/>
          <a:ext cx="2809875" cy="438150"/>
        </a:xfrm>
        <a:prstGeom prst="rect">
          <a:avLst/>
        </a:prstGeom>
      </xdr:spPr>
    </xdr:pic>
    <xdr:clientData/>
  </xdr:twoCellAnchor>
  <xdr:twoCellAnchor editAs="oneCell">
    <xdr:from>
      <xdr:col>6</xdr:col>
      <xdr:colOff>400049</xdr:colOff>
      <xdr:row>5</xdr:row>
      <xdr:rowOff>171450</xdr:rowOff>
    </xdr:from>
    <xdr:to>
      <xdr:col>15</xdr:col>
      <xdr:colOff>568317</xdr:colOff>
      <xdr:row>8</xdr:row>
      <xdr:rowOff>123824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6DE2F6C6-CBD8-4FAD-A2CB-C365135D6E6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07" t="15478" r="36993" b="70946"/>
        <a:stretch/>
      </xdr:blipFill>
      <xdr:spPr>
        <a:xfrm>
          <a:off x="4352924" y="1762125"/>
          <a:ext cx="6540493" cy="952499"/>
        </a:xfrm>
        <a:prstGeom prst="rect">
          <a:avLst/>
        </a:prstGeom>
      </xdr:spPr>
    </xdr:pic>
    <xdr:clientData/>
  </xdr:twoCellAnchor>
  <xdr:twoCellAnchor editAs="oneCell">
    <xdr:from>
      <xdr:col>8</xdr:col>
      <xdr:colOff>209550</xdr:colOff>
      <xdr:row>8</xdr:row>
      <xdr:rowOff>245078</xdr:rowOff>
    </xdr:from>
    <xdr:to>
      <xdr:col>16</xdr:col>
      <xdr:colOff>314325</xdr:colOff>
      <xdr:row>19</xdr:row>
      <xdr:rowOff>171450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F6F55B0A-9FD8-4E14-A071-286D28BD3C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53075" y="2835878"/>
          <a:ext cx="5781675" cy="3422047"/>
        </a:xfrm>
        <a:prstGeom prst="rect">
          <a:avLst/>
        </a:prstGeom>
      </xdr:spPr>
    </xdr:pic>
    <xdr:clientData/>
  </xdr:twoCellAnchor>
  <xdr:twoCellAnchor editAs="oneCell">
    <xdr:from>
      <xdr:col>15</xdr:col>
      <xdr:colOff>552450</xdr:colOff>
      <xdr:row>16</xdr:row>
      <xdr:rowOff>193396</xdr:rowOff>
    </xdr:from>
    <xdr:to>
      <xdr:col>17</xdr:col>
      <xdr:colOff>8965</xdr:colOff>
      <xdr:row>20</xdr:row>
      <xdr:rowOff>32527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355E104-E330-4C7D-BB36-ECA6114EF5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77550" y="5365471"/>
          <a:ext cx="780490" cy="105833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xcel2010BusnMathCh0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all%20classes\135\content\ch05\135ch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pics"/>
      <sheetName val="Time In Excel"/>
      <sheetName val="Time In Excel (an)"/>
      <sheetName val="Time Sheets"/>
      <sheetName val="Gross&amp;Overtime-M1"/>
      <sheetName val="Time Sheets (an)"/>
      <sheetName val="Gross&amp;Overtime-M1 (an)"/>
      <sheetName val="Special HW ==&gt;&gt;"/>
      <sheetName val="HW(1)part1"/>
      <sheetName val="HW(1)part2"/>
      <sheetName val="HW(1)part1 (an)"/>
      <sheetName val="HW(1)part2 (an)"/>
      <sheetName val="Continue 6.1 ==&gt;&gt;"/>
      <sheetName val="G&amp;O-M1-2ndEx"/>
      <sheetName val="G&amp;O-M1-2ndEx (an)"/>
      <sheetName val="G&amp;O-M2"/>
      <sheetName val="G&amp;O-M2 (an)"/>
      <sheetName val="G&amp;O-M3"/>
      <sheetName val="G&amp;O-M3 (an)"/>
      <sheetName val="OT Terms"/>
      <sheetName val="Salaried Overtime"/>
      <sheetName val="Salaried Overtime (an)"/>
      <sheetName val="Equivalent Earnings"/>
      <sheetName val="Equivalent Earnings (an)"/>
      <sheetName val="6.2 Incentives"/>
      <sheetName val="I(1)"/>
      <sheetName val="I(1an)"/>
      <sheetName val="I(2)"/>
      <sheetName val="I(2an)"/>
      <sheetName val="I(3)"/>
      <sheetName val="I(3an)"/>
      <sheetName val="I(4)"/>
      <sheetName val="I(4an)"/>
      <sheetName val="I(5)"/>
      <sheetName val="I(5an)"/>
      <sheetName val="I(6)"/>
      <sheetName val="I(6an)"/>
      <sheetName val="I(7)"/>
      <sheetName val="I(7an)"/>
      <sheetName val="I(8)"/>
      <sheetName val="I(8an)"/>
      <sheetName val="6.3 and 6.4 Deductions"/>
      <sheetName val="Gross and Net"/>
      <sheetName val="Social Security"/>
      <sheetName val="FICA Calc."/>
      <sheetName val="FICA Calc. (an)"/>
      <sheetName val="Disability Deduction"/>
      <sheetName val="Disability Deduction (an)"/>
      <sheetName val="Income Tax Withholdings"/>
      <sheetName val="Wage Bracket Method"/>
      <sheetName val="WB(2)"/>
      <sheetName val="WB(3)"/>
      <sheetName val="WB(4)"/>
      <sheetName val="PM(1)"/>
      <sheetName val="PM(1an)"/>
      <sheetName val="PM(2)"/>
      <sheetName val="PM(2an)"/>
      <sheetName val="PM(3)"/>
      <sheetName val="PM(3an)"/>
      <sheetName val="PM(4)"/>
      <sheetName val="PM(4an)"/>
      <sheetName val="State Withholding Tax"/>
      <sheetName val="Total Owed to the IRS"/>
      <sheetName val="HW ==&gt;&gt;"/>
      <sheetName val="6(1)"/>
      <sheetName val="6(2)"/>
      <sheetName val="6(3)"/>
      <sheetName val="6(4) P 3 and 4"/>
      <sheetName val="Wage Bracket Tables For HW==&gt;&gt;"/>
      <sheetName val="Single Weekly"/>
      <sheetName val="Married Weekly"/>
      <sheetName val="Single Monthly"/>
      <sheetName val="Married Monthly"/>
      <sheetName val="6(4) P(19)"/>
      <sheetName val="6(4) P(22)"/>
      <sheetName val="6(4) P(26)"/>
      <sheetName val="Variable Rates"/>
      <sheetName val="VLOOKUPComm"/>
      <sheetName val="Formulas"/>
      <sheetName val="BoomManyPieceWork"/>
      <sheetName val="BoomerangCommissions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>
        <row r="10">
          <cell r="E10">
            <v>230</v>
          </cell>
          <cell r="F10">
            <v>240</v>
          </cell>
          <cell r="G10">
            <v>11</v>
          </cell>
          <cell r="H10">
            <v>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P10">
            <v>450</v>
          </cell>
          <cell r="Q10">
            <v>460</v>
          </cell>
          <cell r="R10">
            <v>15</v>
          </cell>
          <cell r="S10">
            <v>8</v>
          </cell>
          <cell r="T10">
            <v>1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AA10">
            <v>1360</v>
          </cell>
          <cell r="AB10">
            <v>1400</v>
          </cell>
          <cell r="AC10">
            <v>104</v>
          </cell>
          <cell r="AD10">
            <v>58</v>
          </cell>
          <cell r="AE10">
            <v>17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L10">
            <v>2080</v>
          </cell>
          <cell r="AM10">
            <v>2120</v>
          </cell>
          <cell r="AN10">
            <v>82</v>
          </cell>
          <cell r="AO10">
            <v>48</v>
          </cell>
          <cell r="AP10">
            <v>18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</row>
        <row r="11">
          <cell r="E11">
            <v>240</v>
          </cell>
          <cell r="F11">
            <v>250</v>
          </cell>
          <cell r="G11">
            <v>13</v>
          </cell>
          <cell r="H11">
            <v>4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P11">
            <v>460</v>
          </cell>
          <cell r="Q11">
            <v>470</v>
          </cell>
          <cell r="R11">
            <v>16</v>
          </cell>
          <cell r="S11">
            <v>9</v>
          </cell>
          <cell r="T11">
            <v>2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AA11">
            <v>1400</v>
          </cell>
          <cell r="AB11">
            <v>1440</v>
          </cell>
          <cell r="AC11">
            <v>110</v>
          </cell>
          <cell r="AD11">
            <v>64</v>
          </cell>
          <cell r="AE11">
            <v>21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L11">
            <v>2120</v>
          </cell>
          <cell r="AM11">
            <v>2160</v>
          </cell>
          <cell r="AN11">
            <v>88</v>
          </cell>
          <cell r="AO11">
            <v>52</v>
          </cell>
          <cell r="AP11">
            <v>22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</row>
        <row r="12">
          <cell r="E12">
            <v>250</v>
          </cell>
          <cell r="F12">
            <v>260</v>
          </cell>
          <cell r="G12">
            <v>14</v>
          </cell>
          <cell r="H12">
            <v>5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P12">
            <v>470</v>
          </cell>
          <cell r="Q12">
            <v>480</v>
          </cell>
          <cell r="R12">
            <v>17</v>
          </cell>
          <cell r="S12">
            <v>10</v>
          </cell>
          <cell r="T12">
            <v>3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AA12">
            <v>1440</v>
          </cell>
          <cell r="AB12">
            <v>1480</v>
          </cell>
          <cell r="AC12">
            <v>116</v>
          </cell>
          <cell r="AD12">
            <v>70</v>
          </cell>
          <cell r="AE12">
            <v>25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L12">
            <v>2160</v>
          </cell>
          <cell r="AM12">
            <v>2200</v>
          </cell>
          <cell r="AN12">
            <v>94</v>
          </cell>
          <cell r="AO12">
            <v>56</v>
          </cell>
          <cell r="AP12">
            <v>26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</row>
        <row r="13">
          <cell r="E13">
            <v>260</v>
          </cell>
          <cell r="F13">
            <v>270</v>
          </cell>
          <cell r="G13">
            <v>16</v>
          </cell>
          <cell r="H13">
            <v>6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P13">
            <v>480</v>
          </cell>
          <cell r="Q13">
            <v>490</v>
          </cell>
          <cell r="R13">
            <v>19</v>
          </cell>
          <cell r="S13">
            <v>11</v>
          </cell>
          <cell r="T13">
            <v>4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AA13">
            <v>1480</v>
          </cell>
          <cell r="AB13">
            <v>1520</v>
          </cell>
          <cell r="AC13">
            <v>122</v>
          </cell>
          <cell r="AD13">
            <v>76</v>
          </cell>
          <cell r="AE13">
            <v>31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L13">
            <v>2200</v>
          </cell>
          <cell r="AM13">
            <v>2240</v>
          </cell>
          <cell r="AN13">
            <v>100</v>
          </cell>
          <cell r="AO13">
            <v>60</v>
          </cell>
          <cell r="AP13">
            <v>30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</row>
        <row r="14">
          <cell r="E14">
            <v>270</v>
          </cell>
          <cell r="F14">
            <v>280</v>
          </cell>
          <cell r="G14">
            <v>17</v>
          </cell>
          <cell r="H14">
            <v>7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P14">
            <v>490</v>
          </cell>
          <cell r="Q14">
            <v>500</v>
          </cell>
          <cell r="R14">
            <v>20</v>
          </cell>
          <cell r="S14">
            <v>12</v>
          </cell>
          <cell r="T14">
            <v>5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AA14">
            <v>1520</v>
          </cell>
          <cell r="AB14">
            <v>1560</v>
          </cell>
          <cell r="AC14">
            <v>128</v>
          </cell>
          <cell r="AD14">
            <v>82</v>
          </cell>
          <cell r="AE14">
            <v>37</v>
          </cell>
          <cell r="AF14">
            <v>3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L14">
            <v>2240</v>
          </cell>
          <cell r="AM14">
            <v>2280</v>
          </cell>
          <cell r="AN14">
            <v>106</v>
          </cell>
          <cell r="AO14">
            <v>64</v>
          </cell>
          <cell r="AP14">
            <v>34</v>
          </cell>
          <cell r="AQ14">
            <v>4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</row>
        <row r="15">
          <cell r="E15">
            <v>280</v>
          </cell>
          <cell r="F15">
            <v>290</v>
          </cell>
          <cell r="G15">
            <v>19</v>
          </cell>
          <cell r="H15">
            <v>8</v>
          </cell>
          <cell r="I15">
            <v>1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P15">
            <v>500</v>
          </cell>
          <cell r="Q15">
            <v>510</v>
          </cell>
          <cell r="R15">
            <v>22</v>
          </cell>
          <cell r="S15">
            <v>13</v>
          </cell>
          <cell r="T15">
            <v>6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AA15">
            <v>1560</v>
          </cell>
          <cell r="AB15">
            <v>1600</v>
          </cell>
          <cell r="AC15">
            <v>134</v>
          </cell>
          <cell r="AD15">
            <v>88</v>
          </cell>
          <cell r="AE15">
            <v>43</v>
          </cell>
          <cell r="AF15">
            <v>7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L15">
            <v>2280</v>
          </cell>
          <cell r="AM15">
            <v>2320</v>
          </cell>
          <cell r="AN15">
            <v>112</v>
          </cell>
          <cell r="AO15">
            <v>68</v>
          </cell>
          <cell r="AP15">
            <v>38</v>
          </cell>
          <cell r="AQ15">
            <v>8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</row>
        <row r="16">
          <cell r="E16">
            <v>290</v>
          </cell>
          <cell r="F16">
            <v>300</v>
          </cell>
          <cell r="G16">
            <v>20</v>
          </cell>
          <cell r="H16">
            <v>10</v>
          </cell>
          <cell r="I16">
            <v>2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P16">
            <v>510</v>
          </cell>
          <cell r="Q16">
            <v>520</v>
          </cell>
          <cell r="R16">
            <v>23</v>
          </cell>
          <cell r="S16">
            <v>14</v>
          </cell>
          <cell r="T16">
            <v>7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AA16">
            <v>1600</v>
          </cell>
          <cell r="AB16">
            <v>1640</v>
          </cell>
          <cell r="AC16">
            <v>140</v>
          </cell>
          <cell r="AD16">
            <v>94</v>
          </cell>
          <cell r="AE16">
            <v>49</v>
          </cell>
          <cell r="AF16">
            <v>11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L16">
            <v>2320</v>
          </cell>
          <cell r="AM16">
            <v>2360</v>
          </cell>
          <cell r="AN16">
            <v>118</v>
          </cell>
          <cell r="AO16">
            <v>72</v>
          </cell>
          <cell r="AP16">
            <v>42</v>
          </cell>
          <cell r="AQ16">
            <v>12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</row>
        <row r="17">
          <cell r="E17">
            <v>300</v>
          </cell>
          <cell r="F17">
            <v>310</v>
          </cell>
          <cell r="G17">
            <v>22</v>
          </cell>
          <cell r="H17">
            <v>11</v>
          </cell>
          <cell r="I17">
            <v>3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P17">
            <v>520</v>
          </cell>
          <cell r="Q17">
            <v>530</v>
          </cell>
          <cell r="R17">
            <v>25</v>
          </cell>
          <cell r="S17">
            <v>15</v>
          </cell>
          <cell r="T17">
            <v>8</v>
          </cell>
          <cell r="U17">
            <v>1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AA17">
            <v>1640</v>
          </cell>
          <cell r="AB17">
            <v>1680</v>
          </cell>
          <cell r="AC17">
            <v>146</v>
          </cell>
          <cell r="AD17">
            <v>100</v>
          </cell>
          <cell r="AE17">
            <v>55</v>
          </cell>
          <cell r="AF17">
            <v>15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L17">
            <v>2360</v>
          </cell>
          <cell r="AM17">
            <v>2400</v>
          </cell>
          <cell r="AN17">
            <v>124</v>
          </cell>
          <cell r="AO17">
            <v>78</v>
          </cell>
          <cell r="AP17">
            <v>46</v>
          </cell>
          <cell r="AQ17">
            <v>16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</row>
        <row r="18">
          <cell r="E18">
            <v>310</v>
          </cell>
          <cell r="F18">
            <v>320</v>
          </cell>
          <cell r="G18">
            <v>23</v>
          </cell>
          <cell r="H18">
            <v>13</v>
          </cell>
          <cell r="I18">
            <v>4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P18">
            <v>530</v>
          </cell>
          <cell r="Q18">
            <v>540</v>
          </cell>
          <cell r="R18">
            <v>26</v>
          </cell>
          <cell r="S18">
            <v>16</v>
          </cell>
          <cell r="T18">
            <v>9</v>
          </cell>
          <cell r="U18">
            <v>2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AA18">
            <v>1680</v>
          </cell>
          <cell r="AB18">
            <v>1720</v>
          </cell>
          <cell r="AC18">
            <v>152</v>
          </cell>
          <cell r="AD18">
            <v>106</v>
          </cell>
          <cell r="AE18">
            <v>61</v>
          </cell>
          <cell r="AF18">
            <v>19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L18">
            <v>2400</v>
          </cell>
          <cell r="AM18">
            <v>2440</v>
          </cell>
          <cell r="AN18">
            <v>130</v>
          </cell>
          <cell r="AO18">
            <v>84</v>
          </cell>
          <cell r="AP18">
            <v>50</v>
          </cell>
          <cell r="AQ18">
            <v>20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</row>
        <row r="19">
          <cell r="E19">
            <v>320</v>
          </cell>
          <cell r="F19">
            <v>330</v>
          </cell>
          <cell r="G19">
            <v>25</v>
          </cell>
          <cell r="H19">
            <v>14</v>
          </cell>
          <cell r="I19">
            <v>5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P19">
            <v>540</v>
          </cell>
          <cell r="Q19">
            <v>550</v>
          </cell>
          <cell r="R19">
            <v>28</v>
          </cell>
          <cell r="S19">
            <v>17</v>
          </cell>
          <cell r="T19">
            <v>10</v>
          </cell>
          <cell r="U19">
            <v>3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AA19">
            <v>1720</v>
          </cell>
          <cell r="AB19">
            <v>1760</v>
          </cell>
          <cell r="AC19">
            <v>158</v>
          </cell>
          <cell r="AD19">
            <v>112</v>
          </cell>
          <cell r="AE19">
            <v>67</v>
          </cell>
          <cell r="AF19">
            <v>23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L19">
            <v>2440</v>
          </cell>
          <cell r="AM19">
            <v>2480</v>
          </cell>
          <cell r="AN19">
            <v>136</v>
          </cell>
          <cell r="AO19">
            <v>90</v>
          </cell>
          <cell r="AP19">
            <v>54</v>
          </cell>
          <cell r="AQ19">
            <v>24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</row>
        <row r="20">
          <cell r="E20">
            <v>330</v>
          </cell>
          <cell r="F20">
            <v>340</v>
          </cell>
          <cell r="G20">
            <v>26</v>
          </cell>
          <cell r="H20">
            <v>16</v>
          </cell>
          <cell r="I20">
            <v>6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P20">
            <v>550</v>
          </cell>
          <cell r="Q20">
            <v>560</v>
          </cell>
          <cell r="R20">
            <v>29</v>
          </cell>
          <cell r="S20">
            <v>19</v>
          </cell>
          <cell r="T20">
            <v>11</v>
          </cell>
          <cell r="U20">
            <v>4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AA20">
            <v>1760</v>
          </cell>
          <cell r="AB20">
            <v>1800</v>
          </cell>
          <cell r="AC20">
            <v>164</v>
          </cell>
          <cell r="AD20">
            <v>118</v>
          </cell>
          <cell r="AE20">
            <v>73</v>
          </cell>
          <cell r="AF20">
            <v>27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L20">
            <v>2480</v>
          </cell>
          <cell r="AM20">
            <v>2520</v>
          </cell>
          <cell r="AN20">
            <v>142</v>
          </cell>
          <cell r="AO20">
            <v>96</v>
          </cell>
          <cell r="AP20">
            <v>58</v>
          </cell>
          <cell r="AQ20">
            <v>28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</row>
        <row r="21">
          <cell r="E21">
            <v>340</v>
          </cell>
          <cell r="F21">
            <v>350</v>
          </cell>
          <cell r="G21">
            <v>28</v>
          </cell>
          <cell r="H21">
            <v>17</v>
          </cell>
          <cell r="I21">
            <v>7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P21">
            <v>560</v>
          </cell>
          <cell r="Q21">
            <v>570</v>
          </cell>
          <cell r="R21">
            <v>31</v>
          </cell>
          <cell r="S21">
            <v>20</v>
          </cell>
          <cell r="T21">
            <v>12</v>
          </cell>
          <cell r="U21">
            <v>5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AA21">
            <v>1800</v>
          </cell>
          <cell r="AB21">
            <v>1840</v>
          </cell>
          <cell r="AC21">
            <v>170</v>
          </cell>
          <cell r="AD21">
            <v>124</v>
          </cell>
          <cell r="AE21">
            <v>79</v>
          </cell>
          <cell r="AF21">
            <v>33</v>
          </cell>
          <cell r="AG21">
            <v>1</v>
          </cell>
          <cell r="AH21">
            <v>0</v>
          </cell>
          <cell r="AI21">
            <v>0</v>
          </cell>
          <cell r="AJ21">
            <v>0</v>
          </cell>
          <cell r="AL21">
            <v>2520</v>
          </cell>
          <cell r="AM21">
            <v>2560</v>
          </cell>
          <cell r="AN21">
            <v>148</v>
          </cell>
          <cell r="AO21">
            <v>102</v>
          </cell>
          <cell r="AP21">
            <v>62</v>
          </cell>
          <cell r="AQ21">
            <v>32</v>
          </cell>
          <cell r="AR21">
            <v>1</v>
          </cell>
          <cell r="AS21">
            <v>0</v>
          </cell>
          <cell r="AT21">
            <v>0</v>
          </cell>
          <cell r="AU21">
            <v>0</v>
          </cell>
        </row>
        <row r="22">
          <cell r="E22">
            <v>350</v>
          </cell>
          <cell r="F22">
            <v>360</v>
          </cell>
          <cell r="G22">
            <v>29</v>
          </cell>
          <cell r="H22">
            <v>19</v>
          </cell>
          <cell r="I22">
            <v>8</v>
          </cell>
          <cell r="J22">
            <v>1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P22">
            <v>570</v>
          </cell>
          <cell r="Q22">
            <v>580</v>
          </cell>
          <cell r="R22">
            <v>32</v>
          </cell>
          <cell r="S22">
            <v>22</v>
          </cell>
          <cell r="T22">
            <v>13</v>
          </cell>
          <cell r="U22">
            <v>6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AA22">
            <v>1840</v>
          </cell>
          <cell r="AB22">
            <v>1880</v>
          </cell>
          <cell r="AC22">
            <v>176</v>
          </cell>
          <cell r="AD22">
            <v>130</v>
          </cell>
          <cell r="AE22">
            <v>85</v>
          </cell>
          <cell r="AF22">
            <v>39</v>
          </cell>
          <cell r="AG22">
            <v>5</v>
          </cell>
          <cell r="AH22">
            <v>0</v>
          </cell>
          <cell r="AI22">
            <v>0</v>
          </cell>
          <cell r="AJ22">
            <v>0</v>
          </cell>
          <cell r="AL22">
            <v>2560</v>
          </cell>
          <cell r="AM22">
            <v>2600</v>
          </cell>
          <cell r="AN22">
            <v>154</v>
          </cell>
          <cell r="AO22">
            <v>108</v>
          </cell>
          <cell r="AP22">
            <v>66</v>
          </cell>
          <cell r="AQ22">
            <v>36</v>
          </cell>
          <cell r="AR22">
            <v>5</v>
          </cell>
          <cell r="AS22">
            <v>0</v>
          </cell>
          <cell r="AT22">
            <v>0</v>
          </cell>
          <cell r="AU22">
            <v>0</v>
          </cell>
        </row>
        <row r="23">
          <cell r="E23">
            <v>360</v>
          </cell>
          <cell r="F23">
            <v>370</v>
          </cell>
          <cell r="G23">
            <v>31</v>
          </cell>
          <cell r="H23">
            <v>20</v>
          </cell>
          <cell r="I23">
            <v>10</v>
          </cell>
          <cell r="J23">
            <v>2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P23">
            <v>580</v>
          </cell>
          <cell r="Q23">
            <v>590</v>
          </cell>
          <cell r="R23">
            <v>34</v>
          </cell>
          <cell r="S23">
            <v>23</v>
          </cell>
          <cell r="T23">
            <v>14</v>
          </cell>
          <cell r="U23">
            <v>7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AA23">
            <v>1880</v>
          </cell>
          <cell r="AB23">
            <v>1920</v>
          </cell>
          <cell r="AC23">
            <v>182</v>
          </cell>
          <cell r="AD23">
            <v>136</v>
          </cell>
          <cell r="AE23">
            <v>91</v>
          </cell>
          <cell r="AF23">
            <v>45</v>
          </cell>
          <cell r="AG23">
            <v>9</v>
          </cell>
          <cell r="AH23">
            <v>0</v>
          </cell>
          <cell r="AI23">
            <v>0</v>
          </cell>
          <cell r="AJ23">
            <v>0</v>
          </cell>
          <cell r="AL23">
            <v>2600</v>
          </cell>
          <cell r="AM23">
            <v>2640</v>
          </cell>
          <cell r="AN23">
            <v>160</v>
          </cell>
          <cell r="AO23">
            <v>114</v>
          </cell>
          <cell r="AP23">
            <v>70</v>
          </cell>
          <cell r="AQ23">
            <v>40</v>
          </cell>
          <cell r="AR23">
            <v>9</v>
          </cell>
          <cell r="AS23">
            <v>0</v>
          </cell>
          <cell r="AT23">
            <v>0</v>
          </cell>
          <cell r="AU23">
            <v>0</v>
          </cell>
        </row>
        <row r="24">
          <cell r="E24">
            <v>370</v>
          </cell>
          <cell r="F24">
            <v>380</v>
          </cell>
          <cell r="G24">
            <v>32</v>
          </cell>
          <cell r="H24">
            <v>22</v>
          </cell>
          <cell r="I24">
            <v>11</v>
          </cell>
          <cell r="J24">
            <v>3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P24">
            <v>590</v>
          </cell>
          <cell r="Q24">
            <v>600</v>
          </cell>
          <cell r="R24">
            <v>35</v>
          </cell>
          <cell r="S24">
            <v>25</v>
          </cell>
          <cell r="T24">
            <v>15</v>
          </cell>
          <cell r="U24">
            <v>8</v>
          </cell>
          <cell r="V24">
            <v>1</v>
          </cell>
          <cell r="W24">
            <v>0</v>
          </cell>
          <cell r="X24">
            <v>0</v>
          </cell>
          <cell r="Y24">
            <v>0</v>
          </cell>
          <cell r="AA24">
            <v>1920</v>
          </cell>
          <cell r="AB24">
            <v>1960</v>
          </cell>
          <cell r="AC24">
            <v>188</v>
          </cell>
          <cell r="AD24">
            <v>142</v>
          </cell>
          <cell r="AE24">
            <v>97</v>
          </cell>
          <cell r="AF24">
            <v>51</v>
          </cell>
          <cell r="AG24">
            <v>13</v>
          </cell>
          <cell r="AH24">
            <v>0</v>
          </cell>
          <cell r="AI24">
            <v>0</v>
          </cell>
          <cell r="AJ24">
            <v>0</v>
          </cell>
          <cell r="AL24">
            <v>2640</v>
          </cell>
          <cell r="AM24">
            <v>2680</v>
          </cell>
          <cell r="AN24">
            <v>166</v>
          </cell>
          <cell r="AO24">
            <v>120</v>
          </cell>
          <cell r="AP24">
            <v>75</v>
          </cell>
          <cell r="AQ24">
            <v>44</v>
          </cell>
          <cell r="AR24">
            <v>13</v>
          </cell>
          <cell r="AS24">
            <v>0</v>
          </cell>
          <cell r="AT24">
            <v>0</v>
          </cell>
          <cell r="AU24">
            <v>0</v>
          </cell>
        </row>
        <row r="25">
          <cell r="E25">
            <v>380</v>
          </cell>
          <cell r="F25">
            <v>390</v>
          </cell>
          <cell r="G25">
            <v>34</v>
          </cell>
          <cell r="H25">
            <v>23</v>
          </cell>
          <cell r="I25">
            <v>13</v>
          </cell>
          <cell r="J25">
            <v>4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P25">
            <v>600</v>
          </cell>
          <cell r="Q25">
            <v>610</v>
          </cell>
          <cell r="R25">
            <v>37</v>
          </cell>
          <cell r="S25">
            <v>26</v>
          </cell>
          <cell r="T25">
            <v>16</v>
          </cell>
          <cell r="U25">
            <v>9</v>
          </cell>
          <cell r="V25">
            <v>2</v>
          </cell>
          <cell r="W25">
            <v>0</v>
          </cell>
          <cell r="X25">
            <v>0</v>
          </cell>
          <cell r="Y25">
            <v>0</v>
          </cell>
          <cell r="AA25">
            <v>1960</v>
          </cell>
          <cell r="AB25">
            <v>2000</v>
          </cell>
          <cell r="AC25">
            <v>194</v>
          </cell>
          <cell r="AD25">
            <v>148</v>
          </cell>
          <cell r="AE25">
            <v>103</v>
          </cell>
          <cell r="AF25">
            <v>57</v>
          </cell>
          <cell r="AG25">
            <v>17</v>
          </cell>
          <cell r="AH25">
            <v>0</v>
          </cell>
          <cell r="AI25">
            <v>0</v>
          </cell>
          <cell r="AJ25">
            <v>0</v>
          </cell>
          <cell r="AL25">
            <v>2680</v>
          </cell>
          <cell r="AM25">
            <v>2720</v>
          </cell>
          <cell r="AN25">
            <v>172</v>
          </cell>
          <cell r="AO25">
            <v>126</v>
          </cell>
          <cell r="AP25">
            <v>81</v>
          </cell>
          <cell r="AQ25">
            <v>48</v>
          </cell>
          <cell r="AR25">
            <v>17</v>
          </cell>
          <cell r="AS25">
            <v>0</v>
          </cell>
          <cell r="AT25">
            <v>0</v>
          </cell>
          <cell r="AU25">
            <v>0</v>
          </cell>
        </row>
        <row r="26">
          <cell r="E26">
            <v>390</v>
          </cell>
          <cell r="F26">
            <v>400</v>
          </cell>
          <cell r="G26">
            <v>35</v>
          </cell>
          <cell r="H26">
            <v>25</v>
          </cell>
          <cell r="I26">
            <v>14</v>
          </cell>
          <cell r="J26">
            <v>5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P26">
            <v>610</v>
          </cell>
          <cell r="Q26">
            <v>620</v>
          </cell>
          <cell r="R26">
            <v>38</v>
          </cell>
          <cell r="S26">
            <v>28</v>
          </cell>
          <cell r="T26">
            <v>17</v>
          </cell>
          <cell r="U26">
            <v>10</v>
          </cell>
          <cell r="V26">
            <v>3</v>
          </cell>
          <cell r="W26">
            <v>0</v>
          </cell>
          <cell r="X26">
            <v>0</v>
          </cell>
          <cell r="Y26">
            <v>0</v>
          </cell>
          <cell r="AA26">
            <v>2000</v>
          </cell>
          <cell r="AB26">
            <v>2040</v>
          </cell>
          <cell r="AC26">
            <v>200</v>
          </cell>
          <cell r="AD26">
            <v>154</v>
          </cell>
          <cell r="AE26">
            <v>109</v>
          </cell>
          <cell r="AF26">
            <v>63</v>
          </cell>
          <cell r="AG26">
            <v>21</v>
          </cell>
          <cell r="AH26">
            <v>0</v>
          </cell>
          <cell r="AI26">
            <v>0</v>
          </cell>
          <cell r="AJ26">
            <v>0</v>
          </cell>
          <cell r="AL26">
            <v>2720</v>
          </cell>
          <cell r="AM26">
            <v>2760</v>
          </cell>
          <cell r="AN26">
            <v>178</v>
          </cell>
          <cell r="AO26">
            <v>132</v>
          </cell>
          <cell r="AP26">
            <v>87</v>
          </cell>
          <cell r="AQ26">
            <v>52</v>
          </cell>
          <cell r="AR26">
            <v>21</v>
          </cell>
          <cell r="AS26">
            <v>0</v>
          </cell>
          <cell r="AT26">
            <v>0</v>
          </cell>
          <cell r="AU26">
            <v>0</v>
          </cell>
        </row>
        <row r="27">
          <cell r="E27">
            <v>400</v>
          </cell>
          <cell r="F27">
            <v>410</v>
          </cell>
          <cell r="G27">
            <v>37</v>
          </cell>
          <cell r="H27">
            <v>26</v>
          </cell>
          <cell r="I27">
            <v>16</v>
          </cell>
          <cell r="J27">
            <v>6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P27">
            <v>620</v>
          </cell>
          <cell r="Q27">
            <v>630</v>
          </cell>
          <cell r="R27">
            <v>40</v>
          </cell>
          <cell r="S27">
            <v>29</v>
          </cell>
          <cell r="T27">
            <v>19</v>
          </cell>
          <cell r="U27">
            <v>11</v>
          </cell>
          <cell r="V27">
            <v>4</v>
          </cell>
          <cell r="W27">
            <v>0</v>
          </cell>
          <cell r="X27">
            <v>0</v>
          </cell>
          <cell r="Y27">
            <v>0</v>
          </cell>
          <cell r="AA27">
            <v>2040</v>
          </cell>
          <cell r="AB27">
            <v>2080</v>
          </cell>
          <cell r="AC27">
            <v>206</v>
          </cell>
          <cell r="AD27">
            <v>160</v>
          </cell>
          <cell r="AE27">
            <v>115</v>
          </cell>
          <cell r="AF27">
            <v>69</v>
          </cell>
          <cell r="AG27">
            <v>25</v>
          </cell>
          <cell r="AH27">
            <v>0</v>
          </cell>
          <cell r="AI27">
            <v>0</v>
          </cell>
          <cell r="AJ27">
            <v>0</v>
          </cell>
          <cell r="AL27">
            <v>2760</v>
          </cell>
          <cell r="AM27">
            <v>2800</v>
          </cell>
          <cell r="AN27">
            <v>184</v>
          </cell>
          <cell r="AO27">
            <v>138</v>
          </cell>
          <cell r="AP27">
            <v>93</v>
          </cell>
          <cell r="AQ27">
            <v>56</v>
          </cell>
          <cell r="AR27">
            <v>25</v>
          </cell>
          <cell r="AS27">
            <v>0</v>
          </cell>
          <cell r="AT27">
            <v>0</v>
          </cell>
          <cell r="AU27">
            <v>0</v>
          </cell>
        </row>
        <row r="28">
          <cell r="E28">
            <v>410</v>
          </cell>
          <cell r="F28">
            <v>420</v>
          </cell>
          <cell r="G28">
            <v>38</v>
          </cell>
          <cell r="H28">
            <v>28</v>
          </cell>
          <cell r="I28">
            <v>17</v>
          </cell>
          <cell r="J28">
            <v>7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P28">
            <v>630</v>
          </cell>
          <cell r="Q28">
            <v>640</v>
          </cell>
          <cell r="R28">
            <v>41</v>
          </cell>
          <cell r="S28">
            <v>31</v>
          </cell>
          <cell r="T28">
            <v>20</v>
          </cell>
          <cell r="U28">
            <v>12</v>
          </cell>
          <cell r="V28">
            <v>5</v>
          </cell>
          <cell r="W28">
            <v>0</v>
          </cell>
          <cell r="X28">
            <v>0</v>
          </cell>
          <cell r="Y28">
            <v>0</v>
          </cell>
          <cell r="AA28">
            <v>2080</v>
          </cell>
          <cell r="AB28">
            <v>2120</v>
          </cell>
          <cell r="AC28">
            <v>212</v>
          </cell>
          <cell r="AD28">
            <v>166</v>
          </cell>
          <cell r="AE28">
            <v>121</v>
          </cell>
          <cell r="AF28">
            <v>75</v>
          </cell>
          <cell r="AG28">
            <v>29</v>
          </cell>
          <cell r="AH28">
            <v>0</v>
          </cell>
          <cell r="AI28">
            <v>0</v>
          </cell>
          <cell r="AJ28">
            <v>0</v>
          </cell>
          <cell r="AL28">
            <v>2800</v>
          </cell>
          <cell r="AM28">
            <v>2840</v>
          </cell>
          <cell r="AN28">
            <v>190</v>
          </cell>
          <cell r="AO28">
            <v>144</v>
          </cell>
          <cell r="AP28">
            <v>99</v>
          </cell>
          <cell r="AQ28">
            <v>60</v>
          </cell>
          <cell r="AR28">
            <v>29</v>
          </cell>
          <cell r="AS28">
            <v>0</v>
          </cell>
          <cell r="AT28">
            <v>0</v>
          </cell>
          <cell r="AU28">
            <v>0</v>
          </cell>
        </row>
        <row r="29">
          <cell r="E29">
            <v>420</v>
          </cell>
          <cell r="F29">
            <v>430</v>
          </cell>
          <cell r="G29">
            <v>40</v>
          </cell>
          <cell r="H29">
            <v>29</v>
          </cell>
          <cell r="I29">
            <v>19</v>
          </cell>
          <cell r="J29">
            <v>8</v>
          </cell>
          <cell r="K29">
            <v>1</v>
          </cell>
          <cell r="L29">
            <v>0</v>
          </cell>
          <cell r="M29">
            <v>0</v>
          </cell>
          <cell r="N29">
            <v>0</v>
          </cell>
          <cell r="P29">
            <v>640</v>
          </cell>
          <cell r="Q29">
            <v>650</v>
          </cell>
          <cell r="R29">
            <v>43</v>
          </cell>
          <cell r="S29">
            <v>32</v>
          </cell>
          <cell r="T29">
            <v>22</v>
          </cell>
          <cell r="U29">
            <v>13</v>
          </cell>
          <cell r="V29">
            <v>6</v>
          </cell>
          <cell r="W29">
            <v>0</v>
          </cell>
          <cell r="X29">
            <v>0</v>
          </cell>
          <cell r="Y29">
            <v>0</v>
          </cell>
          <cell r="AA29">
            <v>2120</v>
          </cell>
          <cell r="AB29">
            <v>2160</v>
          </cell>
          <cell r="AC29">
            <v>218</v>
          </cell>
          <cell r="AD29">
            <v>172</v>
          </cell>
          <cell r="AE29">
            <v>127</v>
          </cell>
          <cell r="AF29">
            <v>81</v>
          </cell>
          <cell r="AG29">
            <v>35</v>
          </cell>
          <cell r="AH29">
            <v>0</v>
          </cell>
          <cell r="AI29">
            <v>0</v>
          </cell>
          <cell r="AJ29">
            <v>0</v>
          </cell>
          <cell r="AL29">
            <v>2840</v>
          </cell>
          <cell r="AM29">
            <v>2880</v>
          </cell>
          <cell r="AN29">
            <v>196</v>
          </cell>
          <cell r="AO29">
            <v>150</v>
          </cell>
          <cell r="AP29">
            <v>105</v>
          </cell>
          <cell r="AQ29">
            <v>64</v>
          </cell>
          <cell r="AR29">
            <v>33</v>
          </cell>
          <cell r="AS29">
            <v>3</v>
          </cell>
          <cell r="AT29">
            <v>0</v>
          </cell>
          <cell r="AU29">
            <v>0</v>
          </cell>
        </row>
        <row r="30">
          <cell r="E30">
            <v>430</v>
          </cell>
          <cell r="F30">
            <v>440</v>
          </cell>
          <cell r="G30">
            <v>41</v>
          </cell>
          <cell r="H30">
            <v>31</v>
          </cell>
          <cell r="I30">
            <v>20</v>
          </cell>
          <cell r="J30">
            <v>10</v>
          </cell>
          <cell r="K30">
            <v>2</v>
          </cell>
          <cell r="L30">
            <v>0</v>
          </cell>
          <cell r="M30">
            <v>0</v>
          </cell>
          <cell r="N30">
            <v>0</v>
          </cell>
          <cell r="P30">
            <v>650</v>
          </cell>
          <cell r="Q30">
            <v>660</v>
          </cell>
          <cell r="R30">
            <v>44</v>
          </cell>
          <cell r="S30">
            <v>34</v>
          </cell>
          <cell r="T30">
            <v>23</v>
          </cell>
          <cell r="U30">
            <v>14</v>
          </cell>
          <cell r="V30">
            <v>7</v>
          </cell>
          <cell r="W30">
            <v>0</v>
          </cell>
          <cell r="X30">
            <v>0</v>
          </cell>
          <cell r="Y30">
            <v>0</v>
          </cell>
          <cell r="AA30">
            <v>2160</v>
          </cell>
          <cell r="AB30">
            <v>2200</v>
          </cell>
          <cell r="AC30">
            <v>224</v>
          </cell>
          <cell r="AD30">
            <v>178</v>
          </cell>
          <cell r="AE30">
            <v>133</v>
          </cell>
          <cell r="AF30">
            <v>87</v>
          </cell>
          <cell r="AG30">
            <v>41</v>
          </cell>
          <cell r="AH30">
            <v>6</v>
          </cell>
          <cell r="AI30">
            <v>0</v>
          </cell>
          <cell r="AJ30">
            <v>0</v>
          </cell>
          <cell r="AL30">
            <v>2880</v>
          </cell>
          <cell r="AM30">
            <v>2920</v>
          </cell>
          <cell r="AN30">
            <v>202</v>
          </cell>
          <cell r="AO30">
            <v>156</v>
          </cell>
          <cell r="AP30">
            <v>111</v>
          </cell>
          <cell r="AQ30">
            <v>68</v>
          </cell>
          <cell r="AR30">
            <v>37</v>
          </cell>
          <cell r="AS30">
            <v>7</v>
          </cell>
          <cell r="AT30">
            <v>0</v>
          </cell>
          <cell r="AU30">
            <v>0</v>
          </cell>
        </row>
        <row r="31">
          <cell r="E31">
            <v>440</v>
          </cell>
          <cell r="F31">
            <v>450</v>
          </cell>
          <cell r="G31">
            <v>43</v>
          </cell>
          <cell r="H31">
            <v>32</v>
          </cell>
          <cell r="I31">
            <v>22</v>
          </cell>
          <cell r="J31">
            <v>11</v>
          </cell>
          <cell r="K31">
            <v>3</v>
          </cell>
          <cell r="L31">
            <v>0</v>
          </cell>
          <cell r="M31">
            <v>0</v>
          </cell>
          <cell r="N31">
            <v>0</v>
          </cell>
          <cell r="P31">
            <v>660</v>
          </cell>
          <cell r="Q31">
            <v>670</v>
          </cell>
          <cell r="R31">
            <v>46</v>
          </cell>
          <cell r="S31">
            <v>35</v>
          </cell>
          <cell r="T31">
            <v>25</v>
          </cell>
          <cell r="U31">
            <v>15</v>
          </cell>
          <cell r="V31">
            <v>8</v>
          </cell>
          <cell r="W31">
            <v>1</v>
          </cell>
          <cell r="X31">
            <v>0</v>
          </cell>
          <cell r="Y31">
            <v>0</v>
          </cell>
          <cell r="AA31">
            <v>2200</v>
          </cell>
          <cell r="AB31">
            <v>2240</v>
          </cell>
          <cell r="AC31">
            <v>230</v>
          </cell>
          <cell r="AD31">
            <v>184</v>
          </cell>
          <cell r="AE31">
            <v>139</v>
          </cell>
          <cell r="AF31">
            <v>93</v>
          </cell>
          <cell r="AG31">
            <v>47</v>
          </cell>
          <cell r="AH31">
            <v>10</v>
          </cell>
          <cell r="AI31">
            <v>0</v>
          </cell>
          <cell r="AJ31">
            <v>0</v>
          </cell>
          <cell r="AL31">
            <v>2920</v>
          </cell>
          <cell r="AM31">
            <v>2960</v>
          </cell>
          <cell r="AN31">
            <v>208</v>
          </cell>
          <cell r="AO31">
            <v>162</v>
          </cell>
          <cell r="AP31">
            <v>117</v>
          </cell>
          <cell r="AQ31">
            <v>72</v>
          </cell>
          <cell r="AR31">
            <v>41</v>
          </cell>
          <cell r="AS31">
            <v>11</v>
          </cell>
          <cell r="AT31">
            <v>0</v>
          </cell>
          <cell r="AU31">
            <v>0</v>
          </cell>
        </row>
        <row r="32">
          <cell r="E32">
            <v>450</v>
          </cell>
          <cell r="F32">
            <v>460</v>
          </cell>
          <cell r="G32">
            <v>44</v>
          </cell>
          <cell r="H32">
            <v>34</v>
          </cell>
          <cell r="I32">
            <v>23</v>
          </cell>
          <cell r="J32">
            <v>13</v>
          </cell>
          <cell r="K32">
            <v>4</v>
          </cell>
          <cell r="L32">
            <v>0</v>
          </cell>
          <cell r="M32">
            <v>0</v>
          </cell>
          <cell r="N32">
            <v>0</v>
          </cell>
          <cell r="P32">
            <v>670</v>
          </cell>
          <cell r="Q32">
            <v>680</v>
          </cell>
          <cell r="R32">
            <v>47</v>
          </cell>
          <cell r="S32">
            <v>37</v>
          </cell>
          <cell r="T32">
            <v>26</v>
          </cell>
          <cell r="U32">
            <v>16</v>
          </cell>
          <cell r="V32">
            <v>9</v>
          </cell>
          <cell r="W32">
            <v>2</v>
          </cell>
          <cell r="X32">
            <v>0</v>
          </cell>
          <cell r="Y32">
            <v>0</v>
          </cell>
          <cell r="AA32">
            <v>2240</v>
          </cell>
          <cell r="AB32">
            <v>2280</v>
          </cell>
          <cell r="AC32">
            <v>236</v>
          </cell>
          <cell r="AD32">
            <v>190</v>
          </cell>
          <cell r="AE32">
            <v>145</v>
          </cell>
          <cell r="AF32">
            <v>99</v>
          </cell>
          <cell r="AG32">
            <v>53</v>
          </cell>
          <cell r="AH32">
            <v>14</v>
          </cell>
          <cell r="AI32">
            <v>0</v>
          </cell>
          <cell r="AJ32">
            <v>0</v>
          </cell>
          <cell r="AL32">
            <v>2960</v>
          </cell>
          <cell r="AM32">
            <v>3000</v>
          </cell>
          <cell r="AN32">
            <v>214</v>
          </cell>
          <cell r="AO32">
            <v>168</v>
          </cell>
          <cell r="AP32">
            <v>123</v>
          </cell>
          <cell r="AQ32">
            <v>77</v>
          </cell>
          <cell r="AR32">
            <v>45</v>
          </cell>
          <cell r="AS32">
            <v>15</v>
          </cell>
          <cell r="AT32">
            <v>0</v>
          </cell>
          <cell r="AU32">
            <v>0</v>
          </cell>
        </row>
        <row r="33">
          <cell r="E33">
            <v>460</v>
          </cell>
          <cell r="F33">
            <v>470</v>
          </cell>
          <cell r="G33">
            <v>46</v>
          </cell>
          <cell r="H33">
            <v>35</v>
          </cell>
          <cell r="I33">
            <v>25</v>
          </cell>
          <cell r="J33">
            <v>14</v>
          </cell>
          <cell r="K33">
            <v>5</v>
          </cell>
          <cell r="L33">
            <v>0</v>
          </cell>
          <cell r="M33">
            <v>0</v>
          </cell>
          <cell r="N33">
            <v>0</v>
          </cell>
          <cell r="P33">
            <v>680</v>
          </cell>
          <cell r="Q33">
            <v>690</v>
          </cell>
          <cell r="R33">
            <v>49</v>
          </cell>
          <cell r="S33">
            <v>38</v>
          </cell>
          <cell r="T33">
            <v>28</v>
          </cell>
          <cell r="U33">
            <v>17</v>
          </cell>
          <cell r="V33">
            <v>10</v>
          </cell>
          <cell r="W33">
            <v>3</v>
          </cell>
          <cell r="X33">
            <v>0</v>
          </cell>
          <cell r="Y33">
            <v>0</v>
          </cell>
          <cell r="AA33">
            <v>2280</v>
          </cell>
          <cell r="AB33">
            <v>2320</v>
          </cell>
          <cell r="AC33">
            <v>242</v>
          </cell>
          <cell r="AD33">
            <v>196</v>
          </cell>
          <cell r="AE33">
            <v>151</v>
          </cell>
          <cell r="AF33">
            <v>105</v>
          </cell>
          <cell r="AG33">
            <v>59</v>
          </cell>
          <cell r="AH33">
            <v>18</v>
          </cell>
          <cell r="AI33">
            <v>0</v>
          </cell>
          <cell r="AJ33">
            <v>0</v>
          </cell>
          <cell r="AL33">
            <v>3000</v>
          </cell>
          <cell r="AM33">
            <v>3040</v>
          </cell>
          <cell r="AN33">
            <v>220</v>
          </cell>
          <cell r="AO33">
            <v>174</v>
          </cell>
          <cell r="AP33">
            <v>129</v>
          </cell>
          <cell r="AQ33">
            <v>83</v>
          </cell>
          <cell r="AR33">
            <v>49</v>
          </cell>
          <cell r="AS33">
            <v>19</v>
          </cell>
          <cell r="AT33">
            <v>0</v>
          </cell>
          <cell r="AU33">
            <v>0</v>
          </cell>
        </row>
        <row r="34">
          <cell r="E34">
            <v>470</v>
          </cell>
          <cell r="F34">
            <v>480</v>
          </cell>
          <cell r="G34">
            <v>47</v>
          </cell>
          <cell r="H34">
            <v>37</v>
          </cell>
          <cell r="I34">
            <v>26</v>
          </cell>
          <cell r="J34">
            <v>16</v>
          </cell>
          <cell r="K34">
            <v>6</v>
          </cell>
          <cell r="L34">
            <v>0</v>
          </cell>
          <cell r="M34">
            <v>0</v>
          </cell>
          <cell r="N34">
            <v>0</v>
          </cell>
          <cell r="P34">
            <v>690</v>
          </cell>
          <cell r="Q34">
            <v>700</v>
          </cell>
          <cell r="R34">
            <v>50</v>
          </cell>
          <cell r="S34">
            <v>40</v>
          </cell>
          <cell r="T34">
            <v>29</v>
          </cell>
          <cell r="U34">
            <v>19</v>
          </cell>
          <cell r="V34">
            <v>11</v>
          </cell>
          <cell r="W34">
            <v>4</v>
          </cell>
          <cell r="X34">
            <v>0</v>
          </cell>
          <cell r="Y34">
            <v>0</v>
          </cell>
          <cell r="AA34">
            <v>2320</v>
          </cell>
          <cell r="AB34">
            <v>2360</v>
          </cell>
          <cell r="AC34">
            <v>248</v>
          </cell>
          <cell r="AD34">
            <v>202</v>
          </cell>
          <cell r="AE34">
            <v>157</v>
          </cell>
          <cell r="AF34">
            <v>111</v>
          </cell>
          <cell r="AG34">
            <v>65</v>
          </cell>
          <cell r="AH34">
            <v>22</v>
          </cell>
          <cell r="AI34">
            <v>0</v>
          </cell>
          <cell r="AJ34">
            <v>0</v>
          </cell>
          <cell r="AL34">
            <v>3040</v>
          </cell>
          <cell r="AM34">
            <v>3080</v>
          </cell>
          <cell r="AN34">
            <v>226</v>
          </cell>
          <cell r="AO34">
            <v>180</v>
          </cell>
          <cell r="AP34">
            <v>135</v>
          </cell>
          <cell r="AQ34">
            <v>89</v>
          </cell>
          <cell r="AR34">
            <v>53</v>
          </cell>
          <cell r="AS34">
            <v>23</v>
          </cell>
          <cell r="AT34">
            <v>0</v>
          </cell>
          <cell r="AU34">
            <v>0</v>
          </cell>
        </row>
        <row r="35">
          <cell r="E35">
            <v>480</v>
          </cell>
          <cell r="F35">
            <v>490</v>
          </cell>
          <cell r="G35">
            <v>49</v>
          </cell>
          <cell r="H35">
            <v>38</v>
          </cell>
          <cell r="I35">
            <v>28</v>
          </cell>
          <cell r="J35">
            <v>17</v>
          </cell>
          <cell r="K35">
            <v>7</v>
          </cell>
          <cell r="L35">
            <v>0</v>
          </cell>
          <cell r="M35">
            <v>0</v>
          </cell>
          <cell r="N35">
            <v>0</v>
          </cell>
          <cell r="P35">
            <v>700</v>
          </cell>
          <cell r="Q35">
            <v>710</v>
          </cell>
          <cell r="R35">
            <v>52</v>
          </cell>
          <cell r="S35">
            <v>41</v>
          </cell>
          <cell r="T35">
            <v>31</v>
          </cell>
          <cell r="U35">
            <v>20</v>
          </cell>
          <cell r="V35">
            <v>12</v>
          </cell>
          <cell r="W35">
            <v>5</v>
          </cell>
          <cell r="X35">
            <v>0</v>
          </cell>
          <cell r="Y35">
            <v>0</v>
          </cell>
          <cell r="AA35">
            <v>2360</v>
          </cell>
          <cell r="AB35">
            <v>2400</v>
          </cell>
          <cell r="AC35">
            <v>254</v>
          </cell>
          <cell r="AD35">
            <v>208</v>
          </cell>
          <cell r="AE35">
            <v>163</v>
          </cell>
          <cell r="AF35">
            <v>117</v>
          </cell>
          <cell r="AG35">
            <v>71</v>
          </cell>
          <cell r="AH35">
            <v>26</v>
          </cell>
          <cell r="AI35">
            <v>0</v>
          </cell>
          <cell r="AJ35">
            <v>0</v>
          </cell>
          <cell r="AL35">
            <v>3080</v>
          </cell>
          <cell r="AM35">
            <v>3120</v>
          </cell>
          <cell r="AN35">
            <v>232</v>
          </cell>
          <cell r="AO35">
            <v>186</v>
          </cell>
          <cell r="AP35">
            <v>141</v>
          </cell>
          <cell r="AQ35">
            <v>95</v>
          </cell>
          <cell r="AR35">
            <v>57</v>
          </cell>
          <cell r="AS35">
            <v>27</v>
          </cell>
          <cell r="AT35">
            <v>0</v>
          </cell>
          <cell r="AU35">
            <v>0</v>
          </cell>
        </row>
        <row r="36">
          <cell r="E36">
            <v>490</v>
          </cell>
          <cell r="F36">
            <v>500</v>
          </cell>
          <cell r="G36">
            <v>50</v>
          </cell>
          <cell r="H36">
            <v>40</v>
          </cell>
          <cell r="I36">
            <v>29</v>
          </cell>
          <cell r="J36">
            <v>19</v>
          </cell>
          <cell r="K36">
            <v>8</v>
          </cell>
          <cell r="L36">
            <v>1</v>
          </cell>
          <cell r="M36">
            <v>0</v>
          </cell>
          <cell r="N36">
            <v>0</v>
          </cell>
          <cell r="P36">
            <v>710</v>
          </cell>
          <cell r="Q36">
            <v>720</v>
          </cell>
          <cell r="R36">
            <v>53</v>
          </cell>
          <cell r="S36">
            <v>43</v>
          </cell>
          <cell r="T36">
            <v>32</v>
          </cell>
          <cell r="U36">
            <v>22</v>
          </cell>
          <cell r="V36">
            <v>13</v>
          </cell>
          <cell r="W36">
            <v>6</v>
          </cell>
          <cell r="X36">
            <v>0</v>
          </cell>
          <cell r="Y36">
            <v>0</v>
          </cell>
          <cell r="AA36">
            <v>2400</v>
          </cell>
          <cell r="AB36">
            <v>2440</v>
          </cell>
          <cell r="AC36">
            <v>260</v>
          </cell>
          <cell r="AD36">
            <v>214</v>
          </cell>
          <cell r="AE36">
            <v>169</v>
          </cell>
          <cell r="AF36">
            <v>123</v>
          </cell>
          <cell r="AG36">
            <v>77</v>
          </cell>
          <cell r="AH36">
            <v>32</v>
          </cell>
          <cell r="AI36">
            <v>0</v>
          </cell>
          <cell r="AJ36">
            <v>0</v>
          </cell>
          <cell r="AL36">
            <v>3120</v>
          </cell>
          <cell r="AM36">
            <v>3160</v>
          </cell>
          <cell r="AN36">
            <v>238</v>
          </cell>
          <cell r="AO36">
            <v>192</v>
          </cell>
          <cell r="AP36">
            <v>147</v>
          </cell>
          <cell r="AQ36">
            <v>101</v>
          </cell>
          <cell r="AR36">
            <v>61</v>
          </cell>
          <cell r="AS36">
            <v>31</v>
          </cell>
          <cell r="AT36">
            <v>0</v>
          </cell>
          <cell r="AU36">
            <v>0</v>
          </cell>
        </row>
        <row r="37">
          <cell r="E37">
            <v>500</v>
          </cell>
          <cell r="F37">
            <v>510</v>
          </cell>
          <cell r="G37">
            <v>52</v>
          </cell>
          <cell r="H37">
            <v>41</v>
          </cell>
          <cell r="I37">
            <v>31</v>
          </cell>
          <cell r="J37">
            <v>20</v>
          </cell>
          <cell r="K37">
            <v>10</v>
          </cell>
          <cell r="L37">
            <v>2</v>
          </cell>
          <cell r="M37">
            <v>0</v>
          </cell>
          <cell r="N37">
            <v>0</v>
          </cell>
          <cell r="P37">
            <v>720</v>
          </cell>
          <cell r="Q37">
            <v>730</v>
          </cell>
          <cell r="R37">
            <v>55</v>
          </cell>
          <cell r="S37">
            <v>44</v>
          </cell>
          <cell r="T37">
            <v>34</v>
          </cell>
          <cell r="U37">
            <v>23</v>
          </cell>
          <cell r="V37">
            <v>14</v>
          </cell>
          <cell r="W37">
            <v>7</v>
          </cell>
          <cell r="X37">
            <v>0</v>
          </cell>
          <cell r="Y37">
            <v>0</v>
          </cell>
          <cell r="AA37">
            <v>2440</v>
          </cell>
          <cell r="AB37">
            <v>2480</v>
          </cell>
          <cell r="AC37">
            <v>266</v>
          </cell>
          <cell r="AD37">
            <v>220</v>
          </cell>
          <cell r="AE37">
            <v>175</v>
          </cell>
          <cell r="AF37">
            <v>129</v>
          </cell>
          <cell r="AG37">
            <v>83</v>
          </cell>
          <cell r="AH37">
            <v>38</v>
          </cell>
          <cell r="AI37">
            <v>4</v>
          </cell>
          <cell r="AJ37">
            <v>0</v>
          </cell>
          <cell r="AL37">
            <v>3160</v>
          </cell>
          <cell r="AM37">
            <v>3200</v>
          </cell>
          <cell r="AN37">
            <v>244</v>
          </cell>
          <cell r="AO37">
            <v>198</v>
          </cell>
          <cell r="AP37">
            <v>153</v>
          </cell>
          <cell r="AQ37">
            <v>107</v>
          </cell>
          <cell r="AR37">
            <v>65</v>
          </cell>
          <cell r="AS37">
            <v>35</v>
          </cell>
          <cell r="AT37">
            <v>4</v>
          </cell>
          <cell r="AU37">
            <v>0</v>
          </cell>
        </row>
        <row r="38">
          <cell r="E38">
            <v>510</v>
          </cell>
          <cell r="F38">
            <v>520</v>
          </cell>
          <cell r="G38">
            <v>53</v>
          </cell>
          <cell r="H38">
            <v>43</v>
          </cell>
          <cell r="I38">
            <v>32</v>
          </cell>
          <cell r="J38">
            <v>22</v>
          </cell>
          <cell r="K38">
            <v>11</v>
          </cell>
          <cell r="L38">
            <v>3</v>
          </cell>
          <cell r="M38">
            <v>0</v>
          </cell>
          <cell r="N38">
            <v>0</v>
          </cell>
          <cell r="P38">
            <v>730</v>
          </cell>
          <cell r="Q38">
            <v>740</v>
          </cell>
          <cell r="R38">
            <v>56</v>
          </cell>
          <cell r="S38">
            <v>46</v>
          </cell>
          <cell r="T38">
            <v>35</v>
          </cell>
          <cell r="U38">
            <v>25</v>
          </cell>
          <cell r="V38">
            <v>15</v>
          </cell>
          <cell r="W38">
            <v>8</v>
          </cell>
          <cell r="X38">
            <v>1</v>
          </cell>
          <cell r="Y38">
            <v>0</v>
          </cell>
          <cell r="AA38">
            <v>2480</v>
          </cell>
          <cell r="AB38">
            <v>2520</v>
          </cell>
          <cell r="AC38">
            <v>272</v>
          </cell>
          <cell r="AD38">
            <v>226</v>
          </cell>
          <cell r="AE38">
            <v>181</v>
          </cell>
          <cell r="AF38">
            <v>135</v>
          </cell>
          <cell r="AG38">
            <v>89</v>
          </cell>
          <cell r="AH38">
            <v>44</v>
          </cell>
          <cell r="AI38">
            <v>8</v>
          </cell>
          <cell r="AJ38">
            <v>0</v>
          </cell>
          <cell r="AL38">
            <v>3200</v>
          </cell>
          <cell r="AM38">
            <v>3240</v>
          </cell>
          <cell r="AN38">
            <v>250</v>
          </cell>
          <cell r="AO38">
            <v>204</v>
          </cell>
          <cell r="AP38">
            <v>159</v>
          </cell>
          <cell r="AQ38">
            <v>113</v>
          </cell>
          <cell r="AR38">
            <v>69</v>
          </cell>
          <cell r="AS38">
            <v>39</v>
          </cell>
          <cell r="AT38">
            <v>8</v>
          </cell>
          <cell r="AU38">
            <v>0</v>
          </cell>
        </row>
        <row r="39">
          <cell r="E39">
            <v>520</v>
          </cell>
          <cell r="F39">
            <v>530</v>
          </cell>
          <cell r="G39">
            <v>55</v>
          </cell>
          <cell r="H39">
            <v>44</v>
          </cell>
          <cell r="I39">
            <v>34</v>
          </cell>
          <cell r="J39">
            <v>23</v>
          </cell>
          <cell r="K39">
            <v>13</v>
          </cell>
          <cell r="L39">
            <v>4</v>
          </cell>
          <cell r="M39">
            <v>0</v>
          </cell>
          <cell r="N39">
            <v>0</v>
          </cell>
          <cell r="P39">
            <v>740</v>
          </cell>
          <cell r="Q39">
            <v>750</v>
          </cell>
          <cell r="R39">
            <v>58</v>
          </cell>
          <cell r="S39">
            <v>47</v>
          </cell>
          <cell r="T39">
            <v>37</v>
          </cell>
          <cell r="U39">
            <v>26</v>
          </cell>
          <cell r="V39">
            <v>16</v>
          </cell>
          <cell r="W39">
            <v>9</v>
          </cell>
          <cell r="X39">
            <v>2</v>
          </cell>
          <cell r="Y39">
            <v>0</v>
          </cell>
          <cell r="AA39">
            <v>2520</v>
          </cell>
          <cell r="AB39">
            <v>2560</v>
          </cell>
          <cell r="AC39">
            <v>278</v>
          </cell>
          <cell r="AD39">
            <v>232</v>
          </cell>
          <cell r="AE39">
            <v>187</v>
          </cell>
          <cell r="AF39">
            <v>141</v>
          </cell>
          <cell r="AG39">
            <v>95</v>
          </cell>
          <cell r="AH39">
            <v>50</v>
          </cell>
          <cell r="AI39">
            <v>12</v>
          </cell>
          <cell r="AJ39">
            <v>0</v>
          </cell>
          <cell r="AL39">
            <v>3240</v>
          </cell>
          <cell r="AM39">
            <v>3280</v>
          </cell>
          <cell r="AN39">
            <v>256</v>
          </cell>
          <cell r="AO39">
            <v>210</v>
          </cell>
          <cell r="AP39">
            <v>165</v>
          </cell>
          <cell r="AQ39">
            <v>119</v>
          </cell>
          <cell r="AR39">
            <v>73</v>
          </cell>
          <cell r="AS39">
            <v>43</v>
          </cell>
          <cell r="AT39">
            <v>12</v>
          </cell>
          <cell r="AU39">
            <v>0</v>
          </cell>
        </row>
      </sheetData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jectives (05)"/>
      <sheetName val="Gross Earnings"/>
      <sheetName val="Overtime"/>
      <sheetName val="Terms"/>
      <sheetName val="Salaried Overtime"/>
      <sheetName val="Incentive Rates"/>
      <sheetName val="Equivalent Earnings"/>
      <sheetName val="Time Sheets In Excel"/>
      <sheetName val="Deductions"/>
      <sheetName val="Gross and Net"/>
      <sheetName val="Social Security"/>
      <sheetName val="Ceilings"/>
      <sheetName val="FICA Calc."/>
      <sheetName val="Disability Deduction"/>
      <sheetName val="Income Tax Withholdings"/>
      <sheetName val="Wage Bracket Method"/>
      <sheetName val="Single Weekly"/>
      <sheetName val="Married Weekly"/>
      <sheetName val="Single bi-weekly"/>
      <sheetName val="Married bi-weekly"/>
      <sheetName val="Percentage Method Single"/>
      <sheetName val="Percentage Method Married"/>
      <sheetName val="State Withholding Tax"/>
      <sheetName val="Total Owed to the IRS"/>
      <sheetName val="Sheet5"/>
      <sheetName val="Sheet4"/>
      <sheetName val="Templates ==&gt;"/>
      <sheetName val="Gross Earn Templates"/>
      <sheetName val="Overtime Template"/>
      <sheetName val="EquivEarnTemplate"/>
      <sheetName val="Salaried Over Template"/>
      <sheetName val="FICA Calc.Templates"/>
      <sheetName val="Disability Ded. Template"/>
      <sheetName val="Wage Bracket Method Template"/>
      <sheetName val="Sheet1"/>
      <sheetName val="Answers==&gt;"/>
      <sheetName val="Gross Earnings (an)"/>
      <sheetName val="Overtime (an)"/>
      <sheetName val="Equivalent Earnings (an)"/>
      <sheetName val="Salaried Overtime (an)"/>
      <sheetName val="Incentive Rates (an)"/>
      <sheetName val="Gross and Net (an)"/>
      <sheetName val="Ceilings (an)"/>
      <sheetName val="FICA Calc. (an)"/>
      <sheetName val="Disability Deduction (an)"/>
      <sheetName val="Wage Bracket Method (an)"/>
      <sheetName val="Percentage Method Single (an)"/>
      <sheetName val="Percentage Method Married (an)"/>
      <sheetName val="State Withholding Tax (an)"/>
      <sheetName val="Total Owed to the IRS (an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2">
          <cell r="F2" t="str">
            <v>Married</v>
          </cell>
        </row>
        <row r="3">
          <cell r="F3" t="str">
            <v>Single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youtube.com/watch?v=VcgSkLpgo6o" TargetMode="External"/><Relationship Id="rId1" Type="http://schemas.openxmlformats.org/officeDocument/2006/relationships/hyperlink" Target="https://www.youtube.com/watch?v=VcgSkLpgo6o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youtube.com/watch?v=VcgSkLpgo6o" TargetMode="External"/><Relationship Id="rId1" Type="http://schemas.openxmlformats.org/officeDocument/2006/relationships/hyperlink" Target="https://www.youtube.com/watch?v=VcgSkLpgo6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AX41"/>
  <sheetViews>
    <sheetView tabSelected="1" workbookViewId="0">
      <selection activeCell="T48" sqref="T48"/>
    </sheetView>
  </sheetViews>
  <sheetFormatPr defaultRowHeight="15" x14ac:dyDescent="0.25"/>
  <cols>
    <col min="1" max="1" width="7.7109375" customWidth="1"/>
    <col min="2" max="2" width="3" customWidth="1"/>
    <col min="3" max="3" width="17.28515625" customWidth="1"/>
    <col min="4" max="9" width="10.42578125" customWidth="1"/>
    <col min="10" max="10" width="12.140625" customWidth="1"/>
    <col min="11" max="16" width="10.42578125" customWidth="1"/>
    <col min="17" max="17" width="9.42578125" customWidth="1"/>
    <col min="18" max="18" width="3.28515625" customWidth="1"/>
    <col min="26" max="26" width="12.5703125" customWidth="1"/>
  </cols>
  <sheetData>
    <row r="1" spans="1:50" ht="29.25" customHeight="1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8.75" customHeight="1" thickTop="1" x14ac:dyDescent="0.5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4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32.25" x14ac:dyDescent="0.5">
      <c r="A3" s="1"/>
      <c r="B3" s="5" t="s">
        <v>4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37.5" x14ac:dyDescent="0.55000000000000004">
      <c r="A4" s="1"/>
      <c r="B4" s="8" t="s">
        <v>102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7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7.5" customHeight="1" x14ac:dyDescent="0.4">
      <c r="A5" s="1"/>
      <c r="B5" s="10"/>
      <c r="C5" s="11"/>
      <c r="D5" s="11"/>
      <c r="E5" s="11"/>
      <c r="F5" s="12"/>
      <c r="G5" s="12"/>
      <c r="H5" s="12"/>
      <c r="I5" s="12"/>
      <c r="J5" s="13"/>
      <c r="K5" s="12"/>
      <c r="L5" s="13"/>
      <c r="M5" s="13"/>
      <c r="N5" s="14"/>
      <c r="O5" s="15"/>
      <c r="P5" s="15"/>
      <c r="Q5" s="15"/>
      <c r="R5" s="16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26.25" x14ac:dyDescent="0.4">
      <c r="A6" s="1"/>
      <c r="B6" s="10"/>
      <c r="C6" s="17" t="s">
        <v>0</v>
      </c>
      <c r="D6" s="11"/>
      <c r="E6" s="11"/>
      <c r="F6" s="12"/>
      <c r="G6" s="12"/>
      <c r="H6" s="12"/>
      <c r="I6" s="12"/>
      <c r="J6" s="13"/>
      <c r="K6" s="12"/>
      <c r="L6" s="13"/>
      <c r="M6" s="13"/>
      <c r="N6" s="14"/>
      <c r="O6" s="15"/>
      <c r="P6" s="18"/>
      <c r="Q6" s="12"/>
      <c r="R6" s="19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26.25" x14ac:dyDescent="0.4">
      <c r="A7" s="1"/>
      <c r="B7" s="10"/>
      <c r="C7" s="28" t="s">
        <v>56</v>
      </c>
      <c r="D7" s="11"/>
      <c r="E7" s="11"/>
      <c r="F7" s="12"/>
      <c r="G7" s="12"/>
      <c r="H7" s="12"/>
      <c r="I7" s="12"/>
      <c r="J7" s="13"/>
      <c r="K7" s="12"/>
      <c r="L7" s="13"/>
      <c r="M7" s="13"/>
      <c r="N7" s="14"/>
      <c r="O7" s="12"/>
      <c r="P7" s="12"/>
      <c r="Q7" s="12"/>
      <c r="R7" s="19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26.25" x14ac:dyDescent="0.4">
      <c r="A8" s="1"/>
      <c r="B8" s="10"/>
      <c r="C8" s="28" t="s">
        <v>57</v>
      </c>
      <c r="D8" s="21"/>
      <c r="E8" s="11"/>
      <c r="F8" s="12"/>
      <c r="G8" s="12"/>
      <c r="H8" s="12"/>
      <c r="I8" s="12"/>
      <c r="J8" s="13"/>
      <c r="K8" s="12"/>
      <c r="L8" s="13"/>
      <c r="M8" s="13"/>
      <c r="N8" s="14"/>
      <c r="O8" s="12"/>
      <c r="P8" s="12"/>
      <c r="Q8" s="12"/>
      <c r="R8" s="19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26.25" x14ac:dyDescent="0.4">
      <c r="A9" s="1"/>
      <c r="B9" s="10"/>
      <c r="C9" s="28" t="s">
        <v>58</v>
      </c>
      <c r="D9" s="11"/>
      <c r="E9" s="11"/>
      <c r="F9" s="12"/>
      <c r="G9" s="12"/>
      <c r="H9" s="12"/>
      <c r="I9" s="12"/>
      <c r="J9" s="13"/>
      <c r="K9" s="12"/>
      <c r="L9" s="13"/>
      <c r="M9" s="13"/>
      <c r="N9" s="14"/>
      <c r="O9" s="12"/>
      <c r="P9" s="12"/>
      <c r="Q9" s="12"/>
      <c r="R9" s="19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26.25" x14ac:dyDescent="0.4">
      <c r="A10" s="1"/>
      <c r="B10" s="10"/>
      <c r="C10" s="28" t="s">
        <v>59</v>
      </c>
      <c r="D10" s="21"/>
      <c r="E10" s="11"/>
      <c r="F10" s="12"/>
      <c r="G10" s="12"/>
      <c r="H10" s="12"/>
      <c r="I10" s="12"/>
      <c r="J10" s="13"/>
      <c r="K10" s="12"/>
      <c r="L10" s="13"/>
      <c r="M10" s="13"/>
      <c r="N10" s="14"/>
      <c r="O10" s="12"/>
      <c r="P10" s="12"/>
      <c r="Q10" s="12"/>
      <c r="R10" s="19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26.25" x14ac:dyDescent="0.4">
      <c r="A11" s="1"/>
      <c r="B11" s="10"/>
      <c r="C11" s="28" t="s">
        <v>60</v>
      </c>
      <c r="D11" s="21"/>
      <c r="E11" s="11"/>
      <c r="F11" s="12"/>
      <c r="G11" s="12"/>
      <c r="H11" s="12"/>
      <c r="I11" s="12"/>
      <c r="J11" s="13"/>
      <c r="K11" s="12"/>
      <c r="L11" s="13"/>
      <c r="M11" s="13"/>
      <c r="N11" s="14"/>
      <c r="O11" s="12"/>
      <c r="P11" s="12"/>
      <c r="Q11" s="12"/>
      <c r="R11" s="19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26.25" x14ac:dyDescent="0.4">
      <c r="A12" s="1"/>
      <c r="B12" s="10"/>
      <c r="C12" s="28" t="s">
        <v>101</v>
      </c>
      <c r="D12" s="11"/>
      <c r="E12" s="11"/>
      <c r="F12" s="12"/>
      <c r="G12" s="12"/>
      <c r="H12" s="12"/>
      <c r="I12" s="12"/>
      <c r="J12" s="13"/>
      <c r="K12" s="12"/>
      <c r="L12" s="13"/>
      <c r="M12" s="13"/>
      <c r="N12" s="14"/>
      <c r="O12" s="12"/>
      <c r="P12" s="12"/>
      <c r="Q12" s="12"/>
      <c r="R12" s="19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26.25" x14ac:dyDescent="0.4">
      <c r="A13" s="1"/>
      <c r="B13" s="10"/>
      <c r="C13" s="28"/>
      <c r="D13" s="11"/>
      <c r="E13" s="11"/>
      <c r="F13" s="12"/>
      <c r="G13" s="12"/>
      <c r="H13" s="12"/>
      <c r="I13" s="12"/>
      <c r="J13" s="13"/>
      <c r="K13" s="12"/>
      <c r="L13" s="13"/>
      <c r="M13" s="13"/>
      <c r="N13" s="14"/>
      <c r="O13" s="12"/>
      <c r="P13" s="12"/>
      <c r="Q13" s="12"/>
      <c r="R13" s="19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24" customHeight="1" x14ac:dyDescent="0.4">
      <c r="A14" s="1"/>
      <c r="B14" s="10"/>
      <c r="C14" s="27"/>
      <c r="D14" s="11"/>
      <c r="E14" s="11"/>
      <c r="F14" s="12"/>
      <c r="G14" s="12"/>
      <c r="H14" s="12"/>
      <c r="I14" s="12"/>
      <c r="J14" s="13"/>
      <c r="K14" s="12"/>
      <c r="L14" s="13"/>
      <c r="M14" s="13"/>
      <c r="N14" s="14"/>
      <c r="O14" s="12"/>
      <c r="P14" s="12"/>
      <c r="Q14" s="12"/>
      <c r="R14" s="19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24" customHeight="1" x14ac:dyDescent="0.4">
      <c r="A15" s="1"/>
      <c r="B15" s="10"/>
      <c r="C15" s="27"/>
      <c r="D15" s="11"/>
      <c r="E15" s="11"/>
      <c r="F15" s="12"/>
      <c r="G15" s="12"/>
      <c r="H15" s="12"/>
      <c r="I15" s="12"/>
      <c r="J15" s="13"/>
      <c r="K15" s="12"/>
      <c r="L15" s="13"/>
      <c r="M15" s="13"/>
      <c r="N15" s="14"/>
      <c r="O15" s="12"/>
      <c r="P15" s="12"/>
      <c r="Q15" s="12"/>
      <c r="R15" s="19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24" customHeight="1" x14ac:dyDescent="0.4">
      <c r="A16" s="1"/>
      <c r="B16" s="10"/>
      <c r="C16" s="20"/>
      <c r="D16" s="11"/>
      <c r="E16" s="11"/>
      <c r="F16" s="12"/>
      <c r="G16" s="12"/>
      <c r="H16" s="12"/>
      <c r="I16" s="12"/>
      <c r="J16" s="13"/>
      <c r="K16" s="12"/>
      <c r="L16" s="13"/>
      <c r="M16" s="13"/>
      <c r="N16" s="14"/>
      <c r="O16" s="12"/>
      <c r="P16" s="12"/>
      <c r="Q16" s="12"/>
      <c r="R16" s="19"/>
      <c r="S16" s="1"/>
      <c r="T16" s="1"/>
      <c r="U16" s="1"/>
      <c r="V16" s="1"/>
      <c r="W16" s="1"/>
      <c r="X16" s="1" t="str">
        <f t="shared" ref="X16:X21" si="0">REPLACE(C16,1,3,"")</f>
        <v/>
      </c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24" customHeight="1" x14ac:dyDescent="0.4">
      <c r="A17" s="1"/>
      <c r="B17" s="10"/>
      <c r="C17" s="27"/>
      <c r="D17" s="11"/>
      <c r="E17" s="11"/>
      <c r="F17" s="12"/>
      <c r="G17" s="12"/>
      <c r="H17" s="12"/>
      <c r="I17" s="12"/>
      <c r="J17" s="13"/>
      <c r="K17" s="12"/>
      <c r="L17" s="13"/>
      <c r="M17" s="13"/>
      <c r="N17" s="14"/>
      <c r="O17" s="12"/>
      <c r="P17" s="12"/>
      <c r="Q17" s="12"/>
      <c r="R17" s="19"/>
      <c r="S17" s="1"/>
      <c r="T17" s="1"/>
      <c r="U17" s="1"/>
      <c r="V17" s="1"/>
      <c r="W17" s="1"/>
      <c r="X17" s="1" t="str">
        <f t="shared" si="0"/>
        <v/>
      </c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24" customHeight="1" x14ac:dyDescent="0.4">
      <c r="A18" s="1"/>
      <c r="B18" s="22"/>
      <c r="C18" s="27"/>
      <c r="D18" s="11"/>
      <c r="E18" s="11"/>
      <c r="F18" s="12"/>
      <c r="G18" s="12"/>
      <c r="H18" s="12"/>
      <c r="I18" s="12"/>
      <c r="J18" s="13"/>
      <c r="K18" s="12"/>
      <c r="L18" s="13"/>
      <c r="M18" s="13"/>
      <c r="N18" s="14"/>
      <c r="O18" s="12"/>
      <c r="P18" s="12"/>
      <c r="Q18" s="12"/>
      <c r="R18" s="19"/>
      <c r="S18" s="1"/>
      <c r="T18" s="1"/>
      <c r="U18" s="1"/>
      <c r="V18" s="1"/>
      <c r="W18" s="1"/>
      <c r="X18" s="1" t="str">
        <f t="shared" si="0"/>
        <v/>
      </c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24" customHeight="1" x14ac:dyDescent="0.4">
      <c r="A19" s="1"/>
      <c r="B19" s="22"/>
      <c r="C19" s="20"/>
      <c r="D19" s="11"/>
      <c r="E19" s="11"/>
      <c r="F19" s="12"/>
      <c r="G19" s="12"/>
      <c r="H19" s="12"/>
      <c r="I19" s="12"/>
      <c r="J19" s="13"/>
      <c r="K19" s="12"/>
      <c r="L19" s="13"/>
      <c r="M19" s="13"/>
      <c r="N19" s="14"/>
      <c r="O19" s="12"/>
      <c r="P19" s="12"/>
      <c r="Q19" s="12"/>
      <c r="R19" s="19"/>
      <c r="S19" s="1"/>
      <c r="T19" s="1"/>
      <c r="U19" s="1"/>
      <c r="V19" s="1"/>
      <c r="W19" s="1"/>
      <c r="X19" s="1" t="str">
        <f t="shared" si="0"/>
        <v/>
      </c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24" customHeight="1" x14ac:dyDescent="0.35">
      <c r="A20" s="1"/>
      <c r="B20" s="22"/>
      <c r="C20" s="23"/>
      <c r="D20" s="12"/>
      <c r="E20" s="12"/>
      <c r="F20" s="12"/>
      <c r="G20" s="12"/>
      <c r="H20" s="12"/>
      <c r="I20" s="12"/>
      <c r="J20" s="12"/>
      <c r="K20" s="12"/>
      <c r="L20" s="12"/>
      <c r="M20" s="15"/>
      <c r="N20" s="12"/>
      <c r="O20" s="12"/>
      <c r="P20" s="12"/>
      <c r="Q20" s="12"/>
      <c r="R20" s="19"/>
      <c r="S20" s="1"/>
      <c r="T20" s="1"/>
      <c r="U20" s="1"/>
      <c r="V20" s="1"/>
      <c r="W20" s="1"/>
      <c r="X20" s="1" t="str">
        <f t="shared" si="0"/>
        <v/>
      </c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.75" thickBot="1" x14ac:dyDescent="0.3">
      <c r="A21" s="1"/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6"/>
      <c r="S21" s="1"/>
      <c r="T21" s="1"/>
      <c r="U21" s="1"/>
      <c r="V21" s="1"/>
      <c r="W21" s="1"/>
      <c r="X21" s="1" t="str">
        <f t="shared" si="0"/>
        <v/>
      </c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.75" thickTop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29.2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5" spans="1:50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1:50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</row>
    <row r="27" spans="1:50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1:50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1:50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30" spans="1:50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31" spans="1:50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 spans="1:50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</row>
    <row r="33" spans="1:4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1:4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  <row r="35" spans="1:4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spans="1:4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1:4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1:4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1:4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1:40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1:40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</row>
  </sheetData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217FB0-4914-441B-82C6-769FBF3F02E0}">
  <sheetPr>
    <tabColor rgb="FFFF0000"/>
  </sheetPr>
  <dimension ref="A1:I19"/>
  <sheetViews>
    <sheetView zoomScale="145" zoomScaleNormal="145" workbookViewId="0">
      <selection activeCell="H12" sqref="H12"/>
    </sheetView>
  </sheetViews>
  <sheetFormatPr defaultRowHeight="15" x14ac:dyDescent="0.25"/>
  <cols>
    <col min="1" max="1" width="18.85546875" customWidth="1"/>
    <col min="2" max="2" width="16.5703125" customWidth="1"/>
    <col min="3" max="4" width="14.42578125" customWidth="1"/>
    <col min="5" max="6" width="19.5703125" customWidth="1"/>
  </cols>
  <sheetData>
    <row r="1" spans="1:9" x14ac:dyDescent="0.25">
      <c r="A1" s="61" t="s">
        <v>91</v>
      </c>
      <c r="B1" s="63"/>
      <c r="C1" s="63"/>
      <c r="D1" s="63"/>
      <c r="E1" s="63"/>
      <c r="F1" s="64"/>
    </row>
    <row r="2" spans="1:9" x14ac:dyDescent="0.25">
      <c r="A2" s="69" t="str">
        <f>I16</f>
        <v>The employee Sherell Dow makes $41.25 per hour and worked from 4:00 PM to 10:00 PM.</v>
      </c>
      <c r="B2" s="65"/>
      <c r="C2" s="65"/>
      <c r="D2" s="65"/>
      <c r="E2" s="65"/>
      <c r="F2" s="66"/>
    </row>
    <row r="3" spans="1:9" x14ac:dyDescent="0.25">
      <c r="A3" s="69" t="str">
        <f>I17</f>
        <v>The employee Nicky Reddick makes $37.00 per hour and worked from 8:12 PM to 1:12 AM.</v>
      </c>
      <c r="B3" s="65"/>
      <c r="C3" s="65"/>
      <c r="D3" s="65"/>
      <c r="E3" s="65"/>
      <c r="F3" s="66"/>
    </row>
    <row r="4" spans="1:9" x14ac:dyDescent="0.25">
      <c r="A4" s="69" t="str">
        <f>I18</f>
        <v>The employee Floria Ledbetter makes $43.19 per hour and worked from 9:56 AM to 3:19 PM.</v>
      </c>
      <c r="B4" s="65"/>
      <c r="C4" s="65"/>
      <c r="D4" s="65"/>
      <c r="E4" s="65"/>
      <c r="F4" s="66"/>
    </row>
    <row r="5" spans="1:9" x14ac:dyDescent="0.25">
      <c r="A5" s="69" t="str">
        <f>I19</f>
        <v>The employee Tameka Thompson makes $56.32 per hour and worked from 7:19 PM to 3:47 AM.</v>
      </c>
      <c r="B5" s="65"/>
      <c r="C5" s="65"/>
      <c r="D5" s="65"/>
      <c r="E5" s="65"/>
      <c r="F5" s="66"/>
    </row>
    <row r="6" spans="1:9" x14ac:dyDescent="0.25">
      <c r="A6" s="60" t="str">
        <f>"Create a Table with the Column Header Names: "&amp;_xlfn.TEXTJOIN(", ",,A15:F15)</f>
        <v>Create a Table with the Column Header Names: Employee, Wage per Hour, Time In, Time Out, Hours Worked, Gross Pay</v>
      </c>
      <c r="B6" s="65"/>
      <c r="C6" s="65"/>
      <c r="D6" s="65"/>
      <c r="E6" s="65"/>
      <c r="F6" s="66"/>
    </row>
    <row r="7" spans="1:9" x14ac:dyDescent="0.25">
      <c r="A7" s="60" t="s">
        <v>92</v>
      </c>
      <c r="B7" s="65"/>
      <c r="C7" s="65"/>
      <c r="D7" s="65"/>
      <c r="E7" s="65"/>
      <c r="F7" s="66"/>
    </row>
    <row r="8" spans="1:9" x14ac:dyDescent="0.25">
      <c r="A8" s="60" t="s">
        <v>93</v>
      </c>
      <c r="B8" s="65"/>
      <c r="C8" s="65"/>
      <c r="D8" s="65"/>
      <c r="E8" s="65"/>
      <c r="F8" s="66"/>
    </row>
    <row r="9" spans="1:9" x14ac:dyDescent="0.25">
      <c r="A9" s="60" t="s">
        <v>94</v>
      </c>
      <c r="B9" s="65"/>
      <c r="C9" s="65"/>
      <c r="D9" s="65"/>
      <c r="E9" s="65"/>
      <c r="F9" s="66"/>
    </row>
    <row r="10" spans="1:9" x14ac:dyDescent="0.25">
      <c r="A10" s="70" t="s">
        <v>95</v>
      </c>
      <c r="B10" s="65"/>
      <c r="C10" s="65"/>
      <c r="D10" s="65"/>
      <c r="E10" s="65"/>
      <c r="F10" s="66"/>
    </row>
    <row r="11" spans="1:9" x14ac:dyDescent="0.25">
      <c r="A11" s="60"/>
      <c r="B11" s="65"/>
      <c r="C11" s="65"/>
      <c r="D11" s="65"/>
      <c r="E11" s="65"/>
      <c r="F11" s="66"/>
    </row>
    <row r="12" spans="1:9" x14ac:dyDescent="0.25">
      <c r="A12" s="60"/>
      <c r="B12" s="65"/>
      <c r="C12" s="65"/>
      <c r="D12" s="65"/>
      <c r="E12" s="65"/>
      <c r="F12" s="66"/>
    </row>
    <row r="13" spans="1:9" x14ac:dyDescent="0.25">
      <c r="A13" s="62"/>
      <c r="B13" s="67"/>
      <c r="C13" s="67"/>
      <c r="D13" s="67"/>
      <c r="E13" s="67"/>
      <c r="F13" s="68"/>
    </row>
    <row r="15" spans="1:9" x14ac:dyDescent="0.25">
      <c r="A15" s="34" t="s">
        <v>2</v>
      </c>
      <c r="B15" s="34" t="s">
        <v>25</v>
      </c>
      <c r="C15" s="34" t="s">
        <v>5</v>
      </c>
      <c r="D15" s="34" t="s">
        <v>6</v>
      </c>
      <c r="E15" s="34" t="s">
        <v>3</v>
      </c>
      <c r="F15" s="34" t="s">
        <v>54</v>
      </c>
    </row>
    <row r="16" spans="1:9" x14ac:dyDescent="0.25">
      <c r="A16" s="29" t="s">
        <v>87</v>
      </c>
      <c r="B16" s="39">
        <v>41.25</v>
      </c>
      <c r="C16" s="32">
        <v>0.66666666666666663</v>
      </c>
      <c r="D16" s="32">
        <v>0.91666666666666663</v>
      </c>
      <c r="E16" s="31">
        <f t="shared" ref="E16:E19" si="0">MOD(D16-C16,1)*24</f>
        <v>6</v>
      </c>
      <c r="F16" s="31">
        <f t="shared" ref="F16:F19" si="1">ROUND(E16*B16,2)</f>
        <v>247.5</v>
      </c>
      <c r="I16" s="38" t="str">
        <f>"The employee "&amp;A16&amp;" makes "&amp;DOLLAR(B16,2)&amp;" per hour and worked from "&amp;TEXT(C16,"h:mm AM/PM")&amp;" to "&amp;TEXT(D16,"h:mm AM/PM")&amp;"."</f>
        <v>The employee Sherell Dow makes $41.25 per hour and worked from 4:00 PM to 10:00 PM.</v>
      </c>
    </row>
    <row r="17" spans="1:9" x14ac:dyDescent="0.25">
      <c r="A17" s="29" t="s">
        <v>88</v>
      </c>
      <c r="B17" s="39">
        <v>37</v>
      </c>
      <c r="C17" s="32">
        <v>0.84166666666666667</v>
      </c>
      <c r="D17" s="32">
        <v>5.0000000000000044E-2</v>
      </c>
      <c r="E17" s="31">
        <f t="shared" si="0"/>
        <v>5.0000000000000009</v>
      </c>
      <c r="F17" s="31">
        <f t="shared" si="1"/>
        <v>185</v>
      </c>
      <c r="I17" s="38" t="str">
        <f t="shared" ref="I17:I19" si="2">"The employee "&amp;A17&amp;" makes "&amp;DOLLAR(B17,2)&amp;" per hour and worked from "&amp;TEXT(C17,"h:mm AM/PM")&amp;" to "&amp;TEXT(D17,"h:mm AM/PM")&amp;"."</f>
        <v>The employee Nicky Reddick makes $37.00 per hour and worked from 8:12 PM to 1:12 AM.</v>
      </c>
    </row>
    <row r="18" spans="1:9" x14ac:dyDescent="0.25">
      <c r="A18" s="29" t="s">
        <v>89</v>
      </c>
      <c r="B18" s="39">
        <v>43.19</v>
      </c>
      <c r="C18" s="32">
        <v>0.41388888888888892</v>
      </c>
      <c r="D18" s="32">
        <v>0.63819444444444451</v>
      </c>
      <c r="E18" s="31">
        <f t="shared" si="0"/>
        <v>5.3833333333333346</v>
      </c>
      <c r="F18" s="31">
        <f t="shared" si="1"/>
        <v>232.51</v>
      </c>
      <c r="I18" s="38" t="str">
        <f t="shared" si="2"/>
        <v>The employee Floria Ledbetter makes $43.19 per hour and worked from 9:56 AM to 3:19 PM.</v>
      </c>
    </row>
    <row r="19" spans="1:9" x14ac:dyDescent="0.25">
      <c r="A19" s="29" t="s">
        <v>90</v>
      </c>
      <c r="B19" s="39">
        <v>56.32</v>
      </c>
      <c r="C19" s="32">
        <v>0.80486111111111114</v>
      </c>
      <c r="D19" s="32">
        <v>0.15763888888888888</v>
      </c>
      <c r="E19" s="31">
        <f t="shared" si="0"/>
        <v>8.466666666666665</v>
      </c>
      <c r="F19" s="31">
        <f t="shared" si="1"/>
        <v>476.84</v>
      </c>
      <c r="I19" s="38" t="str">
        <f t="shared" si="2"/>
        <v>The employee Tameka Thompson makes $56.32 per hour and worked from 7:19 PM to 3:47 AM.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C0166F-47D7-4C6B-9281-FD27E940B7C0}">
  <sheetPr>
    <tabColor rgb="FF0000FF"/>
  </sheetPr>
  <dimension ref="A1:K21"/>
  <sheetViews>
    <sheetView zoomScale="130" zoomScaleNormal="130" workbookViewId="0">
      <selection activeCell="E11" sqref="E11"/>
    </sheetView>
  </sheetViews>
  <sheetFormatPr defaultRowHeight="15" x14ac:dyDescent="0.25"/>
  <cols>
    <col min="1" max="1" width="17.28515625" customWidth="1"/>
    <col min="2" max="3" width="9.42578125" customWidth="1"/>
    <col min="4" max="4" width="13.42578125" customWidth="1"/>
    <col min="5" max="5" width="17.85546875" customWidth="1"/>
    <col min="6" max="6" width="20.42578125" customWidth="1"/>
    <col min="7" max="7" width="30.140625" bestFit="1" customWidth="1"/>
    <col min="8" max="8" width="18.42578125" customWidth="1"/>
    <col min="9" max="9" width="22" customWidth="1"/>
    <col min="10" max="10" width="21.7109375" customWidth="1"/>
    <col min="11" max="11" width="18.42578125" bestFit="1" customWidth="1"/>
    <col min="12" max="12" width="1.7109375" customWidth="1"/>
    <col min="25" max="25" width="18.5703125" bestFit="1" customWidth="1"/>
    <col min="26" max="27" width="11.7109375" bestFit="1" customWidth="1"/>
    <col min="28" max="28" width="12.7109375" bestFit="1" customWidth="1"/>
    <col min="29" max="29" width="11.7109375" bestFit="1" customWidth="1"/>
    <col min="30" max="30" width="12.7109375" bestFit="1" customWidth="1"/>
  </cols>
  <sheetData>
    <row r="1" spans="1:11" ht="19.5" x14ac:dyDescent="0.3">
      <c r="A1" s="53" t="s">
        <v>55</v>
      </c>
      <c r="B1" s="47"/>
      <c r="C1" s="47"/>
      <c r="D1" s="47"/>
      <c r="E1" s="47"/>
      <c r="F1" s="47"/>
      <c r="G1" s="47"/>
      <c r="H1" s="47"/>
      <c r="I1" s="47"/>
      <c r="J1" s="48"/>
    </row>
    <row r="3" spans="1:11" ht="30" x14ac:dyDescent="0.25">
      <c r="A3" s="34" t="s">
        <v>2</v>
      </c>
      <c r="B3" s="34" t="s">
        <v>5</v>
      </c>
      <c r="C3" s="34" t="s">
        <v>6</v>
      </c>
      <c r="D3" s="34" t="s">
        <v>41</v>
      </c>
      <c r="E3" s="34" t="s">
        <v>42</v>
      </c>
    </row>
    <row r="4" spans="1:11" x14ac:dyDescent="0.25">
      <c r="A4" s="29" t="s">
        <v>26</v>
      </c>
      <c r="B4" s="40">
        <v>0.54166666666666663</v>
      </c>
      <c r="C4" s="40">
        <v>0.83333333333333337</v>
      </c>
      <c r="D4" s="40">
        <v>0.54166666666666663</v>
      </c>
      <c r="E4" s="40">
        <v>0.83333333333333337</v>
      </c>
      <c r="F4" s="52" t="s">
        <v>43</v>
      </c>
      <c r="G4" s="52"/>
    </row>
    <row r="5" spans="1:11" x14ac:dyDescent="0.25">
      <c r="A5" s="29" t="s">
        <v>19</v>
      </c>
      <c r="B5" s="40">
        <v>0.79166666666666663</v>
      </c>
      <c r="C5" s="40">
        <v>0.125</v>
      </c>
      <c r="D5" s="40">
        <v>0.79166666666666663</v>
      </c>
      <c r="E5" s="40">
        <v>0.125</v>
      </c>
    </row>
    <row r="7" spans="1:11" x14ac:dyDescent="0.25">
      <c r="E7" s="43" t="s">
        <v>31</v>
      </c>
      <c r="F7" s="43" t="s">
        <v>33</v>
      </c>
      <c r="I7" s="43" t="s">
        <v>50</v>
      </c>
    </row>
    <row r="8" spans="1:11" x14ac:dyDescent="0.25">
      <c r="E8" s="45" t="s">
        <v>32</v>
      </c>
      <c r="F8" s="45" t="s">
        <v>34</v>
      </c>
      <c r="I8" s="50" t="s">
        <v>51</v>
      </c>
    </row>
    <row r="9" spans="1:11" x14ac:dyDescent="0.25">
      <c r="E9" s="44"/>
      <c r="F9" s="44" t="s">
        <v>35</v>
      </c>
      <c r="I9" s="51" t="s">
        <v>52</v>
      </c>
    </row>
    <row r="10" spans="1:11" ht="45" x14ac:dyDescent="0.25">
      <c r="A10" s="34" t="s">
        <v>2</v>
      </c>
      <c r="B10" s="34" t="s">
        <v>5</v>
      </c>
      <c r="C10" s="34" t="s">
        <v>6</v>
      </c>
      <c r="D10" s="42" t="s">
        <v>38</v>
      </c>
      <c r="E10" s="42" t="s">
        <v>28</v>
      </c>
      <c r="F10" s="34" t="s">
        <v>29</v>
      </c>
      <c r="G10" s="34" t="s">
        <v>30</v>
      </c>
      <c r="H10" s="34" t="s">
        <v>53</v>
      </c>
      <c r="I10" s="34" t="s">
        <v>45</v>
      </c>
      <c r="J10" s="34" t="s">
        <v>36</v>
      </c>
      <c r="K10" s="34" t="s">
        <v>37</v>
      </c>
    </row>
    <row r="11" spans="1:11" x14ac:dyDescent="0.25">
      <c r="A11" s="29" t="s">
        <v>26</v>
      </c>
      <c r="B11" s="40">
        <v>0.54166666666666663</v>
      </c>
      <c r="C11" s="40">
        <v>0.83333333333333337</v>
      </c>
      <c r="D11" s="40" t="s">
        <v>39</v>
      </c>
      <c r="E11" s="46"/>
      <c r="F11" s="31"/>
      <c r="G11" s="31"/>
      <c r="H11" s="31"/>
      <c r="I11" s="31"/>
      <c r="J11" s="31"/>
      <c r="K11" s="31"/>
    </row>
    <row r="12" spans="1:11" x14ac:dyDescent="0.25">
      <c r="A12" s="29" t="s">
        <v>19</v>
      </c>
      <c r="B12" s="40">
        <v>0.79166666666666663</v>
      </c>
      <c r="C12" s="40">
        <v>0.125</v>
      </c>
      <c r="D12" s="40" t="s">
        <v>40</v>
      </c>
      <c r="E12" s="46"/>
      <c r="F12" s="31"/>
      <c r="G12" s="31"/>
      <c r="H12" s="31"/>
      <c r="I12" s="31"/>
      <c r="J12" s="31"/>
      <c r="K12" s="31"/>
    </row>
    <row r="14" spans="1:11" x14ac:dyDescent="0.25">
      <c r="E14" s="35" t="str">
        <f t="shared" ref="E14:K14" si="0">"Formula in cell "&amp;ADDRESS(ROW(E11),COLUMN(E11),4)&amp;":"</f>
        <v>Formula in cell E11:</v>
      </c>
      <c r="F14" s="35" t="str">
        <f t="shared" si="0"/>
        <v>Formula in cell F11:</v>
      </c>
      <c r="G14" s="71" t="str">
        <f>"Formula #01 in cell "&amp;ADDRESS(ROW(G11),COLUMN(G11),4)&amp;":"</f>
        <v>Formula #01 in cell G11:</v>
      </c>
      <c r="H14" s="35" t="str">
        <f t="shared" si="0"/>
        <v>Formula in cell H11:</v>
      </c>
      <c r="I14" s="71" t="str">
        <f>"Formula #02 in cell "&amp;ADDRESS(ROW(I11),COLUMN(I11),4)&amp;":"</f>
        <v>Formula #02 in cell I11:</v>
      </c>
      <c r="J14" s="71" t="str">
        <f>"Formula #03 in cell "&amp;ADDRESS(ROW(J11),COLUMN(J11),4)&amp;":"</f>
        <v>Formula #03 in cell J11:</v>
      </c>
      <c r="K14" s="35" t="str">
        <f t="shared" si="0"/>
        <v>Formula in cell K11:</v>
      </c>
    </row>
    <row r="15" spans="1:11" x14ac:dyDescent="0.25">
      <c r="E15" s="29" t="str">
        <f t="shared" ref="E15:K15" ca="1" si="1">IF(_xlfn.ISFORMULA(E11),_xlfn.FORMULATEXT(E11),"")</f>
        <v/>
      </c>
      <c r="F15" s="29" t="str">
        <f t="shared" ca="1" si="1"/>
        <v/>
      </c>
      <c r="G15" s="72" t="str">
        <f t="shared" ca="1" si="1"/>
        <v/>
      </c>
      <c r="H15" s="29" t="str">
        <f t="shared" ca="1" si="1"/>
        <v/>
      </c>
      <c r="I15" s="72" t="str">
        <f t="shared" ca="1" si="1"/>
        <v/>
      </c>
      <c r="J15" s="72" t="str">
        <f t="shared" ca="1" si="1"/>
        <v/>
      </c>
      <c r="K15" s="29" t="str">
        <f t="shared" ca="1" si="1"/>
        <v/>
      </c>
    </row>
    <row r="17" spans="11:11" x14ac:dyDescent="0.25">
      <c r="K17" s="38" t="s">
        <v>48</v>
      </c>
    </row>
    <row r="18" spans="11:11" x14ac:dyDescent="0.25">
      <c r="K18" t="s">
        <v>44</v>
      </c>
    </row>
    <row r="19" spans="11:11" x14ac:dyDescent="0.25">
      <c r="K19" t="s">
        <v>49</v>
      </c>
    </row>
    <row r="20" spans="11:11" x14ac:dyDescent="0.25">
      <c r="K20" s="49" t="s">
        <v>46</v>
      </c>
    </row>
    <row r="21" spans="11:11" x14ac:dyDescent="0.25">
      <c r="K21" s="49" t="s">
        <v>47</v>
      </c>
    </row>
  </sheetData>
  <hyperlinks>
    <hyperlink ref="K20" r:id="rId1" xr:uid="{08A3727E-9A10-4A0C-B4A5-521FC7FC42A8}"/>
    <hyperlink ref="K21" r:id="rId2" xr:uid="{605C5B03-36D5-43CD-9F86-7A4C1ECB91F1}"/>
  </hyperlinks>
  <pageMargins left="0.7" right="0.7" top="0.75" bottom="0.75" header="0.3" footer="0.3"/>
  <pageSetup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F95783-73B5-4BCB-90B2-2792A58AB1D9}">
  <sheetPr>
    <tabColor rgb="FFFF0000"/>
  </sheetPr>
  <dimension ref="A1:K21"/>
  <sheetViews>
    <sheetView zoomScale="130" zoomScaleNormal="130" workbookViewId="0">
      <selection activeCell="E15" sqref="E15"/>
    </sheetView>
  </sheetViews>
  <sheetFormatPr defaultRowHeight="15" x14ac:dyDescent="0.25"/>
  <cols>
    <col min="1" max="1" width="17.28515625" customWidth="1"/>
    <col min="2" max="3" width="9.42578125" customWidth="1"/>
    <col min="4" max="4" width="13.42578125" customWidth="1"/>
    <col min="5" max="5" width="17.85546875" customWidth="1"/>
    <col min="6" max="6" width="20.42578125" customWidth="1"/>
    <col min="7" max="7" width="30.140625" bestFit="1" customWidth="1"/>
    <col min="8" max="8" width="18.42578125" customWidth="1"/>
    <col min="9" max="9" width="22" customWidth="1"/>
    <col min="10" max="10" width="21.7109375" customWidth="1"/>
    <col min="11" max="11" width="18.42578125" bestFit="1" customWidth="1"/>
    <col min="12" max="12" width="1.7109375" customWidth="1"/>
    <col min="25" max="25" width="18.5703125" bestFit="1" customWidth="1"/>
    <col min="26" max="27" width="11.7109375" bestFit="1" customWidth="1"/>
    <col min="28" max="28" width="12.7109375" bestFit="1" customWidth="1"/>
    <col min="29" max="29" width="11.7109375" bestFit="1" customWidth="1"/>
    <col min="30" max="30" width="12.7109375" bestFit="1" customWidth="1"/>
  </cols>
  <sheetData>
    <row r="1" spans="1:11" ht="19.5" x14ac:dyDescent="0.3">
      <c r="A1" s="53" t="s">
        <v>55</v>
      </c>
      <c r="B1" s="47"/>
      <c r="C1" s="47"/>
      <c r="D1" s="47"/>
      <c r="E1" s="47"/>
      <c r="F1" s="47"/>
      <c r="G1" s="47"/>
      <c r="H1" s="47"/>
      <c r="I1" s="47"/>
      <c r="J1" s="48"/>
    </row>
    <row r="3" spans="1:11" ht="30" x14ac:dyDescent="0.25">
      <c r="A3" s="34" t="s">
        <v>2</v>
      </c>
      <c r="B3" s="34" t="s">
        <v>5</v>
      </c>
      <c r="C3" s="34" t="s">
        <v>6</v>
      </c>
      <c r="D3" s="34" t="s">
        <v>41</v>
      </c>
      <c r="E3" s="34" t="s">
        <v>42</v>
      </c>
    </row>
    <row r="4" spans="1:11" x14ac:dyDescent="0.25">
      <c r="A4" s="29" t="s">
        <v>26</v>
      </c>
      <c r="B4" s="40">
        <v>0.54166666666666663</v>
      </c>
      <c r="C4" s="40">
        <v>0.83333333333333337</v>
      </c>
      <c r="D4" s="41">
        <v>0.54166666666666663</v>
      </c>
      <c r="E4" s="41">
        <v>0.83333333333333337</v>
      </c>
      <c r="F4" s="52" t="s">
        <v>43</v>
      </c>
      <c r="G4" s="52"/>
    </row>
    <row r="5" spans="1:11" x14ac:dyDescent="0.25">
      <c r="A5" s="29" t="s">
        <v>19</v>
      </c>
      <c r="B5" s="40">
        <v>0.79166666666666663</v>
      </c>
      <c r="C5" s="40">
        <v>0.125</v>
      </c>
      <c r="D5" s="41">
        <v>0.79166666666666663</v>
      </c>
      <c r="E5" s="41">
        <v>0.125</v>
      </c>
    </row>
    <row r="7" spans="1:11" x14ac:dyDescent="0.25">
      <c r="E7" s="43" t="s">
        <v>31</v>
      </c>
      <c r="F7" s="43" t="s">
        <v>33</v>
      </c>
      <c r="I7" s="43" t="s">
        <v>50</v>
      </c>
    </row>
    <row r="8" spans="1:11" x14ac:dyDescent="0.25">
      <c r="E8" s="45" t="s">
        <v>32</v>
      </c>
      <c r="F8" s="45" t="s">
        <v>34</v>
      </c>
      <c r="I8" s="50" t="s">
        <v>51</v>
      </c>
    </row>
    <row r="9" spans="1:11" x14ac:dyDescent="0.25">
      <c r="E9" s="44"/>
      <c r="F9" s="44" t="s">
        <v>35</v>
      </c>
      <c r="I9" s="51" t="s">
        <v>52</v>
      </c>
    </row>
    <row r="10" spans="1:11" ht="45" x14ac:dyDescent="0.25">
      <c r="A10" s="34" t="s">
        <v>2</v>
      </c>
      <c r="B10" s="34" t="s">
        <v>5</v>
      </c>
      <c r="C10" s="34" t="s">
        <v>6</v>
      </c>
      <c r="D10" s="42" t="s">
        <v>38</v>
      </c>
      <c r="E10" s="42" t="s">
        <v>28</v>
      </c>
      <c r="F10" s="34" t="s">
        <v>29</v>
      </c>
      <c r="G10" s="34" t="s">
        <v>30</v>
      </c>
      <c r="H10" s="34" t="s">
        <v>53</v>
      </c>
      <c r="I10" s="34" t="s">
        <v>45</v>
      </c>
      <c r="J10" s="34" t="s">
        <v>36</v>
      </c>
      <c r="K10" s="34" t="s">
        <v>37</v>
      </c>
    </row>
    <row r="11" spans="1:11" x14ac:dyDescent="0.25">
      <c r="A11" s="29" t="s">
        <v>26</v>
      </c>
      <c r="B11" s="40">
        <v>0.54166666666666663</v>
      </c>
      <c r="C11" s="40">
        <v>0.83333333333333337</v>
      </c>
      <c r="D11" s="40" t="s">
        <v>39</v>
      </c>
      <c r="E11" s="46">
        <f>C11-B11</f>
        <v>0.29166666666666674</v>
      </c>
      <c r="F11" s="31">
        <f>C11-B11</f>
        <v>0.29166666666666674</v>
      </c>
      <c r="G11" s="31">
        <f>IF(C11&lt;B11,C11-B11+1,C11-B11)</f>
        <v>0.29166666666666674</v>
      </c>
      <c r="H11" s="31" t="b">
        <f>C11&lt;B11</f>
        <v>0</v>
      </c>
      <c r="I11" s="31">
        <f>C11-B11+(C11&lt;B11)</f>
        <v>0.29166666666666674</v>
      </c>
      <c r="J11" s="31">
        <f>MOD(C11-B11,1)</f>
        <v>0.29166666666666674</v>
      </c>
      <c r="K11" s="31"/>
    </row>
    <row r="12" spans="1:11" x14ac:dyDescent="0.25">
      <c r="A12" s="29" t="s">
        <v>19</v>
      </c>
      <c r="B12" s="40">
        <v>0.79166666666666663</v>
      </c>
      <c r="C12" s="40">
        <v>0.125</v>
      </c>
      <c r="D12" s="40" t="s">
        <v>40</v>
      </c>
      <c r="E12" s="46">
        <f>C12-B12</f>
        <v>-0.66666666666666663</v>
      </c>
      <c r="F12" s="31">
        <f>C12-B12</f>
        <v>-0.66666666666666663</v>
      </c>
      <c r="G12" s="31">
        <f>IF(C12&lt;B12,C12-B12+1,C12-B12)</f>
        <v>0.33333333333333337</v>
      </c>
      <c r="H12" s="31" t="b">
        <f>C12&lt;B12</f>
        <v>1</v>
      </c>
      <c r="I12" s="31">
        <f>C12-B12+(C12&lt;B12)</f>
        <v>0.33333333333333337</v>
      </c>
      <c r="J12" s="31">
        <f>MOD(C12-B12,1)</f>
        <v>0.33333333333333337</v>
      </c>
      <c r="K12" s="31"/>
    </row>
    <row r="14" spans="1:11" x14ac:dyDescent="0.25">
      <c r="E14" s="35" t="str">
        <f t="shared" ref="E14:K14" si="0">"Formula in cell "&amp;ADDRESS(ROW(E11),COLUMN(E11),4)&amp;":"</f>
        <v>Formula in cell E11:</v>
      </c>
      <c r="F14" s="35" t="str">
        <f t="shared" si="0"/>
        <v>Formula in cell F11:</v>
      </c>
      <c r="G14" s="71" t="str">
        <f>"Formula #01 in cell "&amp;ADDRESS(ROW(G11),COLUMN(G11),4)&amp;":"</f>
        <v>Formula #01 in cell G11:</v>
      </c>
      <c r="H14" s="35" t="str">
        <f t="shared" si="0"/>
        <v>Formula in cell H11:</v>
      </c>
      <c r="I14" s="71" t="str">
        <f>"Formula #02 in cell "&amp;ADDRESS(ROW(I11),COLUMN(I11),4)&amp;":"</f>
        <v>Formula #02 in cell I11:</v>
      </c>
      <c r="J14" s="71" t="str">
        <f>"Formula #03 in cell "&amp;ADDRESS(ROW(J11),COLUMN(J11),4)&amp;":"</f>
        <v>Formula #03 in cell J11:</v>
      </c>
      <c r="K14" s="35" t="str">
        <f t="shared" si="0"/>
        <v>Formula in cell K11:</v>
      </c>
    </row>
    <row r="15" spans="1:11" x14ac:dyDescent="0.25">
      <c r="E15" s="29" t="str">
        <f t="shared" ref="E15:K15" ca="1" si="1">IF(_xlfn.ISFORMULA(E11),_xlfn.FORMULATEXT(E11),"")</f>
        <v>=C11-B11</v>
      </c>
      <c r="F15" s="29" t="str">
        <f t="shared" ca="1" si="1"/>
        <v>=C11-B11</v>
      </c>
      <c r="G15" s="72" t="str">
        <f t="shared" ca="1" si="1"/>
        <v>=IF(C11&lt;B11,C11-B11+1,C11-B11)</v>
      </c>
      <c r="H15" s="29" t="str">
        <f t="shared" ca="1" si="1"/>
        <v>=C11&lt;B11</v>
      </c>
      <c r="I15" s="72" t="str">
        <f t="shared" ca="1" si="1"/>
        <v>=C11-B11+(C11&lt;B11)</v>
      </c>
      <c r="J15" s="72" t="str">
        <f t="shared" ca="1" si="1"/>
        <v>=MOD(C11-B11,1)</v>
      </c>
      <c r="K15" s="29" t="str">
        <f t="shared" ca="1" si="1"/>
        <v/>
      </c>
    </row>
    <row r="17" spans="11:11" x14ac:dyDescent="0.25">
      <c r="K17" s="38" t="s">
        <v>48</v>
      </c>
    </row>
    <row r="18" spans="11:11" x14ac:dyDescent="0.25">
      <c r="K18" t="s">
        <v>44</v>
      </c>
    </row>
    <row r="19" spans="11:11" x14ac:dyDescent="0.25">
      <c r="K19" t="s">
        <v>49</v>
      </c>
    </row>
    <row r="20" spans="11:11" x14ac:dyDescent="0.25">
      <c r="K20" s="49" t="s">
        <v>46</v>
      </c>
    </row>
    <row r="21" spans="11:11" x14ac:dyDescent="0.25">
      <c r="K21" s="49" t="s">
        <v>47</v>
      </c>
    </row>
  </sheetData>
  <hyperlinks>
    <hyperlink ref="K20" r:id="rId1" xr:uid="{5D25ADAD-0228-4F4D-A756-E677DBC628F9}"/>
    <hyperlink ref="K21" r:id="rId2" xr:uid="{880F3912-8A55-40E0-AA99-057830C1A238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C95100-2E86-40EA-856B-3E6D9F8BA52F}">
  <sheetPr>
    <tabColor rgb="FF0000FF"/>
  </sheetPr>
  <dimension ref="A1:AB23"/>
  <sheetViews>
    <sheetView zoomScale="145" zoomScaleNormal="145" workbookViewId="0"/>
  </sheetViews>
  <sheetFormatPr defaultRowHeight="15" x14ac:dyDescent="0.25"/>
  <cols>
    <col min="1" max="1" width="18" bestFit="1" customWidth="1"/>
    <col min="2" max="2" width="15" customWidth="1"/>
    <col min="3" max="3" width="11.7109375" bestFit="1" customWidth="1"/>
    <col min="4" max="4" width="12.42578125" customWidth="1"/>
    <col min="5" max="5" width="17.7109375" bestFit="1" customWidth="1"/>
    <col min="6" max="6" width="17.5703125" bestFit="1" customWidth="1"/>
    <col min="7" max="7" width="2.7109375" customWidth="1"/>
    <col min="8" max="8" width="27" bestFit="1" customWidth="1"/>
    <col min="9" max="9" width="19.42578125" bestFit="1" customWidth="1"/>
    <col min="23" max="23" width="18.5703125" bestFit="1" customWidth="1"/>
    <col min="24" max="25" width="11.7109375" bestFit="1" customWidth="1"/>
    <col min="26" max="26" width="12.7109375" bestFit="1" customWidth="1"/>
    <col min="27" max="27" width="11.7109375" bestFit="1" customWidth="1"/>
    <col min="28" max="28" width="12.7109375" bestFit="1" customWidth="1"/>
  </cols>
  <sheetData>
    <row r="1" spans="1:28" ht="23.25" x14ac:dyDescent="0.35">
      <c r="A1" s="54" t="s">
        <v>103</v>
      </c>
      <c r="B1" s="55"/>
      <c r="C1" s="55"/>
      <c r="D1" s="55"/>
      <c r="E1" s="55"/>
      <c r="F1" s="56"/>
    </row>
    <row r="2" spans="1:28" x14ac:dyDescent="0.25">
      <c r="W2" s="38" t="s">
        <v>2</v>
      </c>
      <c r="X2" s="38" t="s">
        <v>5</v>
      </c>
      <c r="Y2" s="38" t="s">
        <v>6</v>
      </c>
      <c r="Z2" s="38" t="s">
        <v>22</v>
      </c>
      <c r="AA2" s="38" t="s">
        <v>23</v>
      </c>
      <c r="AB2" s="38" t="s">
        <v>24</v>
      </c>
    </row>
    <row r="3" spans="1:28" x14ac:dyDescent="0.25">
      <c r="A3" s="34" t="s">
        <v>2</v>
      </c>
      <c r="B3" s="34" t="s">
        <v>25</v>
      </c>
      <c r="C3" s="34" t="s">
        <v>5</v>
      </c>
      <c r="D3" s="34" t="s">
        <v>6</v>
      </c>
      <c r="E3" s="34" t="s">
        <v>3</v>
      </c>
      <c r="F3" s="34" t="s">
        <v>54</v>
      </c>
      <c r="H3" s="34" t="s">
        <v>3</v>
      </c>
      <c r="I3" s="34" t="s">
        <v>3</v>
      </c>
      <c r="W3" t="s">
        <v>19</v>
      </c>
      <c r="X3" s="36">
        <f t="shared" ref="X3:X17" ca="1" si="0">MROUND(RANDBETWEEN(800,2200)/2400,1/(24*60))</f>
        <v>0.51736111111111116</v>
      </c>
      <c r="Y3" s="36">
        <f t="shared" ref="Y3:Y17" ca="1" si="1">X3+MROUND(RANDBETWEEN(400,1000)/2400,1/(24*60))</f>
        <v>0.72500000000000009</v>
      </c>
      <c r="Z3" s="37">
        <f t="shared" ref="Z3:Z17" ca="1" si="2">Y3</f>
        <v>0.72500000000000009</v>
      </c>
      <c r="AA3" s="36">
        <f t="shared" ref="AA3:AA17" ca="1" si="3">MOD(Y3,1)</f>
        <v>0.72500000000000009</v>
      </c>
      <c r="AB3" s="37">
        <f t="shared" ref="AB3:AB17" ca="1" si="4">AA3</f>
        <v>0.72500000000000009</v>
      </c>
    </row>
    <row r="4" spans="1:28" x14ac:dyDescent="0.25">
      <c r="A4" s="29" t="s">
        <v>26</v>
      </c>
      <c r="B4" s="39">
        <v>51.75</v>
      </c>
      <c r="C4" s="40">
        <v>0.54166666666666663</v>
      </c>
      <c r="D4" s="40">
        <v>0.83333333333333337</v>
      </c>
      <c r="E4" s="31"/>
      <c r="F4" s="30"/>
      <c r="H4" s="31"/>
      <c r="I4" s="31"/>
      <c r="W4" t="s">
        <v>16</v>
      </c>
      <c r="X4" s="36">
        <f t="shared" ca="1" si="0"/>
        <v>0.36944444444444446</v>
      </c>
      <c r="Y4" s="36">
        <f t="shared" ca="1" si="1"/>
        <v>0.73750000000000004</v>
      </c>
      <c r="Z4" s="37">
        <f t="shared" ca="1" si="2"/>
        <v>0.73750000000000004</v>
      </c>
      <c r="AA4" s="36">
        <f t="shared" ca="1" si="3"/>
        <v>0.73750000000000004</v>
      </c>
      <c r="AB4" s="37">
        <f t="shared" ca="1" si="4"/>
        <v>0.73750000000000004</v>
      </c>
    </row>
    <row r="5" spans="1:28" x14ac:dyDescent="0.25">
      <c r="A5" s="29" t="s">
        <v>19</v>
      </c>
      <c r="B5" s="39">
        <v>35.299999999999997</v>
      </c>
      <c r="C5" s="40">
        <v>0.79166666666666663</v>
      </c>
      <c r="D5" s="40">
        <v>0.125</v>
      </c>
      <c r="E5" s="31"/>
      <c r="F5" s="30"/>
      <c r="H5" s="31"/>
      <c r="I5" s="31"/>
      <c r="W5" t="s">
        <v>12</v>
      </c>
      <c r="X5" s="36">
        <f t="shared" ca="1" si="0"/>
        <v>0.69166666666666665</v>
      </c>
      <c r="Y5" s="36">
        <f t="shared" ca="1" si="1"/>
        <v>0.95347222222222228</v>
      </c>
      <c r="Z5" s="37">
        <f t="shared" ca="1" si="2"/>
        <v>0.95347222222222228</v>
      </c>
      <c r="AA5" s="36">
        <f t="shared" ca="1" si="3"/>
        <v>0.95347222222222228</v>
      </c>
      <c r="AB5" s="37">
        <f t="shared" ca="1" si="4"/>
        <v>0.95347222222222228</v>
      </c>
    </row>
    <row r="6" spans="1:28" x14ac:dyDescent="0.25">
      <c r="A6" s="29" t="s">
        <v>27</v>
      </c>
      <c r="B6" s="39">
        <v>42.56</v>
      </c>
      <c r="C6" s="40">
        <v>0.41736111111111113</v>
      </c>
      <c r="D6" s="40">
        <v>0.65763888888888888</v>
      </c>
      <c r="E6" s="31"/>
      <c r="F6" s="30"/>
      <c r="H6" s="31"/>
      <c r="I6" s="31"/>
      <c r="W6" t="s">
        <v>8</v>
      </c>
      <c r="X6" s="36">
        <f t="shared" ca="1" si="0"/>
        <v>0.55277777777777781</v>
      </c>
      <c r="Y6" s="36">
        <f t="shared" ca="1" si="1"/>
        <v>0.77847222222222223</v>
      </c>
      <c r="Z6" s="37">
        <f t="shared" ca="1" si="2"/>
        <v>0.77847222222222223</v>
      </c>
      <c r="AA6" s="36">
        <f t="shared" ca="1" si="3"/>
        <v>0.77847222222222223</v>
      </c>
      <c r="AB6" s="37">
        <f t="shared" ca="1" si="4"/>
        <v>0.77847222222222223</v>
      </c>
    </row>
    <row r="7" spans="1:28" x14ac:dyDescent="0.25">
      <c r="A7" s="29" t="s">
        <v>16</v>
      </c>
      <c r="B7" s="39">
        <v>33.950000000000003</v>
      </c>
      <c r="C7" s="40">
        <v>0.64236111111111116</v>
      </c>
      <c r="D7" s="40">
        <v>0.98819444444444449</v>
      </c>
      <c r="E7" s="31"/>
      <c r="F7" s="30"/>
      <c r="H7" s="31"/>
      <c r="I7" s="31"/>
      <c r="W7" t="s">
        <v>9</v>
      </c>
      <c r="X7" s="36">
        <f t="shared" ca="1" si="0"/>
        <v>0.56736111111111109</v>
      </c>
      <c r="Y7" s="36">
        <f t="shared" ca="1" si="1"/>
        <v>0.86527777777777781</v>
      </c>
      <c r="Z7" s="37">
        <f t="shared" ca="1" si="2"/>
        <v>0.86527777777777781</v>
      </c>
      <c r="AA7" s="36">
        <f t="shared" ca="1" si="3"/>
        <v>0.86527777777777781</v>
      </c>
      <c r="AB7" s="37">
        <f t="shared" ca="1" si="4"/>
        <v>0.86527777777777781</v>
      </c>
    </row>
    <row r="8" spans="1:28" x14ac:dyDescent="0.25">
      <c r="A8" s="29" t="s">
        <v>12</v>
      </c>
      <c r="B8" s="39">
        <v>42.84</v>
      </c>
      <c r="C8" s="40">
        <v>0.47500000000000003</v>
      </c>
      <c r="D8" s="40">
        <v>0.65555555555555556</v>
      </c>
      <c r="E8" s="31"/>
      <c r="F8" s="30"/>
      <c r="H8" s="31"/>
      <c r="I8" s="31"/>
      <c r="W8" t="s">
        <v>14</v>
      </c>
      <c r="X8" s="36">
        <f t="shared" ca="1" si="0"/>
        <v>0.51180555555555562</v>
      </c>
      <c r="Y8" s="36">
        <f t="shared" ca="1" si="1"/>
        <v>0.83819444444444446</v>
      </c>
      <c r="Z8" s="37">
        <f t="shared" ca="1" si="2"/>
        <v>0.83819444444444446</v>
      </c>
      <c r="AA8" s="36">
        <f t="shared" ca="1" si="3"/>
        <v>0.83819444444444446</v>
      </c>
      <c r="AB8" s="37">
        <f t="shared" ca="1" si="4"/>
        <v>0.83819444444444446</v>
      </c>
    </row>
    <row r="9" spans="1:28" x14ac:dyDescent="0.25">
      <c r="A9" s="29" t="s">
        <v>8</v>
      </c>
      <c r="B9" s="39">
        <v>22.46</v>
      </c>
      <c r="C9" s="40">
        <v>0.62083333333333335</v>
      </c>
      <c r="D9" s="40">
        <v>0.82361111111111107</v>
      </c>
      <c r="E9" s="31"/>
      <c r="F9" s="30"/>
      <c r="H9" s="31"/>
      <c r="I9" s="31"/>
      <c r="W9" t="s">
        <v>20</v>
      </c>
      <c r="X9" s="36">
        <f t="shared" ca="1" si="0"/>
        <v>0.73055555555555562</v>
      </c>
      <c r="Y9" s="36">
        <f t="shared" ca="1" si="1"/>
        <v>1.0354166666666669</v>
      </c>
      <c r="Z9" s="37">
        <f t="shared" ca="1" si="2"/>
        <v>1.0354166666666669</v>
      </c>
      <c r="AA9" s="36">
        <f t="shared" ca="1" si="3"/>
        <v>3.5416666666666874E-2</v>
      </c>
      <c r="AB9" s="37">
        <f t="shared" ca="1" si="4"/>
        <v>3.5416666666666874E-2</v>
      </c>
    </row>
    <row r="10" spans="1:28" x14ac:dyDescent="0.25">
      <c r="A10" s="29" t="s">
        <v>9</v>
      </c>
      <c r="B10" s="39">
        <v>51.01</v>
      </c>
      <c r="C10" s="40">
        <v>0.89722222222222225</v>
      </c>
      <c r="D10" s="40">
        <v>0.15416666666666667</v>
      </c>
      <c r="E10" s="31"/>
      <c r="F10" s="30"/>
      <c r="H10" s="31"/>
      <c r="I10" s="31"/>
      <c r="W10" t="s">
        <v>17</v>
      </c>
      <c r="X10" s="36">
        <f t="shared" ca="1" si="0"/>
        <v>0.6347222222222223</v>
      </c>
      <c r="Y10" s="36">
        <f t="shared" ca="1" si="1"/>
        <v>0.8173611111111112</v>
      </c>
      <c r="Z10" s="37">
        <f t="shared" ca="1" si="2"/>
        <v>0.8173611111111112</v>
      </c>
      <c r="AA10" s="36">
        <f t="shared" ca="1" si="3"/>
        <v>0.8173611111111112</v>
      </c>
      <c r="AB10" s="37">
        <f t="shared" ca="1" si="4"/>
        <v>0.8173611111111112</v>
      </c>
    </row>
    <row r="11" spans="1:28" x14ac:dyDescent="0.25">
      <c r="A11" s="29" t="s">
        <v>14</v>
      </c>
      <c r="B11" s="39">
        <v>23.04</v>
      </c>
      <c r="C11" s="40">
        <v>0.76944444444444449</v>
      </c>
      <c r="D11" s="40">
        <v>0.15763888888888888</v>
      </c>
      <c r="E11" s="31"/>
      <c r="F11" s="30"/>
      <c r="H11" s="31"/>
      <c r="I11" s="31"/>
      <c r="W11" t="s">
        <v>21</v>
      </c>
      <c r="X11" s="36">
        <f t="shared" ca="1" si="0"/>
        <v>0.36736111111111114</v>
      </c>
      <c r="Y11" s="36">
        <f t="shared" ca="1" si="1"/>
        <v>0.62430555555555567</v>
      </c>
      <c r="Z11" s="37">
        <f t="shared" ca="1" si="2"/>
        <v>0.62430555555555567</v>
      </c>
      <c r="AA11" s="36">
        <f t="shared" ca="1" si="3"/>
        <v>0.62430555555555567</v>
      </c>
      <c r="AB11" s="37">
        <f t="shared" ca="1" si="4"/>
        <v>0.62430555555555567</v>
      </c>
    </row>
    <row r="12" spans="1:28" x14ac:dyDescent="0.25">
      <c r="A12" s="29" t="s">
        <v>20</v>
      </c>
      <c r="B12" s="39">
        <v>37.31</v>
      </c>
      <c r="C12" s="40">
        <v>0.90138888888888891</v>
      </c>
      <c r="D12" s="40">
        <v>0.16180555555555554</v>
      </c>
      <c r="E12" s="31"/>
      <c r="F12" s="30"/>
      <c r="H12" s="31"/>
      <c r="I12" s="31"/>
      <c r="W12" t="s">
        <v>13</v>
      </c>
      <c r="X12" s="36">
        <f t="shared" ca="1" si="0"/>
        <v>0.36388888888888893</v>
      </c>
      <c r="Y12" s="36">
        <f t="shared" ca="1" si="1"/>
        <v>0.54375000000000007</v>
      </c>
      <c r="Z12" s="37">
        <f t="shared" ca="1" si="2"/>
        <v>0.54375000000000007</v>
      </c>
      <c r="AA12" s="36">
        <f t="shared" ca="1" si="3"/>
        <v>0.54375000000000007</v>
      </c>
      <c r="AB12" s="37">
        <f t="shared" ca="1" si="4"/>
        <v>0.54375000000000007</v>
      </c>
    </row>
    <row r="13" spans="1:28" x14ac:dyDescent="0.25">
      <c r="A13" s="29" t="s">
        <v>17</v>
      </c>
      <c r="B13" s="39">
        <v>37.659999999999997</v>
      </c>
      <c r="C13" s="40">
        <v>0.69652777777777786</v>
      </c>
      <c r="D13" s="40">
        <v>0.10972222222222228</v>
      </c>
      <c r="E13" s="31"/>
      <c r="F13" s="30"/>
      <c r="H13" s="31"/>
      <c r="I13" s="31"/>
      <c r="W13" t="s">
        <v>10</v>
      </c>
      <c r="X13" s="36">
        <f t="shared" ca="1" si="0"/>
        <v>0.75694444444444442</v>
      </c>
      <c r="Y13" s="36">
        <f t="shared" ca="1" si="1"/>
        <v>1.1534722222222222</v>
      </c>
      <c r="Z13" s="37">
        <f t="shared" ca="1" si="2"/>
        <v>1.1534722222222222</v>
      </c>
      <c r="AA13" s="36">
        <f t="shared" ca="1" si="3"/>
        <v>0.15347222222222223</v>
      </c>
      <c r="AB13" s="37">
        <f t="shared" ca="1" si="4"/>
        <v>0.15347222222222223</v>
      </c>
    </row>
    <row r="14" spans="1:28" x14ac:dyDescent="0.25">
      <c r="A14" s="29" t="s">
        <v>21</v>
      </c>
      <c r="B14" s="39">
        <v>48.02</v>
      </c>
      <c r="C14" s="40">
        <v>0.80486111111111114</v>
      </c>
      <c r="D14" s="40">
        <v>7.4305555555555625E-2</v>
      </c>
      <c r="E14" s="31"/>
      <c r="F14" s="30"/>
      <c r="H14" s="31"/>
      <c r="I14" s="31"/>
      <c r="W14" t="s">
        <v>15</v>
      </c>
      <c r="X14" s="36">
        <f t="shared" ca="1" si="0"/>
        <v>0.53819444444444442</v>
      </c>
      <c r="Y14" s="36">
        <f t="shared" ca="1" si="1"/>
        <v>0.74444444444444446</v>
      </c>
      <c r="Z14" s="37">
        <f t="shared" ca="1" si="2"/>
        <v>0.74444444444444446</v>
      </c>
      <c r="AA14" s="36">
        <f t="shared" ca="1" si="3"/>
        <v>0.74444444444444446</v>
      </c>
      <c r="AB14" s="37">
        <f t="shared" ca="1" si="4"/>
        <v>0.74444444444444446</v>
      </c>
    </row>
    <row r="15" spans="1:28" x14ac:dyDescent="0.25">
      <c r="A15" s="29" t="s">
        <v>10</v>
      </c>
      <c r="B15" s="39">
        <v>27.81</v>
      </c>
      <c r="C15" s="40">
        <v>0.8930555555555556</v>
      </c>
      <c r="D15" s="40">
        <v>7.5694444444444509E-2</v>
      </c>
      <c r="E15" s="31"/>
      <c r="F15" s="30"/>
      <c r="H15" s="31"/>
      <c r="I15" s="31"/>
      <c r="W15" t="s">
        <v>11</v>
      </c>
      <c r="X15" s="36">
        <f t="shared" ca="1" si="0"/>
        <v>0.36736111111111114</v>
      </c>
      <c r="Y15" s="36">
        <f t="shared" ca="1" si="1"/>
        <v>0.57916666666666672</v>
      </c>
      <c r="Z15" s="37">
        <f t="shared" ca="1" si="2"/>
        <v>0.57916666666666672</v>
      </c>
      <c r="AA15" s="36">
        <f t="shared" ca="1" si="3"/>
        <v>0.57916666666666672</v>
      </c>
      <c r="AB15" s="37">
        <f t="shared" ca="1" si="4"/>
        <v>0.57916666666666672</v>
      </c>
    </row>
    <row r="16" spans="1:28" x14ac:dyDescent="0.25">
      <c r="A16" s="29" t="s">
        <v>15</v>
      </c>
      <c r="B16" s="39">
        <v>48.45</v>
      </c>
      <c r="C16" s="40">
        <v>0.79513888888888895</v>
      </c>
      <c r="D16" s="40">
        <v>8.9583333333333334E-2</v>
      </c>
      <c r="E16" s="31"/>
      <c r="F16" s="30"/>
      <c r="H16" s="31"/>
      <c r="I16" s="31"/>
      <c r="W16" t="s">
        <v>7</v>
      </c>
      <c r="X16" s="36">
        <f t="shared" ca="1" si="0"/>
        <v>0.54722222222222228</v>
      </c>
      <c r="Y16" s="36">
        <f t="shared" ca="1" si="1"/>
        <v>0.86041666666666672</v>
      </c>
      <c r="Z16" s="37">
        <f t="shared" ca="1" si="2"/>
        <v>0.86041666666666672</v>
      </c>
      <c r="AA16" s="36">
        <f t="shared" ca="1" si="3"/>
        <v>0.86041666666666672</v>
      </c>
      <c r="AB16" s="37">
        <f t="shared" ca="1" si="4"/>
        <v>0.86041666666666672</v>
      </c>
    </row>
    <row r="17" spans="1:28" x14ac:dyDescent="0.25">
      <c r="A17" s="29" t="s">
        <v>11</v>
      </c>
      <c r="B17" s="39">
        <v>26.08</v>
      </c>
      <c r="C17" s="40">
        <v>0.90138888888888891</v>
      </c>
      <c r="D17" s="40">
        <v>0.11388888888888893</v>
      </c>
      <c r="E17" s="31"/>
      <c r="F17" s="30"/>
      <c r="H17" s="31"/>
      <c r="I17" s="31"/>
      <c r="W17" t="s">
        <v>18</v>
      </c>
      <c r="X17" s="36">
        <f t="shared" ca="1" si="0"/>
        <v>0.62847222222222221</v>
      </c>
      <c r="Y17" s="36">
        <f t="shared" ca="1" si="1"/>
        <v>0.88472222222222219</v>
      </c>
      <c r="Z17" s="37">
        <f t="shared" ca="1" si="2"/>
        <v>0.88472222222222219</v>
      </c>
      <c r="AA17" s="36">
        <f t="shared" ca="1" si="3"/>
        <v>0.88472222222222219</v>
      </c>
      <c r="AB17" s="37">
        <f t="shared" ca="1" si="4"/>
        <v>0.88472222222222219</v>
      </c>
    </row>
    <row r="18" spans="1:28" x14ac:dyDescent="0.25">
      <c r="A18" s="29" t="s">
        <v>7</v>
      </c>
      <c r="B18" s="39">
        <v>22.12</v>
      </c>
      <c r="C18" s="40">
        <v>0.70208333333333339</v>
      </c>
      <c r="D18" s="40">
        <v>0.87083333333333335</v>
      </c>
      <c r="E18" s="31"/>
      <c r="F18" s="30"/>
      <c r="H18" s="31"/>
      <c r="I18" s="31"/>
    </row>
    <row r="20" spans="1:28" x14ac:dyDescent="0.25">
      <c r="E20" s="35" t="str">
        <f>"Formula in cell "&amp;ADDRESS(ROW(E4),COLUMN(E4),4)&amp;":"</f>
        <v>Formula in cell E4:</v>
      </c>
      <c r="F20" s="35" t="str">
        <f t="shared" ref="F20:I20" si="5">"Formula in cell "&amp;ADDRESS(ROW(F4),COLUMN(F4),4)&amp;":"</f>
        <v>Formula in cell F4:</v>
      </c>
      <c r="H20" s="35" t="str">
        <f t="shared" si="5"/>
        <v>Formula in cell H4:</v>
      </c>
      <c r="I20" s="35" t="str">
        <f t="shared" si="5"/>
        <v>Formula in cell I4:</v>
      </c>
    </row>
    <row r="21" spans="1:28" x14ac:dyDescent="0.25">
      <c r="E21" s="29" t="str">
        <f ca="1">IF(_xlfn.ISFORMULA(E4),_xlfn.FORMULATEXT(E4),"")</f>
        <v/>
      </c>
      <c r="F21" s="29" t="str">
        <f t="shared" ref="F21:I21" ca="1" si="6">IF(_xlfn.ISFORMULA(F4),_xlfn.FORMULATEXT(F4),"")</f>
        <v/>
      </c>
      <c r="H21" s="29" t="str">
        <f t="shared" ca="1" si="6"/>
        <v/>
      </c>
      <c r="I21" s="29" t="str">
        <f t="shared" ca="1" si="6"/>
        <v/>
      </c>
    </row>
    <row r="23" spans="1:28" x14ac:dyDescent="0.25">
      <c r="E23" s="34" t="s">
        <v>1</v>
      </c>
      <c r="F23" s="30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883E7E-C86C-4D3D-A8FD-7CF9733AEBDE}">
  <sheetPr>
    <tabColor rgb="FFFF0000"/>
  </sheetPr>
  <dimension ref="A1:AB23"/>
  <sheetViews>
    <sheetView zoomScale="145" zoomScaleNormal="145" workbookViewId="0">
      <selection activeCell="J25" sqref="J25"/>
    </sheetView>
  </sheetViews>
  <sheetFormatPr defaultRowHeight="15" x14ac:dyDescent="0.25"/>
  <cols>
    <col min="1" max="1" width="18" bestFit="1" customWidth="1"/>
    <col min="2" max="2" width="15" customWidth="1"/>
    <col min="3" max="3" width="11.7109375" bestFit="1" customWidth="1"/>
    <col min="4" max="4" width="12.42578125" customWidth="1"/>
    <col min="5" max="5" width="17.7109375" bestFit="1" customWidth="1"/>
    <col min="6" max="6" width="17.5703125" bestFit="1" customWidth="1"/>
    <col min="7" max="7" width="2.7109375" customWidth="1"/>
    <col min="8" max="8" width="27" bestFit="1" customWidth="1"/>
    <col min="9" max="9" width="19.42578125" bestFit="1" customWidth="1"/>
    <col min="23" max="23" width="18.5703125" bestFit="1" customWidth="1"/>
    <col min="24" max="25" width="11.7109375" bestFit="1" customWidth="1"/>
    <col min="26" max="26" width="12.7109375" bestFit="1" customWidth="1"/>
    <col min="27" max="27" width="11.7109375" bestFit="1" customWidth="1"/>
    <col min="28" max="28" width="12.7109375" bestFit="1" customWidth="1"/>
  </cols>
  <sheetData>
    <row r="1" spans="1:28" ht="23.25" x14ac:dyDescent="0.35">
      <c r="A1" s="54" t="s">
        <v>103</v>
      </c>
      <c r="B1" s="55"/>
      <c r="C1" s="55"/>
      <c r="D1" s="55"/>
      <c r="E1" s="55"/>
      <c r="F1" s="56"/>
    </row>
    <row r="2" spans="1:28" x14ac:dyDescent="0.25">
      <c r="W2" s="38" t="s">
        <v>2</v>
      </c>
      <c r="X2" s="38" t="s">
        <v>5</v>
      </c>
      <c r="Y2" s="38" t="s">
        <v>6</v>
      </c>
      <c r="Z2" s="38" t="s">
        <v>22</v>
      </c>
      <c r="AA2" s="38" t="s">
        <v>23</v>
      </c>
      <c r="AB2" s="38" t="s">
        <v>24</v>
      </c>
    </row>
    <row r="3" spans="1:28" x14ac:dyDescent="0.25">
      <c r="A3" s="34" t="s">
        <v>2</v>
      </c>
      <c r="B3" s="34" t="s">
        <v>25</v>
      </c>
      <c r="C3" s="34" t="s">
        <v>5</v>
      </c>
      <c r="D3" s="34" t="s">
        <v>6</v>
      </c>
      <c r="E3" s="34" t="s">
        <v>3</v>
      </c>
      <c r="F3" s="34" t="s">
        <v>54</v>
      </c>
      <c r="H3" s="34" t="s">
        <v>3</v>
      </c>
      <c r="I3" s="34" t="s">
        <v>3</v>
      </c>
      <c r="W3" t="s">
        <v>19</v>
      </c>
      <c r="X3" s="36">
        <f t="shared" ref="X3:X17" ca="1" si="0">MROUND(RANDBETWEEN(800,2200)/2400,1/(24*60))</f>
        <v>0.90972222222222221</v>
      </c>
      <c r="Y3" s="36">
        <f t="shared" ref="Y3:Y17" ca="1" si="1">X3+MROUND(RANDBETWEEN(400,1000)/2400,1/(24*60))</f>
        <v>1.1791666666666667</v>
      </c>
      <c r="Z3" s="37">
        <f t="shared" ref="Z3:Z17" ca="1" si="2">Y3</f>
        <v>1.1791666666666667</v>
      </c>
      <c r="AA3" s="36">
        <f t="shared" ref="AA3:AA17" ca="1" si="3">MOD(Y3,1)</f>
        <v>0.1791666666666667</v>
      </c>
      <c r="AB3" s="37">
        <f t="shared" ref="AB3:AB17" ca="1" si="4">AA3</f>
        <v>0.1791666666666667</v>
      </c>
    </row>
    <row r="4" spans="1:28" x14ac:dyDescent="0.25">
      <c r="A4" s="29" t="s">
        <v>26</v>
      </c>
      <c r="B4" s="39">
        <v>51.75</v>
      </c>
      <c r="C4" s="40">
        <v>0.54166666666666663</v>
      </c>
      <c r="D4" s="40">
        <v>0.83333333333333337</v>
      </c>
      <c r="E4" s="31">
        <f>MOD(D4-C4,1)*24</f>
        <v>7.0000000000000018</v>
      </c>
      <c r="F4" s="30">
        <f>ROUND(E4*B4,2)</f>
        <v>362.25</v>
      </c>
      <c r="H4" s="31">
        <f>IF(D4&lt;C4,D4-C4+1,D4-C4)*24</f>
        <v>7.0000000000000018</v>
      </c>
      <c r="I4" s="31">
        <f>(D4-C4+(D4&lt;C4))*24</f>
        <v>7.0000000000000018</v>
      </c>
      <c r="K4" t="b">
        <f t="shared" ref="K4:K18" si="5">AND(E4=H4,H4=I4)</f>
        <v>1</v>
      </c>
      <c r="W4" t="s">
        <v>16</v>
      </c>
      <c r="X4" s="36">
        <f t="shared" ca="1" si="0"/>
        <v>0.66041666666666665</v>
      </c>
      <c r="Y4" s="36">
        <f t="shared" ca="1" si="1"/>
        <v>0.84097222222222223</v>
      </c>
      <c r="Z4" s="37">
        <f t="shared" ca="1" si="2"/>
        <v>0.84097222222222223</v>
      </c>
      <c r="AA4" s="36">
        <f t="shared" ca="1" si="3"/>
        <v>0.84097222222222223</v>
      </c>
      <c r="AB4" s="37">
        <f t="shared" ca="1" si="4"/>
        <v>0.84097222222222223</v>
      </c>
    </row>
    <row r="5" spans="1:28" x14ac:dyDescent="0.25">
      <c r="A5" s="29" t="s">
        <v>19</v>
      </c>
      <c r="B5" s="39">
        <v>35.299999999999997</v>
      </c>
      <c r="C5" s="40">
        <v>0.79166666666666663</v>
      </c>
      <c r="D5" s="40">
        <v>0.125</v>
      </c>
      <c r="E5" s="31">
        <f t="shared" ref="E5:E18" si="6">MOD(D5-C5,1)*24</f>
        <v>8</v>
      </c>
      <c r="F5" s="30">
        <f t="shared" ref="F5:F18" si="7">ROUND(E5*B5,2)</f>
        <v>282.39999999999998</v>
      </c>
      <c r="H5" s="31">
        <f t="shared" ref="H5:H18" si="8">IF(D5&lt;C5,D5-C5+1,D5-C5)*24</f>
        <v>8</v>
      </c>
      <c r="I5" s="31">
        <f t="shared" ref="I5:I18" si="9">(D5-C5+(D5&lt;C5))*24</f>
        <v>8</v>
      </c>
      <c r="K5" t="b">
        <f t="shared" si="5"/>
        <v>1</v>
      </c>
      <c r="W5" t="s">
        <v>12</v>
      </c>
      <c r="X5" s="36">
        <f t="shared" ca="1" si="0"/>
        <v>0.55902777777777779</v>
      </c>
      <c r="Y5" s="36">
        <f t="shared" ca="1" si="1"/>
        <v>0.91180555555555554</v>
      </c>
      <c r="Z5" s="37">
        <f t="shared" ca="1" si="2"/>
        <v>0.91180555555555554</v>
      </c>
      <c r="AA5" s="36">
        <f t="shared" ca="1" si="3"/>
        <v>0.91180555555555554</v>
      </c>
      <c r="AB5" s="37">
        <f t="shared" ca="1" si="4"/>
        <v>0.91180555555555554</v>
      </c>
    </row>
    <row r="6" spans="1:28" x14ac:dyDescent="0.25">
      <c r="A6" s="29" t="s">
        <v>27</v>
      </c>
      <c r="B6" s="39">
        <v>42.56</v>
      </c>
      <c r="C6" s="40">
        <v>0.41736111111111113</v>
      </c>
      <c r="D6" s="40">
        <v>0.65763888888888888</v>
      </c>
      <c r="E6" s="31">
        <f t="shared" si="6"/>
        <v>5.7666666666666657</v>
      </c>
      <c r="F6" s="30">
        <f t="shared" si="7"/>
        <v>245.43</v>
      </c>
      <c r="H6" s="31">
        <f t="shared" si="8"/>
        <v>5.7666666666666657</v>
      </c>
      <c r="I6" s="31">
        <f t="shared" si="9"/>
        <v>5.7666666666666657</v>
      </c>
      <c r="K6" t="b">
        <f t="shared" si="5"/>
        <v>1</v>
      </c>
      <c r="W6" t="s">
        <v>8</v>
      </c>
      <c r="X6" s="36">
        <f t="shared" ca="1" si="0"/>
        <v>0.62013888888888891</v>
      </c>
      <c r="Y6" s="36">
        <f t="shared" ca="1" si="1"/>
        <v>0.80069444444444449</v>
      </c>
      <c r="Z6" s="37">
        <f t="shared" ca="1" si="2"/>
        <v>0.80069444444444449</v>
      </c>
      <c r="AA6" s="36">
        <f t="shared" ca="1" si="3"/>
        <v>0.80069444444444449</v>
      </c>
      <c r="AB6" s="37">
        <f t="shared" ca="1" si="4"/>
        <v>0.80069444444444449</v>
      </c>
    </row>
    <row r="7" spans="1:28" x14ac:dyDescent="0.25">
      <c r="A7" s="29" t="s">
        <v>16</v>
      </c>
      <c r="B7" s="39">
        <v>33.950000000000003</v>
      </c>
      <c r="C7" s="40">
        <v>0.64236111111111116</v>
      </c>
      <c r="D7" s="40">
        <v>0.98819444444444449</v>
      </c>
      <c r="E7" s="31">
        <f t="shared" si="6"/>
        <v>8.3000000000000007</v>
      </c>
      <c r="F7" s="30">
        <f t="shared" si="7"/>
        <v>281.79000000000002</v>
      </c>
      <c r="H7" s="31">
        <f t="shared" si="8"/>
        <v>8.3000000000000007</v>
      </c>
      <c r="I7" s="31">
        <f t="shared" si="9"/>
        <v>8.3000000000000007</v>
      </c>
      <c r="K7" t="b">
        <f t="shared" si="5"/>
        <v>1</v>
      </c>
      <c r="W7" t="s">
        <v>9</v>
      </c>
      <c r="X7" s="36">
        <f t="shared" ca="1" si="0"/>
        <v>0.74097222222222225</v>
      </c>
      <c r="Y7" s="36">
        <f t="shared" ca="1" si="1"/>
        <v>0.95347222222222228</v>
      </c>
      <c r="Z7" s="37">
        <f t="shared" ca="1" si="2"/>
        <v>0.95347222222222228</v>
      </c>
      <c r="AA7" s="36">
        <f t="shared" ca="1" si="3"/>
        <v>0.95347222222222228</v>
      </c>
      <c r="AB7" s="37">
        <f t="shared" ca="1" si="4"/>
        <v>0.95347222222222228</v>
      </c>
    </row>
    <row r="8" spans="1:28" x14ac:dyDescent="0.25">
      <c r="A8" s="29" t="s">
        <v>12</v>
      </c>
      <c r="B8" s="39">
        <v>42.84</v>
      </c>
      <c r="C8" s="40">
        <v>0.47500000000000003</v>
      </c>
      <c r="D8" s="40">
        <v>0.65555555555555556</v>
      </c>
      <c r="E8" s="31">
        <f t="shared" si="6"/>
        <v>4.3333333333333321</v>
      </c>
      <c r="F8" s="30">
        <f t="shared" si="7"/>
        <v>185.64</v>
      </c>
      <c r="H8" s="31">
        <f t="shared" si="8"/>
        <v>4.3333333333333321</v>
      </c>
      <c r="I8" s="31">
        <f t="shared" si="9"/>
        <v>4.3333333333333321</v>
      </c>
      <c r="K8" t="b">
        <f t="shared" si="5"/>
        <v>1</v>
      </c>
      <c r="W8" t="s">
        <v>14</v>
      </c>
      <c r="X8" s="36">
        <f t="shared" ca="1" si="0"/>
        <v>0.40694444444444444</v>
      </c>
      <c r="Y8" s="36">
        <f t="shared" ca="1" si="1"/>
        <v>0.76180555555555562</v>
      </c>
      <c r="Z8" s="37">
        <f t="shared" ca="1" si="2"/>
        <v>0.76180555555555562</v>
      </c>
      <c r="AA8" s="36">
        <f t="shared" ca="1" si="3"/>
        <v>0.76180555555555562</v>
      </c>
      <c r="AB8" s="37">
        <f t="shared" ca="1" si="4"/>
        <v>0.76180555555555562</v>
      </c>
    </row>
    <row r="9" spans="1:28" x14ac:dyDescent="0.25">
      <c r="A9" s="29" t="s">
        <v>8</v>
      </c>
      <c r="B9" s="39">
        <v>22.46</v>
      </c>
      <c r="C9" s="40">
        <v>0.62083333333333335</v>
      </c>
      <c r="D9" s="40">
        <v>0.82361111111111107</v>
      </c>
      <c r="E9" s="31">
        <f t="shared" si="6"/>
        <v>4.8666666666666654</v>
      </c>
      <c r="F9" s="30">
        <f t="shared" si="7"/>
        <v>109.31</v>
      </c>
      <c r="H9" s="31">
        <f t="shared" si="8"/>
        <v>4.8666666666666654</v>
      </c>
      <c r="I9" s="31">
        <f t="shared" si="9"/>
        <v>4.8666666666666654</v>
      </c>
      <c r="K9" t="b">
        <f t="shared" si="5"/>
        <v>1</v>
      </c>
      <c r="W9" t="s">
        <v>20</v>
      </c>
      <c r="X9" s="36">
        <f t="shared" ca="1" si="0"/>
        <v>0.65138888888888891</v>
      </c>
      <c r="Y9" s="36">
        <f t="shared" ca="1" si="1"/>
        <v>0.90208333333333335</v>
      </c>
      <c r="Z9" s="37">
        <f t="shared" ca="1" si="2"/>
        <v>0.90208333333333335</v>
      </c>
      <c r="AA9" s="36">
        <f t="shared" ca="1" si="3"/>
        <v>0.90208333333333335</v>
      </c>
      <c r="AB9" s="37">
        <f t="shared" ca="1" si="4"/>
        <v>0.90208333333333335</v>
      </c>
    </row>
    <row r="10" spans="1:28" x14ac:dyDescent="0.25">
      <c r="A10" s="29" t="s">
        <v>9</v>
      </c>
      <c r="B10" s="39">
        <v>51.01</v>
      </c>
      <c r="C10" s="40">
        <v>0.89722222222222225</v>
      </c>
      <c r="D10" s="40">
        <v>0.15416666666666667</v>
      </c>
      <c r="E10" s="31">
        <f t="shared" si="6"/>
        <v>6.1666666666666661</v>
      </c>
      <c r="F10" s="30">
        <f t="shared" si="7"/>
        <v>314.56</v>
      </c>
      <c r="H10" s="31">
        <f t="shared" si="8"/>
        <v>6.1666666666666661</v>
      </c>
      <c r="I10" s="31">
        <f t="shared" si="9"/>
        <v>6.1666666666666661</v>
      </c>
      <c r="K10" t="b">
        <f t="shared" si="5"/>
        <v>1</v>
      </c>
      <c r="W10" t="s">
        <v>17</v>
      </c>
      <c r="X10" s="36">
        <f t="shared" ca="1" si="0"/>
        <v>0.83125000000000004</v>
      </c>
      <c r="Y10" s="36">
        <f t="shared" ca="1" si="1"/>
        <v>1.1347222222222224</v>
      </c>
      <c r="Z10" s="37">
        <f t="shared" ca="1" si="2"/>
        <v>1.1347222222222224</v>
      </c>
      <c r="AA10" s="36">
        <f t="shared" ca="1" si="3"/>
        <v>0.13472222222222241</v>
      </c>
      <c r="AB10" s="37">
        <f t="shared" ca="1" si="4"/>
        <v>0.13472222222222241</v>
      </c>
    </row>
    <row r="11" spans="1:28" x14ac:dyDescent="0.25">
      <c r="A11" s="29" t="s">
        <v>14</v>
      </c>
      <c r="B11" s="39">
        <v>23.04</v>
      </c>
      <c r="C11" s="40">
        <v>0.76944444444444449</v>
      </c>
      <c r="D11" s="40">
        <v>0.15763888888888888</v>
      </c>
      <c r="E11" s="31">
        <f t="shared" si="6"/>
        <v>9.3166666666666664</v>
      </c>
      <c r="F11" s="30">
        <f t="shared" si="7"/>
        <v>214.66</v>
      </c>
      <c r="H11" s="31">
        <f t="shared" si="8"/>
        <v>9.3166666666666664</v>
      </c>
      <c r="I11" s="31">
        <f t="shared" si="9"/>
        <v>9.3166666666666664</v>
      </c>
      <c r="K11" t="b">
        <f t="shared" si="5"/>
        <v>1</v>
      </c>
      <c r="W11" t="s">
        <v>21</v>
      </c>
      <c r="X11" s="36">
        <f t="shared" ca="1" si="0"/>
        <v>0.76180555555555562</v>
      </c>
      <c r="Y11" s="36">
        <f t="shared" ca="1" si="1"/>
        <v>0.96458333333333335</v>
      </c>
      <c r="Z11" s="37">
        <f t="shared" ca="1" si="2"/>
        <v>0.96458333333333335</v>
      </c>
      <c r="AA11" s="36">
        <f t="shared" ca="1" si="3"/>
        <v>0.96458333333333335</v>
      </c>
      <c r="AB11" s="37">
        <f t="shared" ca="1" si="4"/>
        <v>0.96458333333333335</v>
      </c>
    </row>
    <row r="12" spans="1:28" x14ac:dyDescent="0.25">
      <c r="A12" s="29" t="s">
        <v>20</v>
      </c>
      <c r="B12" s="39">
        <v>37.31</v>
      </c>
      <c r="C12" s="40">
        <v>0.90138888888888891</v>
      </c>
      <c r="D12" s="40">
        <v>0.16180555555555554</v>
      </c>
      <c r="E12" s="31">
        <f t="shared" si="6"/>
        <v>6.2499999999999991</v>
      </c>
      <c r="F12" s="30">
        <f t="shared" si="7"/>
        <v>233.19</v>
      </c>
      <c r="H12" s="31">
        <f t="shared" si="8"/>
        <v>6.2499999999999991</v>
      </c>
      <c r="I12" s="31">
        <f t="shared" si="9"/>
        <v>6.2499999999999991</v>
      </c>
      <c r="K12" t="b">
        <f t="shared" si="5"/>
        <v>1</v>
      </c>
      <c r="W12" t="s">
        <v>13</v>
      </c>
      <c r="X12" s="36">
        <f t="shared" ca="1" si="0"/>
        <v>0.65277777777777779</v>
      </c>
      <c r="Y12" s="36">
        <f t="shared" ca="1" si="1"/>
        <v>0.97500000000000009</v>
      </c>
      <c r="Z12" s="37">
        <f t="shared" ca="1" si="2"/>
        <v>0.97500000000000009</v>
      </c>
      <c r="AA12" s="36">
        <f t="shared" ca="1" si="3"/>
        <v>0.97500000000000009</v>
      </c>
      <c r="AB12" s="37">
        <f t="shared" ca="1" si="4"/>
        <v>0.97500000000000009</v>
      </c>
    </row>
    <row r="13" spans="1:28" x14ac:dyDescent="0.25">
      <c r="A13" s="29" t="s">
        <v>17</v>
      </c>
      <c r="B13" s="39">
        <v>37.659999999999997</v>
      </c>
      <c r="C13" s="40">
        <v>0.69652777777777786</v>
      </c>
      <c r="D13" s="40">
        <v>0.10972222222222228</v>
      </c>
      <c r="E13" s="31">
        <f t="shared" si="6"/>
        <v>9.9166666666666661</v>
      </c>
      <c r="F13" s="30">
        <f t="shared" si="7"/>
        <v>373.46</v>
      </c>
      <c r="H13" s="31">
        <f t="shared" si="8"/>
        <v>9.9166666666666661</v>
      </c>
      <c r="I13" s="31">
        <f t="shared" si="9"/>
        <v>9.9166666666666661</v>
      </c>
      <c r="K13" t="b">
        <f t="shared" si="5"/>
        <v>1</v>
      </c>
      <c r="W13" t="s">
        <v>10</v>
      </c>
      <c r="X13" s="36">
        <f t="shared" ca="1" si="0"/>
        <v>0.87013888888888891</v>
      </c>
      <c r="Y13" s="36">
        <f t="shared" ca="1" si="1"/>
        <v>1.2791666666666668</v>
      </c>
      <c r="Z13" s="37">
        <f t="shared" ca="1" si="2"/>
        <v>1.2791666666666668</v>
      </c>
      <c r="AA13" s="36">
        <f t="shared" ca="1" si="3"/>
        <v>0.27916666666666679</v>
      </c>
      <c r="AB13" s="37">
        <f t="shared" ca="1" si="4"/>
        <v>0.27916666666666679</v>
      </c>
    </row>
    <row r="14" spans="1:28" x14ac:dyDescent="0.25">
      <c r="A14" s="29" t="s">
        <v>21</v>
      </c>
      <c r="B14" s="39">
        <v>48.02</v>
      </c>
      <c r="C14" s="40">
        <v>0.80486111111111114</v>
      </c>
      <c r="D14" s="40">
        <v>7.4305555555555625E-2</v>
      </c>
      <c r="E14" s="31">
        <f t="shared" si="6"/>
        <v>6.4666666666666677</v>
      </c>
      <c r="F14" s="30">
        <f t="shared" si="7"/>
        <v>310.52999999999997</v>
      </c>
      <c r="H14" s="31">
        <f t="shared" si="8"/>
        <v>6.4666666666666677</v>
      </c>
      <c r="I14" s="31">
        <f t="shared" si="9"/>
        <v>6.4666666666666677</v>
      </c>
      <c r="K14" t="b">
        <f t="shared" si="5"/>
        <v>1</v>
      </c>
      <c r="W14" t="s">
        <v>15</v>
      </c>
      <c r="X14" s="36">
        <f t="shared" ca="1" si="0"/>
        <v>0.64652777777777781</v>
      </c>
      <c r="Y14" s="36">
        <f t="shared" ca="1" si="1"/>
        <v>1.0159722222222223</v>
      </c>
      <c r="Z14" s="37">
        <f t="shared" ca="1" si="2"/>
        <v>1.0159722222222223</v>
      </c>
      <c r="AA14" s="36">
        <f t="shared" ca="1" si="3"/>
        <v>1.5972222222222276E-2</v>
      </c>
      <c r="AB14" s="37">
        <f t="shared" ca="1" si="4"/>
        <v>1.5972222222222276E-2</v>
      </c>
    </row>
    <row r="15" spans="1:28" x14ac:dyDescent="0.25">
      <c r="A15" s="29" t="s">
        <v>10</v>
      </c>
      <c r="B15" s="39">
        <v>27.81</v>
      </c>
      <c r="C15" s="40">
        <v>0.8930555555555556</v>
      </c>
      <c r="D15" s="40">
        <v>7.5694444444444509E-2</v>
      </c>
      <c r="E15" s="31">
        <f t="shared" si="6"/>
        <v>4.3833333333333337</v>
      </c>
      <c r="F15" s="30">
        <f t="shared" si="7"/>
        <v>121.9</v>
      </c>
      <c r="H15" s="31">
        <f t="shared" si="8"/>
        <v>4.3833333333333337</v>
      </c>
      <c r="I15" s="31">
        <f t="shared" si="9"/>
        <v>4.3833333333333337</v>
      </c>
      <c r="K15" t="b">
        <f t="shared" si="5"/>
        <v>1</v>
      </c>
      <c r="W15" t="s">
        <v>11</v>
      </c>
      <c r="X15" s="36">
        <f t="shared" ca="1" si="0"/>
        <v>0.76250000000000007</v>
      </c>
      <c r="Y15" s="36">
        <f t="shared" ca="1" si="1"/>
        <v>1.0618055555555557</v>
      </c>
      <c r="Z15" s="37">
        <f t="shared" ca="1" si="2"/>
        <v>1.0618055555555557</v>
      </c>
      <c r="AA15" s="36">
        <f t="shared" ca="1" si="3"/>
        <v>6.1805555555555669E-2</v>
      </c>
      <c r="AB15" s="37">
        <f t="shared" ca="1" si="4"/>
        <v>6.1805555555555669E-2</v>
      </c>
    </row>
    <row r="16" spans="1:28" x14ac:dyDescent="0.25">
      <c r="A16" s="29" t="s">
        <v>15</v>
      </c>
      <c r="B16" s="39">
        <v>48.45</v>
      </c>
      <c r="C16" s="40">
        <v>0.79513888888888895</v>
      </c>
      <c r="D16" s="40">
        <v>8.9583333333333334E-2</v>
      </c>
      <c r="E16" s="31">
        <f t="shared" si="6"/>
        <v>7.0666666666666655</v>
      </c>
      <c r="F16" s="30">
        <f t="shared" si="7"/>
        <v>342.38</v>
      </c>
      <c r="H16" s="31">
        <f t="shared" si="8"/>
        <v>7.0666666666666655</v>
      </c>
      <c r="I16" s="31">
        <f t="shared" si="9"/>
        <v>7.0666666666666655</v>
      </c>
      <c r="K16" t="b">
        <f t="shared" si="5"/>
        <v>1</v>
      </c>
      <c r="W16" t="s">
        <v>7</v>
      </c>
      <c r="X16" s="36">
        <f t="shared" ca="1" si="0"/>
        <v>0.51527777777777783</v>
      </c>
      <c r="Y16" s="36">
        <f t="shared" ca="1" si="1"/>
        <v>0.71805555555555567</v>
      </c>
      <c r="Z16" s="37">
        <f t="shared" ca="1" si="2"/>
        <v>0.71805555555555567</v>
      </c>
      <c r="AA16" s="36">
        <f t="shared" ca="1" si="3"/>
        <v>0.71805555555555567</v>
      </c>
      <c r="AB16" s="37">
        <f t="shared" ca="1" si="4"/>
        <v>0.71805555555555567</v>
      </c>
    </row>
    <row r="17" spans="1:28" x14ac:dyDescent="0.25">
      <c r="A17" s="29" t="s">
        <v>11</v>
      </c>
      <c r="B17" s="39">
        <v>26.08</v>
      </c>
      <c r="C17" s="40">
        <v>0.90138888888888891</v>
      </c>
      <c r="D17" s="40">
        <v>0.11388888888888893</v>
      </c>
      <c r="E17" s="31">
        <f t="shared" si="6"/>
        <v>5.1000000000000005</v>
      </c>
      <c r="F17" s="30">
        <f t="shared" si="7"/>
        <v>133.01</v>
      </c>
      <c r="H17" s="31">
        <f t="shared" si="8"/>
        <v>5.1000000000000005</v>
      </c>
      <c r="I17" s="31">
        <f t="shared" si="9"/>
        <v>5.1000000000000005</v>
      </c>
      <c r="K17" t="b">
        <f t="shared" si="5"/>
        <v>1</v>
      </c>
      <c r="W17" t="s">
        <v>18</v>
      </c>
      <c r="X17" s="36">
        <f t="shared" ca="1" si="0"/>
        <v>0.46527777777777779</v>
      </c>
      <c r="Y17" s="36">
        <f t="shared" ca="1" si="1"/>
        <v>0.66666666666666674</v>
      </c>
      <c r="Z17" s="37">
        <f t="shared" ca="1" si="2"/>
        <v>0.66666666666666674</v>
      </c>
      <c r="AA17" s="36">
        <f t="shared" ca="1" si="3"/>
        <v>0.66666666666666674</v>
      </c>
      <c r="AB17" s="37">
        <f t="shared" ca="1" si="4"/>
        <v>0.66666666666666674</v>
      </c>
    </row>
    <row r="18" spans="1:28" x14ac:dyDescent="0.25">
      <c r="A18" s="29" t="s">
        <v>7</v>
      </c>
      <c r="B18" s="39">
        <v>22.12</v>
      </c>
      <c r="C18" s="40">
        <v>0.70208333333333339</v>
      </c>
      <c r="D18" s="40">
        <v>0.87083333333333335</v>
      </c>
      <c r="E18" s="31">
        <f t="shared" si="6"/>
        <v>4.0499999999999989</v>
      </c>
      <c r="F18" s="30">
        <f t="shared" si="7"/>
        <v>89.59</v>
      </c>
      <c r="H18" s="31">
        <f t="shared" si="8"/>
        <v>4.0499999999999989</v>
      </c>
      <c r="I18" s="31">
        <f t="shared" si="9"/>
        <v>4.0499999999999989</v>
      </c>
      <c r="K18" t="b">
        <f t="shared" si="5"/>
        <v>1</v>
      </c>
    </row>
    <row r="20" spans="1:28" x14ac:dyDescent="0.25">
      <c r="E20" s="35" t="str">
        <f>"Formula in cell "&amp;ADDRESS(ROW(E4),COLUMN(E4),4)&amp;":"</f>
        <v>Formula in cell E4:</v>
      </c>
      <c r="F20" s="35" t="str">
        <f t="shared" ref="F20:I20" si="10">"Formula in cell "&amp;ADDRESS(ROW(F4),COLUMN(F4),4)&amp;":"</f>
        <v>Formula in cell F4:</v>
      </c>
      <c r="H20" s="35" t="str">
        <f t="shared" si="10"/>
        <v>Formula in cell H4:</v>
      </c>
      <c r="I20" s="35" t="str">
        <f t="shared" si="10"/>
        <v>Formula in cell I4:</v>
      </c>
    </row>
    <row r="21" spans="1:28" x14ac:dyDescent="0.25">
      <c r="E21" s="29" t="str">
        <f ca="1">IF(_xlfn.ISFORMULA(E4),_xlfn.FORMULATEXT(E4),"")</f>
        <v>=MOD(D4-C4,1)*24</v>
      </c>
      <c r="F21" s="29" t="str">
        <f t="shared" ref="F21:I21" ca="1" si="11">IF(_xlfn.ISFORMULA(F4),_xlfn.FORMULATEXT(F4),"")</f>
        <v>=ROUND(E4*B4,2)</v>
      </c>
      <c r="H21" s="29" t="str">
        <f t="shared" ca="1" si="11"/>
        <v>=IF(D4&lt;C4,D4-C4+1,D4-C4)*24</v>
      </c>
      <c r="I21" s="29" t="str">
        <f t="shared" ca="1" si="11"/>
        <v>=(D4-C4+(D4&lt;C4))*24</v>
      </c>
    </row>
    <row r="23" spans="1:28" x14ac:dyDescent="0.25">
      <c r="E23" s="34" t="s">
        <v>1</v>
      </c>
      <c r="F23" s="30">
        <f>SUM(F4:F18)</f>
        <v>3600.0999999999995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189B6B-15F5-480E-9494-251227794E4E}">
  <sheetPr>
    <tabColor theme="1"/>
  </sheetPr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A643AE-CE7B-4078-B401-B7AA97153327}">
  <sheetPr>
    <tabColor rgb="FF0000FF"/>
  </sheetPr>
  <dimension ref="A1:F31"/>
  <sheetViews>
    <sheetView zoomScale="145" zoomScaleNormal="145" workbookViewId="0">
      <selection activeCell="E4" sqref="E4"/>
    </sheetView>
  </sheetViews>
  <sheetFormatPr defaultRowHeight="15" x14ac:dyDescent="0.25"/>
  <cols>
    <col min="1" max="1" width="18" bestFit="1" customWidth="1"/>
    <col min="2" max="2" width="15" customWidth="1"/>
    <col min="3" max="3" width="11.7109375" bestFit="1" customWidth="1"/>
    <col min="4" max="4" width="12.42578125" customWidth="1"/>
    <col min="5" max="5" width="17.7109375" bestFit="1" customWidth="1"/>
    <col min="6" max="6" width="17.5703125" bestFit="1" customWidth="1"/>
  </cols>
  <sheetData>
    <row r="1" spans="1:6" ht="23.25" x14ac:dyDescent="0.35">
      <c r="A1" s="57" t="s">
        <v>86</v>
      </c>
      <c r="B1" s="58"/>
      <c r="C1" s="58"/>
      <c r="D1" s="58"/>
      <c r="E1" s="58"/>
      <c r="F1" s="59"/>
    </row>
    <row r="3" spans="1:6" x14ac:dyDescent="0.25">
      <c r="A3" s="34" t="s">
        <v>2</v>
      </c>
      <c r="B3" s="34" t="s">
        <v>25</v>
      </c>
      <c r="C3" s="34" t="s">
        <v>5</v>
      </c>
      <c r="D3" s="34" t="s">
        <v>6</v>
      </c>
      <c r="E3" s="34" t="s">
        <v>3</v>
      </c>
      <c r="F3" s="34" t="s">
        <v>54</v>
      </c>
    </row>
    <row r="4" spans="1:6" x14ac:dyDescent="0.25">
      <c r="A4" s="29" t="s">
        <v>61</v>
      </c>
      <c r="B4" s="39">
        <v>49.31</v>
      </c>
      <c r="C4" s="32">
        <v>0.55277777777777781</v>
      </c>
      <c r="D4" s="32">
        <v>0.88750000000000007</v>
      </c>
      <c r="E4" s="31"/>
      <c r="F4" s="31"/>
    </row>
    <row r="5" spans="1:6" x14ac:dyDescent="0.25">
      <c r="A5" s="29" t="s">
        <v>62</v>
      </c>
      <c r="B5" s="39">
        <v>52.22</v>
      </c>
      <c r="C5" s="32">
        <v>0.38819444444444445</v>
      </c>
      <c r="D5" s="32">
        <v>0.66388888888888897</v>
      </c>
      <c r="E5" s="31"/>
      <c r="F5" s="31"/>
    </row>
    <row r="6" spans="1:6" x14ac:dyDescent="0.25">
      <c r="A6" s="29" t="s">
        <v>63</v>
      </c>
      <c r="B6" s="39">
        <v>51.13</v>
      </c>
      <c r="C6" s="32">
        <v>0.72013888888888888</v>
      </c>
      <c r="D6" s="32">
        <v>0.10486111111111107</v>
      </c>
      <c r="E6" s="31"/>
      <c r="F6" s="31"/>
    </row>
    <row r="7" spans="1:6" x14ac:dyDescent="0.25">
      <c r="A7" s="29" t="s">
        <v>64</v>
      </c>
      <c r="B7" s="39">
        <v>54.16</v>
      </c>
      <c r="C7" s="32">
        <v>0.57152777777777775</v>
      </c>
      <c r="D7" s="32">
        <v>0.9375</v>
      </c>
      <c r="E7" s="31"/>
      <c r="F7" s="31"/>
    </row>
    <row r="8" spans="1:6" x14ac:dyDescent="0.25">
      <c r="A8" s="29" t="s">
        <v>65</v>
      </c>
      <c r="B8" s="39">
        <v>65.34</v>
      </c>
      <c r="C8" s="32">
        <v>0.3888888888888889</v>
      </c>
      <c r="D8" s="32">
        <v>0.79513888888888884</v>
      </c>
      <c r="E8" s="31"/>
      <c r="F8" s="31"/>
    </row>
    <row r="9" spans="1:6" x14ac:dyDescent="0.25">
      <c r="A9" s="29" t="s">
        <v>66</v>
      </c>
      <c r="B9" s="39">
        <v>43.79</v>
      </c>
      <c r="C9" s="32">
        <v>0.76527777777777783</v>
      </c>
      <c r="D9" s="32">
        <v>2.9166666666666785E-2</v>
      </c>
      <c r="E9" s="31"/>
      <c r="F9" s="31"/>
    </row>
    <row r="10" spans="1:6" x14ac:dyDescent="0.25">
      <c r="A10" s="29" t="s">
        <v>67</v>
      </c>
      <c r="B10" s="39">
        <v>32.24</v>
      </c>
      <c r="C10" s="32">
        <v>0.86319444444444449</v>
      </c>
      <c r="D10" s="32">
        <v>0.26666666666666661</v>
      </c>
      <c r="E10" s="31"/>
      <c r="F10" s="31"/>
    </row>
    <row r="11" spans="1:6" x14ac:dyDescent="0.25">
      <c r="A11" s="29" t="s">
        <v>68</v>
      </c>
      <c r="B11" s="39">
        <v>44.87</v>
      </c>
      <c r="C11" s="32">
        <v>0.56805555555555554</v>
      </c>
      <c r="D11" s="32">
        <v>0.89444444444444438</v>
      </c>
      <c r="E11" s="31"/>
      <c r="F11" s="31"/>
    </row>
    <row r="12" spans="1:6" x14ac:dyDescent="0.25">
      <c r="A12" s="29" t="s">
        <v>69</v>
      </c>
      <c r="B12" s="39">
        <v>51.91</v>
      </c>
      <c r="C12" s="32">
        <v>0.52986111111111112</v>
      </c>
      <c r="D12" s="32">
        <v>0.89513888888888893</v>
      </c>
      <c r="E12" s="31"/>
      <c r="F12" s="31"/>
    </row>
    <row r="13" spans="1:6" x14ac:dyDescent="0.25">
      <c r="A13" s="29" t="s">
        <v>70</v>
      </c>
      <c r="B13" s="39">
        <v>28.8</v>
      </c>
      <c r="C13" s="32">
        <v>0.63958333333333339</v>
      </c>
      <c r="D13" s="32">
        <v>0.96944444444444455</v>
      </c>
      <c r="E13" s="31"/>
      <c r="F13" s="31"/>
    </row>
    <row r="14" spans="1:6" x14ac:dyDescent="0.25">
      <c r="A14" s="29" t="s">
        <v>71</v>
      </c>
      <c r="B14" s="39">
        <v>55.64</v>
      </c>
      <c r="C14" s="32">
        <v>0.47291666666666671</v>
      </c>
      <c r="D14" s="32">
        <v>0.67847222222222225</v>
      </c>
      <c r="E14" s="31"/>
      <c r="F14" s="31"/>
    </row>
    <row r="15" spans="1:6" x14ac:dyDescent="0.25">
      <c r="A15" s="29" t="s">
        <v>72</v>
      </c>
      <c r="B15" s="39">
        <v>60.42</v>
      </c>
      <c r="C15" s="32">
        <v>0.91458333333333341</v>
      </c>
      <c r="D15" s="32">
        <v>0.11597222222222237</v>
      </c>
      <c r="E15" s="31"/>
      <c r="F15" s="31"/>
    </row>
    <row r="16" spans="1:6" x14ac:dyDescent="0.25">
      <c r="A16" s="29" t="s">
        <v>73</v>
      </c>
      <c r="B16" s="39">
        <v>36.729999999999997</v>
      </c>
      <c r="C16" s="32">
        <v>0.86527777777777781</v>
      </c>
      <c r="D16" s="32">
        <v>8.2638888888888928E-2</v>
      </c>
      <c r="E16" s="31"/>
      <c r="F16" s="31"/>
    </row>
    <row r="17" spans="1:6" x14ac:dyDescent="0.25">
      <c r="A17" s="29" t="s">
        <v>74</v>
      </c>
      <c r="B17" s="39">
        <v>50.01</v>
      </c>
      <c r="C17" s="32">
        <v>0.62569444444444444</v>
      </c>
      <c r="D17" s="32">
        <v>0.89236111111111116</v>
      </c>
      <c r="E17" s="31"/>
      <c r="F17" s="31"/>
    </row>
    <row r="18" spans="1:6" x14ac:dyDescent="0.25">
      <c r="A18" s="29" t="s">
        <v>75</v>
      </c>
      <c r="B18" s="39">
        <v>41.25</v>
      </c>
      <c r="C18" s="32">
        <v>0.69097222222222221</v>
      </c>
      <c r="D18" s="32">
        <v>0.90416666666666667</v>
      </c>
      <c r="E18" s="31"/>
      <c r="F18" s="31"/>
    </row>
    <row r="19" spans="1:6" x14ac:dyDescent="0.25">
      <c r="A19" s="29" t="s">
        <v>76</v>
      </c>
      <c r="B19" s="39">
        <v>51.86</v>
      </c>
      <c r="C19" s="32">
        <v>0.66875000000000007</v>
      </c>
      <c r="D19" s="32">
        <v>0.98472222222222228</v>
      </c>
      <c r="E19" s="31"/>
      <c r="F19" s="31"/>
    </row>
    <row r="20" spans="1:6" x14ac:dyDescent="0.25">
      <c r="A20" s="29" t="s">
        <v>77</v>
      </c>
      <c r="B20" s="39">
        <v>37.67</v>
      </c>
      <c r="C20" s="32">
        <v>0.85763888888888895</v>
      </c>
      <c r="D20" s="32">
        <v>5.0000000000000044E-2</v>
      </c>
      <c r="E20" s="31"/>
      <c r="F20" s="31"/>
    </row>
    <row r="21" spans="1:6" x14ac:dyDescent="0.25">
      <c r="A21" s="29" t="s">
        <v>78</v>
      </c>
      <c r="B21" s="39">
        <v>48.28</v>
      </c>
      <c r="C21" s="32">
        <v>0.58194444444444449</v>
      </c>
      <c r="D21" s="32">
        <v>0.94375000000000009</v>
      </c>
      <c r="E21" s="31"/>
      <c r="F21" s="31"/>
    </row>
    <row r="22" spans="1:6" x14ac:dyDescent="0.25">
      <c r="A22" s="29" t="s">
        <v>79</v>
      </c>
      <c r="B22" s="39">
        <v>59.28</v>
      </c>
      <c r="C22" s="32">
        <v>0.52152777777777781</v>
      </c>
      <c r="D22" s="32">
        <v>0.88958333333333339</v>
      </c>
      <c r="E22" s="31"/>
      <c r="F22" s="31"/>
    </row>
    <row r="23" spans="1:6" x14ac:dyDescent="0.25">
      <c r="A23" s="29" t="s">
        <v>80</v>
      </c>
      <c r="B23" s="39">
        <v>63.99</v>
      </c>
      <c r="C23" s="32">
        <v>0.76666666666666672</v>
      </c>
      <c r="D23" s="32">
        <v>0.14375000000000004</v>
      </c>
      <c r="E23" s="31"/>
      <c r="F23" s="31"/>
    </row>
    <row r="24" spans="1:6" x14ac:dyDescent="0.25">
      <c r="A24" s="29" t="s">
        <v>81</v>
      </c>
      <c r="B24" s="39">
        <v>63.19</v>
      </c>
      <c r="C24" s="32">
        <v>0.41388888888888892</v>
      </c>
      <c r="D24" s="32">
        <v>0.63819444444444451</v>
      </c>
      <c r="E24" s="31"/>
      <c r="F24" s="31"/>
    </row>
    <row r="25" spans="1:6" x14ac:dyDescent="0.25">
      <c r="A25" s="29" t="s">
        <v>82</v>
      </c>
      <c r="B25" s="39">
        <v>56.32</v>
      </c>
      <c r="C25" s="32">
        <v>0.80486111111111114</v>
      </c>
      <c r="D25" s="32">
        <v>0.15763888888888888</v>
      </c>
      <c r="E25" s="31"/>
      <c r="F25" s="31"/>
    </row>
    <row r="26" spans="1:6" x14ac:dyDescent="0.25">
      <c r="A26" s="29" t="s">
        <v>83</v>
      </c>
      <c r="B26" s="39">
        <v>50.5</v>
      </c>
      <c r="C26" s="32">
        <v>0.67013888888888895</v>
      </c>
      <c r="D26" s="32">
        <v>0.92708333333333348</v>
      </c>
      <c r="E26" s="31"/>
      <c r="F26" s="31"/>
    </row>
    <row r="27" spans="1:6" x14ac:dyDescent="0.25">
      <c r="A27" s="29" t="s">
        <v>84</v>
      </c>
      <c r="B27" s="39">
        <v>39.03</v>
      </c>
      <c r="C27" s="32">
        <v>0.70069444444444451</v>
      </c>
      <c r="D27" s="32">
        <v>0.98333333333333339</v>
      </c>
      <c r="E27" s="31"/>
      <c r="F27" s="31"/>
    </row>
    <row r="28" spans="1:6" x14ac:dyDescent="0.25">
      <c r="A28" s="29" t="s">
        <v>85</v>
      </c>
      <c r="B28" s="39">
        <v>62.06</v>
      </c>
      <c r="C28" s="32">
        <v>0.40277777777777779</v>
      </c>
      <c r="D28" s="32">
        <v>0.57430555555555562</v>
      </c>
      <c r="E28" s="31"/>
      <c r="F28" s="31"/>
    </row>
    <row r="31" spans="1:6" x14ac:dyDescent="0.25">
      <c r="D31" s="37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5C5BCA-4C40-4EBD-9492-F13944A61A9C}">
  <sheetPr>
    <tabColor rgb="FFFF0000"/>
  </sheetPr>
  <dimension ref="A1:U31"/>
  <sheetViews>
    <sheetView zoomScale="123" zoomScaleNormal="123" workbookViewId="0">
      <selection activeCell="U4" sqref="U4:U19"/>
    </sheetView>
  </sheetViews>
  <sheetFormatPr defaultRowHeight="15" x14ac:dyDescent="0.25"/>
  <cols>
    <col min="1" max="1" width="18" bestFit="1" customWidth="1"/>
    <col min="2" max="2" width="15" customWidth="1"/>
    <col min="3" max="3" width="11.7109375" bestFit="1" customWidth="1"/>
    <col min="4" max="4" width="12.42578125" customWidth="1"/>
    <col min="5" max="5" width="17.7109375" bestFit="1" customWidth="1"/>
    <col min="6" max="6" width="17.5703125" bestFit="1" customWidth="1"/>
    <col min="7" max="7" width="17.5703125" customWidth="1"/>
  </cols>
  <sheetData>
    <row r="1" spans="1:21" ht="23.25" x14ac:dyDescent="0.35">
      <c r="A1" s="57" t="s">
        <v>86</v>
      </c>
      <c r="B1" s="58"/>
      <c r="C1" s="58"/>
      <c r="D1" s="58"/>
      <c r="E1" s="58"/>
      <c r="F1" s="59"/>
    </row>
    <row r="3" spans="1:21" ht="30" x14ac:dyDescent="0.25">
      <c r="A3" s="34" t="s">
        <v>2</v>
      </c>
      <c r="B3" s="34" t="s">
        <v>25</v>
      </c>
      <c r="C3" s="34" t="s">
        <v>5</v>
      </c>
      <c r="D3" s="34" t="s">
        <v>6</v>
      </c>
      <c r="E3" s="34" t="s">
        <v>3</v>
      </c>
      <c r="F3" s="34" t="s">
        <v>54</v>
      </c>
      <c r="H3" s="34" t="s">
        <v>3</v>
      </c>
      <c r="I3" s="34" t="s">
        <v>3</v>
      </c>
    </row>
    <row r="4" spans="1:21" x14ac:dyDescent="0.25">
      <c r="A4" s="29" t="s">
        <v>61</v>
      </c>
      <c r="B4" s="39">
        <v>49.31</v>
      </c>
      <c r="C4" s="32">
        <v>0.55277777777777781</v>
      </c>
      <c r="D4" s="32">
        <v>0.88750000000000007</v>
      </c>
      <c r="E4" s="31">
        <f>MOD(D4-C4,1)*24</f>
        <v>8.033333333333335</v>
      </c>
      <c r="F4" s="33">
        <f>ROUND(E4*B4,2)</f>
        <v>396.12</v>
      </c>
      <c r="H4" s="31">
        <f>IF(D4&lt;C4,D4-C4+1,D4-C4)*24</f>
        <v>8.033333333333335</v>
      </c>
      <c r="I4" s="31">
        <f>(D4-C4+(D4&lt;C4))*24</f>
        <v>8.033333333333335</v>
      </c>
      <c r="U4" t="str">
        <f>"The employee "&amp;A4&amp;" makes "&amp;DOLLAR(B4,2)&amp;" per hour and worked from "&amp;TEXT(C4,"h:mm AM/PM")&amp;" to "&amp;TEXT(D4,"h:mm AM/PM")&amp;"."</f>
        <v>The employee Temika Lund makes $49.31 per hour and worked from 1:16 PM to 9:18 PM.</v>
      </c>
    </row>
    <row r="5" spans="1:21" x14ac:dyDescent="0.25">
      <c r="A5" s="29" t="s">
        <v>62</v>
      </c>
      <c r="B5" s="39">
        <v>52.22</v>
      </c>
      <c r="C5" s="32">
        <v>0.38819444444444445</v>
      </c>
      <c r="D5" s="32">
        <v>0.66388888888888897</v>
      </c>
      <c r="E5" s="31">
        <f t="shared" ref="E5:E28" si="0">MOD(D5-C5,1)*24</f>
        <v>6.6166666666666689</v>
      </c>
      <c r="F5" s="33">
        <f t="shared" ref="F5:F28" si="1">ROUND(E5*B5,2)</f>
        <v>345.52</v>
      </c>
      <c r="H5" s="31">
        <f t="shared" ref="H5:H28" si="2">IF(D5&lt;C5,D5-C5+1,D5-C5)*24</f>
        <v>6.6166666666666689</v>
      </c>
      <c r="I5" s="31">
        <f t="shared" ref="I5:I28" si="3">(D5-C5+(D5&lt;C5))*24</f>
        <v>6.6166666666666689</v>
      </c>
      <c r="U5" t="str">
        <f t="shared" ref="U5:U19" si="4">"The employee "&amp;A5&amp;" makes "&amp;DOLLAR(B5,2)&amp;" per hour and worked from "&amp;TEXT(C5,"h:mm AM/PM")&amp;" to "&amp;TEXT(D5,"h:mm AM/PM")&amp;"."</f>
        <v>The employee Carmel Spalding makes $52.22 per hour and worked from 9:19 AM to 3:56 PM.</v>
      </c>
    </row>
    <row r="6" spans="1:21" x14ac:dyDescent="0.25">
      <c r="A6" s="29" t="s">
        <v>63</v>
      </c>
      <c r="B6" s="39">
        <v>51.13</v>
      </c>
      <c r="C6" s="32">
        <v>0.72013888888888888</v>
      </c>
      <c r="D6" s="32">
        <v>0.10486111111111107</v>
      </c>
      <c r="E6" s="31">
        <f t="shared" si="0"/>
        <v>9.2333333333333325</v>
      </c>
      <c r="F6" s="33">
        <f t="shared" si="1"/>
        <v>472.1</v>
      </c>
      <c r="H6" s="31">
        <f t="shared" si="2"/>
        <v>9.2333333333333325</v>
      </c>
      <c r="I6" s="31">
        <f t="shared" si="3"/>
        <v>9.2333333333333325</v>
      </c>
      <c r="U6" t="str">
        <f t="shared" si="4"/>
        <v>The employee Pamula Flanders makes $51.13 per hour and worked from 5:17 PM to 2:31 AM.</v>
      </c>
    </row>
    <row r="7" spans="1:21" x14ac:dyDescent="0.25">
      <c r="A7" s="29" t="s">
        <v>64</v>
      </c>
      <c r="B7" s="39">
        <v>54.16</v>
      </c>
      <c r="C7" s="32">
        <v>0.57152777777777775</v>
      </c>
      <c r="D7" s="32">
        <v>0.9375</v>
      </c>
      <c r="E7" s="31">
        <f t="shared" si="0"/>
        <v>8.783333333333335</v>
      </c>
      <c r="F7" s="33">
        <f t="shared" si="1"/>
        <v>475.71</v>
      </c>
      <c r="H7" s="31">
        <f t="shared" si="2"/>
        <v>8.783333333333335</v>
      </c>
      <c r="I7" s="31">
        <f t="shared" si="3"/>
        <v>8.783333333333335</v>
      </c>
      <c r="U7" t="str">
        <f t="shared" si="4"/>
        <v>The employee Ena Rousseau makes $54.16 per hour and worked from 1:43 PM to 10:30 PM.</v>
      </c>
    </row>
    <row r="8" spans="1:21" x14ac:dyDescent="0.25">
      <c r="A8" s="29" t="s">
        <v>65</v>
      </c>
      <c r="B8" s="39">
        <v>65.34</v>
      </c>
      <c r="C8" s="32">
        <v>0.3888888888888889</v>
      </c>
      <c r="D8" s="32">
        <v>0.79513888888888884</v>
      </c>
      <c r="E8" s="31">
        <f t="shared" si="0"/>
        <v>9.7499999999999982</v>
      </c>
      <c r="F8" s="33">
        <f t="shared" si="1"/>
        <v>637.07000000000005</v>
      </c>
      <c r="H8" s="31">
        <f t="shared" si="2"/>
        <v>9.7499999999999982</v>
      </c>
      <c r="I8" s="31">
        <f t="shared" si="3"/>
        <v>9.7499999999999982</v>
      </c>
      <c r="U8" t="str">
        <f t="shared" si="4"/>
        <v>The employee Alisha Salcedo makes $65.34 per hour and worked from 9:20 AM to 7:05 PM.</v>
      </c>
    </row>
    <row r="9" spans="1:21" x14ac:dyDescent="0.25">
      <c r="A9" s="29" t="s">
        <v>66</v>
      </c>
      <c r="B9" s="39">
        <v>43.79</v>
      </c>
      <c r="C9" s="32">
        <v>0.76527777777777783</v>
      </c>
      <c r="D9" s="32">
        <v>2.9166666666666785E-2</v>
      </c>
      <c r="E9" s="31">
        <f t="shared" si="0"/>
        <v>6.3333333333333348</v>
      </c>
      <c r="F9" s="33">
        <f t="shared" si="1"/>
        <v>277.33999999999997</v>
      </c>
      <c r="H9" s="31">
        <f t="shared" si="2"/>
        <v>6.3333333333333348</v>
      </c>
      <c r="I9" s="31">
        <f t="shared" si="3"/>
        <v>6.3333333333333348</v>
      </c>
      <c r="U9" t="str">
        <f t="shared" si="4"/>
        <v>The employee Richelle Buckley makes $43.79 per hour and worked from 6:22 PM to 12:42 AM.</v>
      </c>
    </row>
    <row r="10" spans="1:21" x14ac:dyDescent="0.25">
      <c r="A10" s="29" t="s">
        <v>67</v>
      </c>
      <c r="B10" s="39">
        <v>32.24</v>
      </c>
      <c r="C10" s="32">
        <v>0.86319444444444449</v>
      </c>
      <c r="D10" s="32">
        <v>0.26666666666666661</v>
      </c>
      <c r="E10" s="31">
        <f t="shared" si="0"/>
        <v>9.68333333333333</v>
      </c>
      <c r="F10" s="33">
        <f t="shared" si="1"/>
        <v>312.19</v>
      </c>
      <c r="H10" s="31">
        <f t="shared" si="2"/>
        <v>9.68333333333333</v>
      </c>
      <c r="I10" s="31">
        <f t="shared" si="3"/>
        <v>9.68333333333333</v>
      </c>
      <c r="U10" t="str">
        <f t="shared" si="4"/>
        <v>The employee Hillary Calabrese makes $32.24 per hour and worked from 8:43 PM to 6:24 AM.</v>
      </c>
    </row>
    <row r="11" spans="1:21" x14ac:dyDescent="0.25">
      <c r="A11" s="29" t="s">
        <v>68</v>
      </c>
      <c r="B11" s="39">
        <v>44.87</v>
      </c>
      <c r="C11" s="32">
        <v>0.56805555555555554</v>
      </c>
      <c r="D11" s="32">
        <v>0.89444444444444438</v>
      </c>
      <c r="E11" s="31">
        <f t="shared" si="0"/>
        <v>7.8333333333333321</v>
      </c>
      <c r="F11" s="33">
        <f t="shared" si="1"/>
        <v>351.48</v>
      </c>
      <c r="H11" s="31">
        <f t="shared" si="2"/>
        <v>7.8333333333333321</v>
      </c>
      <c r="I11" s="31">
        <f t="shared" si="3"/>
        <v>7.8333333333333321</v>
      </c>
      <c r="U11" t="str">
        <f t="shared" si="4"/>
        <v>The employee Dorthea Lemus makes $44.87 per hour and worked from 1:38 PM to 9:28 PM.</v>
      </c>
    </row>
    <row r="12" spans="1:21" x14ac:dyDescent="0.25">
      <c r="A12" s="29" t="s">
        <v>69</v>
      </c>
      <c r="B12" s="39">
        <v>51.91</v>
      </c>
      <c r="C12" s="32">
        <v>0.52986111111111112</v>
      </c>
      <c r="D12" s="32">
        <v>0.89513888888888893</v>
      </c>
      <c r="E12" s="31">
        <f t="shared" si="0"/>
        <v>8.7666666666666675</v>
      </c>
      <c r="F12" s="33">
        <f t="shared" si="1"/>
        <v>455.08</v>
      </c>
      <c r="H12" s="31">
        <f t="shared" si="2"/>
        <v>8.7666666666666675</v>
      </c>
      <c r="I12" s="31">
        <f t="shared" si="3"/>
        <v>8.7666666666666675</v>
      </c>
      <c r="U12" t="str">
        <f t="shared" si="4"/>
        <v>The employee Nicky Otis makes $51.91 per hour and worked from 12:43 PM to 9:29 PM.</v>
      </c>
    </row>
    <row r="13" spans="1:21" x14ac:dyDescent="0.25">
      <c r="A13" s="29" t="s">
        <v>70</v>
      </c>
      <c r="B13" s="39">
        <v>28.8</v>
      </c>
      <c r="C13" s="32">
        <v>0.63958333333333339</v>
      </c>
      <c r="D13" s="32">
        <v>0.96944444444444455</v>
      </c>
      <c r="E13" s="31">
        <f t="shared" si="0"/>
        <v>7.9166666666666679</v>
      </c>
      <c r="F13" s="33">
        <f t="shared" si="1"/>
        <v>228</v>
      </c>
      <c r="H13" s="31">
        <f t="shared" si="2"/>
        <v>7.9166666666666679</v>
      </c>
      <c r="I13" s="31">
        <f t="shared" si="3"/>
        <v>7.9166666666666679</v>
      </c>
      <c r="U13" t="str">
        <f t="shared" si="4"/>
        <v>The employee Lavinia Peyton makes $28.80 per hour and worked from 3:21 PM to 11:16 PM.</v>
      </c>
    </row>
    <row r="14" spans="1:21" x14ac:dyDescent="0.25">
      <c r="A14" s="29" t="s">
        <v>71</v>
      </c>
      <c r="B14" s="39">
        <v>55.64</v>
      </c>
      <c r="C14" s="32">
        <v>0.47291666666666671</v>
      </c>
      <c r="D14" s="32">
        <v>0.67847222222222225</v>
      </c>
      <c r="E14" s="31">
        <f t="shared" si="0"/>
        <v>4.9333333333333336</v>
      </c>
      <c r="F14" s="33">
        <f t="shared" si="1"/>
        <v>274.49</v>
      </c>
      <c r="H14" s="31">
        <f t="shared" si="2"/>
        <v>4.9333333333333336</v>
      </c>
      <c r="I14" s="31">
        <f t="shared" si="3"/>
        <v>4.9333333333333336</v>
      </c>
      <c r="U14" t="str">
        <f t="shared" si="4"/>
        <v>The employee Renetta Delvalle makes $55.64 per hour and worked from 11:21 AM to 4:17 PM.</v>
      </c>
    </row>
    <row r="15" spans="1:21" x14ac:dyDescent="0.25">
      <c r="A15" s="29" t="s">
        <v>72</v>
      </c>
      <c r="B15" s="39">
        <v>60.42</v>
      </c>
      <c r="C15" s="32">
        <v>0.91458333333333341</v>
      </c>
      <c r="D15" s="32">
        <v>0.11597222222222237</v>
      </c>
      <c r="E15" s="31">
        <f t="shared" si="0"/>
        <v>4.8333333333333348</v>
      </c>
      <c r="F15" s="33">
        <f t="shared" si="1"/>
        <v>292.02999999999997</v>
      </c>
      <c r="H15" s="31">
        <f t="shared" si="2"/>
        <v>4.8333333333333348</v>
      </c>
      <c r="I15" s="31">
        <f t="shared" si="3"/>
        <v>4.8333333333333348</v>
      </c>
      <c r="U15" t="str">
        <f t="shared" si="4"/>
        <v>The employee Demetra Bentley makes $60.42 per hour and worked from 9:57 PM to 2:47 AM.</v>
      </c>
    </row>
    <row r="16" spans="1:21" x14ac:dyDescent="0.25">
      <c r="A16" s="29" t="s">
        <v>73</v>
      </c>
      <c r="B16" s="39">
        <v>36.729999999999997</v>
      </c>
      <c r="C16" s="32">
        <v>0.86527777777777781</v>
      </c>
      <c r="D16" s="32">
        <v>8.2638888888888928E-2</v>
      </c>
      <c r="E16" s="31">
        <f t="shared" si="0"/>
        <v>5.2166666666666668</v>
      </c>
      <c r="F16" s="33">
        <f t="shared" si="1"/>
        <v>191.61</v>
      </c>
      <c r="H16" s="31">
        <f t="shared" si="2"/>
        <v>5.2166666666666668</v>
      </c>
      <c r="I16" s="31">
        <f t="shared" si="3"/>
        <v>5.2166666666666668</v>
      </c>
      <c r="U16" t="str">
        <f t="shared" si="4"/>
        <v>The employee Alysia Scoggins makes $36.73 per hour and worked from 8:46 PM to 1:59 AM.</v>
      </c>
    </row>
    <row r="17" spans="1:21" x14ac:dyDescent="0.25">
      <c r="A17" s="29" t="s">
        <v>74</v>
      </c>
      <c r="B17" s="39">
        <v>50.01</v>
      </c>
      <c r="C17" s="32">
        <v>0.62569444444444444</v>
      </c>
      <c r="D17" s="32">
        <v>0.89236111111111116</v>
      </c>
      <c r="E17" s="31">
        <f t="shared" si="0"/>
        <v>6.4000000000000012</v>
      </c>
      <c r="F17" s="33">
        <f t="shared" si="1"/>
        <v>320.06</v>
      </c>
      <c r="H17" s="31">
        <f t="shared" si="2"/>
        <v>6.4000000000000012</v>
      </c>
      <c r="I17" s="31">
        <f t="shared" si="3"/>
        <v>6.4000000000000012</v>
      </c>
      <c r="U17" t="str">
        <f t="shared" si="4"/>
        <v>The employee Vernia Millard makes $50.01 per hour and worked from 3:01 PM to 9:25 PM.</v>
      </c>
    </row>
    <row r="18" spans="1:21" x14ac:dyDescent="0.25">
      <c r="A18" s="29" t="s">
        <v>75</v>
      </c>
      <c r="B18" s="39">
        <v>41.25</v>
      </c>
      <c r="C18" s="32">
        <v>0.69097222222222221</v>
      </c>
      <c r="D18" s="32">
        <v>0.90416666666666667</v>
      </c>
      <c r="E18" s="31">
        <f t="shared" si="0"/>
        <v>5.1166666666666671</v>
      </c>
      <c r="F18" s="33">
        <f t="shared" si="1"/>
        <v>211.06</v>
      </c>
      <c r="H18" s="31">
        <f t="shared" si="2"/>
        <v>5.1166666666666671</v>
      </c>
      <c r="I18" s="31">
        <f t="shared" si="3"/>
        <v>5.1166666666666671</v>
      </c>
      <c r="U18" t="str">
        <f t="shared" si="4"/>
        <v>The employee Xavier Woo makes $41.25 per hour and worked from 4:35 PM to 9:42 PM.</v>
      </c>
    </row>
    <row r="19" spans="1:21" x14ac:dyDescent="0.25">
      <c r="A19" s="29" t="s">
        <v>76</v>
      </c>
      <c r="B19" s="39">
        <v>51.86</v>
      </c>
      <c r="C19" s="32">
        <v>0.66875000000000007</v>
      </c>
      <c r="D19" s="32">
        <v>0.98472222222222228</v>
      </c>
      <c r="E19" s="31">
        <f t="shared" si="0"/>
        <v>7.583333333333333</v>
      </c>
      <c r="F19" s="33">
        <f t="shared" si="1"/>
        <v>393.27</v>
      </c>
      <c r="H19" s="31">
        <f t="shared" si="2"/>
        <v>7.583333333333333</v>
      </c>
      <c r="I19" s="31">
        <f t="shared" si="3"/>
        <v>7.583333333333333</v>
      </c>
      <c r="U19" t="str">
        <f t="shared" si="4"/>
        <v>The employee Basilia Hales makes $51.86 per hour and worked from 4:03 PM to 11:38 PM.</v>
      </c>
    </row>
    <row r="20" spans="1:21" x14ac:dyDescent="0.25">
      <c r="A20" s="29" t="s">
        <v>77</v>
      </c>
      <c r="B20" s="39">
        <v>37.67</v>
      </c>
      <c r="C20" s="32">
        <v>0.85763888888888895</v>
      </c>
      <c r="D20" s="32">
        <v>5.0000000000000044E-2</v>
      </c>
      <c r="E20" s="31">
        <f t="shared" si="0"/>
        <v>4.6166666666666663</v>
      </c>
      <c r="F20" s="33">
        <f t="shared" si="1"/>
        <v>173.91</v>
      </c>
      <c r="H20" s="31">
        <f t="shared" si="2"/>
        <v>4.6166666666666663</v>
      </c>
      <c r="I20" s="31">
        <f t="shared" si="3"/>
        <v>4.6166666666666663</v>
      </c>
    </row>
    <row r="21" spans="1:21" x14ac:dyDescent="0.25">
      <c r="A21" s="29" t="s">
        <v>78</v>
      </c>
      <c r="B21" s="39">
        <v>48.28</v>
      </c>
      <c r="C21" s="32">
        <v>0.58194444444444449</v>
      </c>
      <c r="D21" s="32">
        <v>0.94375000000000009</v>
      </c>
      <c r="E21" s="31">
        <f t="shared" si="0"/>
        <v>8.6833333333333336</v>
      </c>
      <c r="F21" s="33">
        <f t="shared" si="1"/>
        <v>419.23</v>
      </c>
      <c r="H21" s="31">
        <f t="shared" si="2"/>
        <v>8.6833333333333336</v>
      </c>
      <c r="I21" s="31">
        <f t="shared" si="3"/>
        <v>8.6833333333333336</v>
      </c>
    </row>
    <row r="22" spans="1:21" x14ac:dyDescent="0.25">
      <c r="A22" s="29" t="s">
        <v>79</v>
      </c>
      <c r="B22" s="39">
        <v>59.28</v>
      </c>
      <c r="C22" s="32">
        <v>0.52152777777777781</v>
      </c>
      <c r="D22" s="32">
        <v>0.88958333333333339</v>
      </c>
      <c r="E22" s="31">
        <f t="shared" si="0"/>
        <v>8.8333333333333339</v>
      </c>
      <c r="F22" s="33">
        <f t="shared" si="1"/>
        <v>523.64</v>
      </c>
      <c r="H22" s="31">
        <f t="shared" si="2"/>
        <v>8.8333333333333339</v>
      </c>
      <c r="I22" s="31">
        <f t="shared" si="3"/>
        <v>8.8333333333333339</v>
      </c>
    </row>
    <row r="23" spans="1:21" x14ac:dyDescent="0.25">
      <c r="A23" s="29" t="s">
        <v>80</v>
      </c>
      <c r="B23" s="39">
        <v>63.99</v>
      </c>
      <c r="C23" s="32">
        <v>0.76666666666666672</v>
      </c>
      <c r="D23" s="32">
        <v>0.14375000000000004</v>
      </c>
      <c r="E23" s="31">
        <f t="shared" si="0"/>
        <v>9.0500000000000007</v>
      </c>
      <c r="F23" s="33">
        <f t="shared" si="1"/>
        <v>579.11</v>
      </c>
      <c r="H23" s="31">
        <f t="shared" si="2"/>
        <v>9.0500000000000007</v>
      </c>
      <c r="I23" s="31">
        <f t="shared" si="3"/>
        <v>9.0500000000000007</v>
      </c>
    </row>
    <row r="24" spans="1:21" x14ac:dyDescent="0.25">
      <c r="A24" s="29" t="s">
        <v>81</v>
      </c>
      <c r="B24" s="39">
        <v>63.19</v>
      </c>
      <c r="C24" s="32">
        <v>0.41388888888888892</v>
      </c>
      <c r="D24" s="32">
        <v>0.63819444444444451</v>
      </c>
      <c r="E24" s="31">
        <f t="shared" si="0"/>
        <v>5.3833333333333346</v>
      </c>
      <c r="F24" s="33">
        <f t="shared" si="1"/>
        <v>340.17</v>
      </c>
      <c r="H24" s="31">
        <f t="shared" si="2"/>
        <v>5.3833333333333346</v>
      </c>
      <c r="I24" s="31">
        <f t="shared" si="3"/>
        <v>5.3833333333333346</v>
      </c>
    </row>
    <row r="25" spans="1:21" x14ac:dyDescent="0.25">
      <c r="A25" s="29" t="s">
        <v>82</v>
      </c>
      <c r="B25" s="39">
        <v>56.32</v>
      </c>
      <c r="C25" s="32">
        <v>0.80486111111111114</v>
      </c>
      <c r="D25" s="32">
        <v>0.15763888888888888</v>
      </c>
      <c r="E25" s="31">
        <f t="shared" si="0"/>
        <v>8.466666666666665</v>
      </c>
      <c r="F25" s="33">
        <f t="shared" si="1"/>
        <v>476.84</v>
      </c>
      <c r="H25" s="31">
        <f t="shared" si="2"/>
        <v>8.466666666666665</v>
      </c>
      <c r="I25" s="31">
        <f t="shared" si="3"/>
        <v>8.466666666666665</v>
      </c>
    </row>
    <row r="26" spans="1:21" x14ac:dyDescent="0.25">
      <c r="A26" s="29" t="s">
        <v>83</v>
      </c>
      <c r="B26" s="39">
        <v>50.5</v>
      </c>
      <c r="C26" s="32">
        <v>0.67013888888888895</v>
      </c>
      <c r="D26" s="32">
        <v>0.92708333333333348</v>
      </c>
      <c r="E26" s="31">
        <f t="shared" si="0"/>
        <v>6.1666666666666687</v>
      </c>
      <c r="F26" s="33">
        <f t="shared" si="1"/>
        <v>311.42</v>
      </c>
      <c r="H26" s="31">
        <f t="shared" si="2"/>
        <v>6.1666666666666687</v>
      </c>
      <c r="I26" s="31">
        <f t="shared" si="3"/>
        <v>6.1666666666666687</v>
      </c>
    </row>
    <row r="27" spans="1:21" x14ac:dyDescent="0.25">
      <c r="A27" s="29" t="s">
        <v>84</v>
      </c>
      <c r="B27" s="39">
        <v>39.03</v>
      </c>
      <c r="C27" s="32">
        <v>0.70069444444444451</v>
      </c>
      <c r="D27" s="32">
        <v>0.98333333333333339</v>
      </c>
      <c r="E27" s="31">
        <f t="shared" si="0"/>
        <v>6.7833333333333332</v>
      </c>
      <c r="F27" s="33">
        <f t="shared" si="1"/>
        <v>264.75</v>
      </c>
      <c r="H27" s="31">
        <f t="shared" si="2"/>
        <v>6.7833333333333332</v>
      </c>
      <c r="I27" s="31">
        <f t="shared" si="3"/>
        <v>6.7833333333333332</v>
      </c>
    </row>
    <row r="28" spans="1:21" x14ac:dyDescent="0.25">
      <c r="A28" s="29" t="s">
        <v>85</v>
      </c>
      <c r="B28" s="39">
        <v>62.06</v>
      </c>
      <c r="C28" s="32">
        <v>0.40277777777777779</v>
      </c>
      <c r="D28" s="32">
        <v>0.57430555555555562</v>
      </c>
      <c r="E28" s="31">
        <f t="shared" si="0"/>
        <v>4.116666666666668</v>
      </c>
      <c r="F28" s="33">
        <f t="shared" si="1"/>
        <v>255.48</v>
      </c>
      <c r="H28" s="31">
        <f t="shared" si="2"/>
        <v>4.116666666666668</v>
      </c>
      <c r="I28" s="31">
        <f t="shared" si="3"/>
        <v>4.116666666666668</v>
      </c>
    </row>
    <row r="31" spans="1:21" x14ac:dyDescent="0.25">
      <c r="D31" s="37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E0DBB3-8001-4B53-B764-25347154547F}">
  <sheetPr>
    <tabColor rgb="FF0000FF"/>
  </sheetPr>
  <dimension ref="A1:F13"/>
  <sheetViews>
    <sheetView zoomScale="115" zoomScaleNormal="115" workbookViewId="0">
      <selection activeCell="A15" sqref="A15"/>
    </sheetView>
  </sheetViews>
  <sheetFormatPr defaultRowHeight="15" x14ac:dyDescent="0.25"/>
  <cols>
    <col min="1" max="1" width="18.85546875" customWidth="1"/>
    <col min="2" max="2" width="16.5703125" customWidth="1"/>
    <col min="3" max="4" width="14.42578125" customWidth="1"/>
    <col min="5" max="5" width="19.5703125" customWidth="1"/>
    <col min="6" max="6" width="22" customWidth="1"/>
  </cols>
  <sheetData>
    <row r="1" spans="1:6" x14ac:dyDescent="0.25">
      <c r="A1" s="61" t="s">
        <v>91</v>
      </c>
      <c r="B1" s="63"/>
      <c r="C1" s="63"/>
      <c r="D1" s="63"/>
      <c r="E1" s="63"/>
      <c r="F1" s="64"/>
    </row>
    <row r="2" spans="1:6" x14ac:dyDescent="0.25">
      <c r="A2" s="69" t="s">
        <v>96</v>
      </c>
      <c r="B2" s="65"/>
      <c r="C2" s="65"/>
      <c r="D2" s="65"/>
      <c r="E2" s="65"/>
      <c r="F2" s="66"/>
    </row>
    <row r="3" spans="1:6" x14ac:dyDescent="0.25">
      <c r="A3" s="69" t="s">
        <v>97</v>
      </c>
      <c r="B3" s="65"/>
      <c r="C3" s="65"/>
      <c r="D3" s="65"/>
      <c r="E3" s="65"/>
      <c r="F3" s="66"/>
    </row>
    <row r="4" spans="1:6" x14ac:dyDescent="0.25">
      <c r="A4" s="69" t="s">
        <v>98</v>
      </c>
      <c r="B4" s="65"/>
      <c r="C4" s="65"/>
      <c r="D4" s="65"/>
      <c r="E4" s="65"/>
      <c r="F4" s="66"/>
    </row>
    <row r="5" spans="1:6" x14ac:dyDescent="0.25">
      <c r="A5" s="69" t="s">
        <v>99</v>
      </c>
      <c r="B5" s="65"/>
      <c r="C5" s="65"/>
      <c r="D5" s="65"/>
      <c r="E5" s="65"/>
      <c r="F5" s="66"/>
    </row>
    <row r="6" spans="1:6" x14ac:dyDescent="0.25">
      <c r="A6" s="60" t="s">
        <v>100</v>
      </c>
      <c r="B6" s="65"/>
      <c r="C6" s="65"/>
      <c r="D6" s="65"/>
      <c r="E6" s="65"/>
      <c r="F6" s="66"/>
    </row>
    <row r="7" spans="1:6" x14ac:dyDescent="0.25">
      <c r="A7" s="60" t="s">
        <v>92</v>
      </c>
      <c r="B7" s="65"/>
      <c r="C7" s="65"/>
      <c r="D7" s="65"/>
      <c r="E7" s="65"/>
      <c r="F7" s="66"/>
    </row>
    <row r="8" spans="1:6" x14ac:dyDescent="0.25">
      <c r="A8" s="60" t="s">
        <v>93</v>
      </c>
      <c r="B8" s="65"/>
      <c r="C8" s="65"/>
      <c r="D8" s="65"/>
      <c r="E8" s="65"/>
      <c r="F8" s="66"/>
    </row>
    <row r="9" spans="1:6" x14ac:dyDescent="0.25">
      <c r="A9" s="60" t="s">
        <v>94</v>
      </c>
      <c r="B9" s="65"/>
      <c r="C9" s="65"/>
      <c r="D9" s="65"/>
      <c r="E9" s="65"/>
      <c r="F9" s="66"/>
    </row>
    <row r="10" spans="1:6" x14ac:dyDescent="0.25">
      <c r="A10" s="70" t="s">
        <v>95</v>
      </c>
      <c r="B10" s="65"/>
      <c r="C10" s="65"/>
      <c r="D10" s="65"/>
      <c r="E10" s="65"/>
      <c r="F10" s="66"/>
    </row>
    <row r="11" spans="1:6" x14ac:dyDescent="0.25">
      <c r="A11" s="60"/>
      <c r="B11" s="65"/>
      <c r="C11" s="65"/>
      <c r="D11" s="65"/>
      <c r="E11" s="65"/>
      <c r="F11" s="66"/>
    </row>
    <row r="12" spans="1:6" x14ac:dyDescent="0.25">
      <c r="A12" s="60"/>
      <c r="B12" s="65"/>
      <c r="C12" s="65"/>
      <c r="D12" s="65"/>
      <c r="E12" s="65"/>
      <c r="F12" s="66"/>
    </row>
    <row r="13" spans="1:6" x14ac:dyDescent="0.25">
      <c r="A13" s="62"/>
      <c r="B13" s="67"/>
      <c r="C13" s="67"/>
      <c r="D13" s="67"/>
      <c r="E13" s="67"/>
      <c r="F13" s="6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Cover</vt:lpstr>
      <vt:lpstr>Night Shift Problem</vt:lpstr>
      <vt:lpstr>Night Shift Problem (an)</vt:lpstr>
      <vt:lpstr>Payroll Time Sheet</vt:lpstr>
      <vt:lpstr>Payroll Time Sheet (an)</vt:lpstr>
      <vt:lpstr>HW==&gt;&gt;</vt:lpstr>
      <vt:lpstr>HW(1)</vt:lpstr>
      <vt:lpstr>HW(1an)</vt:lpstr>
      <vt:lpstr>HW(2)</vt:lpstr>
      <vt:lpstr>HW(2an)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2018-02-22T02:22:29Z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00b010ea-df3f-4828-8178-d6bcb3dce631</vt:lpwstr>
  </property>
</Properties>
</file>