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29"/>
  <workbookPr filterPrivacy="1"/>
  <bookViews>
    <workbookView xWindow="0" yWindow="0" windowWidth="22260" windowHeight="12645" tabRatio="654" xr2:uid="{00000000-000D-0000-FFFF-FFFF00000000}"/>
  </bookViews>
  <sheets>
    <sheet name="Cover" sheetId="1" r:id="rId1"/>
    <sheet name="Ex(1)" sheetId="2" r:id="rId2"/>
    <sheet name="Ex(1an)" sheetId="13" r:id="rId3"/>
    <sheet name="ISFORMULA" sheetId="8" r:id="rId4"/>
    <sheet name="ISFORMULA (an)" sheetId="14" r:id="rId5"/>
    <sheet name="HW==&gt;&gt;" sheetId="3" r:id="rId6"/>
    <sheet name="HW(1)" sheetId="4" r:id="rId7"/>
    <sheet name="HW(1an)" sheetId="11" r:id="rId8"/>
    <sheet name="HW(2)" sheetId="5" r:id="rId9"/>
    <sheet name="HW(2an)" sheetId="12" r:id="rId10"/>
    <sheet name="HW(3)" sheetId="15" r:id="rId11"/>
    <sheet name="HW(3an)" sheetId="16" r:id="rId12"/>
    <sheet name="HW(4)" sheetId="17" r:id="rId13"/>
    <sheet name="HW(4an)" sheetId="18" r:id="rId1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7" l="1"/>
  <c r="A5" i="18"/>
  <c r="A4" i="17"/>
  <c r="A4" i="18"/>
  <c r="A2" i="17"/>
  <c r="A3" i="17"/>
  <c r="A2" i="18"/>
  <c r="A3" i="18"/>
  <c r="A1" i="17"/>
  <c r="A1" i="18"/>
  <c r="D13" i="18"/>
  <c r="D14" i="18" s="1"/>
  <c r="D15" i="18" s="1"/>
  <c r="E12" i="18"/>
  <c r="E11" i="18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10" i="16"/>
  <c r="K11" i="16"/>
  <c r="K21" i="16"/>
  <c r="K22" i="16"/>
  <c r="K23" i="16"/>
  <c r="K24" i="16"/>
  <c r="K25" i="16"/>
  <c r="K26" i="16"/>
  <c r="K27" i="16"/>
  <c r="K28" i="16"/>
  <c r="K29" i="16"/>
  <c r="K10" i="16"/>
  <c r="I10" i="16"/>
  <c r="I11" i="16"/>
  <c r="I21" i="16"/>
  <c r="I22" i="16"/>
  <c r="I23" i="16"/>
  <c r="I24" i="16"/>
  <c r="I25" i="16"/>
  <c r="I26" i="16"/>
  <c r="I27" i="16"/>
  <c r="I28" i="16"/>
  <c r="I29" i="16"/>
  <c r="F29" i="16"/>
  <c r="F28" i="16"/>
  <c r="F27" i="16"/>
  <c r="F26" i="16"/>
  <c r="F25" i="16"/>
  <c r="F24" i="16"/>
  <c r="F23" i="16"/>
  <c r="F22" i="16"/>
  <c r="F21" i="16"/>
  <c r="F10" i="16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11" i="18"/>
  <c r="G11" i="18"/>
  <c r="G12" i="18"/>
  <c r="H11" i="18"/>
  <c r="E14" i="18"/>
  <c r="G13" i="18"/>
  <c r="E13" i="18"/>
  <c r="G10" i="16"/>
  <c r="J10" i="16"/>
  <c r="G15" i="18"/>
  <c r="N10" i="16"/>
  <c r="E15" i="18"/>
  <c r="L10" i="16"/>
  <c r="G14" i="18"/>
  <c r="I20" i="16" l="1"/>
  <c r="K13" i="16"/>
  <c r="I17" i="16"/>
  <c r="I13" i="16"/>
  <c r="K18" i="16"/>
  <c r="K14" i="16"/>
  <c r="I16" i="16"/>
  <c r="K17" i="16"/>
  <c r="I19" i="16"/>
  <c r="I15" i="16"/>
  <c r="K20" i="16"/>
  <c r="K16" i="16"/>
  <c r="K12" i="16"/>
  <c r="I12" i="16"/>
  <c r="I18" i="16"/>
  <c r="I14" i="16"/>
  <c r="K19" i="16"/>
  <c r="K15" i="16"/>
  <c r="F12" i="14"/>
  <c r="B8" i="14"/>
  <c r="B9" i="14" s="1"/>
  <c r="B10" i="14" s="1"/>
  <c r="E7" i="14"/>
  <c r="H7" i="14" s="1"/>
  <c r="E6" i="14"/>
  <c r="H6" i="14" s="1"/>
  <c r="I72" i="13"/>
  <c r="G72" i="13"/>
  <c r="I71" i="13"/>
  <c r="G71" i="13"/>
  <c r="I70" i="13"/>
  <c r="G70" i="13"/>
  <c r="I69" i="13"/>
  <c r="G69" i="13"/>
  <c r="I68" i="13"/>
  <c r="G68" i="13"/>
  <c r="I67" i="13"/>
  <c r="G67" i="13"/>
  <c r="I66" i="13"/>
  <c r="G66" i="13"/>
  <c r="I65" i="13"/>
  <c r="G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G50" i="13"/>
  <c r="G51" i="13" s="1"/>
  <c r="G52" i="13" s="1"/>
  <c r="G53" i="13" s="1"/>
  <c r="G54" i="13" s="1"/>
  <c r="G55" i="13" s="1"/>
  <c r="G56" i="13" s="1"/>
  <c r="G57" i="13" s="1"/>
  <c r="G58" i="13" s="1"/>
  <c r="G59" i="13" s="1"/>
  <c r="G60" i="13" s="1"/>
  <c r="G61" i="13" s="1"/>
  <c r="G62" i="13" s="1"/>
  <c r="G63" i="13" s="1"/>
  <c r="G64" i="13" s="1"/>
  <c r="I49" i="13"/>
  <c r="G49" i="13"/>
  <c r="I40" i="13"/>
  <c r="G40" i="13"/>
  <c r="I39" i="13"/>
  <c r="G39" i="13"/>
  <c r="I38" i="13"/>
  <c r="G38" i="13"/>
  <c r="I37" i="13"/>
  <c r="G37" i="13"/>
  <c r="I36" i="13"/>
  <c r="G36" i="13"/>
  <c r="I35" i="13"/>
  <c r="G35" i="13"/>
  <c r="I34" i="13"/>
  <c r="G34" i="13"/>
  <c r="I33" i="13"/>
  <c r="G33" i="13"/>
  <c r="I32" i="13"/>
  <c r="G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G18" i="13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I17" i="13"/>
  <c r="G17" i="13"/>
  <c r="E8" i="14"/>
  <c r="E9" i="14"/>
  <c r="E10" i="14"/>
  <c r="H10" i="14" l="1"/>
  <c r="H9" i="14"/>
  <c r="H8" i="14"/>
  <c r="F6" i="14"/>
  <c r="G6" i="14"/>
  <c r="X16" i="1"/>
  <c r="X17" i="1"/>
  <c r="X18" i="1"/>
  <c r="X19" i="1"/>
  <c r="X20" i="1"/>
  <c r="X21" i="1"/>
  <c r="H8" i="11"/>
  <c r="H9" i="11"/>
  <c r="H10" i="11" s="1"/>
  <c r="H11" i="11" s="1"/>
  <c r="H12" i="11" s="1"/>
  <c r="H13" i="11" s="1"/>
  <c r="H14" i="11" s="1"/>
  <c r="H15" i="11" s="1"/>
  <c r="H16" i="11" s="1"/>
  <c r="H17" i="11" s="1"/>
  <c r="H18" i="11"/>
  <c r="H19" i="11"/>
  <c r="H20" i="11"/>
  <c r="H21" i="11"/>
  <c r="H7" i="11"/>
  <c r="G33" i="12"/>
  <c r="G32" i="12"/>
  <c r="G31" i="12"/>
  <c r="G30" i="12"/>
  <c r="G29" i="12"/>
  <c r="G28" i="12"/>
  <c r="G27" i="12"/>
  <c r="G26" i="12"/>
  <c r="G25" i="12"/>
  <c r="G24" i="12"/>
  <c r="G23" i="12"/>
  <c r="A21" i="12"/>
  <c r="A20" i="12"/>
  <c r="A11" i="12"/>
  <c r="G10" i="12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9" i="12"/>
  <c r="A20" i="5" l="1"/>
  <c r="A21" i="5" s="1"/>
  <c r="A11" i="5"/>
</calcChain>
</file>

<file path=xl/sharedStrings.xml><?xml version="1.0" encoding="utf-8"?>
<sst xmlns="http://schemas.openxmlformats.org/spreadsheetml/2006/main" count="412" uniqueCount="129">
  <si>
    <t>Excel &amp; Business Math 28</t>
  </si>
  <si>
    <t>Topics:</t>
  </si>
  <si>
    <t>Goals:</t>
  </si>
  <si>
    <t>1) Format Check Register with Borders</t>
  </si>
  <si>
    <t>2) Data Validation for Reconcile Columns</t>
  </si>
  <si>
    <t>3) Conditional Formatting to Highlight Reconciled Row</t>
  </si>
  <si>
    <t>Check No.</t>
  </si>
  <si>
    <t>Date</t>
  </si>
  <si>
    <t>Check Issued To</t>
  </si>
  <si>
    <t>Withdrawal</t>
  </si>
  <si>
    <t>Rec?</t>
  </si>
  <si>
    <t>Amount of Deposit</t>
  </si>
  <si>
    <t>Balance</t>
  </si>
  <si>
    <t>Balance Forward ==&gt;</t>
  </si>
  <si>
    <t>Starbuck's</t>
  </si>
  <si>
    <t>e342301</t>
  </si>
  <si>
    <t>Office Depot</t>
  </si>
  <si>
    <t>Whole Foods Market</t>
  </si>
  <si>
    <t>e354477</t>
  </si>
  <si>
    <t>Suix Trucking</t>
  </si>
  <si>
    <t>Deposit</t>
  </si>
  <si>
    <t>Macbeth Hardwoods</t>
  </si>
  <si>
    <t>Chin Ho</t>
  </si>
  <si>
    <t>Home Depot</t>
  </si>
  <si>
    <t>e370012</t>
  </si>
  <si>
    <t>e370079</t>
  </si>
  <si>
    <t>Google</t>
  </si>
  <si>
    <t>Sheliadawn Smith</t>
  </si>
  <si>
    <t>Amount of Check</t>
  </si>
  <si>
    <t>Dunn Lumber</t>
  </si>
  <si>
    <t>ü</t>
  </si>
  <si>
    <t>Date of Deposit</t>
  </si>
  <si>
    <t>Delta Contactors</t>
  </si>
  <si>
    <t>e</t>
  </si>
  <si>
    <t>Hand Fabricators</t>
  </si>
  <si>
    <t>Photo Specialists</t>
  </si>
  <si>
    <t>Deposits</t>
  </si>
  <si>
    <t>Young Marketing</t>
  </si>
  <si>
    <t>Wholesale Supply</t>
  </si>
  <si>
    <t>ATM(fuel)</t>
  </si>
  <si>
    <t>Light &amp; Power Utilities</t>
  </si>
  <si>
    <t>License Board</t>
  </si>
  <si>
    <t>Transaction Description</t>
  </si>
  <si>
    <t>Withdrawals</t>
  </si>
  <si>
    <t>Action Packing Supplies</t>
  </si>
  <si>
    <t>x</t>
  </si>
  <si>
    <t>Crown Paper</t>
  </si>
  <si>
    <t>ATM cash</t>
  </si>
  <si>
    <t>Fairless Water District</t>
  </si>
  <si>
    <t>Audia Temporary</t>
  </si>
  <si>
    <t>Lionel Toys</t>
  </si>
  <si>
    <t>Fairless Hills Power</t>
  </si>
  <si>
    <t>Hunt Roofing</t>
  </si>
  <si>
    <t>Standard Brands</t>
  </si>
  <si>
    <t>Penny-Saver Products</t>
  </si>
  <si>
    <t>ISNUMBER function to check whether cell contains a Number</t>
  </si>
  <si>
    <t>ISBLANK function to check whether cell is Empty</t>
  </si>
  <si>
    <t>IF Function: Logical Function to put one of two things into a cell based on Logical Test</t>
  </si>
  <si>
    <t>ISFORMULA to check whether a is contains a formula</t>
  </si>
  <si>
    <t>Reminder: Logical Formula deliver True or FALSE based on a Logical Test</t>
  </si>
  <si>
    <t>4) Calculate Balance Formula</t>
  </si>
  <si>
    <t>Does Cell in Date Column contain a Number?</t>
  </si>
  <si>
    <t>Is the Cell in Date Column Empty?</t>
  </si>
  <si>
    <t>Stock</t>
  </si>
  <si>
    <t>Stock Value at Begin of Day</t>
  </si>
  <si>
    <t>Stock Value at End of Day</t>
  </si>
  <si>
    <t>Type of Formula</t>
  </si>
  <si>
    <t>Actual Formula</t>
  </si>
  <si>
    <t>Term</t>
  </si>
  <si>
    <t>Begin</t>
  </si>
  <si>
    <t>End Part</t>
  </si>
  <si>
    <t>Change Part</t>
  </si>
  <si>
    <t>Rate of Change ROC</t>
  </si>
  <si>
    <t>Rate</t>
  </si>
  <si>
    <t>Description</t>
  </si>
  <si>
    <t>Value</t>
  </si>
  <si>
    <t>Amount of Change</t>
  </si>
  <si>
    <t>% Change</t>
  </si>
  <si>
    <t>1 + % Change</t>
  </si>
  <si>
    <t>End Part - Begin</t>
  </si>
  <si>
    <t>Change Part/Begin</t>
  </si>
  <si>
    <t>1 + ROC</t>
  </si>
  <si>
    <t>QVC</t>
  </si>
  <si>
    <t>In cell H7 create a formula that can calculate the checkbook balance when a date is entered into the date column,</t>
  </si>
  <si>
    <t>or show nothing when a date is not entered. Then copy the formula down the column.</t>
  </si>
  <si>
    <t>In cell G9 create a formula that can calculate the checkbook balance when a date is entered into the date column,</t>
  </si>
  <si>
    <t>Add Borders to the below Checkbook Register so that all cells have thin black borders and the vertical inner lines have a double border.</t>
  </si>
  <si>
    <t>IF Function, IS Functions &amp; Building a Check Registers</t>
  </si>
  <si>
    <t>In a formula, "" (Zero Length Text String) is the syntax to have a formula "Show Nothing"</t>
  </si>
  <si>
    <t>X</t>
  </si>
  <si>
    <t>5) IS Functions: Logical Function to yield a TRUE or FALSE based on a Logical Test</t>
  </si>
  <si>
    <t>6) IF Function to allow Calculate Balance Formula or "Show Nothing"</t>
  </si>
  <si>
    <t>7) ISFORMULA &amp; FORMULATEXT to show formulas after you enter them into cell</t>
  </si>
  <si>
    <t>5) IS Functions</t>
  </si>
  <si>
    <t>6) IF Function</t>
  </si>
  <si>
    <t>7) ISFORMULA &amp; FORMULATEXT</t>
  </si>
  <si>
    <t>1) Double Borders</t>
  </si>
  <si>
    <t>2) Data Validation</t>
  </si>
  <si>
    <t>3) Conditional Formatting</t>
  </si>
  <si>
    <t>4) Checkbook Balance Formula</t>
  </si>
  <si>
    <t>66/13/2017</t>
  </si>
  <si>
    <t>99/5/2017</t>
  </si>
  <si>
    <t>Inventory Tracker for Quad Boomerang</t>
  </si>
  <si>
    <t>Number of Items Purchased</t>
  </si>
  <si>
    <t>Purchase Order Number</t>
  </si>
  <si>
    <t>Number of Items Sold</t>
  </si>
  <si>
    <t>Invoice Number</t>
  </si>
  <si>
    <t>Inventory Count from End of Last Period ====&gt;&gt;&gt;&gt;&gt;&gt;&gt;&gt;&gt;</t>
  </si>
  <si>
    <t>IN #10266</t>
  </si>
  <si>
    <t>IN #10291</t>
  </si>
  <si>
    <t>PO # 611296</t>
  </si>
  <si>
    <t>IN #10301</t>
  </si>
  <si>
    <t>IN #10309</t>
  </si>
  <si>
    <t>IN #10445</t>
  </si>
  <si>
    <t>IN #10500</t>
  </si>
  <si>
    <t>PO # 611317</t>
  </si>
  <si>
    <t>IN #10521</t>
  </si>
  <si>
    <t>IN #10544</t>
  </si>
  <si>
    <t>PO # 611329</t>
  </si>
  <si>
    <t>Below is an Inventory Tracking Table.</t>
  </si>
  <si>
    <t>The "Number of Items Purchased" Column contains the number of inventory items purchased (added to balance).</t>
  </si>
  <si>
    <t>The "Number of Items Sold" Column contains the number of inventory items sold (subtracted from balance).</t>
  </si>
  <si>
    <t>In cell F10 create a formula that can calculate the inventory balance when a date is entered into the date column,</t>
  </si>
  <si>
    <t>Apple</t>
  </si>
  <si>
    <t>Given</t>
  </si>
  <si>
    <t>End - Change Part</t>
  </si>
  <si>
    <t>Other Possibilities:</t>
  </si>
  <si>
    <t>Other Possibility:</t>
  </si>
  <si>
    <t>OR =&gt;&gt;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</si>
</sst>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sz val="29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Wingdings"/>
      <charset val="2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5" fillId="3" borderId="4" xfId="0" applyFont="1" applyFill="1" applyBorder="1" applyAlignment="1">
      <alignment horizontal="centerContinuous"/>
    </xf>
    <xf numFmtId="0" fontId="2" fillId="4" borderId="0" xfId="0" applyFont="1" applyFill="1" applyBorder="1" applyAlignment="1">
      <alignment horizontal="centerContinuous"/>
    </xf>
    <xf numFmtId="0" fontId="6" fillId="3" borderId="4" xfId="0" applyFont="1" applyFill="1" applyBorder="1"/>
    <xf numFmtId="0" fontId="7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0" fillId="3" borderId="0" xfId="0" applyFill="1" applyBorder="1" applyAlignment="1">
      <alignment horizontal="centerContinuous"/>
    </xf>
    <xf numFmtId="0" fontId="8" fillId="3" borderId="0" xfId="0" applyFont="1" applyFill="1" applyBorder="1" applyAlignment="1">
      <alignment horizontal="centerContinuous"/>
    </xf>
    <xf numFmtId="0" fontId="8" fillId="3" borderId="5" xfId="0" applyFont="1" applyFill="1" applyBorder="1" applyAlignment="1">
      <alignment horizontal="centerContinuous"/>
    </xf>
    <xf numFmtId="0" fontId="9" fillId="3" borderId="0" xfId="0" applyFont="1" applyFill="1" applyBorder="1"/>
    <xf numFmtId="0" fontId="10" fillId="3" borderId="0" xfId="0" applyFont="1" applyFill="1" applyBorder="1"/>
    <xf numFmtId="0" fontId="0" fillId="3" borderId="5" xfId="0" applyFill="1" applyBorder="1"/>
    <xf numFmtId="0" fontId="11" fillId="3" borderId="0" xfId="0" applyFont="1" applyFill="1" applyBorder="1" applyAlignment="1">
      <alignment horizontal="left" indent="1"/>
    </xf>
    <xf numFmtId="0" fontId="7" fillId="3" borderId="0" xfId="0" applyFont="1" applyFill="1" applyBorder="1" applyAlignment="1">
      <alignment horizontal="left" indent="2"/>
    </xf>
    <xf numFmtId="0" fontId="0" fillId="3" borderId="4" xfId="0" applyFill="1" applyBorder="1"/>
    <xf numFmtId="0" fontId="12" fillId="3" borderId="0" xfId="0" applyFont="1" applyFill="1" applyBorder="1" applyAlignment="1">
      <alignment horizontal="left" vertical="center" indent="3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13" fillId="5" borderId="0" xfId="0" applyFont="1" applyFill="1"/>
    <xf numFmtId="0" fontId="0" fillId="5" borderId="0" xfId="0" applyFill="1"/>
    <xf numFmtId="0" fontId="0" fillId="5" borderId="0" xfId="0" applyFill="1" applyAlignment="1">
      <alignment horizontal="left" indent="2"/>
    </xf>
    <xf numFmtId="0" fontId="0" fillId="0" borderId="9" xfId="0" applyBorder="1"/>
    <xf numFmtId="0" fontId="0" fillId="0" borderId="10" xfId="0" applyBorder="1" applyAlignment="1"/>
    <xf numFmtId="0" fontId="0" fillId="0" borderId="10" xfId="0" applyBorder="1" applyAlignment="1">
      <alignment horizontal="right"/>
    </xf>
    <xf numFmtId="0" fontId="0" fillId="0" borderId="11" xfId="0" applyBorder="1"/>
    <xf numFmtId="14" fontId="0" fillId="0" borderId="10" xfId="0" applyNumberFormat="1" applyBorder="1"/>
    <xf numFmtId="0" fontId="0" fillId="0" borderId="10" xfId="0" applyBorder="1"/>
    <xf numFmtId="43" fontId="0" fillId="0" borderId="10" xfId="0" applyNumberFormat="1" applyBorder="1"/>
    <xf numFmtId="43" fontId="0" fillId="6" borderId="11" xfId="0" applyNumberFormat="1" applyFill="1" applyBorder="1"/>
    <xf numFmtId="0" fontId="14" fillId="0" borderId="10" xfId="0" applyFont="1" applyBorder="1"/>
    <xf numFmtId="0" fontId="0" fillId="0" borderId="13" xfId="0" applyBorder="1"/>
    <xf numFmtId="0" fontId="0" fillId="0" borderId="14" xfId="0" applyBorder="1" applyAlignment="1"/>
    <xf numFmtId="0" fontId="0" fillId="0" borderId="15" xfId="0" applyBorder="1" applyAlignment="1">
      <alignment horizontal="right"/>
    </xf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0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3" xfId="0" applyFill="1" applyBorder="1"/>
    <xf numFmtId="0" fontId="0" fillId="0" borderId="27" xfId="0" applyBorder="1"/>
    <xf numFmtId="164" fontId="0" fillId="0" borderId="10" xfId="0" applyNumberFormat="1" applyBorder="1"/>
    <xf numFmtId="43" fontId="0" fillId="6" borderId="27" xfId="0" applyNumberFormat="1" applyFill="1" applyBorder="1"/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15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11" fillId="3" borderId="0" xfId="0" applyFont="1" applyFill="1" applyBorder="1" applyAlignment="1">
      <alignment horizontal="left" indent="6"/>
    </xf>
    <xf numFmtId="0" fontId="1" fillId="0" borderId="0" xfId="0" applyFont="1"/>
    <xf numFmtId="0" fontId="0" fillId="0" borderId="28" xfId="0" applyBorder="1"/>
    <xf numFmtId="0" fontId="0" fillId="6" borderId="28" xfId="0" applyFill="1" applyBorder="1"/>
    <xf numFmtId="0" fontId="2" fillId="2" borderId="28" xfId="0" applyFont="1" applyFill="1" applyBorder="1"/>
    <xf numFmtId="0" fontId="15" fillId="2" borderId="1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43" fontId="0" fillId="0" borderId="0" xfId="0" applyNumberFormat="1" applyBorder="1"/>
    <xf numFmtId="164" fontId="0" fillId="0" borderId="0" xfId="0" applyNumberFormat="1" applyBorder="1"/>
    <xf numFmtId="43" fontId="0" fillId="6" borderId="0" xfId="0" applyNumberFormat="1" applyFill="1" applyBorder="1"/>
    <xf numFmtId="0" fontId="16" fillId="3" borderId="0" xfId="0" applyFont="1" applyFill="1" applyBorder="1" applyAlignment="1">
      <alignment horizontal="left" indent="1"/>
    </xf>
    <xf numFmtId="0" fontId="14" fillId="0" borderId="0" xfId="0" applyFont="1" applyBorder="1"/>
    <xf numFmtId="0" fontId="2" fillId="4" borderId="24" xfId="0" applyFont="1" applyFill="1" applyBorder="1" applyAlignment="1">
      <alignment horizontal="centerContinuous" wrapText="1"/>
    </xf>
    <xf numFmtId="0" fontId="2" fillId="4" borderId="25" xfId="0" applyFont="1" applyFill="1" applyBorder="1" applyAlignment="1">
      <alignment horizontal="centerContinuous" wrapText="1"/>
    </xf>
    <xf numFmtId="0" fontId="15" fillId="4" borderId="25" xfId="0" applyFont="1" applyFill="1" applyBorder="1" applyAlignment="1">
      <alignment horizontal="centerContinuous" wrapText="1"/>
    </xf>
    <xf numFmtId="0" fontId="2" fillId="2" borderId="28" xfId="0" applyFont="1" applyFill="1" applyBorder="1" applyAlignment="1">
      <alignment wrapText="1"/>
    </xf>
    <xf numFmtId="14" fontId="0" fillId="0" borderId="28" xfId="0" applyNumberFormat="1" applyBorder="1"/>
    <xf numFmtId="0" fontId="0" fillId="0" borderId="28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266700</xdr:colOff>
      <xdr:row>15</xdr:row>
      <xdr:rowOff>269103</xdr:rowOff>
    </xdr:from>
    <xdr:to>
      <xdr:col>15</xdr:col>
      <xdr:colOff>513790</xdr:colOff>
      <xdr:row>20</xdr:row>
      <xdr:rowOff>23002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55E104-E330-4C7D-BB36-ECA6114EF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6475" y="5136378"/>
          <a:ext cx="942415" cy="1277899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4</xdr:row>
      <xdr:rowOff>57149</xdr:rowOff>
    </xdr:from>
    <xdr:to>
      <xdr:col>16</xdr:col>
      <xdr:colOff>619125</xdr:colOff>
      <xdr:row>15</xdr:row>
      <xdr:rowOff>132199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7F31D45-5B1E-4573-B8A1-F9B8F7231D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699"/>
        <a:stretch/>
      </xdr:blipFill>
      <xdr:spPr>
        <a:xfrm>
          <a:off x="5010150" y="1552574"/>
          <a:ext cx="6629400" cy="344690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13</xdr:row>
      <xdr:rowOff>247650</xdr:rowOff>
    </xdr:from>
    <xdr:to>
      <xdr:col>9</xdr:col>
      <xdr:colOff>342900</xdr:colOff>
      <xdr:row>15</xdr:row>
      <xdr:rowOff>154854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7A6F3D9-58A7-40C7-B440-B69FB70E0F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602"/>
        <a:stretch/>
      </xdr:blipFill>
      <xdr:spPr>
        <a:xfrm>
          <a:off x="809625" y="4505325"/>
          <a:ext cx="5572125" cy="516804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114301</xdr:colOff>
      <xdr:row>18</xdr:row>
      <xdr:rowOff>85725</xdr:rowOff>
    </xdr:from>
    <xdr:to>
      <xdr:col>10</xdr:col>
      <xdr:colOff>495301</xdr:colOff>
      <xdr:row>19</xdr:row>
      <xdr:rowOff>274376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049663E-48FB-454B-9587-E13FE3565E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7641"/>
        <a:stretch/>
      </xdr:blipFill>
      <xdr:spPr>
        <a:xfrm>
          <a:off x="828676" y="5867400"/>
          <a:ext cx="6515100" cy="493451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16</xdr:row>
      <xdr:rowOff>19051</xdr:rowOff>
    </xdr:from>
    <xdr:to>
      <xdr:col>9</xdr:col>
      <xdr:colOff>695325</xdr:colOff>
      <xdr:row>17</xdr:row>
      <xdr:rowOff>221443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5CB737F-F5E5-4555-8154-0AEB855255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246"/>
        <a:stretch/>
      </xdr:blipFill>
      <xdr:spPr>
        <a:xfrm>
          <a:off x="819150" y="5191126"/>
          <a:ext cx="5915025" cy="507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X41"/>
  <sheetViews>
    <sheetView tabSelected="1" workbookViewId="0">
      <selection activeCell="V43" sqref="V43"/>
    </sheetView>
  </sheetViews>
  <sheetFormatPr defaultRowHeight="15" x14ac:dyDescent="0.25"/>
  <cols>
    <col min="1" max="1" width="7.7109375" customWidth="1"/>
    <col min="2" max="2" width="3" customWidth="1"/>
    <col min="3" max="3" width="17.28515625" customWidth="1"/>
    <col min="4" max="9" width="10.42578125" customWidth="1"/>
    <col min="10" max="10" width="12.140625" customWidth="1"/>
    <col min="11" max="16" width="10.42578125" customWidth="1"/>
    <col min="17" max="17" width="9.42578125" customWidth="1"/>
    <col min="18" max="18" width="3.28515625" customWidth="1"/>
    <col min="26" max="26" width="12.5703125" customWidth="1"/>
  </cols>
  <sheetData>
    <row r="1" spans="1:50" ht="29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8.75" customHeight="1" thickTop="1" x14ac:dyDescent="0.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32.25" x14ac:dyDescent="0.5">
      <c r="A3" s="1"/>
      <c r="B3" s="5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37.5" x14ac:dyDescent="0.55000000000000004">
      <c r="A4" s="1"/>
      <c r="B4" s="8" t="s">
        <v>87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7.5" customHeight="1" x14ac:dyDescent="0.4">
      <c r="A5" s="1"/>
      <c r="B5" s="10"/>
      <c r="C5" s="11"/>
      <c r="D5" s="11"/>
      <c r="E5" s="11"/>
      <c r="F5" s="12"/>
      <c r="G5" s="12"/>
      <c r="H5" s="12"/>
      <c r="I5" s="12"/>
      <c r="J5" s="13"/>
      <c r="K5" s="12"/>
      <c r="L5" s="13"/>
      <c r="M5" s="13"/>
      <c r="N5" s="14"/>
      <c r="O5" s="15"/>
      <c r="P5" s="15"/>
      <c r="Q5" s="15"/>
      <c r="R5" s="1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26.25" x14ac:dyDescent="0.4">
      <c r="A6" s="1"/>
      <c r="B6" s="10"/>
      <c r="C6" s="17" t="s">
        <v>1</v>
      </c>
      <c r="D6" s="11"/>
      <c r="E6" s="11"/>
      <c r="F6" s="12"/>
      <c r="G6" s="12"/>
      <c r="H6" s="12"/>
      <c r="I6" s="12"/>
      <c r="J6" s="13"/>
      <c r="K6" s="12"/>
      <c r="L6" s="13"/>
      <c r="M6" s="13"/>
      <c r="N6" s="14"/>
      <c r="O6" s="15"/>
      <c r="P6" s="18"/>
      <c r="Q6" s="12"/>
      <c r="R6" s="1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26.25" x14ac:dyDescent="0.4">
      <c r="A7" s="1"/>
      <c r="B7" s="10"/>
      <c r="C7" s="77" t="s">
        <v>96</v>
      </c>
      <c r="D7" s="11"/>
      <c r="E7" s="11"/>
      <c r="F7" s="12"/>
      <c r="G7" s="12"/>
      <c r="H7" s="12"/>
      <c r="I7" s="12"/>
      <c r="J7" s="13"/>
      <c r="K7" s="12"/>
      <c r="L7" s="13"/>
      <c r="M7" s="13"/>
      <c r="N7" s="14"/>
      <c r="O7" s="12"/>
      <c r="P7" s="12"/>
      <c r="Q7" s="12"/>
      <c r="R7" s="19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26.25" x14ac:dyDescent="0.4">
      <c r="A8" s="1"/>
      <c r="B8" s="10"/>
      <c r="C8" s="77" t="s">
        <v>97</v>
      </c>
      <c r="D8" s="21"/>
      <c r="E8" s="11"/>
      <c r="F8" s="12"/>
      <c r="G8" s="12"/>
      <c r="H8" s="12"/>
      <c r="I8" s="12"/>
      <c r="J8" s="13"/>
      <c r="K8" s="12"/>
      <c r="L8" s="13"/>
      <c r="M8" s="13"/>
      <c r="N8" s="14"/>
      <c r="O8" s="12"/>
      <c r="P8" s="12"/>
      <c r="Q8" s="12"/>
      <c r="R8" s="19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6.25" x14ac:dyDescent="0.4">
      <c r="A9" s="1"/>
      <c r="B9" s="10"/>
      <c r="C9" s="77" t="s">
        <v>98</v>
      </c>
      <c r="D9" s="11"/>
      <c r="E9" s="11"/>
      <c r="F9" s="12"/>
      <c r="G9" s="12"/>
      <c r="H9" s="12"/>
      <c r="I9" s="12"/>
      <c r="J9" s="13"/>
      <c r="K9" s="12"/>
      <c r="L9" s="13"/>
      <c r="M9" s="13"/>
      <c r="N9" s="14"/>
      <c r="O9" s="12"/>
      <c r="P9" s="12"/>
      <c r="Q9" s="12"/>
      <c r="R9" s="19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6.25" x14ac:dyDescent="0.4">
      <c r="A10" s="1"/>
      <c r="B10" s="10"/>
      <c r="C10" s="77" t="s">
        <v>99</v>
      </c>
      <c r="D10" s="21"/>
      <c r="E10" s="11"/>
      <c r="F10" s="12"/>
      <c r="G10" s="12"/>
      <c r="H10" s="12"/>
      <c r="I10" s="12"/>
      <c r="J10" s="13"/>
      <c r="K10" s="12"/>
      <c r="L10" s="13"/>
      <c r="M10" s="13"/>
      <c r="N10" s="14"/>
      <c r="O10" s="12"/>
      <c r="P10" s="12"/>
      <c r="Q10" s="12"/>
      <c r="R10" s="19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6.25" x14ac:dyDescent="0.4">
      <c r="A11" s="1"/>
      <c r="B11" s="10"/>
      <c r="C11" s="77" t="s">
        <v>93</v>
      </c>
      <c r="D11" s="21"/>
      <c r="E11" s="11"/>
      <c r="F11" s="12"/>
      <c r="G11" s="12"/>
      <c r="H11" s="12"/>
      <c r="I11" s="12"/>
      <c r="J11" s="13"/>
      <c r="K11" s="12"/>
      <c r="L11" s="13"/>
      <c r="M11" s="13"/>
      <c r="N11" s="14"/>
      <c r="O11" s="12"/>
      <c r="P11" s="12"/>
      <c r="Q11" s="12"/>
      <c r="R11" s="19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6.25" x14ac:dyDescent="0.4">
      <c r="A12" s="1"/>
      <c r="B12" s="10"/>
      <c r="C12" s="77" t="s">
        <v>94</v>
      </c>
      <c r="D12" s="11"/>
      <c r="E12" s="11"/>
      <c r="F12" s="12"/>
      <c r="G12" s="12"/>
      <c r="H12" s="12"/>
      <c r="I12" s="12"/>
      <c r="J12" s="13"/>
      <c r="K12" s="12"/>
      <c r="L12" s="13"/>
      <c r="M12" s="13"/>
      <c r="N12" s="14"/>
      <c r="O12" s="12"/>
      <c r="P12" s="12"/>
      <c r="Q12" s="12"/>
      <c r="R12" s="19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6.25" x14ac:dyDescent="0.4">
      <c r="A13" s="1"/>
      <c r="B13" s="10"/>
      <c r="C13" s="77" t="s">
        <v>95</v>
      </c>
      <c r="D13" s="11"/>
      <c r="E13" s="11"/>
      <c r="F13" s="12"/>
      <c r="G13" s="12"/>
      <c r="H13" s="12"/>
      <c r="I13" s="12"/>
      <c r="J13" s="13"/>
      <c r="K13" s="12"/>
      <c r="L13" s="13"/>
      <c r="M13" s="13"/>
      <c r="N13" s="14"/>
      <c r="O13" s="12"/>
      <c r="P13" s="12"/>
      <c r="Q13" s="12"/>
      <c r="R13" s="19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4" customHeight="1" x14ac:dyDescent="0.4">
      <c r="A14" s="1"/>
      <c r="B14" s="10"/>
      <c r="C14" s="62"/>
      <c r="D14" s="11"/>
      <c r="E14" s="11"/>
      <c r="F14" s="12"/>
      <c r="G14" s="12"/>
      <c r="H14" s="12"/>
      <c r="I14" s="12"/>
      <c r="J14" s="13"/>
      <c r="K14" s="12"/>
      <c r="L14" s="13"/>
      <c r="M14" s="13"/>
      <c r="N14" s="14"/>
      <c r="O14" s="12"/>
      <c r="P14" s="12"/>
      <c r="Q14" s="12"/>
      <c r="R14" s="19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4" customHeight="1" x14ac:dyDescent="0.4">
      <c r="A15" s="1"/>
      <c r="B15" s="10"/>
      <c r="C15" s="62"/>
      <c r="D15" s="11"/>
      <c r="E15" s="11"/>
      <c r="F15" s="12"/>
      <c r="G15" s="12"/>
      <c r="H15" s="12"/>
      <c r="I15" s="12"/>
      <c r="J15" s="13"/>
      <c r="K15" s="12"/>
      <c r="L15" s="13"/>
      <c r="M15" s="13"/>
      <c r="N15" s="14"/>
      <c r="O15" s="12"/>
      <c r="P15" s="12"/>
      <c r="Q15" s="12"/>
      <c r="R15" s="19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4" customHeight="1" x14ac:dyDescent="0.4">
      <c r="A16" s="1"/>
      <c r="B16" s="10"/>
      <c r="C16" s="20"/>
      <c r="D16" s="11"/>
      <c r="E16" s="11"/>
      <c r="F16" s="12"/>
      <c r="G16" s="12"/>
      <c r="H16" s="12"/>
      <c r="I16" s="12"/>
      <c r="J16" s="13"/>
      <c r="K16" s="12"/>
      <c r="L16" s="13"/>
      <c r="M16" s="13"/>
      <c r="N16" s="14"/>
      <c r="O16" s="12"/>
      <c r="P16" s="12"/>
      <c r="Q16" s="12"/>
      <c r="R16" s="19"/>
      <c r="S16" s="1"/>
      <c r="T16" s="1"/>
      <c r="U16" s="1"/>
      <c r="V16" s="1"/>
      <c r="W16" s="1"/>
      <c r="X16" s="1" t="str">
        <f t="shared" ref="X16:X21" si="0">REPLACE(C16,1,3,"")</f>
        <v/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4" customHeight="1" x14ac:dyDescent="0.4">
      <c r="A17" s="1"/>
      <c r="B17" s="10"/>
      <c r="C17" s="62"/>
      <c r="D17" s="11"/>
      <c r="E17" s="11"/>
      <c r="F17" s="12"/>
      <c r="G17" s="12"/>
      <c r="H17" s="12"/>
      <c r="I17" s="12"/>
      <c r="J17" s="13"/>
      <c r="K17" s="12"/>
      <c r="L17" s="13"/>
      <c r="M17" s="13"/>
      <c r="N17" s="14"/>
      <c r="O17" s="12"/>
      <c r="P17" s="12"/>
      <c r="Q17" s="12"/>
      <c r="R17" s="19"/>
      <c r="S17" s="1"/>
      <c r="T17" s="1"/>
      <c r="U17" s="1"/>
      <c r="V17" s="1"/>
      <c r="W17" s="1"/>
      <c r="X17" s="1" t="str">
        <f t="shared" si="0"/>
        <v/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4" customHeight="1" x14ac:dyDescent="0.4">
      <c r="A18" s="1"/>
      <c r="B18" s="22"/>
      <c r="C18" s="62"/>
      <c r="D18" s="11"/>
      <c r="E18" s="11"/>
      <c r="F18" s="12"/>
      <c r="G18" s="12"/>
      <c r="H18" s="12"/>
      <c r="I18" s="12"/>
      <c r="J18" s="13"/>
      <c r="K18" s="12"/>
      <c r="L18" s="13"/>
      <c r="M18" s="13"/>
      <c r="N18" s="14"/>
      <c r="O18" s="12"/>
      <c r="P18" s="12"/>
      <c r="Q18" s="12"/>
      <c r="R18" s="19"/>
      <c r="S18" s="1"/>
      <c r="T18" s="1"/>
      <c r="U18" s="1"/>
      <c r="V18" s="1"/>
      <c r="W18" s="1"/>
      <c r="X18" s="1" t="str">
        <f t="shared" si="0"/>
        <v/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24" customHeight="1" x14ac:dyDescent="0.4">
      <c r="A19" s="1"/>
      <c r="B19" s="22"/>
      <c r="C19" s="20"/>
      <c r="D19" s="11"/>
      <c r="E19" s="11"/>
      <c r="F19" s="12"/>
      <c r="G19" s="12"/>
      <c r="H19" s="12"/>
      <c r="I19" s="12"/>
      <c r="J19" s="13"/>
      <c r="K19" s="12"/>
      <c r="L19" s="13"/>
      <c r="M19" s="13"/>
      <c r="N19" s="14"/>
      <c r="O19" s="12"/>
      <c r="P19" s="12"/>
      <c r="Q19" s="12"/>
      <c r="R19" s="19"/>
      <c r="S19" s="1"/>
      <c r="T19" s="1"/>
      <c r="U19" s="1"/>
      <c r="V19" s="1"/>
      <c r="W19" s="1"/>
      <c r="X19" s="1" t="str">
        <f t="shared" si="0"/>
        <v/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4" customHeight="1" x14ac:dyDescent="0.35">
      <c r="A20" s="1"/>
      <c r="B20" s="22"/>
      <c r="C20" s="23"/>
      <c r="D20" s="12"/>
      <c r="E20" s="12"/>
      <c r="F20" s="12"/>
      <c r="G20" s="12"/>
      <c r="H20" s="12"/>
      <c r="I20" s="12"/>
      <c r="J20" s="12"/>
      <c r="K20" s="12"/>
      <c r="L20" s="12"/>
      <c r="M20" s="15"/>
      <c r="N20" s="12"/>
      <c r="O20" s="12"/>
      <c r="P20" s="12"/>
      <c r="Q20" s="12"/>
      <c r="R20" s="19"/>
      <c r="S20" s="1"/>
      <c r="T20" s="1"/>
      <c r="U20" s="1"/>
      <c r="V20" s="1"/>
      <c r="W20" s="1"/>
      <c r="X20" s="1" t="str">
        <f t="shared" si="0"/>
        <v/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thickBot="1" x14ac:dyDescent="0.3">
      <c r="A21" s="1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  <c r="S21" s="1"/>
      <c r="T21" s="1"/>
      <c r="U21" s="1"/>
      <c r="V21" s="1"/>
      <c r="W21" s="1"/>
      <c r="X21" s="1" t="str">
        <f t="shared" si="0"/>
        <v/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thickTop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29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5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5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5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5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5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5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5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5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01E44-52CF-44CF-946E-FEB7A9BE6C2C}">
  <sheetPr>
    <tabColor rgb="FFFF0000"/>
  </sheetPr>
  <dimension ref="A1:H33"/>
  <sheetViews>
    <sheetView workbookViewId="0">
      <selection activeCell="G9" sqref="G9"/>
    </sheetView>
  </sheetViews>
  <sheetFormatPr defaultRowHeight="15" x14ac:dyDescent="0.25"/>
  <cols>
    <col min="1" max="1" width="9.42578125" bestFit="1" customWidth="1"/>
    <col min="2" max="2" width="12.5703125" customWidth="1"/>
    <col min="3" max="3" width="22" bestFit="1" customWidth="1"/>
    <col min="4" max="4" width="18.85546875" bestFit="1" customWidth="1"/>
    <col min="5" max="5" width="3.140625" bestFit="1" customWidth="1"/>
    <col min="6" max="6" width="14" customWidth="1"/>
    <col min="7" max="7" width="15" customWidth="1"/>
  </cols>
  <sheetData>
    <row r="1" spans="1:8" x14ac:dyDescent="0.25">
      <c r="A1" s="42" t="s">
        <v>85</v>
      </c>
      <c r="B1" s="43"/>
      <c r="C1" s="43"/>
      <c r="D1" s="43"/>
      <c r="E1" s="43"/>
      <c r="F1" s="43"/>
      <c r="G1" s="43"/>
      <c r="H1" s="44"/>
    </row>
    <row r="2" spans="1:8" x14ac:dyDescent="0.25">
      <c r="A2" s="45" t="s">
        <v>84</v>
      </c>
      <c r="B2" s="46"/>
      <c r="C2" s="46"/>
      <c r="D2" s="46"/>
      <c r="E2" s="46"/>
      <c r="F2" s="46"/>
      <c r="G2" s="46"/>
      <c r="H2" s="47"/>
    </row>
    <row r="3" spans="1:8" x14ac:dyDescent="0.25">
      <c r="A3" s="48"/>
      <c r="B3" s="49"/>
      <c r="C3" s="49"/>
      <c r="D3" s="49"/>
      <c r="E3" s="49"/>
      <c r="F3" s="49"/>
      <c r="G3" s="49"/>
      <c r="H3" s="50"/>
    </row>
    <row r="6" spans="1:8" ht="15.75" thickBot="1" x14ac:dyDescent="0.3"/>
    <row r="7" spans="1:8" ht="30" x14ac:dyDescent="0.25">
      <c r="A7" s="57" t="s">
        <v>6</v>
      </c>
      <c r="B7" s="58" t="s">
        <v>7</v>
      </c>
      <c r="C7" s="58" t="s">
        <v>42</v>
      </c>
      <c r="D7" s="58" t="s">
        <v>11</v>
      </c>
      <c r="E7" s="59" t="s">
        <v>30</v>
      </c>
      <c r="F7" s="58" t="s">
        <v>43</v>
      </c>
      <c r="G7" s="60" t="s">
        <v>12</v>
      </c>
    </row>
    <row r="8" spans="1:8" x14ac:dyDescent="0.25">
      <c r="A8" s="39"/>
      <c r="B8" s="40"/>
      <c r="C8" s="40"/>
      <c r="D8" s="41" t="s">
        <v>13</v>
      </c>
      <c r="E8" s="40"/>
      <c r="F8" s="40"/>
      <c r="G8" s="51">
        <v>7682.07</v>
      </c>
    </row>
    <row r="9" spans="1:8" x14ac:dyDescent="0.25">
      <c r="A9" s="30" t="s">
        <v>33</v>
      </c>
      <c r="B9" s="34">
        <v>43162</v>
      </c>
      <c r="C9" s="35" t="s">
        <v>44</v>
      </c>
      <c r="D9" s="36"/>
      <c r="E9" s="35" t="s">
        <v>45</v>
      </c>
      <c r="F9" s="36">
        <v>451.16</v>
      </c>
      <c r="G9" s="53">
        <f>IF(ISNUMBER(B9),G8+D9-F9,"")</f>
        <v>7230.91</v>
      </c>
    </row>
    <row r="10" spans="1:8" x14ac:dyDescent="0.25">
      <c r="A10" s="30">
        <v>663</v>
      </c>
      <c r="B10" s="34">
        <v>43162</v>
      </c>
      <c r="C10" s="35" t="s">
        <v>46</v>
      </c>
      <c r="D10" s="36"/>
      <c r="E10" s="35" t="s">
        <v>45</v>
      </c>
      <c r="F10" s="36">
        <v>954.29</v>
      </c>
      <c r="G10" s="53">
        <f t="shared" ref="G10:G33" si="0">IF(ISNUMBER(B10),G9+D10-F10,"")</f>
        <v>6276.62</v>
      </c>
    </row>
    <row r="11" spans="1:8" x14ac:dyDescent="0.25">
      <c r="A11" s="30">
        <f>A10+1</f>
        <v>664</v>
      </c>
      <c r="B11" s="34">
        <v>43164</v>
      </c>
      <c r="C11" s="35" t="s">
        <v>47</v>
      </c>
      <c r="D11" s="36"/>
      <c r="E11" s="35" t="s">
        <v>45</v>
      </c>
      <c r="F11" s="36">
        <v>80</v>
      </c>
      <c r="G11" s="53">
        <f t="shared" si="0"/>
        <v>6196.62</v>
      </c>
    </row>
    <row r="12" spans="1:8" x14ac:dyDescent="0.25">
      <c r="A12" s="30"/>
      <c r="B12" s="34">
        <v>43166</v>
      </c>
      <c r="C12" s="35" t="s">
        <v>20</v>
      </c>
      <c r="D12" s="36">
        <v>913.28</v>
      </c>
      <c r="E12" s="35" t="s">
        <v>45</v>
      </c>
      <c r="F12" s="36"/>
      <c r="G12" s="53">
        <f t="shared" si="0"/>
        <v>7109.9</v>
      </c>
    </row>
    <row r="13" spans="1:8" x14ac:dyDescent="0.25">
      <c r="A13" s="30" t="s">
        <v>33</v>
      </c>
      <c r="B13" s="34">
        <v>43169</v>
      </c>
      <c r="C13" s="35" t="s">
        <v>48</v>
      </c>
      <c r="D13" s="36"/>
      <c r="E13" s="35" t="s">
        <v>45</v>
      </c>
      <c r="F13" s="36">
        <v>72.37</v>
      </c>
      <c r="G13" s="53">
        <f t="shared" si="0"/>
        <v>7037.53</v>
      </c>
    </row>
    <row r="14" spans="1:8" x14ac:dyDescent="0.25">
      <c r="A14" s="30">
        <v>665</v>
      </c>
      <c r="B14" s="34">
        <v>43171</v>
      </c>
      <c r="C14" s="35" t="s">
        <v>49</v>
      </c>
      <c r="D14" s="36"/>
      <c r="E14" s="35" t="s">
        <v>45</v>
      </c>
      <c r="F14" s="36">
        <v>340.88</v>
      </c>
      <c r="G14" s="53">
        <f t="shared" si="0"/>
        <v>6696.65</v>
      </c>
    </row>
    <row r="15" spans="1:8" x14ac:dyDescent="0.25">
      <c r="A15" s="30" t="s">
        <v>33</v>
      </c>
      <c r="B15" s="34">
        <v>43172</v>
      </c>
      <c r="C15" s="35" t="s">
        <v>50</v>
      </c>
      <c r="D15" s="36"/>
      <c r="E15" s="35" t="s">
        <v>45</v>
      </c>
      <c r="F15" s="36">
        <v>618.65</v>
      </c>
      <c r="G15" s="53">
        <f t="shared" si="0"/>
        <v>6078</v>
      </c>
    </row>
    <row r="16" spans="1:8" x14ac:dyDescent="0.25">
      <c r="A16" s="30">
        <v>666</v>
      </c>
      <c r="B16" s="34">
        <v>43173</v>
      </c>
      <c r="C16" s="35" t="s">
        <v>51</v>
      </c>
      <c r="D16" s="36"/>
      <c r="E16" s="35"/>
      <c r="F16" s="36">
        <v>100.5</v>
      </c>
      <c r="G16" s="53">
        <f t="shared" si="0"/>
        <v>5977.5</v>
      </c>
    </row>
    <row r="17" spans="1:7" x14ac:dyDescent="0.25">
      <c r="A17" s="30"/>
      <c r="B17" s="34">
        <v>43175</v>
      </c>
      <c r="C17" s="35" t="s">
        <v>20</v>
      </c>
      <c r="D17" s="36">
        <v>450.18</v>
      </c>
      <c r="E17" s="35" t="s">
        <v>45</v>
      </c>
      <c r="F17" s="36"/>
      <c r="G17" s="53">
        <f t="shared" si="0"/>
        <v>6427.68</v>
      </c>
    </row>
    <row r="18" spans="1:7" x14ac:dyDescent="0.25">
      <c r="A18" s="30"/>
      <c r="B18" s="34">
        <v>43177</v>
      </c>
      <c r="C18" s="35" t="s">
        <v>20</v>
      </c>
      <c r="D18" s="36">
        <v>163.55000000000001</v>
      </c>
      <c r="E18" s="35" t="s">
        <v>45</v>
      </c>
      <c r="F18" s="36"/>
      <c r="G18" s="53">
        <f t="shared" si="0"/>
        <v>6591.2300000000005</v>
      </c>
    </row>
    <row r="19" spans="1:7" x14ac:dyDescent="0.25">
      <c r="A19" s="30">
        <v>667</v>
      </c>
      <c r="B19" s="34">
        <v>43179</v>
      </c>
      <c r="C19" s="35" t="s">
        <v>52</v>
      </c>
      <c r="D19" s="36"/>
      <c r="E19" s="35" t="s">
        <v>45</v>
      </c>
      <c r="F19" s="36">
        <v>238.5</v>
      </c>
      <c r="G19" s="53">
        <f t="shared" si="0"/>
        <v>6352.7300000000005</v>
      </c>
    </row>
    <row r="20" spans="1:7" x14ac:dyDescent="0.25">
      <c r="A20" s="30">
        <f>A19+1</f>
        <v>668</v>
      </c>
      <c r="B20" s="34">
        <v>43181</v>
      </c>
      <c r="C20" s="35" t="s">
        <v>53</v>
      </c>
      <c r="D20" s="36"/>
      <c r="E20" s="35"/>
      <c r="F20" s="36">
        <v>315.62</v>
      </c>
      <c r="G20" s="53">
        <f t="shared" si="0"/>
        <v>6037.1100000000006</v>
      </c>
    </row>
    <row r="21" spans="1:7" x14ac:dyDescent="0.25">
      <c r="A21" s="30">
        <f>A20+1</f>
        <v>669</v>
      </c>
      <c r="B21" s="34">
        <v>43182</v>
      </c>
      <c r="C21" s="35" t="s">
        <v>54</v>
      </c>
      <c r="D21" s="36"/>
      <c r="E21" s="35"/>
      <c r="F21" s="36">
        <v>67.290000000000006</v>
      </c>
      <c r="G21" s="53">
        <f t="shared" si="0"/>
        <v>5969.8200000000006</v>
      </c>
    </row>
    <row r="22" spans="1:7" x14ac:dyDescent="0.25">
      <c r="A22" s="30"/>
      <c r="B22" s="34">
        <v>43183</v>
      </c>
      <c r="C22" s="35" t="s">
        <v>20</v>
      </c>
      <c r="D22" s="36">
        <v>830.75</v>
      </c>
      <c r="E22" s="35"/>
      <c r="F22" s="36"/>
      <c r="G22" s="53">
        <f t="shared" si="0"/>
        <v>6800.5700000000006</v>
      </c>
    </row>
    <row r="23" spans="1:7" x14ac:dyDescent="0.25">
      <c r="A23" s="30"/>
      <c r="B23" s="34"/>
      <c r="C23" s="35"/>
      <c r="D23" s="36"/>
      <c r="E23" s="35"/>
      <c r="F23" s="36"/>
      <c r="G23" s="53" t="str">
        <f t="shared" si="0"/>
        <v/>
      </c>
    </row>
    <row r="24" spans="1:7" x14ac:dyDescent="0.25">
      <c r="A24" s="30"/>
      <c r="B24" s="34"/>
      <c r="C24" s="35"/>
      <c r="D24" s="36"/>
      <c r="E24" s="35"/>
      <c r="F24" s="36"/>
      <c r="G24" s="53" t="str">
        <f t="shared" si="0"/>
        <v/>
      </c>
    </row>
    <row r="25" spans="1:7" x14ac:dyDescent="0.25">
      <c r="A25" s="30"/>
      <c r="B25" s="34"/>
      <c r="C25" s="35"/>
      <c r="D25" s="36"/>
      <c r="E25" s="35"/>
      <c r="F25" s="36"/>
      <c r="G25" s="53" t="str">
        <f t="shared" si="0"/>
        <v/>
      </c>
    </row>
    <row r="26" spans="1:7" x14ac:dyDescent="0.25">
      <c r="A26" s="30"/>
      <c r="B26" s="34"/>
      <c r="C26" s="35"/>
      <c r="D26" s="36"/>
      <c r="E26" s="35"/>
      <c r="F26" s="36"/>
      <c r="G26" s="53" t="str">
        <f t="shared" si="0"/>
        <v/>
      </c>
    </row>
    <row r="27" spans="1:7" x14ac:dyDescent="0.25">
      <c r="A27" s="30"/>
      <c r="B27" s="34"/>
      <c r="C27" s="35"/>
      <c r="D27" s="36"/>
      <c r="E27" s="35"/>
      <c r="F27" s="36"/>
      <c r="G27" s="53" t="str">
        <f t="shared" si="0"/>
        <v/>
      </c>
    </row>
    <row r="28" spans="1:7" x14ac:dyDescent="0.25">
      <c r="A28" s="30"/>
      <c r="B28" s="34"/>
      <c r="C28" s="35"/>
      <c r="D28" s="36"/>
      <c r="E28" s="35"/>
      <c r="F28" s="36"/>
      <c r="G28" s="53" t="str">
        <f t="shared" si="0"/>
        <v/>
      </c>
    </row>
    <row r="29" spans="1:7" x14ac:dyDescent="0.25">
      <c r="A29" s="30"/>
      <c r="B29" s="34"/>
      <c r="C29" s="35"/>
      <c r="D29" s="36"/>
      <c r="E29" s="35"/>
      <c r="F29" s="36"/>
      <c r="G29" s="53" t="str">
        <f t="shared" si="0"/>
        <v/>
      </c>
    </row>
    <row r="30" spans="1:7" x14ac:dyDescent="0.25">
      <c r="A30" s="30"/>
      <c r="B30" s="34"/>
      <c r="C30" s="35"/>
      <c r="D30" s="36"/>
      <c r="E30" s="35"/>
      <c r="F30" s="36"/>
      <c r="G30" s="53" t="str">
        <f t="shared" si="0"/>
        <v/>
      </c>
    </row>
    <row r="31" spans="1:7" x14ac:dyDescent="0.25">
      <c r="A31" s="30"/>
      <c r="B31" s="34"/>
      <c r="C31" s="35"/>
      <c r="D31" s="36"/>
      <c r="E31" s="35"/>
      <c r="F31" s="36"/>
      <c r="G31" s="53" t="str">
        <f t="shared" si="0"/>
        <v/>
      </c>
    </row>
    <row r="32" spans="1:7" x14ac:dyDescent="0.25">
      <c r="A32" s="30"/>
      <c r="B32" s="34"/>
      <c r="C32" s="35"/>
      <c r="D32" s="36"/>
      <c r="E32" s="35"/>
      <c r="F32" s="36"/>
      <c r="G32" s="53" t="str">
        <f t="shared" si="0"/>
        <v/>
      </c>
    </row>
    <row r="33" spans="1:7" x14ac:dyDescent="0.25">
      <c r="A33" s="30"/>
      <c r="B33" s="34"/>
      <c r="C33" s="35"/>
      <c r="D33" s="36"/>
      <c r="E33" s="35"/>
      <c r="F33" s="36"/>
      <c r="G33" s="53" t="str">
        <f t="shared" si="0"/>
        <v/>
      </c>
    </row>
  </sheetData>
  <dataValidations count="1">
    <dataValidation type="list" allowBlank="1" showInputMessage="1" showErrorMessage="1" sqref="E9:E33" xr:uid="{DA430A4B-6B3B-4DE4-A2D2-2F17479A064A}">
      <formula1>"x"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2575C-99FE-447D-9F8C-B3AD8B44A758}">
  <sheetPr>
    <tabColor rgb="FF0000FF"/>
  </sheetPr>
  <dimension ref="A1:J29"/>
  <sheetViews>
    <sheetView zoomScaleNormal="100" workbookViewId="0">
      <selection activeCell="F10" sqref="F10"/>
    </sheetView>
  </sheetViews>
  <sheetFormatPr defaultRowHeight="15" x14ac:dyDescent="0.25"/>
  <cols>
    <col min="1" max="1" width="10" bestFit="1" customWidth="1"/>
    <col min="2" max="2" width="14.85546875" customWidth="1"/>
    <col min="3" max="3" width="15.140625" customWidth="1"/>
    <col min="5" max="5" width="10.42578125" customWidth="1"/>
  </cols>
  <sheetData>
    <row r="1" spans="1:10" x14ac:dyDescent="0.25">
      <c r="A1" s="42" t="s">
        <v>119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x14ac:dyDescent="0.25">
      <c r="A2" s="45" t="s">
        <v>120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x14ac:dyDescent="0.25">
      <c r="A3" s="45" t="s">
        <v>121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x14ac:dyDescent="0.25">
      <c r="A4" s="45" t="s">
        <v>122</v>
      </c>
      <c r="B4" s="46"/>
      <c r="C4" s="46"/>
      <c r="D4" s="46"/>
      <c r="E4" s="46"/>
      <c r="F4" s="46"/>
      <c r="G4" s="46"/>
      <c r="H4" s="46"/>
      <c r="I4" s="46"/>
      <c r="J4" s="47"/>
    </row>
    <row r="5" spans="1:10" x14ac:dyDescent="0.25">
      <c r="A5" s="48" t="s">
        <v>84</v>
      </c>
      <c r="B5" s="49"/>
      <c r="C5" s="49"/>
      <c r="D5" s="49"/>
      <c r="E5" s="49"/>
      <c r="F5" s="49"/>
      <c r="G5" s="49"/>
      <c r="H5" s="49"/>
      <c r="I5" s="49"/>
      <c r="J5" s="50"/>
    </row>
    <row r="6" spans="1:10" ht="15.75" thickBot="1" x14ac:dyDescent="0.3"/>
    <row r="7" spans="1:10" x14ac:dyDescent="0.25">
      <c r="A7" s="79" t="s">
        <v>102</v>
      </c>
      <c r="B7" s="80"/>
      <c r="C7" s="80"/>
      <c r="D7" s="80"/>
      <c r="E7" s="81"/>
      <c r="F7" s="80"/>
    </row>
    <row r="8" spans="1:10" ht="45" x14ac:dyDescent="0.25">
      <c r="A8" s="82" t="s">
        <v>7</v>
      </c>
      <c r="B8" s="82" t="s">
        <v>103</v>
      </c>
      <c r="C8" s="82" t="s">
        <v>104</v>
      </c>
      <c r="D8" s="82" t="s">
        <v>105</v>
      </c>
      <c r="E8" s="82" t="s">
        <v>106</v>
      </c>
      <c r="F8" s="82" t="s">
        <v>12</v>
      </c>
    </row>
    <row r="9" spans="1:10" x14ac:dyDescent="0.25">
      <c r="A9" s="85" t="s">
        <v>107</v>
      </c>
      <c r="B9" s="86"/>
      <c r="C9" s="86"/>
      <c r="D9" s="86"/>
      <c r="E9" s="87"/>
      <c r="F9" s="64">
        <v>102</v>
      </c>
    </row>
    <row r="10" spans="1:10" x14ac:dyDescent="0.25">
      <c r="A10" s="83">
        <v>43147</v>
      </c>
      <c r="B10" s="64"/>
      <c r="C10" s="64"/>
      <c r="D10" s="64">
        <v>45</v>
      </c>
      <c r="E10" s="64" t="s">
        <v>108</v>
      </c>
      <c r="F10" s="65"/>
    </row>
    <row r="11" spans="1:10" x14ac:dyDescent="0.25">
      <c r="A11" s="83">
        <v>43147</v>
      </c>
      <c r="B11" s="64"/>
      <c r="C11" s="64"/>
      <c r="D11" s="64">
        <v>10</v>
      </c>
      <c r="E11" s="64" t="s">
        <v>109</v>
      </c>
      <c r="F11" s="65"/>
    </row>
    <row r="12" spans="1:10" x14ac:dyDescent="0.25">
      <c r="A12" s="83">
        <v>43148</v>
      </c>
      <c r="B12" s="64">
        <v>144</v>
      </c>
      <c r="C12" s="64" t="s">
        <v>110</v>
      </c>
      <c r="D12" s="64"/>
      <c r="E12" s="64"/>
      <c r="F12" s="65"/>
    </row>
    <row r="13" spans="1:10" x14ac:dyDescent="0.25">
      <c r="A13" s="83">
        <v>43148</v>
      </c>
      <c r="B13" s="64"/>
      <c r="C13" s="64"/>
      <c r="D13" s="64">
        <v>2</v>
      </c>
      <c r="E13" s="64" t="s">
        <v>111</v>
      </c>
      <c r="F13" s="65"/>
    </row>
    <row r="14" spans="1:10" x14ac:dyDescent="0.25">
      <c r="A14" s="83">
        <v>43149</v>
      </c>
      <c r="B14" s="64"/>
      <c r="C14" s="64"/>
      <c r="D14" s="64">
        <v>24</v>
      </c>
      <c r="E14" s="64" t="s">
        <v>112</v>
      </c>
      <c r="F14" s="65"/>
    </row>
    <row r="15" spans="1:10" x14ac:dyDescent="0.25">
      <c r="A15" s="83">
        <v>43151</v>
      </c>
      <c r="B15" s="64"/>
      <c r="C15" s="64"/>
      <c r="D15" s="64">
        <v>48</v>
      </c>
      <c r="E15" s="64" t="s">
        <v>113</v>
      </c>
      <c r="F15" s="65"/>
    </row>
    <row r="16" spans="1:10" x14ac:dyDescent="0.25">
      <c r="A16" s="83">
        <v>43153</v>
      </c>
      <c r="B16" s="64"/>
      <c r="C16" s="64"/>
      <c r="D16" s="64">
        <v>54</v>
      </c>
      <c r="E16" s="64" t="s">
        <v>114</v>
      </c>
      <c r="F16" s="65"/>
    </row>
    <row r="17" spans="1:6" x14ac:dyDescent="0.25">
      <c r="A17" s="83">
        <v>43153</v>
      </c>
      <c r="B17" s="64">
        <v>224</v>
      </c>
      <c r="C17" s="64" t="s">
        <v>115</v>
      </c>
      <c r="D17" s="64"/>
      <c r="E17" s="64"/>
      <c r="F17" s="65"/>
    </row>
    <row r="18" spans="1:6" x14ac:dyDescent="0.25">
      <c r="A18" s="83">
        <v>43153</v>
      </c>
      <c r="B18" s="64"/>
      <c r="C18" s="64"/>
      <c r="D18" s="64">
        <v>144</v>
      </c>
      <c r="E18" s="64" t="s">
        <v>116</v>
      </c>
      <c r="F18" s="65"/>
    </row>
    <row r="19" spans="1:6" x14ac:dyDescent="0.25">
      <c r="A19" s="83">
        <v>43154</v>
      </c>
      <c r="B19" s="64"/>
      <c r="C19" s="64"/>
      <c r="D19" s="64">
        <v>24</v>
      </c>
      <c r="E19" s="64" t="s">
        <v>117</v>
      </c>
      <c r="F19" s="65"/>
    </row>
    <row r="20" spans="1:6" x14ac:dyDescent="0.25">
      <c r="A20" s="83">
        <v>43155</v>
      </c>
      <c r="B20" s="64">
        <v>144</v>
      </c>
      <c r="C20" s="64" t="s">
        <v>118</v>
      </c>
      <c r="D20" s="64"/>
      <c r="E20" s="64"/>
      <c r="F20" s="65"/>
    </row>
    <row r="21" spans="1:6" x14ac:dyDescent="0.25">
      <c r="A21" s="83"/>
      <c r="B21" s="64"/>
      <c r="C21" s="64"/>
      <c r="D21" s="64"/>
      <c r="E21" s="64"/>
      <c r="F21" s="65"/>
    </row>
    <row r="22" spans="1:6" x14ac:dyDescent="0.25">
      <c r="A22" s="83"/>
      <c r="B22" s="64"/>
      <c r="C22" s="64"/>
      <c r="D22" s="64"/>
      <c r="E22" s="64"/>
      <c r="F22" s="65"/>
    </row>
    <row r="23" spans="1:6" x14ac:dyDescent="0.25">
      <c r="A23" s="83"/>
      <c r="B23" s="64"/>
      <c r="C23" s="64"/>
      <c r="D23" s="64"/>
      <c r="E23" s="64"/>
      <c r="F23" s="65"/>
    </row>
    <row r="24" spans="1:6" x14ac:dyDescent="0.25">
      <c r="A24" s="83"/>
      <c r="B24" s="64"/>
      <c r="C24" s="64"/>
      <c r="D24" s="64"/>
      <c r="E24" s="64"/>
      <c r="F24" s="65"/>
    </row>
    <row r="25" spans="1:6" x14ac:dyDescent="0.25">
      <c r="A25" s="83"/>
      <c r="B25" s="64"/>
      <c r="C25" s="64"/>
      <c r="D25" s="64"/>
      <c r="E25" s="64"/>
      <c r="F25" s="65"/>
    </row>
    <row r="26" spans="1:6" x14ac:dyDescent="0.25">
      <c r="A26" s="83"/>
      <c r="B26" s="64"/>
      <c r="C26" s="64"/>
      <c r="D26" s="64"/>
      <c r="E26" s="64"/>
      <c r="F26" s="65"/>
    </row>
    <row r="27" spans="1:6" x14ac:dyDescent="0.25">
      <c r="A27" s="83"/>
      <c r="B27" s="64"/>
      <c r="C27" s="64"/>
      <c r="D27" s="64"/>
      <c r="E27" s="64"/>
      <c r="F27" s="65"/>
    </row>
    <row r="28" spans="1:6" x14ac:dyDescent="0.25">
      <c r="A28" s="83"/>
      <c r="B28" s="64"/>
      <c r="C28" s="64"/>
      <c r="D28" s="64"/>
      <c r="E28" s="64"/>
      <c r="F28" s="65"/>
    </row>
    <row r="29" spans="1:6" x14ac:dyDescent="0.25">
      <c r="A29" s="83"/>
      <c r="B29" s="64"/>
      <c r="C29" s="64"/>
      <c r="D29" s="64"/>
      <c r="E29" s="64"/>
      <c r="F29" s="65"/>
    </row>
  </sheetData>
  <mergeCells count="1">
    <mergeCell ref="A9:E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58E76-2AA7-4EA5-B1F7-C6556519541F}">
  <sheetPr>
    <tabColor rgb="FFFF0000"/>
  </sheetPr>
  <dimension ref="A1:N29"/>
  <sheetViews>
    <sheetView zoomScale="112" zoomScaleNormal="112" workbookViewId="0">
      <selection activeCell="H11" sqref="H11"/>
    </sheetView>
  </sheetViews>
  <sheetFormatPr defaultRowHeight="15" x14ac:dyDescent="0.25"/>
  <cols>
    <col min="1" max="1" width="10" bestFit="1" customWidth="1"/>
    <col min="2" max="2" width="14.85546875" customWidth="1"/>
    <col min="3" max="3" width="15.140625" customWidth="1"/>
    <col min="5" max="5" width="10.42578125" customWidth="1"/>
    <col min="7" max="7" width="34.140625" customWidth="1"/>
    <col min="9" max="9" width="19.42578125" customWidth="1"/>
    <col min="10" max="10" width="32.7109375" bestFit="1" customWidth="1"/>
    <col min="11" max="11" width="19.42578125" customWidth="1"/>
    <col min="12" max="12" width="32.7109375" bestFit="1" customWidth="1"/>
    <col min="13" max="13" width="18.5703125" customWidth="1"/>
    <col min="14" max="14" width="24.42578125" bestFit="1" customWidth="1"/>
  </cols>
  <sheetData>
    <row r="1" spans="1:14" x14ac:dyDescent="0.25">
      <c r="A1" s="42" t="s">
        <v>119</v>
      </c>
      <c r="B1" s="43"/>
      <c r="C1" s="43"/>
      <c r="D1" s="43"/>
      <c r="E1" s="43"/>
      <c r="F1" s="43"/>
      <c r="G1" s="44"/>
    </row>
    <row r="2" spans="1:14" x14ac:dyDescent="0.25">
      <c r="A2" s="45" t="s">
        <v>120</v>
      </c>
      <c r="B2" s="46"/>
      <c r="C2" s="46"/>
      <c r="D2" s="46"/>
      <c r="E2" s="46"/>
      <c r="F2" s="46"/>
      <c r="G2" s="47"/>
    </row>
    <row r="3" spans="1:14" x14ac:dyDescent="0.25">
      <c r="A3" s="45" t="s">
        <v>121</v>
      </c>
      <c r="B3" s="46"/>
      <c r="C3" s="46"/>
      <c r="D3" s="46"/>
      <c r="E3" s="46"/>
      <c r="F3" s="46"/>
      <c r="G3" s="47"/>
    </row>
    <row r="4" spans="1:14" x14ac:dyDescent="0.25">
      <c r="A4" s="45" t="s">
        <v>122</v>
      </c>
      <c r="B4" s="46"/>
      <c r="C4" s="46"/>
      <c r="D4" s="46"/>
      <c r="E4" s="46"/>
      <c r="F4" s="46"/>
      <c r="G4" s="47"/>
    </row>
    <row r="5" spans="1:14" x14ac:dyDescent="0.25">
      <c r="A5" s="48" t="s">
        <v>84</v>
      </c>
      <c r="B5" s="49"/>
      <c r="C5" s="49"/>
      <c r="D5" s="49"/>
      <c r="E5" s="49"/>
      <c r="F5" s="49"/>
      <c r="G5" s="50"/>
    </row>
    <row r="6" spans="1:14" ht="15.75" thickBot="1" x14ac:dyDescent="0.3"/>
    <row r="7" spans="1:14" x14ac:dyDescent="0.25">
      <c r="A7" s="79" t="s">
        <v>102</v>
      </c>
      <c r="B7" s="80"/>
      <c r="C7" s="80"/>
      <c r="D7" s="80"/>
      <c r="E7" s="81"/>
      <c r="F7" s="80"/>
    </row>
    <row r="8" spans="1:14" ht="45" x14ac:dyDescent="0.25">
      <c r="A8" s="82" t="s">
        <v>7</v>
      </c>
      <c r="B8" s="82" t="s">
        <v>103</v>
      </c>
      <c r="C8" s="82" t="s">
        <v>104</v>
      </c>
      <c r="D8" s="82" t="s">
        <v>105</v>
      </c>
      <c r="E8" s="82" t="s">
        <v>106</v>
      </c>
      <c r="F8" s="82" t="s">
        <v>12</v>
      </c>
    </row>
    <row r="9" spans="1:14" ht="45" x14ac:dyDescent="0.25">
      <c r="A9" s="85" t="s">
        <v>107</v>
      </c>
      <c r="B9" s="86"/>
      <c r="C9" s="86"/>
      <c r="D9" s="86"/>
      <c r="E9" s="87"/>
      <c r="F9" s="64">
        <v>102</v>
      </c>
      <c r="I9" s="82" t="s">
        <v>126</v>
      </c>
      <c r="K9" s="82" t="s">
        <v>126</v>
      </c>
      <c r="M9" s="82" t="s">
        <v>126</v>
      </c>
    </row>
    <row r="10" spans="1:14" x14ac:dyDescent="0.25">
      <c r="A10" s="83">
        <v>43147</v>
      </c>
      <c r="B10" s="64"/>
      <c r="C10" s="64"/>
      <c r="D10" s="64">
        <v>45</v>
      </c>
      <c r="E10" s="64" t="s">
        <v>108</v>
      </c>
      <c r="F10" s="65">
        <f>IF(ISBLANK(A10),"",F9-D10+B10)</f>
        <v>57</v>
      </c>
      <c r="G10" t="str">
        <f ca="1">IF(_xlfn.ISFORMULA(F10),_xlfn.FORMULATEXT(F10),"")</f>
        <v>=IF(ISBLANK(A10),"",F9-D10+B10)</v>
      </c>
      <c r="H10" t="s">
        <v>128</v>
      </c>
      <c r="I10" s="65">
        <f t="shared" ref="I10:I29" si="0">IF(ISNUMBER(A10),F9+B10-D10,"")</f>
        <v>57</v>
      </c>
      <c r="J10" t="str">
        <f ca="1">IF(_xlfn.ISFORMULA(I10),_xlfn.FORMULATEXT(I10),"")</f>
        <v>=IF(ISNUMBER(A10),F9+B10-D10,"")</v>
      </c>
      <c r="K10" s="65">
        <f>IF(A10="","",F9+B10-D10)</f>
        <v>57</v>
      </c>
      <c r="L10" t="str">
        <f ca="1">IF(_xlfn.ISFORMULA(K10),_xlfn.FORMULATEXT(K10),"")</f>
        <v>=IF(A10="","",F9+B10-D10)</v>
      </c>
      <c r="M10" s="65">
        <f>IF(OR(ISNUMBER(D10),ISNUMBER(B10)),F9-D10+B10,"")</f>
        <v>57</v>
      </c>
      <c r="N10" t="str">
        <f ca="1">IF(_xlfn.ISFORMULA(M10),_xlfn.FORMULATEXT(M10),"")</f>
        <v>=IF(OR(ISNUMBER(D10),ISNUMBER(B10)),F9-D10+B10,"")</v>
      </c>
    </row>
    <row r="11" spans="1:14" x14ac:dyDescent="0.25">
      <c r="A11" s="83">
        <v>43147</v>
      </c>
      <c r="B11" s="64"/>
      <c r="C11" s="64"/>
      <c r="D11" s="64">
        <v>10</v>
      </c>
      <c r="E11" s="64" t="s">
        <v>109</v>
      </c>
      <c r="F11" s="65">
        <f t="shared" ref="F11:F29" si="1">IF(ISBLANK(A11),"",F10-D11+B11)</f>
        <v>47</v>
      </c>
      <c r="I11" s="65">
        <f t="shared" si="0"/>
        <v>47</v>
      </c>
      <c r="K11" s="65">
        <f t="shared" ref="K11:K29" si="2">IF(A11="","",F10+B11-D11)</f>
        <v>47</v>
      </c>
      <c r="M11" s="65">
        <f t="shared" ref="M11:M29" si="3">IF(OR(ISNUMBER(D11),ISNUMBER(B11)),F10-D11+B11,"")</f>
        <v>47</v>
      </c>
    </row>
    <row r="12" spans="1:14" x14ac:dyDescent="0.25">
      <c r="A12" s="83">
        <v>43148</v>
      </c>
      <c r="B12" s="64">
        <v>144</v>
      </c>
      <c r="C12" s="64" t="s">
        <v>110</v>
      </c>
      <c r="D12" s="64"/>
      <c r="E12" s="64"/>
      <c r="F12" s="65">
        <f t="shared" si="1"/>
        <v>191</v>
      </c>
      <c r="I12" s="65">
        <f t="shared" si="0"/>
        <v>191</v>
      </c>
      <c r="K12" s="65">
        <f t="shared" si="2"/>
        <v>191</v>
      </c>
      <c r="M12" s="65">
        <f t="shared" si="3"/>
        <v>191</v>
      </c>
    </row>
    <row r="13" spans="1:14" x14ac:dyDescent="0.25">
      <c r="A13" s="83">
        <v>43148</v>
      </c>
      <c r="B13" s="64"/>
      <c r="C13" s="64"/>
      <c r="D13" s="64">
        <v>2</v>
      </c>
      <c r="E13" s="64" t="s">
        <v>111</v>
      </c>
      <c r="F13" s="65">
        <f t="shared" si="1"/>
        <v>189</v>
      </c>
      <c r="I13" s="65">
        <f t="shared" si="0"/>
        <v>189</v>
      </c>
      <c r="K13" s="65">
        <f t="shared" si="2"/>
        <v>189</v>
      </c>
      <c r="M13" s="65">
        <f t="shared" si="3"/>
        <v>189</v>
      </c>
    </row>
    <row r="14" spans="1:14" x14ac:dyDescent="0.25">
      <c r="A14" s="83">
        <v>43149</v>
      </c>
      <c r="B14" s="64"/>
      <c r="C14" s="64"/>
      <c r="D14" s="64">
        <v>24</v>
      </c>
      <c r="E14" s="64" t="s">
        <v>112</v>
      </c>
      <c r="F14" s="65">
        <f t="shared" si="1"/>
        <v>165</v>
      </c>
      <c r="I14" s="65">
        <f t="shared" si="0"/>
        <v>165</v>
      </c>
      <c r="K14" s="65">
        <f t="shared" si="2"/>
        <v>165</v>
      </c>
      <c r="M14" s="65">
        <f t="shared" si="3"/>
        <v>165</v>
      </c>
    </row>
    <row r="15" spans="1:14" x14ac:dyDescent="0.25">
      <c r="A15" s="83">
        <v>43151</v>
      </c>
      <c r="B15" s="64"/>
      <c r="C15" s="64"/>
      <c r="D15" s="64">
        <v>48</v>
      </c>
      <c r="E15" s="64" t="s">
        <v>113</v>
      </c>
      <c r="F15" s="65">
        <f t="shared" si="1"/>
        <v>117</v>
      </c>
      <c r="I15" s="65">
        <f t="shared" si="0"/>
        <v>117</v>
      </c>
      <c r="K15" s="65">
        <f t="shared" si="2"/>
        <v>117</v>
      </c>
      <c r="M15" s="65">
        <f t="shared" si="3"/>
        <v>117</v>
      </c>
    </row>
    <row r="16" spans="1:14" x14ac:dyDescent="0.25">
      <c r="A16" s="83">
        <v>43153</v>
      </c>
      <c r="B16" s="64"/>
      <c r="C16" s="64"/>
      <c r="D16" s="64">
        <v>54</v>
      </c>
      <c r="E16" s="64" t="s">
        <v>114</v>
      </c>
      <c r="F16" s="65">
        <f t="shared" si="1"/>
        <v>63</v>
      </c>
      <c r="I16" s="65">
        <f t="shared" si="0"/>
        <v>63</v>
      </c>
      <c r="K16" s="65">
        <f t="shared" si="2"/>
        <v>63</v>
      </c>
      <c r="M16" s="65">
        <f t="shared" si="3"/>
        <v>63</v>
      </c>
    </row>
    <row r="17" spans="1:13" x14ac:dyDescent="0.25">
      <c r="A17" s="83">
        <v>43153</v>
      </c>
      <c r="B17" s="64">
        <v>224</v>
      </c>
      <c r="C17" s="64" t="s">
        <v>115</v>
      </c>
      <c r="D17" s="64"/>
      <c r="E17" s="64"/>
      <c r="F17" s="65">
        <f t="shared" si="1"/>
        <v>287</v>
      </c>
      <c r="I17" s="65">
        <f t="shared" si="0"/>
        <v>287</v>
      </c>
      <c r="K17" s="65">
        <f t="shared" si="2"/>
        <v>287</v>
      </c>
      <c r="M17" s="65">
        <f t="shared" si="3"/>
        <v>287</v>
      </c>
    </row>
    <row r="18" spans="1:13" x14ac:dyDescent="0.25">
      <c r="A18" s="83">
        <v>43153</v>
      </c>
      <c r="B18" s="64"/>
      <c r="C18" s="64"/>
      <c r="D18" s="64">
        <v>144</v>
      </c>
      <c r="E18" s="64" t="s">
        <v>116</v>
      </c>
      <c r="F18" s="65">
        <f t="shared" si="1"/>
        <v>143</v>
      </c>
      <c r="I18" s="65">
        <f t="shared" si="0"/>
        <v>143</v>
      </c>
      <c r="K18" s="65">
        <f t="shared" si="2"/>
        <v>143</v>
      </c>
      <c r="M18" s="65">
        <f t="shared" si="3"/>
        <v>143</v>
      </c>
    </row>
    <row r="19" spans="1:13" x14ac:dyDescent="0.25">
      <c r="A19" s="83">
        <v>43154</v>
      </c>
      <c r="B19" s="64"/>
      <c r="C19" s="64"/>
      <c r="D19" s="64">
        <v>24</v>
      </c>
      <c r="E19" s="64" t="s">
        <v>117</v>
      </c>
      <c r="F19" s="65">
        <f t="shared" si="1"/>
        <v>119</v>
      </c>
      <c r="I19" s="65">
        <f t="shared" si="0"/>
        <v>119</v>
      </c>
      <c r="K19" s="65">
        <f t="shared" si="2"/>
        <v>119</v>
      </c>
      <c r="M19" s="65">
        <f t="shared" si="3"/>
        <v>119</v>
      </c>
    </row>
    <row r="20" spans="1:13" x14ac:dyDescent="0.25">
      <c r="A20" s="83">
        <v>43155</v>
      </c>
      <c r="B20" s="64">
        <v>144</v>
      </c>
      <c r="C20" s="64" t="s">
        <v>118</v>
      </c>
      <c r="D20" s="64"/>
      <c r="E20" s="64"/>
      <c r="F20" s="65">
        <f t="shared" si="1"/>
        <v>263</v>
      </c>
      <c r="I20" s="65">
        <f t="shared" si="0"/>
        <v>263</v>
      </c>
      <c r="K20" s="65">
        <f t="shared" si="2"/>
        <v>263</v>
      </c>
      <c r="M20" s="65">
        <f t="shared" si="3"/>
        <v>263</v>
      </c>
    </row>
    <row r="21" spans="1:13" x14ac:dyDescent="0.25">
      <c r="A21" s="83"/>
      <c r="B21" s="64"/>
      <c r="C21" s="64"/>
      <c r="D21" s="64"/>
      <c r="E21" s="64"/>
      <c r="F21" s="65" t="str">
        <f t="shared" si="1"/>
        <v/>
      </c>
      <c r="I21" s="65" t="str">
        <f t="shared" si="0"/>
        <v/>
      </c>
      <c r="K21" s="65" t="str">
        <f t="shared" si="2"/>
        <v/>
      </c>
      <c r="M21" s="65" t="str">
        <f t="shared" si="3"/>
        <v/>
      </c>
    </row>
    <row r="22" spans="1:13" x14ac:dyDescent="0.25">
      <c r="A22" s="83"/>
      <c r="B22" s="64"/>
      <c r="C22" s="64"/>
      <c r="D22" s="64"/>
      <c r="E22" s="64"/>
      <c r="F22" s="65" t="str">
        <f t="shared" si="1"/>
        <v/>
      </c>
      <c r="I22" s="65" t="str">
        <f t="shared" si="0"/>
        <v/>
      </c>
      <c r="K22" s="65" t="str">
        <f t="shared" si="2"/>
        <v/>
      </c>
      <c r="M22" s="65" t="str">
        <f t="shared" si="3"/>
        <v/>
      </c>
    </row>
    <row r="23" spans="1:13" x14ac:dyDescent="0.25">
      <c r="A23" s="83"/>
      <c r="B23" s="64"/>
      <c r="C23" s="64"/>
      <c r="D23" s="64"/>
      <c r="E23" s="64"/>
      <c r="F23" s="65" t="str">
        <f t="shared" si="1"/>
        <v/>
      </c>
      <c r="I23" s="65" t="str">
        <f t="shared" si="0"/>
        <v/>
      </c>
      <c r="K23" s="65" t="str">
        <f t="shared" si="2"/>
        <v/>
      </c>
      <c r="M23" s="65" t="str">
        <f t="shared" si="3"/>
        <v/>
      </c>
    </row>
    <row r="24" spans="1:13" x14ac:dyDescent="0.25">
      <c r="A24" s="83"/>
      <c r="B24" s="64"/>
      <c r="C24" s="64"/>
      <c r="D24" s="64"/>
      <c r="E24" s="64"/>
      <c r="F24" s="65" t="str">
        <f t="shared" si="1"/>
        <v/>
      </c>
      <c r="I24" s="65" t="str">
        <f t="shared" si="0"/>
        <v/>
      </c>
      <c r="K24" s="65" t="str">
        <f t="shared" si="2"/>
        <v/>
      </c>
      <c r="M24" s="65" t="str">
        <f t="shared" si="3"/>
        <v/>
      </c>
    </row>
    <row r="25" spans="1:13" x14ac:dyDescent="0.25">
      <c r="A25" s="83"/>
      <c r="B25" s="64"/>
      <c r="C25" s="64"/>
      <c r="D25" s="64"/>
      <c r="E25" s="64"/>
      <c r="F25" s="65" t="str">
        <f t="shared" si="1"/>
        <v/>
      </c>
      <c r="I25" s="65" t="str">
        <f t="shared" si="0"/>
        <v/>
      </c>
      <c r="K25" s="65" t="str">
        <f t="shared" si="2"/>
        <v/>
      </c>
      <c r="M25" s="65" t="str">
        <f t="shared" si="3"/>
        <v/>
      </c>
    </row>
    <row r="26" spans="1:13" x14ac:dyDescent="0.25">
      <c r="A26" s="83"/>
      <c r="B26" s="64"/>
      <c r="C26" s="64"/>
      <c r="D26" s="64"/>
      <c r="E26" s="64"/>
      <c r="F26" s="65" t="str">
        <f t="shared" si="1"/>
        <v/>
      </c>
      <c r="I26" s="65" t="str">
        <f t="shared" si="0"/>
        <v/>
      </c>
      <c r="K26" s="65" t="str">
        <f t="shared" si="2"/>
        <v/>
      </c>
      <c r="M26" s="65" t="str">
        <f t="shared" si="3"/>
        <v/>
      </c>
    </row>
    <row r="27" spans="1:13" x14ac:dyDescent="0.25">
      <c r="A27" s="83"/>
      <c r="B27" s="64"/>
      <c r="C27" s="64"/>
      <c r="D27" s="64"/>
      <c r="E27" s="64"/>
      <c r="F27" s="65" t="str">
        <f t="shared" si="1"/>
        <v/>
      </c>
      <c r="I27" s="65" t="str">
        <f t="shared" si="0"/>
        <v/>
      </c>
      <c r="K27" s="65" t="str">
        <f t="shared" si="2"/>
        <v/>
      </c>
      <c r="M27" s="65" t="str">
        <f t="shared" si="3"/>
        <v/>
      </c>
    </row>
    <row r="28" spans="1:13" x14ac:dyDescent="0.25">
      <c r="A28" s="83"/>
      <c r="B28" s="64"/>
      <c r="C28" s="64"/>
      <c r="D28" s="64"/>
      <c r="E28" s="64"/>
      <c r="F28" s="65" t="str">
        <f t="shared" si="1"/>
        <v/>
      </c>
      <c r="I28" s="65" t="str">
        <f t="shared" si="0"/>
        <v/>
      </c>
      <c r="K28" s="65" t="str">
        <f t="shared" si="2"/>
        <v/>
      </c>
      <c r="M28" s="65" t="str">
        <f t="shared" si="3"/>
        <v/>
      </c>
    </row>
    <row r="29" spans="1:13" x14ac:dyDescent="0.25">
      <c r="A29" s="83"/>
      <c r="B29" s="64"/>
      <c r="C29" s="64"/>
      <c r="D29" s="64"/>
      <c r="E29" s="64"/>
      <c r="F29" s="65" t="str">
        <f t="shared" si="1"/>
        <v/>
      </c>
      <c r="I29" s="65" t="str">
        <f t="shared" si="0"/>
        <v/>
      </c>
      <c r="K29" s="65" t="str">
        <f t="shared" si="2"/>
        <v/>
      </c>
      <c r="M29" s="65" t="str">
        <f t="shared" si="3"/>
        <v/>
      </c>
    </row>
  </sheetData>
  <mergeCells count="1">
    <mergeCell ref="A9:E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A150A-CCD1-459B-B5DC-41EFEA4DB322}">
  <sheetPr>
    <tabColor rgb="FF0000FF"/>
  </sheetPr>
  <dimension ref="A1:G15"/>
  <sheetViews>
    <sheetView zoomScale="145" zoomScaleNormal="145" workbookViewId="0">
      <selection activeCell="D13" sqref="D13"/>
    </sheetView>
  </sheetViews>
  <sheetFormatPr defaultRowHeight="15" x14ac:dyDescent="0.25"/>
  <cols>
    <col min="1" max="1" width="19" customWidth="1"/>
    <col min="2" max="2" width="18.7109375" customWidth="1"/>
    <col min="3" max="3" width="25.28515625" bestFit="1" customWidth="1"/>
    <col min="4" max="4" width="16.85546875" customWidth="1"/>
    <col min="5" max="5" width="17.7109375" customWidth="1"/>
    <col min="6" max="6" width="39.42578125" bestFit="1" customWidth="1"/>
    <col min="7" max="7" width="17.42578125" customWidth="1"/>
  </cols>
  <sheetData>
    <row r="1" spans="1:7" x14ac:dyDescent="0.25">
      <c r="A1" s="42" t="str">
        <f>"In cell "&amp;ADDRESS(ROW(D13),COLUMN(D13),4)&amp;" create the formula for "&amp;B13&amp;" value ("&amp;C13&amp;")"</f>
        <v>In cell D13 create the formula for Begin value (Stock Value at Begin of Day)</v>
      </c>
      <c r="B1" s="43"/>
      <c r="C1" s="43"/>
      <c r="D1" s="43"/>
      <c r="E1" s="43"/>
      <c r="F1" s="43"/>
      <c r="G1" s="44"/>
    </row>
    <row r="2" spans="1:7" x14ac:dyDescent="0.25">
      <c r="A2" s="45" t="str">
        <f t="shared" ref="A2:A3" si="0">"In cell "&amp;ADDRESS(ROW(D14),COLUMN(D14),4)&amp;" create the formula for "&amp;B14&amp;" value ("&amp;C14&amp;")"</f>
        <v>In cell D14 create the formula for Rate of Change ROC value (% Change)</v>
      </c>
      <c r="B2" s="46"/>
      <c r="C2" s="46"/>
      <c r="D2" s="46"/>
      <c r="E2" s="46"/>
      <c r="F2" s="46"/>
      <c r="G2" s="47"/>
    </row>
    <row r="3" spans="1:7" x14ac:dyDescent="0.25">
      <c r="A3" s="45" t="str">
        <f t="shared" si="0"/>
        <v>In cell D15 create the formula for Rate value (1 + % Change)</v>
      </c>
      <c r="B3" s="46"/>
      <c r="C3" s="46"/>
      <c r="D3" s="46"/>
      <c r="E3" s="46"/>
      <c r="F3" s="46"/>
      <c r="G3" s="47"/>
    </row>
    <row r="4" spans="1:7" x14ac:dyDescent="0.25">
      <c r="A4" s="45" t="str">
        <f>"In cell "&amp;ADDRESS(ROW(E11),COLUMN(E11),4)&amp;" create the formula that will show the formula in the Value Column if there is a formula entered into the cell or Show Nothing if a formula is not entered."</f>
        <v>In cell E11 create the formula that will show the formula in the Value Column if there is a formula entered into the cell or Show Nothing if a formula is not entered.</v>
      </c>
      <c r="B4" s="46"/>
      <c r="C4" s="46"/>
      <c r="D4" s="46"/>
      <c r="E4" s="46"/>
      <c r="F4" s="46"/>
      <c r="G4" s="47"/>
    </row>
    <row r="5" spans="1:7" x14ac:dyDescent="0.25">
      <c r="A5" s="45" t="str">
        <f>"Then copy the formula in cell "&amp;ADDRESS(ROW(E11),COLUMN(E11),4)&amp;" down the column."</f>
        <v>Then copy the formula in cell E11 down the column.</v>
      </c>
      <c r="B5" s="46"/>
      <c r="C5" s="46"/>
      <c r="D5" s="46"/>
      <c r="E5" s="46"/>
      <c r="F5" s="46"/>
      <c r="G5" s="47"/>
    </row>
    <row r="6" spans="1:7" x14ac:dyDescent="0.25">
      <c r="A6" s="48"/>
      <c r="B6" s="49"/>
      <c r="C6" s="49"/>
      <c r="D6" s="49"/>
      <c r="E6" s="49"/>
      <c r="F6" s="49"/>
      <c r="G6" s="50"/>
    </row>
    <row r="9" spans="1:7" x14ac:dyDescent="0.25">
      <c r="A9" s="66" t="s">
        <v>66</v>
      </c>
      <c r="B9" s="66" t="s">
        <v>68</v>
      </c>
      <c r="C9" s="66" t="s">
        <v>74</v>
      </c>
      <c r="D9" s="66" t="s">
        <v>75</v>
      </c>
      <c r="E9" s="66" t="s">
        <v>67</v>
      </c>
    </row>
    <row r="10" spans="1:7" x14ac:dyDescent="0.25">
      <c r="A10" s="64"/>
      <c r="B10" s="64"/>
      <c r="C10" s="64" t="s">
        <v>63</v>
      </c>
      <c r="D10" s="64" t="s">
        <v>123</v>
      </c>
      <c r="E10" s="64"/>
    </row>
    <row r="11" spans="1:7" x14ac:dyDescent="0.25">
      <c r="A11" s="64" t="s">
        <v>124</v>
      </c>
      <c r="B11" s="64" t="s">
        <v>70</v>
      </c>
      <c r="C11" s="64" t="s">
        <v>65</v>
      </c>
      <c r="D11" s="64">
        <v>1457.79</v>
      </c>
      <c r="E11" s="65"/>
    </row>
    <row r="12" spans="1:7" x14ac:dyDescent="0.25">
      <c r="A12" s="64" t="s">
        <v>124</v>
      </c>
      <c r="B12" s="64" t="s">
        <v>71</v>
      </c>
      <c r="C12" s="64" t="s">
        <v>76</v>
      </c>
      <c r="D12" s="84">
        <v>-3.82</v>
      </c>
      <c r="E12" s="65"/>
    </row>
    <row r="13" spans="1:7" x14ac:dyDescent="0.25">
      <c r="A13" s="64" t="s">
        <v>125</v>
      </c>
      <c r="B13" s="64" t="s">
        <v>69</v>
      </c>
      <c r="C13" s="64" t="s">
        <v>64</v>
      </c>
      <c r="D13" s="65"/>
      <c r="E13" s="65"/>
    </row>
    <row r="14" spans="1:7" x14ac:dyDescent="0.25">
      <c r="A14" s="64" t="s">
        <v>80</v>
      </c>
      <c r="B14" s="64" t="s">
        <v>72</v>
      </c>
      <c r="C14" s="64" t="s">
        <v>77</v>
      </c>
      <c r="D14" s="65"/>
      <c r="E14" s="65"/>
    </row>
    <row r="15" spans="1:7" x14ac:dyDescent="0.25">
      <c r="A15" s="64" t="s">
        <v>81</v>
      </c>
      <c r="B15" s="64" t="s">
        <v>73</v>
      </c>
      <c r="C15" s="64" t="s">
        <v>78</v>
      </c>
      <c r="D15" s="65"/>
      <c r="E15" s="6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E9E43-F698-40A3-A911-F3EA7CC39E66}">
  <sheetPr>
    <tabColor rgb="FFFF0000"/>
  </sheetPr>
  <dimension ref="A1:H15"/>
  <sheetViews>
    <sheetView zoomScale="130" zoomScaleNormal="130" workbookViewId="0">
      <selection activeCell="E10" sqref="E10"/>
    </sheetView>
  </sheetViews>
  <sheetFormatPr defaultRowHeight="15" x14ac:dyDescent="0.25"/>
  <cols>
    <col min="1" max="1" width="19" customWidth="1"/>
    <col min="2" max="2" width="18.7109375" customWidth="1"/>
    <col min="3" max="3" width="25.28515625" bestFit="1" customWidth="1"/>
    <col min="4" max="4" width="16.85546875" customWidth="1"/>
    <col min="5" max="5" width="17.7109375" customWidth="1"/>
    <col min="6" max="6" width="39.42578125" bestFit="1" customWidth="1"/>
    <col min="7" max="7" width="17.42578125" customWidth="1"/>
  </cols>
  <sheetData>
    <row r="1" spans="1:8" x14ac:dyDescent="0.25">
      <c r="A1" s="42" t="str">
        <f>"In cell "&amp;ADDRESS(ROW(D13),COLUMN(D13),4)&amp;" create the formula for "&amp;B13&amp;" value ("&amp;C13&amp;")"</f>
        <v>In cell D13 create the formula for Begin value (Stock Value at Begin of Day)</v>
      </c>
      <c r="B1" s="43"/>
      <c r="C1" s="43"/>
      <c r="D1" s="43"/>
      <c r="E1" s="43"/>
      <c r="F1" s="43"/>
      <c r="G1" s="44"/>
    </row>
    <row r="2" spans="1:8" x14ac:dyDescent="0.25">
      <c r="A2" s="45" t="str">
        <f t="shared" ref="A2:A3" si="0">"In cell "&amp;ADDRESS(ROW(D14),COLUMN(D14),4)&amp;" create the formula for "&amp;B14&amp;" value ("&amp;C14&amp;")"</f>
        <v>In cell D14 create the formula for Rate of Change ROC value (% Change)</v>
      </c>
      <c r="B2" s="46"/>
      <c r="C2" s="46"/>
      <c r="D2" s="46"/>
      <c r="E2" s="46"/>
      <c r="F2" s="46"/>
      <c r="G2" s="47"/>
    </row>
    <row r="3" spans="1:8" x14ac:dyDescent="0.25">
      <c r="A3" s="45" t="str">
        <f t="shared" si="0"/>
        <v>In cell D15 create the formula for Rate value (1 + % Change)</v>
      </c>
      <c r="B3" s="46"/>
      <c r="C3" s="46"/>
      <c r="D3" s="46"/>
      <c r="E3" s="46"/>
      <c r="F3" s="46"/>
      <c r="G3" s="47"/>
    </row>
    <row r="4" spans="1:8" x14ac:dyDescent="0.25">
      <c r="A4" s="45" t="str">
        <f>"In cell "&amp;ADDRESS(ROW(E11),COLUMN(E11),4)&amp;" create the formula that will show the formula in the Value Column if there is a formula entered into the cell or Show Nothing if a formula is not entered."</f>
        <v>In cell E11 create the formula that will show the formula in the Value Column if there is a formula entered into the cell or Show Nothing if a formula is not entered.</v>
      </c>
      <c r="B4" s="46"/>
      <c r="C4" s="46"/>
      <c r="D4" s="46"/>
      <c r="E4" s="46"/>
      <c r="F4" s="46"/>
      <c r="G4" s="47"/>
    </row>
    <row r="5" spans="1:8" x14ac:dyDescent="0.25">
      <c r="A5" s="45" t="str">
        <f>"Then copy the formula in cell "&amp;ADDRESS(ROW(E11),COLUMN(E11),4)&amp;" down the column."</f>
        <v>Then copy the formula in cell E11 down the column.</v>
      </c>
      <c r="B5" s="46"/>
      <c r="C5" s="46"/>
      <c r="D5" s="46"/>
      <c r="E5" s="46"/>
      <c r="F5" s="46"/>
      <c r="G5" s="47"/>
    </row>
    <row r="6" spans="1:8" x14ac:dyDescent="0.25">
      <c r="A6" s="48"/>
      <c r="B6" s="49"/>
      <c r="C6" s="49"/>
      <c r="D6" s="49"/>
      <c r="E6" s="49"/>
      <c r="F6" s="49"/>
      <c r="G6" s="50"/>
    </row>
    <row r="8" spans="1:8" x14ac:dyDescent="0.25">
      <c r="G8" t="s">
        <v>127</v>
      </c>
    </row>
    <row r="9" spans="1:8" x14ac:dyDescent="0.25">
      <c r="A9" s="66" t="s">
        <v>66</v>
      </c>
      <c r="B9" s="66" t="s">
        <v>68</v>
      </c>
      <c r="C9" s="66" t="s">
        <v>74</v>
      </c>
      <c r="D9" s="66" t="s">
        <v>75</v>
      </c>
      <c r="E9" s="66" t="s">
        <v>67</v>
      </c>
      <c r="G9" s="66" t="s">
        <v>67</v>
      </c>
    </row>
    <row r="10" spans="1:8" x14ac:dyDescent="0.25">
      <c r="A10" s="64"/>
      <c r="B10" s="64"/>
      <c r="C10" s="64" t="s">
        <v>63</v>
      </c>
      <c r="D10" s="64" t="s">
        <v>123</v>
      </c>
      <c r="E10" s="64"/>
      <c r="G10" s="64"/>
    </row>
    <row r="11" spans="1:8" x14ac:dyDescent="0.25">
      <c r="A11" s="64" t="s">
        <v>124</v>
      </c>
      <c r="B11" s="64" t="s">
        <v>70</v>
      </c>
      <c r="C11" s="64" t="s">
        <v>65</v>
      </c>
      <c r="D11" s="64">
        <v>1457.79</v>
      </c>
      <c r="E11" s="65" t="str">
        <f ca="1">IF(_xlfn.ISFORMULA(D11),_xlfn.FORMULATEXT(D11),"")</f>
        <v/>
      </c>
      <c r="F11" t="str">
        <f ca="1">IF(_xlfn.ISFORMULA(E11),_xlfn.FORMULATEXT(E11),"")</f>
        <v>=IF(ISFORMULA(D11),FORMULATEXT(D11),"")</v>
      </c>
      <c r="G11" s="65" t="str">
        <f ca="1">_xlfn.IFNA(_xlfn.FORMULATEXT(D11),"")</f>
        <v/>
      </c>
      <c r="H11" t="str">
        <f ca="1">IF(_xlfn.ISFORMULA(G11),_xlfn.FORMULATEXT(G11),"")</f>
        <v>=IFNA(FORMULATEXT(D11),"")</v>
      </c>
    </row>
    <row r="12" spans="1:8" x14ac:dyDescent="0.25">
      <c r="A12" s="64" t="s">
        <v>124</v>
      </c>
      <c r="B12" s="64" t="s">
        <v>71</v>
      </c>
      <c r="C12" s="64" t="s">
        <v>76</v>
      </c>
      <c r="D12" s="84">
        <v>-3.82</v>
      </c>
      <c r="E12" s="65" t="str">
        <f t="shared" ref="E12:E15" ca="1" si="1">IF(_xlfn.ISFORMULA(D12),_xlfn.FORMULATEXT(D12),"")</f>
        <v/>
      </c>
      <c r="G12" s="65" t="str">
        <f t="shared" ref="G12:G15" ca="1" si="2">_xlfn.IFNA(_xlfn.FORMULATEXT(D12),"")</f>
        <v/>
      </c>
    </row>
    <row r="13" spans="1:8" x14ac:dyDescent="0.25">
      <c r="A13" s="64" t="s">
        <v>125</v>
      </c>
      <c r="B13" s="64" t="s">
        <v>69</v>
      </c>
      <c r="C13" s="64" t="s">
        <v>64</v>
      </c>
      <c r="D13" s="65">
        <f>D11-D12</f>
        <v>1461.61</v>
      </c>
      <c r="E13" s="65" t="str">
        <f t="shared" ca="1" si="1"/>
        <v>=D11-D12</v>
      </c>
      <c r="G13" s="65" t="str">
        <f t="shared" ca="1" si="2"/>
        <v>=D11-D12</v>
      </c>
    </row>
    <row r="14" spans="1:8" x14ac:dyDescent="0.25">
      <c r="A14" s="64" t="s">
        <v>80</v>
      </c>
      <c r="B14" s="64" t="s">
        <v>72</v>
      </c>
      <c r="C14" s="64" t="s">
        <v>77</v>
      </c>
      <c r="D14" s="65">
        <f>D12/D13</f>
        <v>-2.6135562838240024E-3</v>
      </c>
      <c r="E14" s="65" t="str">
        <f t="shared" ca="1" si="1"/>
        <v>=D12/D13</v>
      </c>
      <c r="G14" s="65" t="str">
        <f t="shared" ca="1" si="2"/>
        <v>=D12/D13</v>
      </c>
    </row>
    <row r="15" spans="1:8" x14ac:dyDescent="0.25">
      <c r="A15" s="64" t="s">
        <v>81</v>
      </c>
      <c r="B15" s="64" t="s">
        <v>73</v>
      </c>
      <c r="C15" s="64" t="s">
        <v>78</v>
      </c>
      <c r="D15" s="65">
        <f>1+D14</f>
        <v>0.99738644371617602</v>
      </c>
      <c r="E15" s="65" t="str">
        <f t="shared" ca="1" si="1"/>
        <v>=1+D14</v>
      </c>
      <c r="G15" s="65" t="str">
        <f t="shared" ca="1" si="2"/>
        <v>=1+D14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B4327-0AF3-4AF9-8DDE-98F5E37DD143}">
  <sheetPr>
    <tabColor rgb="FF0000FF"/>
  </sheetPr>
  <dimension ref="A1:I72"/>
  <sheetViews>
    <sheetView zoomScale="85" zoomScaleNormal="85" workbookViewId="0">
      <selection activeCell="G17" sqref="G17"/>
    </sheetView>
  </sheetViews>
  <sheetFormatPr defaultRowHeight="15" x14ac:dyDescent="0.25"/>
  <cols>
    <col min="1" max="2" width="12.42578125" customWidth="1"/>
    <col min="3" max="3" width="23.140625" customWidth="1"/>
    <col min="4" max="4" width="21.7109375" customWidth="1"/>
    <col min="5" max="5" width="9.42578125" customWidth="1"/>
    <col min="6" max="6" width="18.28515625" bestFit="1" customWidth="1"/>
    <col min="7" max="7" width="12.28515625" customWidth="1"/>
    <col min="8" max="8" width="2.28515625" customWidth="1"/>
    <col min="9" max="9" width="15.7109375" customWidth="1"/>
  </cols>
  <sheetData>
    <row r="1" spans="1:9" x14ac:dyDescent="0.25">
      <c r="A1" s="27" t="s">
        <v>2</v>
      </c>
      <c r="B1" s="28"/>
      <c r="C1" s="28"/>
      <c r="D1" s="28"/>
      <c r="E1" s="28"/>
      <c r="F1" s="28"/>
      <c r="G1" s="28"/>
    </row>
    <row r="2" spans="1:9" x14ac:dyDescent="0.25">
      <c r="A2" s="28" t="s">
        <v>3</v>
      </c>
      <c r="B2" s="28"/>
      <c r="C2" s="28"/>
      <c r="D2" s="28"/>
      <c r="E2" s="28"/>
      <c r="F2" s="28"/>
      <c r="G2" s="28"/>
    </row>
    <row r="3" spans="1:9" x14ac:dyDescent="0.25">
      <c r="A3" s="28" t="s">
        <v>4</v>
      </c>
      <c r="B3" s="28"/>
      <c r="C3" s="28"/>
      <c r="D3" s="28"/>
      <c r="E3" s="28"/>
      <c r="F3" s="28"/>
      <c r="G3" s="28"/>
    </row>
    <row r="4" spans="1:9" x14ac:dyDescent="0.25">
      <c r="A4" s="28" t="s">
        <v>5</v>
      </c>
      <c r="B4" s="28"/>
      <c r="C4" s="28"/>
      <c r="D4" s="28"/>
      <c r="E4" s="28"/>
      <c r="F4" s="28"/>
      <c r="G4" s="28"/>
    </row>
    <row r="5" spans="1:9" x14ac:dyDescent="0.25">
      <c r="A5" s="28" t="s">
        <v>60</v>
      </c>
      <c r="B5" s="28"/>
      <c r="C5" s="28"/>
      <c r="D5" s="28"/>
      <c r="E5" s="28"/>
      <c r="F5" s="28"/>
      <c r="G5" s="28"/>
    </row>
    <row r="6" spans="1:9" x14ac:dyDescent="0.25">
      <c r="A6" s="28" t="s">
        <v>90</v>
      </c>
      <c r="B6" s="28"/>
      <c r="C6" s="28"/>
      <c r="D6" s="28"/>
      <c r="E6" s="28"/>
      <c r="F6" s="28"/>
      <c r="G6" s="28"/>
    </row>
    <row r="7" spans="1:9" x14ac:dyDescent="0.25">
      <c r="A7" s="29" t="s">
        <v>59</v>
      </c>
      <c r="B7" s="28"/>
      <c r="C7" s="28"/>
      <c r="D7" s="28"/>
      <c r="E7" s="28"/>
      <c r="F7" s="28"/>
      <c r="G7" s="28"/>
    </row>
    <row r="8" spans="1:9" x14ac:dyDescent="0.25">
      <c r="A8" s="29" t="s">
        <v>55</v>
      </c>
      <c r="B8" s="28"/>
      <c r="C8" s="28"/>
      <c r="D8" s="28"/>
      <c r="E8" s="28"/>
      <c r="F8" s="28"/>
      <c r="G8" s="28"/>
    </row>
    <row r="9" spans="1:9" x14ac:dyDescent="0.25">
      <c r="A9" s="29" t="s">
        <v>56</v>
      </c>
      <c r="B9" s="28"/>
      <c r="C9" s="28"/>
      <c r="D9" s="28"/>
      <c r="E9" s="28"/>
      <c r="F9" s="28"/>
      <c r="G9" s="28"/>
    </row>
    <row r="10" spans="1:9" x14ac:dyDescent="0.25">
      <c r="A10" s="29" t="s">
        <v>58</v>
      </c>
      <c r="B10" s="28"/>
      <c r="C10" s="28"/>
      <c r="D10" s="28"/>
      <c r="E10" s="28"/>
      <c r="F10" s="28"/>
      <c r="G10" s="28"/>
    </row>
    <row r="11" spans="1:9" x14ac:dyDescent="0.25">
      <c r="A11" s="28" t="s">
        <v>91</v>
      </c>
      <c r="B11" s="28"/>
      <c r="C11" s="28"/>
      <c r="D11" s="28"/>
      <c r="E11" s="28"/>
      <c r="F11" s="28"/>
      <c r="G11" s="28"/>
    </row>
    <row r="12" spans="1:9" x14ac:dyDescent="0.25">
      <c r="A12" s="29" t="s">
        <v>57</v>
      </c>
      <c r="B12" s="28"/>
      <c r="C12" s="28"/>
      <c r="D12" s="28"/>
      <c r="E12" s="28"/>
      <c r="F12" s="28"/>
      <c r="G12" s="28"/>
    </row>
    <row r="13" spans="1:9" x14ac:dyDescent="0.25">
      <c r="A13" s="29" t="s">
        <v>88</v>
      </c>
      <c r="B13" s="28"/>
      <c r="C13" s="28"/>
      <c r="D13" s="28"/>
      <c r="E13" s="28"/>
      <c r="F13" s="28"/>
      <c r="G13" s="28"/>
    </row>
    <row r="15" spans="1:9" x14ac:dyDescent="0.25">
      <c r="A15" s="68" t="s">
        <v>6</v>
      </c>
      <c r="B15" s="68" t="s">
        <v>7</v>
      </c>
      <c r="C15" s="68" t="s">
        <v>8</v>
      </c>
      <c r="D15" s="68" t="s">
        <v>9</v>
      </c>
      <c r="E15" s="68" t="s">
        <v>10</v>
      </c>
      <c r="F15" s="68" t="s">
        <v>11</v>
      </c>
      <c r="G15" s="68" t="s">
        <v>12</v>
      </c>
    </row>
    <row r="16" spans="1:9" x14ac:dyDescent="0.25">
      <c r="A16" s="70"/>
      <c r="B16" s="71"/>
      <c r="C16" s="71"/>
      <c r="D16" s="71"/>
      <c r="E16" s="71"/>
      <c r="F16" s="72" t="s">
        <v>13</v>
      </c>
      <c r="G16" s="70">
        <v>3587.77</v>
      </c>
      <c r="I16" s="63" t="s">
        <v>61</v>
      </c>
    </row>
    <row r="17" spans="1:7" x14ac:dyDescent="0.25">
      <c r="A17" s="70">
        <v>2097</v>
      </c>
      <c r="B17" s="73">
        <v>42891</v>
      </c>
      <c r="C17" s="70" t="s">
        <v>14</v>
      </c>
      <c r="D17" s="74">
        <v>456</v>
      </c>
      <c r="E17" s="70" t="s">
        <v>89</v>
      </c>
      <c r="F17" s="74"/>
      <c r="G17" s="76"/>
    </row>
    <row r="18" spans="1:7" x14ac:dyDescent="0.25">
      <c r="A18" s="70" t="s">
        <v>15</v>
      </c>
      <c r="B18" s="73">
        <v>42892</v>
      </c>
      <c r="C18" s="70" t="s">
        <v>16</v>
      </c>
      <c r="D18" s="74">
        <v>415</v>
      </c>
      <c r="E18" s="70"/>
      <c r="F18" s="74"/>
      <c r="G18" s="76"/>
    </row>
    <row r="19" spans="1:7" x14ac:dyDescent="0.25">
      <c r="A19" s="70">
        <v>2099</v>
      </c>
      <c r="B19" s="73">
        <v>42893</v>
      </c>
      <c r="C19" s="70" t="s">
        <v>17</v>
      </c>
      <c r="D19" s="74">
        <v>157</v>
      </c>
      <c r="E19" s="70"/>
      <c r="F19" s="74"/>
      <c r="G19" s="76"/>
    </row>
    <row r="20" spans="1:7" x14ac:dyDescent="0.25">
      <c r="A20" s="70" t="s">
        <v>18</v>
      </c>
      <c r="B20" s="73">
        <v>42893</v>
      </c>
      <c r="C20" s="70" t="s">
        <v>19</v>
      </c>
      <c r="D20" s="74">
        <v>59</v>
      </c>
      <c r="E20" s="70"/>
      <c r="F20" s="74"/>
      <c r="G20" s="76"/>
    </row>
    <row r="21" spans="1:7" x14ac:dyDescent="0.25">
      <c r="A21" s="70"/>
      <c r="B21" s="73">
        <v>42894</v>
      </c>
      <c r="C21" s="70" t="s">
        <v>20</v>
      </c>
      <c r="D21" s="74"/>
      <c r="E21" s="70"/>
      <c r="F21" s="74">
        <v>588</v>
      </c>
      <c r="G21" s="76"/>
    </row>
    <row r="22" spans="1:7" x14ac:dyDescent="0.25">
      <c r="A22" s="70">
        <v>2101</v>
      </c>
      <c r="B22" s="73">
        <v>42894</v>
      </c>
      <c r="C22" s="70" t="s">
        <v>21</v>
      </c>
      <c r="D22" s="74">
        <v>499</v>
      </c>
      <c r="E22" s="70"/>
      <c r="F22" s="74"/>
      <c r="G22" s="76"/>
    </row>
    <row r="23" spans="1:7" x14ac:dyDescent="0.25">
      <c r="A23" s="70">
        <v>2102</v>
      </c>
      <c r="B23" s="73">
        <v>42894</v>
      </c>
      <c r="C23" s="70" t="s">
        <v>22</v>
      </c>
      <c r="D23" s="74">
        <v>392</v>
      </c>
      <c r="E23" s="70" t="s">
        <v>89</v>
      </c>
      <c r="F23" s="74"/>
      <c r="G23" s="76"/>
    </row>
    <row r="24" spans="1:7" x14ac:dyDescent="0.25">
      <c r="A24" s="70"/>
      <c r="B24" s="73">
        <v>42896</v>
      </c>
      <c r="C24" s="70" t="s">
        <v>20</v>
      </c>
      <c r="D24" s="74"/>
      <c r="E24" s="70"/>
      <c r="F24" s="74">
        <v>612</v>
      </c>
      <c r="G24" s="76"/>
    </row>
    <row r="25" spans="1:7" x14ac:dyDescent="0.25">
      <c r="A25" s="70">
        <v>2103</v>
      </c>
      <c r="B25" s="73">
        <v>42897</v>
      </c>
      <c r="C25" s="70" t="s">
        <v>23</v>
      </c>
      <c r="D25" s="74">
        <v>411</v>
      </c>
      <c r="E25" s="70"/>
      <c r="F25" s="74"/>
      <c r="G25" s="76"/>
    </row>
    <row r="26" spans="1:7" x14ac:dyDescent="0.25">
      <c r="A26" s="70" t="s">
        <v>24</v>
      </c>
      <c r="B26" s="73">
        <v>42897</v>
      </c>
      <c r="C26" s="70" t="s">
        <v>21</v>
      </c>
      <c r="D26" s="74">
        <v>490</v>
      </c>
      <c r="E26" s="70"/>
      <c r="F26" s="74"/>
      <c r="G26" s="76"/>
    </row>
    <row r="27" spans="1:7" x14ac:dyDescent="0.25">
      <c r="A27" s="70" t="s">
        <v>25</v>
      </c>
      <c r="B27" s="73">
        <v>42897</v>
      </c>
      <c r="C27" s="70" t="s">
        <v>26</v>
      </c>
      <c r="D27" s="74">
        <v>251</v>
      </c>
      <c r="E27" s="70"/>
      <c r="F27" s="74"/>
      <c r="G27" s="76"/>
    </row>
    <row r="28" spans="1:7" x14ac:dyDescent="0.25">
      <c r="A28" s="70">
        <v>2106</v>
      </c>
      <c r="B28" s="73">
        <v>42897</v>
      </c>
      <c r="C28" s="70" t="s">
        <v>14</v>
      </c>
      <c r="D28" s="74">
        <v>36</v>
      </c>
      <c r="E28" s="70"/>
      <c r="F28" s="74"/>
      <c r="G28" s="76"/>
    </row>
    <row r="29" spans="1:7" x14ac:dyDescent="0.25">
      <c r="A29" s="70">
        <v>2107</v>
      </c>
      <c r="B29" s="73">
        <v>42898</v>
      </c>
      <c r="C29" s="70" t="s">
        <v>27</v>
      </c>
      <c r="D29" s="74">
        <v>411</v>
      </c>
      <c r="E29" s="70"/>
      <c r="F29" s="74"/>
      <c r="G29" s="76"/>
    </row>
    <row r="30" spans="1:7" x14ac:dyDescent="0.25">
      <c r="A30" s="70"/>
      <c r="B30" s="73">
        <v>42898</v>
      </c>
      <c r="C30" s="70" t="s">
        <v>20</v>
      </c>
      <c r="D30" s="74"/>
      <c r="E30" s="70"/>
      <c r="F30" s="74">
        <v>2116</v>
      </c>
      <c r="G30" s="76"/>
    </row>
    <row r="31" spans="1:7" x14ac:dyDescent="0.25">
      <c r="A31" s="70"/>
      <c r="B31" s="73">
        <v>42899</v>
      </c>
      <c r="C31" s="78"/>
      <c r="D31" s="74"/>
      <c r="E31" s="70"/>
      <c r="F31" s="74"/>
      <c r="G31" s="76"/>
    </row>
    <row r="32" spans="1:7" x14ac:dyDescent="0.25">
      <c r="A32" s="70"/>
      <c r="B32" s="73" t="s">
        <v>100</v>
      </c>
      <c r="C32" s="78"/>
      <c r="D32" s="74"/>
      <c r="E32" s="70"/>
      <c r="F32" s="74"/>
      <c r="G32" s="76"/>
    </row>
    <row r="33" spans="1:9" x14ac:dyDescent="0.25">
      <c r="A33" s="70"/>
      <c r="B33" s="73"/>
      <c r="C33" s="78"/>
      <c r="D33" s="74"/>
      <c r="E33" s="70"/>
      <c r="F33" s="74"/>
      <c r="G33" s="76"/>
    </row>
    <row r="34" spans="1:9" x14ac:dyDescent="0.25">
      <c r="A34" s="70"/>
      <c r="B34" s="73"/>
      <c r="C34" s="70"/>
      <c r="D34" s="74"/>
      <c r="E34" s="70"/>
      <c r="F34" s="74"/>
      <c r="G34" s="76"/>
    </row>
    <row r="35" spans="1:9" x14ac:dyDescent="0.25">
      <c r="A35" s="70"/>
      <c r="B35" s="73"/>
      <c r="C35" s="70"/>
      <c r="D35" s="74"/>
      <c r="E35" s="70"/>
      <c r="F35" s="74"/>
      <c r="G35" s="76"/>
    </row>
    <row r="36" spans="1:9" x14ac:dyDescent="0.25">
      <c r="A36" s="70"/>
      <c r="B36" s="73"/>
      <c r="C36" s="70"/>
      <c r="D36" s="74"/>
      <c r="E36" s="70"/>
      <c r="F36" s="74"/>
      <c r="G36" s="76"/>
    </row>
    <row r="37" spans="1:9" x14ac:dyDescent="0.25">
      <c r="A37" s="70"/>
      <c r="B37" s="73"/>
      <c r="C37" s="70"/>
      <c r="D37" s="74"/>
      <c r="E37" s="70"/>
      <c r="F37" s="74"/>
      <c r="G37" s="76"/>
    </row>
    <row r="38" spans="1:9" x14ac:dyDescent="0.25">
      <c r="A38" s="70"/>
      <c r="B38" s="73"/>
      <c r="C38" s="70"/>
      <c r="D38" s="74"/>
      <c r="E38" s="70"/>
      <c r="F38" s="74"/>
      <c r="G38" s="76"/>
    </row>
    <row r="39" spans="1:9" x14ac:dyDescent="0.25">
      <c r="A39" s="70"/>
      <c r="B39" s="73"/>
      <c r="C39" s="70"/>
      <c r="D39" s="74"/>
      <c r="E39" s="70"/>
      <c r="F39" s="74"/>
      <c r="G39" s="76"/>
    </row>
    <row r="40" spans="1:9" x14ac:dyDescent="0.25">
      <c r="A40" s="70"/>
      <c r="B40" s="73"/>
      <c r="C40" s="70"/>
      <c r="D40" s="74"/>
      <c r="E40" s="70"/>
      <c r="F40" s="74"/>
      <c r="G40" s="76"/>
    </row>
    <row r="47" spans="1:9" x14ac:dyDescent="0.25">
      <c r="A47" s="54" t="s">
        <v>6</v>
      </c>
      <c r="B47" s="55" t="s">
        <v>7</v>
      </c>
      <c r="C47" s="55" t="s">
        <v>8</v>
      </c>
      <c r="D47" s="55" t="s">
        <v>28</v>
      </c>
      <c r="E47" s="61" t="s">
        <v>10</v>
      </c>
      <c r="F47" s="55" t="s">
        <v>11</v>
      </c>
      <c r="G47" s="56" t="s">
        <v>12</v>
      </c>
    </row>
    <row r="48" spans="1:9" x14ac:dyDescent="0.25">
      <c r="A48" s="39"/>
      <c r="B48" s="40"/>
      <c r="C48" s="40"/>
      <c r="D48" s="40"/>
      <c r="E48" s="40"/>
      <c r="F48" s="41" t="s">
        <v>13</v>
      </c>
      <c r="G48" s="33">
        <v>3316.07</v>
      </c>
      <c r="I48" s="63" t="s">
        <v>62</v>
      </c>
    </row>
    <row r="49" spans="1:7" x14ac:dyDescent="0.25">
      <c r="A49" s="30">
        <v>2153</v>
      </c>
      <c r="B49" s="34">
        <v>42975</v>
      </c>
      <c r="C49" s="35" t="s">
        <v>29</v>
      </c>
      <c r="D49" s="36">
        <v>342</v>
      </c>
      <c r="E49" s="35"/>
      <c r="F49" s="36"/>
      <c r="G49" s="37"/>
    </row>
    <row r="50" spans="1:7" x14ac:dyDescent="0.25">
      <c r="A50" s="30">
        <v>2154</v>
      </c>
      <c r="B50" s="34">
        <v>42976</v>
      </c>
      <c r="C50" s="35" t="s">
        <v>29</v>
      </c>
      <c r="D50" s="36">
        <v>223</v>
      </c>
      <c r="E50" s="35"/>
      <c r="F50" s="36"/>
      <c r="G50" s="37"/>
    </row>
    <row r="51" spans="1:7" x14ac:dyDescent="0.25">
      <c r="A51" s="30">
        <v>2155</v>
      </c>
      <c r="B51" s="34">
        <v>42977</v>
      </c>
      <c r="C51" s="35" t="s">
        <v>23</v>
      </c>
      <c r="D51" s="36">
        <v>344</v>
      </c>
      <c r="E51" s="35"/>
      <c r="F51" s="36"/>
      <c r="G51" s="37"/>
    </row>
    <row r="52" spans="1:7" x14ac:dyDescent="0.25">
      <c r="A52" s="30">
        <v>2156</v>
      </c>
      <c r="B52" s="34">
        <v>42977</v>
      </c>
      <c r="C52" s="35" t="s">
        <v>21</v>
      </c>
      <c r="D52" s="36">
        <v>350</v>
      </c>
      <c r="E52" s="35"/>
      <c r="F52" s="36"/>
      <c r="G52" s="37"/>
    </row>
    <row r="53" spans="1:7" x14ac:dyDescent="0.25">
      <c r="A53" s="30"/>
      <c r="B53" s="34">
        <v>42978</v>
      </c>
      <c r="C53" s="35" t="s">
        <v>20</v>
      </c>
      <c r="D53" s="36"/>
      <c r="E53" s="35"/>
      <c r="F53" s="36">
        <v>516</v>
      </c>
      <c r="G53" s="37"/>
    </row>
    <row r="54" spans="1:7" x14ac:dyDescent="0.25">
      <c r="A54" s="30">
        <v>2157</v>
      </c>
      <c r="B54" s="34">
        <v>42978</v>
      </c>
      <c r="C54" s="35" t="s">
        <v>16</v>
      </c>
      <c r="D54" s="36">
        <v>67</v>
      </c>
      <c r="E54" s="35"/>
      <c r="F54" s="36"/>
      <c r="G54" s="37"/>
    </row>
    <row r="55" spans="1:7" x14ac:dyDescent="0.25">
      <c r="A55" s="30">
        <v>2158</v>
      </c>
      <c r="B55" s="34">
        <v>42978</v>
      </c>
      <c r="C55" s="35" t="s">
        <v>23</v>
      </c>
      <c r="D55" s="36">
        <v>423</v>
      </c>
      <c r="E55" s="35"/>
      <c r="F55" s="36"/>
      <c r="G55" s="37"/>
    </row>
    <row r="56" spans="1:7" x14ac:dyDescent="0.25">
      <c r="A56" s="30"/>
      <c r="B56" s="34">
        <v>42980</v>
      </c>
      <c r="C56" s="35" t="s">
        <v>20</v>
      </c>
      <c r="D56" s="36"/>
      <c r="E56" s="35"/>
      <c r="F56" s="36">
        <v>1974</v>
      </c>
      <c r="G56" s="37"/>
    </row>
    <row r="57" spans="1:7" x14ac:dyDescent="0.25">
      <c r="A57" s="30">
        <v>2159</v>
      </c>
      <c r="B57" s="34">
        <v>42981</v>
      </c>
      <c r="C57" s="35" t="s">
        <v>29</v>
      </c>
      <c r="D57" s="36">
        <v>334</v>
      </c>
      <c r="E57" s="35"/>
      <c r="F57" s="36"/>
      <c r="G57" s="37"/>
    </row>
    <row r="58" spans="1:7" x14ac:dyDescent="0.25">
      <c r="A58" s="30">
        <v>2160</v>
      </c>
      <c r="B58" s="34">
        <v>42981</v>
      </c>
      <c r="C58" s="35" t="s">
        <v>29</v>
      </c>
      <c r="D58" s="36">
        <v>113</v>
      </c>
      <c r="E58" s="35"/>
      <c r="F58" s="36"/>
      <c r="G58" s="37"/>
    </row>
    <row r="59" spans="1:7" x14ac:dyDescent="0.25">
      <c r="A59" s="30">
        <v>2161</v>
      </c>
      <c r="B59" s="34">
        <v>42981</v>
      </c>
      <c r="C59" s="35" t="s">
        <v>14</v>
      </c>
      <c r="D59" s="36">
        <v>53</v>
      </c>
      <c r="E59" s="35"/>
      <c r="F59" s="36"/>
      <c r="G59" s="37"/>
    </row>
    <row r="60" spans="1:7" x14ac:dyDescent="0.25">
      <c r="A60" s="30">
        <v>2162</v>
      </c>
      <c r="B60" s="34">
        <v>42981</v>
      </c>
      <c r="C60" s="35" t="s">
        <v>17</v>
      </c>
      <c r="D60" s="36">
        <v>155</v>
      </c>
      <c r="E60" s="35"/>
      <c r="F60" s="36"/>
      <c r="G60" s="37"/>
    </row>
    <row r="61" spans="1:7" x14ac:dyDescent="0.25">
      <c r="A61" s="30">
        <v>2163</v>
      </c>
      <c r="B61" s="34">
        <v>42982</v>
      </c>
      <c r="C61" s="35" t="s">
        <v>22</v>
      </c>
      <c r="D61" s="36">
        <v>154</v>
      </c>
      <c r="E61" s="35"/>
      <c r="F61" s="36"/>
      <c r="G61" s="37"/>
    </row>
    <row r="62" spans="1:7" x14ac:dyDescent="0.25">
      <c r="A62" s="30"/>
      <c r="B62" s="34">
        <v>42982</v>
      </c>
      <c r="C62" s="35" t="s">
        <v>20</v>
      </c>
      <c r="D62" s="36"/>
      <c r="E62" s="35"/>
      <c r="F62" s="36">
        <v>1483</v>
      </c>
      <c r="G62" s="37"/>
    </row>
    <row r="63" spans="1:7" x14ac:dyDescent="0.25">
      <c r="A63" s="30"/>
      <c r="B63" s="34">
        <v>42983</v>
      </c>
      <c r="C63" s="38"/>
      <c r="D63" s="36"/>
      <c r="E63" s="35"/>
      <c r="F63" s="36"/>
      <c r="G63" s="37"/>
    </row>
    <row r="64" spans="1:7" x14ac:dyDescent="0.25">
      <c r="A64" s="30"/>
      <c r="B64" s="34" t="s">
        <v>101</v>
      </c>
      <c r="C64" s="38"/>
      <c r="D64" s="36"/>
      <c r="E64" s="35"/>
      <c r="F64" s="36"/>
      <c r="G64" s="37"/>
    </row>
    <row r="65" spans="1:7" x14ac:dyDescent="0.25">
      <c r="A65" s="30"/>
      <c r="B65" s="34"/>
      <c r="C65" s="38"/>
      <c r="D65" s="36"/>
      <c r="E65" s="35"/>
      <c r="F65" s="36"/>
      <c r="G65" s="37"/>
    </row>
    <row r="66" spans="1:7" x14ac:dyDescent="0.25">
      <c r="A66" s="30"/>
      <c r="B66" s="34"/>
      <c r="C66" s="35"/>
      <c r="D66" s="36"/>
      <c r="E66" s="35"/>
      <c r="F66" s="36"/>
      <c r="G66" s="37"/>
    </row>
    <row r="67" spans="1:7" x14ac:dyDescent="0.25">
      <c r="A67" s="30"/>
      <c r="B67" s="34"/>
      <c r="C67" s="35"/>
      <c r="D67" s="36"/>
      <c r="E67" s="35"/>
      <c r="F67" s="36"/>
      <c r="G67" s="37"/>
    </row>
    <row r="68" spans="1:7" x14ac:dyDescent="0.25">
      <c r="A68" s="30"/>
      <c r="B68" s="34"/>
      <c r="C68" s="35"/>
      <c r="D68" s="36"/>
      <c r="E68" s="35"/>
      <c r="F68" s="36"/>
      <c r="G68" s="37"/>
    </row>
    <row r="69" spans="1:7" x14ac:dyDescent="0.25">
      <c r="A69" s="30"/>
      <c r="B69" s="34"/>
      <c r="C69" s="35"/>
      <c r="D69" s="36"/>
      <c r="E69" s="35"/>
      <c r="F69" s="36"/>
      <c r="G69" s="37"/>
    </row>
    <row r="70" spans="1:7" x14ac:dyDescent="0.25">
      <c r="A70" s="30"/>
      <c r="B70" s="34"/>
      <c r="C70" s="35"/>
      <c r="D70" s="36"/>
      <c r="E70" s="35"/>
      <c r="F70" s="36"/>
      <c r="G70" s="37"/>
    </row>
    <row r="71" spans="1:7" x14ac:dyDescent="0.25">
      <c r="A71" s="30"/>
      <c r="B71" s="34"/>
      <c r="C71" s="35"/>
      <c r="D71" s="36"/>
      <c r="E71" s="35"/>
      <c r="F71" s="36"/>
      <c r="G71" s="37"/>
    </row>
    <row r="72" spans="1:7" x14ac:dyDescent="0.25">
      <c r="A72" s="30"/>
      <c r="B72" s="34"/>
      <c r="C72" s="35"/>
      <c r="D72" s="36"/>
      <c r="E72" s="35"/>
      <c r="F72" s="36"/>
      <c r="G72" s="3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16E66-E1D1-49CA-ACBF-013F99F32E34}">
  <sheetPr>
    <tabColor rgb="FFFF0000"/>
  </sheetPr>
  <dimension ref="A1:I72"/>
  <sheetViews>
    <sheetView zoomScale="85" zoomScaleNormal="85" workbookViewId="0">
      <selection activeCell="E23" sqref="E23"/>
    </sheetView>
  </sheetViews>
  <sheetFormatPr defaultRowHeight="15" x14ac:dyDescent="0.25"/>
  <cols>
    <col min="1" max="2" width="12.42578125" customWidth="1"/>
    <col min="3" max="3" width="23.140625" customWidth="1"/>
    <col min="4" max="4" width="21.7109375" customWidth="1"/>
    <col min="5" max="5" width="9.42578125" customWidth="1"/>
    <col min="6" max="6" width="18.28515625" bestFit="1" customWidth="1"/>
    <col min="7" max="7" width="12.28515625" customWidth="1"/>
    <col min="8" max="8" width="2.28515625" customWidth="1"/>
    <col min="9" max="9" width="15.7109375" customWidth="1"/>
  </cols>
  <sheetData>
    <row r="1" spans="1:9" x14ac:dyDescent="0.25">
      <c r="A1" s="27" t="s">
        <v>2</v>
      </c>
      <c r="B1" s="28"/>
      <c r="C1" s="28"/>
      <c r="D1" s="28"/>
      <c r="E1" s="28"/>
      <c r="F1" s="28"/>
      <c r="G1" s="28"/>
    </row>
    <row r="2" spans="1:9" x14ac:dyDescent="0.25">
      <c r="A2" s="28" t="s">
        <v>3</v>
      </c>
      <c r="B2" s="28"/>
      <c r="C2" s="28"/>
      <c r="D2" s="28"/>
      <c r="E2" s="28"/>
      <c r="F2" s="28"/>
      <c r="G2" s="28"/>
    </row>
    <row r="3" spans="1:9" x14ac:dyDescent="0.25">
      <c r="A3" s="28" t="s">
        <v>4</v>
      </c>
      <c r="B3" s="28"/>
      <c r="C3" s="28"/>
      <c r="D3" s="28"/>
      <c r="E3" s="28"/>
      <c r="F3" s="28"/>
      <c r="G3" s="28"/>
    </row>
    <row r="4" spans="1:9" x14ac:dyDescent="0.25">
      <c r="A4" s="28" t="s">
        <v>5</v>
      </c>
      <c r="B4" s="28"/>
      <c r="C4" s="28"/>
      <c r="D4" s="28"/>
      <c r="E4" s="28"/>
      <c r="F4" s="28"/>
      <c r="G4" s="28"/>
    </row>
    <row r="5" spans="1:9" x14ac:dyDescent="0.25">
      <c r="A5" s="28" t="s">
        <v>60</v>
      </c>
      <c r="B5" s="28"/>
      <c r="C5" s="28"/>
      <c r="D5" s="28"/>
      <c r="E5" s="28"/>
      <c r="F5" s="28"/>
      <c r="G5" s="28"/>
    </row>
    <row r="6" spans="1:9" x14ac:dyDescent="0.25">
      <c r="A6" s="28" t="s">
        <v>90</v>
      </c>
      <c r="B6" s="28"/>
      <c r="C6" s="28"/>
      <c r="D6" s="28"/>
      <c r="E6" s="28"/>
      <c r="F6" s="28"/>
      <c r="G6" s="28"/>
    </row>
    <row r="7" spans="1:9" x14ac:dyDescent="0.25">
      <c r="A7" s="29" t="s">
        <v>59</v>
      </c>
      <c r="B7" s="28"/>
      <c r="C7" s="28"/>
      <c r="D7" s="28"/>
      <c r="E7" s="28"/>
      <c r="F7" s="28"/>
      <c r="G7" s="28"/>
    </row>
    <row r="8" spans="1:9" x14ac:dyDescent="0.25">
      <c r="A8" s="29" t="s">
        <v>55</v>
      </c>
      <c r="B8" s="28"/>
      <c r="C8" s="28"/>
      <c r="D8" s="28"/>
      <c r="E8" s="28"/>
      <c r="F8" s="28"/>
      <c r="G8" s="28"/>
    </row>
    <row r="9" spans="1:9" x14ac:dyDescent="0.25">
      <c r="A9" s="29" t="s">
        <v>56</v>
      </c>
      <c r="B9" s="28"/>
      <c r="C9" s="28"/>
      <c r="D9" s="28"/>
      <c r="E9" s="28"/>
      <c r="F9" s="28"/>
      <c r="G9" s="28"/>
    </row>
    <row r="10" spans="1:9" x14ac:dyDescent="0.25">
      <c r="A10" s="29" t="s">
        <v>58</v>
      </c>
      <c r="B10" s="28"/>
      <c r="C10" s="28"/>
      <c r="D10" s="28"/>
      <c r="E10" s="28"/>
      <c r="F10" s="28"/>
      <c r="G10" s="28"/>
    </row>
    <row r="11" spans="1:9" x14ac:dyDescent="0.25">
      <c r="A11" s="28" t="s">
        <v>91</v>
      </c>
      <c r="B11" s="28"/>
      <c r="C11" s="28"/>
      <c r="D11" s="28"/>
      <c r="E11" s="28"/>
      <c r="F11" s="28"/>
      <c r="G11" s="28"/>
    </row>
    <row r="12" spans="1:9" x14ac:dyDescent="0.25">
      <c r="A12" s="29" t="s">
        <v>57</v>
      </c>
      <c r="B12" s="28"/>
      <c r="C12" s="28"/>
      <c r="D12" s="28"/>
      <c r="E12" s="28"/>
      <c r="F12" s="28"/>
      <c r="G12" s="28"/>
    </row>
    <row r="13" spans="1:9" x14ac:dyDescent="0.25">
      <c r="A13" s="29" t="s">
        <v>88</v>
      </c>
      <c r="B13" s="28"/>
      <c r="C13" s="28"/>
      <c r="D13" s="28"/>
      <c r="E13" s="28"/>
      <c r="F13" s="28"/>
      <c r="G13" s="28"/>
    </row>
    <row r="15" spans="1:9" x14ac:dyDescent="0.25">
      <c r="A15" s="54" t="s">
        <v>6</v>
      </c>
      <c r="B15" s="55" t="s">
        <v>7</v>
      </c>
      <c r="C15" s="55" t="s">
        <v>8</v>
      </c>
      <c r="D15" s="55" t="s">
        <v>9</v>
      </c>
      <c r="E15" s="55" t="s">
        <v>10</v>
      </c>
      <c r="F15" s="55" t="s">
        <v>11</v>
      </c>
      <c r="G15" s="56" t="s">
        <v>12</v>
      </c>
    </row>
    <row r="16" spans="1:9" x14ac:dyDescent="0.25">
      <c r="A16" s="30"/>
      <c r="B16" s="31"/>
      <c r="C16" s="31"/>
      <c r="D16" s="31"/>
      <c r="E16" s="31"/>
      <c r="F16" s="32" t="s">
        <v>13</v>
      </c>
      <c r="G16" s="33">
        <v>3587.77</v>
      </c>
      <c r="I16" s="63" t="s">
        <v>61</v>
      </c>
    </row>
    <row r="17" spans="1:9" x14ac:dyDescent="0.25">
      <c r="A17" s="30">
        <v>2097</v>
      </c>
      <c r="B17" s="34">
        <v>42891</v>
      </c>
      <c r="C17" s="35" t="s">
        <v>14</v>
      </c>
      <c r="D17" s="36">
        <v>456</v>
      </c>
      <c r="E17" s="35" t="s">
        <v>89</v>
      </c>
      <c r="F17" s="36"/>
      <c r="G17" s="37">
        <f>IF(ISNUMBER(B17),G16+F17-D17,"")</f>
        <v>3131.77</v>
      </c>
      <c r="I17" t="b">
        <f>ISNUMBER(B17)</f>
        <v>1</v>
      </c>
    </row>
    <row r="18" spans="1:9" x14ac:dyDescent="0.25">
      <c r="A18" s="30" t="s">
        <v>15</v>
      </c>
      <c r="B18" s="34">
        <v>42892</v>
      </c>
      <c r="C18" s="35" t="s">
        <v>16</v>
      </c>
      <c r="D18" s="36">
        <v>415</v>
      </c>
      <c r="E18" s="35"/>
      <c r="F18" s="36"/>
      <c r="G18" s="37">
        <f t="shared" ref="G18:G39" si="0">IF(ISNUMBER(B18),G17+F18-D18,"")</f>
        <v>2716.77</v>
      </c>
      <c r="I18" t="b">
        <f t="shared" ref="I18:I39" si="1">ISNUMBER(B18)</f>
        <v>1</v>
      </c>
    </row>
    <row r="19" spans="1:9" x14ac:dyDescent="0.25">
      <c r="A19" s="30">
        <v>2099</v>
      </c>
      <c r="B19" s="34">
        <v>42893</v>
      </c>
      <c r="C19" s="35" t="s">
        <v>17</v>
      </c>
      <c r="D19" s="36">
        <v>157</v>
      </c>
      <c r="E19" s="35"/>
      <c r="F19" s="36"/>
      <c r="G19" s="37">
        <f t="shared" si="0"/>
        <v>2559.77</v>
      </c>
      <c r="I19" t="b">
        <f t="shared" si="1"/>
        <v>1</v>
      </c>
    </row>
    <row r="20" spans="1:9" x14ac:dyDescent="0.25">
      <c r="A20" s="30" t="s">
        <v>18</v>
      </c>
      <c r="B20" s="34">
        <v>42893</v>
      </c>
      <c r="C20" s="35" t="s">
        <v>19</v>
      </c>
      <c r="D20" s="36">
        <v>59</v>
      </c>
      <c r="E20" s="35"/>
      <c r="F20" s="36"/>
      <c r="G20" s="37">
        <f t="shared" si="0"/>
        <v>2500.77</v>
      </c>
      <c r="I20" t="b">
        <f t="shared" si="1"/>
        <v>1</v>
      </c>
    </row>
    <row r="21" spans="1:9" x14ac:dyDescent="0.25">
      <c r="A21" s="30"/>
      <c r="B21" s="34">
        <v>42894</v>
      </c>
      <c r="C21" s="35" t="s">
        <v>20</v>
      </c>
      <c r="D21" s="36"/>
      <c r="E21" s="35"/>
      <c r="F21" s="36">
        <v>588</v>
      </c>
      <c r="G21" s="37">
        <f t="shared" si="0"/>
        <v>3088.77</v>
      </c>
      <c r="I21" t="b">
        <f t="shared" si="1"/>
        <v>1</v>
      </c>
    </row>
    <row r="22" spans="1:9" x14ac:dyDescent="0.25">
      <c r="A22" s="30">
        <v>2101</v>
      </c>
      <c r="B22" s="34">
        <v>42894</v>
      </c>
      <c r="C22" s="35" t="s">
        <v>21</v>
      </c>
      <c r="D22" s="36">
        <v>499</v>
      </c>
      <c r="E22" s="35"/>
      <c r="F22" s="36"/>
      <c r="G22" s="37">
        <f t="shared" si="0"/>
        <v>2589.77</v>
      </c>
      <c r="I22" t="b">
        <f t="shared" si="1"/>
        <v>1</v>
      </c>
    </row>
    <row r="23" spans="1:9" x14ac:dyDescent="0.25">
      <c r="A23" s="30">
        <v>2102</v>
      </c>
      <c r="B23" s="34">
        <v>42894</v>
      </c>
      <c r="C23" s="35" t="s">
        <v>22</v>
      </c>
      <c r="D23" s="36">
        <v>392</v>
      </c>
      <c r="E23" s="35" t="s">
        <v>89</v>
      </c>
      <c r="F23" s="36"/>
      <c r="G23" s="37">
        <f t="shared" si="0"/>
        <v>2197.77</v>
      </c>
      <c r="I23" t="b">
        <f t="shared" si="1"/>
        <v>1</v>
      </c>
    </row>
    <row r="24" spans="1:9" x14ac:dyDescent="0.25">
      <c r="A24" s="30"/>
      <c r="B24" s="34">
        <v>42896</v>
      </c>
      <c r="C24" s="35" t="s">
        <v>20</v>
      </c>
      <c r="D24" s="36"/>
      <c r="E24" s="35"/>
      <c r="F24" s="36">
        <v>612</v>
      </c>
      <c r="G24" s="37">
        <f t="shared" si="0"/>
        <v>2809.77</v>
      </c>
      <c r="I24" t="b">
        <f t="shared" si="1"/>
        <v>1</v>
      </c>
    </row>
    <row r="25" spans="1:9" x14ac:dyDescent="0.25">
      <c r="A25" s="30">
        <v>2103</v>
      </c>
      <c r="B25" s="34">
        <v>42897</v>
      </c>
      <c r="C25" s="35" t="s">
        <v>23</v>
      </c>
      <c r="D25" s="36">
        <v>411</v>
      </c>
      <c r="E25" s="35"/>
      <c r="F25" s="36"/>
      <c r="G25" s="37">
        <f t="shared" si="0"/>
        <v>2398.77</v>
      </c>
      <c r="I25" t="b">
        <f t="shared" si="1"/>
        <v>1</v>
      </c>
    </row>
    <row r="26" spans="1:9" x14ac:dyDescent="0.25">
      <c r="A26" s="30" t="s">
        <v>24</v>
      </c>
      <c r="B26" s="34">
        <v>42897</v>
      </c>
      <c r="C26" s="35" t="s">
        <v>21</v>
      </c>
      <c r="D26" s="36">
        <v>490</v>
      </c>
      <c r="E26" s="35"/>
      <c r="F26" s="36"/>
      <c r="G26" s="37">
        <f t="shared" si="0"/>
        <v>1908.77</v>
      </c>
      <c r="I26" t="b">
        <f>ISNUMBER(B26)</f>
        <v>1</v>
      </c>
    </row>
    <row r="27" spans="1:9" x14ac:dyDescent="0.25">
      <c r="A27" s="30" t="s">
        <v>25</v>
      </c>
      <c r="B27" s="34">
        <v>42897</v>
      </c>
      <c r="C27" s="35" t="s">
        <v>26</v>
      </c>
      <c r="D27" s="36">
        <v>251</v>
      </c>
      <c r="E27" s="35"/>
      <c r="F27" s="36"/>
      <c r="G27" s="37">
        <f t="shared" si="0"/>
        <v>1657.77</v>
      </c>
      <c r="I27" t="b">
        <f t="shared" si="1"/>
        <v>1</v>
      </c>
    </row>
    <row r="28" spans="1:9" x14ac:dyDescent="0.25">
      <c r="A28" s="30">
        <v>2106</v>
      </c>
      <c r="B28" s="34">
        <v>42897</v>
      </c>
      <c r="C28" s="35" t="s">
        <v>14</v>
      </c>
      <c r="D28" s="36">
        <v>36</v>
      </c>
      <c r="E28" s="35"/>
      <c r="F28" s="36"/>
      <c r="G28" s="37">
        <f t="shared" si="0"/>
        <v>1621.77</v>
      </c>
      <c r="I28" t="b">
        <f t="shared" si="1"/>
        <v>1</v>
      </c>
    </row>
    <row r="29" spans="1:9" x14ac:dyDescent="0.25">
      <c r="A29" s="30">
        <v>2107</v>
      </c>
      <c r="B29" s="34">
        <v>42898</v>
      </c>
      <c r="C29" s="35" t="s">
        <v>27</v>
      </c>
      <c r="D29" s="36">
        <v>411</v>
      </c>
      <c r="E29" s="35"/>
      <c r="F29" s="36"/>
      <c r="G29" s="37">
        <f t="shared" si="0"/>
        <v>1210.77</v>
      </c>
      <c r="I29" t="b">
        <f t="shared" si="1"/>
        <v>1</v>
      </c>
    </row>
    <row r="30" spans="1:9" x14ac:dyDescent="0.25">
      <c r="A30" s="30"/>
      <c r="B30" s="34">
        <v>42898</v>
      </c>
      <c r="C30" s="35" t="s">
        <v>20</v>
      </c>
      <c r="D30" s="36"/>
      <c r="E30" s="35"/>
      <c r="F30" s="36">
        <v>2116</v>
      </c>
      <c r="G30" s="37">
        <f t="shared" si="0"/>
        <v>3326.77</v>
      </c>
      <c r="I30" t="b">
        <f t="shared" si="1"/>
        <v>1</v>
      </c>
    </row>
    <row r="31" spans="1:9" x14ac:dyDescent="0.25">
      <c r="A31" s="30"/>
      <c r="B31" s="34">
        <v>42899</v>
      </c>
      <c r="C31" s="38"/>
      <c r="D31" s="36"/>
      <c r="E31" s="35"/>
      <c r="F31" s="36"/>
      <c r="G31" s="37">
        <f>IF(ISNUMBER(B31),G30+F31-D31,"")</f>
        <v>3326.77</v>
      </c>
      <c r="I31" t="b">
        <f t="shared" si="1"/>
        <v>1</v>
      </c>
    </row>
    <row r="32" spans="1:9" x14ac:dyDescent="0.25">
      <c r="A32" s="30"/>
      <c r="B32" s="34" t="s">
        <v>100</v>
      </c>
      <c r="C32" s="38"/>
      <c r="D32" s="36"/>
      <c r="E32" s="35"/>
      <c r="F32" s="36"/>
      <c r="G32" s="37" t="str">
        <f t="shared" si="0"/>
        <v/>
      </c>
      <c r="I32" t="b">
        <f t="shared" si="1"/>
        <v>0</v>
      </c>
    </row>
    <row r="33" spans="1:9" x14ac:dyDescent="0.25">
      <c r="A33" s="30"/>
      <c r="B33" s="34"/>
      <c r="C33" s="38"/>
      <c r="D33" s="36"/>
      <c r="E33" s="35"/>
      <c r="F33" s="36"/>
      <c r="G33" s="37" t="str">
        <f t="shared" si="0"/>
        <v/>
      </c>
      <c r="I33" t="b">
        <f t="shared" si="1"/>
        <v>0</v>
      </c>
    </row>
    <row r="34" spans="1:9" x14ac:dyDescent="0.25">
      <c r="A34" s="30"/>
      <c r="B34" s="34"/>
      <c r="C34" s="35"/>
      <c r="D34" s="36"/>
      <c r="E34" s="35"/>
      <c r="F34" s="36"/>
      <c r="G34" s="37" t="str">
        <f t="shared" si="0"/>
        <v/>
      </c>
      <c r="I34" t="b">
        <f t="shared" si="1"/>
        <v>0</v>
      </c>
    </row>
    <row r="35" spans="1:9" x14ac:dyDescent="0.25">
      <c r="A35" s="30"/>
      <c r="B35" s="34"/>
      <c r="C35" s="35"/>
      <c r="D35" s="36"/>
      <c r="E35" s="35"/>
      <c r="F35" s="36"/>
      <c r="G35" s="37" t="str">
        <f t="shared" si="0"/>
        <v/>
      </c>
      <c r="I35" t="b">
        <f t="shared" si="1"/>
        <v>0</v>
      </c>
    </row>
    <row r="36" spans="1:9" x14ac:dyDescent="0.25">
      <c r="A36" s="30"/>
      <c r="B36" s="34"/>
      <c r="C36" s="35"/>
      <c r="D36" s="36"/>
      <c r="E36" s="35"/>
      <c r="F36" s="36"/>
      <c r="G36" s="37" t="str">
        <f t="shared" si="0"/>
        <v/>
      </c>
      <c r="I36" t="b">
        <f t="shared" si="1"/>
        <v>0</v>
      </c>
    </row>
    <row r="37" spans="1:9" x14ac:dyDescent="0.25">
      <c r="A37" s="30"/>
      <c r="B37" s="34"/>
      <c r="C37" s="35"/>
      <c r="D37" s="36"/>
      <c r="E37" s="35"/>
      <c r="F37" s="36"/>
      <c r="G37" s="37" t="str">
        <f t="shared" si="0"/>
        <v/>
      </c>
      <c r="I37" t="b">
        <f t="shared" si="1"/>
        <v>0</v>
      </c>
    </row>
    <row r="38" spans="1:9" x14ac:dyDescent="0.25">
      <c r="A38" s="30"/>
      <c r="B38" s="34"/>
      <c r="C38" s="35"/>
      <c r="D38" s="36"/>
      <c r="E38" s="35"/>
      <c r="F38" s="36"/>
      <c r="G38" s="37" t="str">
        <f t="shared" si="0"/>
        <v/>
      </c>
      <c r="I38" t="b">
        <f t="shared" si="1"/>
        <v>0</v>
      </c>
    </row>
    <row r="39" spans="1:9" x14ac:dyDescent="0.25">
      <c r="A39" s="30"/>
      <c r="B39" s="34"/>
      <c r="C39" s="35"/>
      <c r="D39" s="36"/>
      <c r="E39" s="35"/>
      <c r="F39" s="36"/>
      <c r="G39" s="37" t="str">
        <f t="shared" si="0"/>
        <v/>
      </c>
      <c r="I39" t="b">
        <f t="shared" si="1"/>
        <v>0</v>
      </c>
    </row>
    <row r="40" spans="1:9" x14ac:dyDescent="0.25">
      <c r="A40" s="30"/>
      <c r="B40" s="34"/>
      <c r="C40" s="35"/>
      <c r="D40" s="36"/>
      <c r="E40" s="35"/>
      <c r="F40" s="36"/>
      <c r="G40" s="37" t="str">
        <f>IF(ISNUMBER(B40),G39+F40-D40,"")</f>
        <v/>
      </c>
      <c r="I40" t="b">
        <f>ISNUMBER(B40)</f>
        <v>0</v>
      </c>
    </row>
    <row r="47" spans="1:9" x14ac:dyDescent="0.25">
      <c r="A47" s="54" t="s">
        <v>6</v>
      </c>
      <c r="B47" s="55" t="s">
        <v>7</v>
      </c>
      <c r="C47" s="55" t="s">
        <v>8</v>
      </c>
      <c r="D47" s="55" t="s">
        <v>28</v>
      </c>
      <c r="E47" s="61" t="s">
        <v>10</v>
      </c>
      <c r="F47" s="55" t="s">
        <v>11</v>
      </c>
      <c r="G47" s="56" t="s">
        <v>12</v>
      </c>
    </row>
    <row r="48" spans="1:9" x14ac:dyDescent="0.25">
      <c r="A48" s="39"/>
      <c r="B48" s="40"/>
      <c r="C48" s="40"/>
      <c r="D48" s="40"/>
      <c r="E48" s="40"/>
      <c r="F48" s="41" t="s">
        <v>13</v>
      </c>
      <c r="G48" s="33">
        <v>3316.07</v>
      </c>
      <c r="I48" s="63" t="s">
        <v>62</v>
      </c>
    </row>
    <row r="49" spans="1:9" x14ac:dyDescent="0.25">
      <c r="A49" s="30">
        <v>2153</v>
      </c>
      <c r="B49" s="34">
        <v>42975</v>
      </c>
      <c r="C49" s="35" t="s">
        <v>29</v>
      </c>
      <c r="D49" s="36">
        <v>342</v>
      </c>
      <c r="E49" s="35"/>
      <c r="F49" s="36"/>
      <c r="G49" s="37">
        <f>IF(ISBLANK(B49),"",G48+F49-D49)</f>
        <v>2974.07</v>
      </c>
      <c r="I49" t="b">
        <f>ISBLANK(B49)</f>
        <v>0</v>
      </c>
    </row>
    <row r="50" spans="1:9" x14ac:dyDescent="0.25">
      <c r="A50" s="30">
        <v>2154</v>
      </c>
      <c r="B50" s="34">
        <v>42976</v>
      </c>
      <c r="C50" s="35" t="s">
        <v>29</v>
      </c>
      <c r="D50" s="36">
        <v>223</v>
      </c>
      <c r="E50" s="35"/>
      <c r="F50" s="36"/>
      <c r="G50" s="37">
        <f t="shared" ref="G50:G72" si="2">IF(ISBLANK(B50),"",G49+F50-D50)</f>
        <v>2751.07</v>
      </c>
      <c r="I50" t="b">
        <f t="shared" ref="I50:I72" si="3">ISBLANK(B50)</f>
        <v>0</v>
      </c>
    </row>
    <row r="51" spans="1:9" x14ac:dyDescent="0.25">
      <c r="A51" s="30">
        <v>2155</v>
      </c>
      <c r="B51" s="34">
        <v>42977</v>
      </c>
      <c r="C51" s="35" t="s">
        <v>23</v>
      </c>
      <c r="D51" s="36">
        <v>344</v>
      </c>
      <c r="E51" s="35"/>
      <c r="F51" s="36"/>
      <c r="G51" s="37">
        <f t="shared" si="2"/>
        <v>2407.0700000000002</v>
      </c>
      <c r="I51" t="b">
        <f t="shared" si="3"/>
        <v>0</v>
      </c>
    </row>
    <row r="52" spans="1:9" x14ac:dyDescent="0.25">
      <c r="A52" s="30">
        <v>2156</v>
      </c>
      <c r="B52" s="34">
        <v>42977</v>
      </c>
      <c r="C52" s="35" t="s">
        <v>21</v>
      </c>
      <c r="D52" s="36">
        <v>350</v>
      </c>
      <c r="E52" s="35"/>
      <c r="F52" s="36"/>
      <c r="G52" s="37">
        <f t="shared" si="2"/>
        <v>2057.0700000000002</v>
      </c>
      <c r="I52" t="b">
        <f t="shared" si="3"/>
        <v>0</v>
      </c>
    </row>
    <row r="53" spans="1:9" x14ac:dyDescent="0.25">
      <c r="A53" s="30"/>
      <c r="B53" s="34">
        <v>42978</v>
      </c>
      <c r="C53" s="35" t="s">
        <v>20</v>
      </c>
      <c r="D53" s="36"/>
      <c r="E53" s="35"/>
      <c r="F53" s="36">
        <v>516</v>
      </c>
      <c r="G53" s="37">
        <f t="shared" si="2"/>
        <v>2573.0700000000002</v>
      </c>
      <c r="I53" t="b">
        <f t="shared" si="3"/>
        <v>0</v>
      </c>
    </row>
    <row r="54" spans="1:9" x14ac:dyDescent="0.25">
      <c r="A54" s="30">
        <v>2157</v>
      </c>
      <c r="B54" s="34">
        <v>42978</v>
      </c>
      <c r="C54" s="35" t="s">
        <v>16</v>
      </c>
      <c r="D54" s="36">
        <v>67</v>
      </c>
      <c r="E54" s="35"/>
      <c r="F54" s="36"/>
      <c r="G54" s="37">
        <f t="shared" si="2"/>
        <v>2506.0700000000002</v>
      </c>
      <c r="I54" t="b">
        <f t="shared" si="3"/>
        <v>0</v>
      </c>
    </row>
    <row r="55" spans="1:9" x14ac:dyDescent="0.25">
      <c r="A55" s="30">
        <v>2158</v>
      </c>
      <c r="B55" s="34">
        <v>42978</v>
      </c>
      <c r="C55" s="35" t="s">
        <v>23</v>
      </c>
      <c r="D55" s="36">
        <v>423</v>
      </c>
      <c r="E55" s="35"/>
      <c r="F55" s="36"/>
      <c r="G55" s="37">
        <f t="shared" si="2"/>
        <v>2083.0700000000002</v>
      </c>
      <c r="I55" t="b">
        <f t="shared" si="3"/>
        <v>0</v>
      </c>
    </row>
    <row r="56" spans="1:9" x14ac:dyDescent="0.25">
      <c r="A56" s="30"/>
      <c r="B56" s="34">
        <v>42980</v>
      </c>
      <c r="C56" s="35" t="s">
        <v>20</v>
      </c>
      <c r="D56" s="36"/>
      <c r="E56" s="35"/>
      <c r="F56" s="36">
        <v>1974</v>
      </c>
      <c r="G56" s="37">
        <f t="shared" si="2"/>
        <v>4057.07</v>
      </c>
      <c r="I56" t="b">
        <f t="shared" si="3"/>
        <v>0</v>
      </c>
    </row>
    <row r="57" spans="1:9" x14ac:dyDescent="0.25">
      <c r="A57" s="30">
        <v>2159</v>
      </c>
      <c r="B57" s="34">
        <v>42981</v>
      </c>
      <c r="C57" s="35" t="s">
        <v>29</v>
      </c>
      <c r="D57" s="36">
        <v>334</v>
      </c>
      <c r="E57" s="35"/>
      <c r="F57" s="36"/>
      <c r="G57" s="37">
        <f t="shared" si="2"/>
        <v>3723.07</v>
      </c>
      <c r="I57" t="b">
        <f t="shared" si="3"/>
        <v>0</v>
      </c>
    </row>
    <row r="58" spans="1:9" x14ac:dyDescent="0.25">
      <c r="A58" s="30">
        <v>2160</v>
      </c>
      <c r="B58" s="34">
        <v>42981</v>
      </c>
      <c r="C58" s="35" t="s">
        <v>29</v>
      </c>
      <c r="D58" s="36">
        <v>113</v>
      </c>
      <c r="E58" s="35"/>
      <c r="F58" s="36"/>
      <c r="G58" s="37">
        <f t="shared" si="2"/>
        <v>3610.07</v>
      </c>
      <c r="I58" t="b">
        <f t="shared" si="3"/>
        <v>0</v>
      </c>
    </row>
    <row r="59" spans="1:9" x14ac:dyDescent="0.25">
      <c r="A59" s="30">
        <v>2161</v>
      </c>
      <c r="B59" s="34">
        <v>42981</v>
      </c>
      <c r="C59" s="35" t="s">
        <v>14</v>
      </c>
      <c r="D59" s="36">
        <v>53</v>
      </c>
      <c r="E59" s="35"/>
      <c r="F59" s="36"/>
      <c r="G59" s="37">
        <f t="shared" si="2"/>
        <v>3557.07</v>
      </c>
      <c r="I59" t="b">
        <f t="shared" si="3"/>
        <v>0</v>
      </c>
    </row>
    <row r="60" spans="1:9" x14ac:dyDescent="0.25">
      <c r="A60" s="30">
        <v>2162</v>
      </c>
      <c r="B60" s="34">
        <v>42981</v>
      </c>
      <c r="C60" s="35" t="s">
        <v>17</v>
      </c>
      <c r="D60" s="36">
        <v>155</v>
      </c>
      <c r="E60" s="35"/>
      <c r="F60" s="36"/>
      <c r="G60" s="37">
        <f t="shared" si="2"/>
        <v>3402.07</v>
      </c>
      <c r="I60" t="b">
        <f t="shared" si="3"/>
        <v>0</v>
      </c>
    </row>
    <row r="61" spans="1:9" x14ac:dyDescent="0.25">
      <c r="A61" s="30">
        <v>2163</v>
      </c>
      <c r="B61" s="34">
        <v>42982</v>
      </c>
      <c r="C61" s="35" t="s">
        <v>22</v>
      </c>
      <c r="D61" s="36">
        <v>154</v>
      </c>
      <c r="E61" s="35"/>
      <c r="F61" s="36"/>
      <c r="G61" s="37">
        <f t="shared" si="2"/>
        <v>3248.07</v>
      </c>
      <c r="I61" t="b">
        <f t="shared" si="3"/>
        <v>0</v>
      </c>
    </row>
    <row r="62" spans="1:9" x14ac:dyDescent="0.25">
      <c r="A62" s="30"/>
      <c r="B62" s="34">
        <v>42982</v>
      </c>
      <c r="C62" s="35" t="s">
        <v>20</v>
      </c>
      <c r="D62" s="36"/>
      <c r="E62" s="35"/>
      <c r="F62" s="36">
        <v>1483</v>
      </c>
      <c r="G62" s="37">
        <f t="shared" si="2"/>
        <v>4731.07</v>
      </c>
      <c r="I62" t="b">
        <f>ISBLANK(B62)</f>
        <v>0</v>
      </c>
    </row>
    <row r="63" spans="1:9" x14ac:dyDescent="0.25">
      <c r="A63" s="30"/>
      <c r="B63" s="34">
        <v>42983</v>
      </c>
      <c r="C63" s="38"/>
      <c r="D63" s="36"/>
      <c r="E63" s="35"/>
      <c r="F63" s="36"/>
      <c r="G63" s="37">
        <f t="shared" si="2"/>
        <v>4731.07</v>
      </c>
      <c r="I63" t="b">
        <f>ISBLANK(B63)</f>
        <v>0</v>
      </c>
    </row>
    <row r="64" spans="1:9" x14ac:dyDescent="0.25">
      <c r="A64" s="30"/>
      <c r="B64" s="34" t="s">
        <v>101</v>
      </c>
      <c r="C64" s="38"/>
      <c r="D64" s="36"/>
      <c r="E64" s="35"/>
      <c r="F64" s="36"/>
      <c r="G64" s="37">
        <f t="shared" si="2"/>
        <v>4731.07</v>
      </c>
      <c r="I64" t="b">
        <f t="shared" si="3"/>
        <v>0</v>
      </c>
    </row>
    <row r="65" spans="1:9" x14ac:dyDescent="0.25">
      <c r="A65" s="30"/>
      <c r="B65" s="34"/>
      <c r="C65" s="38"/>
      <c r="D65" s="36"/>
      <c r="E65" s="35"/>
      <c r="F65" s="36"/>
      <c r="G65" s="37" t="str">
        <f t="shared" si="2"/>
        <v/>
      </c>
      <c r="I65" t="b">
        <f t="shared" si="3"/>
        <v>1</v>
      </c>
    </row>
    <row r="66" spans="1:9" x14ac:dyDescent="0.25">
      <c r="A66" s="30"/>
      <c r="B66" s="34"/>
      <c r="C66" s="35"/>
      <c r="D66" s="36"/>
      <c r="E66" s="35"/>
      <c r="F66" s="36"/>
      <c r="G66" s="37" t="str">
        <f t="shared" si="2"/>
        <v/>
      </c>
      <c r="I66" t="b">
        <f t="shared" si="3"/>
        <v>1</v>
      </c>
    </row>
    <row r="67" spans="1:9" x14ac:dyDescent="0.25">
      <c r="A67" s="30"/>
      <c r="B67" s="34"/>
      <c r="C67" s="35"/>
      <c r="D67" s="36"/>
      <c r="E67" s="35"/>
      <c r="F67" s="36"/>
      <c r="G67" s="37" t="str">
        <f t="shared" si="2"/>
        <v/>
      </c>
      <c r="I67" t="b">
        <f t="shared" si="3"/>
        <v>1</v>
      </c>
    </row>
    <row r="68" spans="1:9" x14ac:dyDescent="0.25">
      <c r="A68" s="30"/>
      <c r="B68" s="34"/>
      <c r="C68" s="35"/>
      <c r="D68" s="36"/>
      <c r="E68" s="35"/>
      <c r="F68" s="36"/>
      <c r="G68" s="37" t="str">
        <f t="shared" si="2"/>
        <v/>
      </c>
      <c r="I68" t="b">
        <f t="shared" si="3"/>
        <v>1</v>
      </c>
    </row>
    <row r="69" spans="1:9" x14ac:dyDescent="0.25">
      <c r="A69" s="30"/>
      <c r="B69" s="34"/>
      <c r="C69" s="35"/>
      <c r="D69" s="36"/>
      <c r="E69" s="35"/>
      <c r="F69" s="36"/>
      <c r="G69" s="37" t="str">
        <f t="shared" si="2"/>
        <v/>
      </c>
      <c r="I69" t="b">
        <f t="shared" si="3"/>
        <v>1</v>
      </c>
    </row>
    <row r="70" spans="1:9" x14ac:dyDescent="0.25">
      <c r="A70" s="30"/>
      <c r="B70" s="34"/>
      <c r="C70" s="35"/>
      <c r="D70" s="36"/>
      <c r="E70" s="35"/>
      <c r="F70" s="36"/>
      <c r="G70" s="37" t="str">
        <f t="shared" si="2"/>
        <v/>
      </c>
      <c r="I70" t="b">
        <f t="shared" si="3"/>
        <v>1</v>
      </c>
    </row>
    <row r="71" spans="1:9" x14ac:dyDescent="0.25">
      <c r="A71" s="30"/>
      <c r="B71" s="34"/>
      <c r="C71" s="35"/>
      <c r="D71" s="36"/>
      <c r="E71" s="35"/>
      <c r="F71" s="36"/>
      <c r="G71" s="37" t="str">
        <f t="shared" si="2"/>
        <v/>
      </c>
      <c r="I71" t="b">
        <f t="shared" si="3"/>
        <v>1</v>
      </c>
    </row>
    <row r="72" spans="1:9" x14ac:dyDescent="0.25">
      <c r="A72" s="30"/>
      <c r="B72" s="34"/>
      <c r="C72" s="35"/>
      <c r="D72" s="36"/>
      <c r="E72" s="35"/>
      <c r="F72" s="36"/>
      <c r="G72" s="37" t="str">
        <f t="shared" si="2"/>
        <v/>
      </c>
      <c r="I72" t="b">
        <f t="shared" si="3"/>
        <v>1</v>
      </c>
    </row>
  </sheetData>
  <conditionalFormatting sqref="A17:G40">
    <cfRule type="expression" dxfId="0" priority="1">
      <formula>$E17="X"</formula>
    </cfRule>
  </conditionalFormatting>
  <dataValidations count="1">
    <dataValidation type="list" allowBlank="1" showInputMessage="1" showErrorMessage="1" sqref="E17:E40" xr:uid="{9524271A-1204-4589-BE5D-6160169D20C2}">
      <formula1>"X"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6C025-264C-4C81-8924-F65713704FA9}">
  <sheetPr>
    <tabColor rgb="FF0000FF"/>
  </sheetPr>
  <dimension ref="A1:E10"/>
  <sheetViews>
    <sheetView zoomScale="205" zoomScaleNormal="205" workbookViewId="0">
      <selection activeCell="E6" sqref="E6"/>
    </sheetView>
  </sheetViews>
  <sheetFormatPr defaultRowHeight="15" x14ac:dyDescent="0.25"/>
  <cols>
    <col min="1" max="1" width="24.85546875" customWidth="1"/>
    <col min="2" max="2" width="12.7109375" customWidth="1"/>
    <col min="3" max="3" width="18.7109375" customWidth="1"/>
    <col min="4" max="4" width="16.85546875" customWidth="1"/>
    <col min="5" max="5" width="17.7109375" customWidth="1"/>
  </cols>
  <sheetData>
    <row r="1" spans="1:5" x14ac:dyDescent="0.25">
      <c r="A1" s="42" t="s">
        <v>92</v>
      </c>
      <c r="B1" s="43"/>
      <c r="C1" s="43"/>
      <c r="D1" s="43"/>
      <c r="E1" s="44"/>
    </row>
    <row r="2" spans="1:5" x14ac:dyDescent="0.25">
      <c r="A2" s="48"/>
      <c r="B2" s="49"/>
      <c r="C2" s="49"/>
      <c r="D2" s="49"/>
      <c r="E2" s="50"/>
    </row>
    <row r="4" spans="1:5" x14ac:dyDescent="0.25">
      <c r="A4" s="66" t="s">
        <v>74</v>
      </c>
      <c r="B4" s="66" t="s">
        <v>75</v>
      </c>
      <c r="C4" s="66" t="s">
        <v>68</v>
      </c>
      <c r="D4" s="66" t="s">
        <v>66</v>
      </c>
      <c r="E4" s="66" t="s">
        <v>67</v>
      </c>
    </row>
    <row r="5" spans="1:5" x14ac:dyDescent="0.25">
      <c r="A5" s="64" t="s">
        <v>63</v>
      </c>
      <c r="B5" s="64" t="s">
        <v>82</v>
      </c>
      <c r="C5" s="64"/>
      <c r="D5" s="64"/>
      <c r="E5" s="64"/>
    </row>
    <row r="6" spans="1:5" x14ac:dyDescent="0.25">
      <c r="A6" s="64" t="s">
        <v>64</v>
      </c>
      <c r="B6" s="64">
        <v>15.75</v>
      </c>
      <c r="C6" s="64" t="s">
        <v>69</v>
      </c>
      <c r="D6" s="64"/>
      <c r="E6" s="65"/>
    </row>
    <row r="7" spans="1:5" x14ac:dyDescent="0.25">
      <c r="A7" s="64" t="s">
        <v>65</v>
      </c>
      <c r="B7" s="64">
        <v>17.45</v>
      </c>
      <c r="C7" s="64" t="s">
        <v>70</v>
      </c>
      <c r="D7" s="64"/>
      <c r="E7" s="65"/>
    </row>
    <row r="8" spans="1:5" x14ac:dyDescent="0.25">
      <c r="A8" s="64" t="s">
        <v>76</v>
      </c>
      <c r="B8" s="65"/>
      <c r="C8" s="64" t="s">
        <v>71</v>
      </c>
      <c r="D8" s="64" t="s">
        <v>79</v>
      </c>
      <c r="E8" s="65"/>
    </row>
    <row r="9" spans="1:5" x14ac:dyDescent="0.25">
      <c r="A9" s="64" t="s">
        <v>77</v>
      </c>
      <c r="B9" s="65"/>
      <c r="C9" s="64" t="s">
        <v>72</v>
      </c>
      <c r="D9" s="64" t="s">
        <v>80</v>
      </c>
      <c r="E9" s="65"/>
    </row>
    <row r="10" spans="1:5" x14ac:dyDescent="0.25">
      <c r="A10" s="64" t="s">
        <v>78</v>
      </c>
      <c r="B10" s="65"/>
      <c r="C10" s="64" t="s">
        <v>73</v>
      </c>
      <c r="D10" s="64" t="s">
        <v>81</v>
      </c>
      <c r="E10" s="6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BA9AE-9671-4C1F-9411-68253072AD3A}">
  <sheetPr>
    <tabColor rgb="FFFF0000"/>
  </sheetPr>
  <dimension ref="A1:H12"/>
  <sheetViews>
    <sheetView zoomScale="205" zoomScaleNormal="205" workbookViewId="0">
      <selection activeCell="F6" sqref="F6"/>
    </sheetView>
  </sheetViews>
  <sheetFormatPr defaultRowHeight="15" x14ac:dyDescent="0.25"/>
  <cols>
    <col min="1" max="1" width="24.85546875" customWidth="1"/>
    <col min="2" max="2" width="12.7109375" customWidth="1"/>
    <col min="3" max="3" width="18.7109375" customWidth="1"/>
    <col min="4" max="4" width="16.85546875" customWidth="1"/>
    <col min="5" max="5" width="17.7109375" customWidth="1"/>
  </cols>
  <sheetData>
    <row r="1" spans="1:8" x14ac:dyDescent="0.25">
      <c r="A1" s="42" t="s">
        <v>92</v>
      </c>
      <c r="B1" s="43"/>
      <c r="C1" s="43"/>
      <c r="D1" s="43"/>
      <c r="E1" s="44"/>
    </row>
    <row r="2" spans="1:8" x14ac:dyDescent="0.25">
      <c r="A2" s="48"/>
      <c r="B2" s="49"/>
      <c r="C2" s="49"/>
      <c r="D2" s="49"/>
      <c r="E2" s="50"/>
    </row>
    <row r="4" spans="1:8" x14ac:dyDescent="0.25">
      <c r="A4" s="66" t="s">
        <v>74</v>
      </c>
      <c r="B4" s="66" t="s">
        <v>75</v>
      </c>
      <c r="C4" s="66" t="s">
        <v>68</v>
      </c>
      <c r="D4" s="66" t="s">
        <v>66</v>
      </c>
      <c r="E4" s="66" t="s">
        <v>67</v>
      </c>
    </row>
    <row r="5" spans="1:8" x14ac:dyDescent="0.25">
      <c r="A5" s="64" t="s">
        <v>63</v>
      </c>
      <c r="B5" s="64" t="s">
        <v>82</v>
      </c>
      <c r="C5" s="64"/>
      <c r="D5" s="64"/>
      <c r="E5" s="64"/>
    </row>
    <row r="6" spans="1:8" x14ac:dyDescent="0.25">
      <c r="A6" s="64" t="s">
        <v>64</v>
      </c>
      <c r="B6" s="64">
        <v>15.75</v>
      </c>
      <c r="C6" s="64" t="s">
        <v>69</v>
      </c>
      <c r="D6" s="64"/>
      <c r="E6" s="65" t="str">
        <f ca="1">IF(_xlfn.ISFORMULA(B6),_xlfn.FORMULATEXT(B6),"")</f>
        <v/>
      </c>
      <c r="F6" t="b">
        <f ca="1">ISBLANK(E6)</f>
        <v>0</v>
      </c>
      <c r="G6" t="b">
        <f ca="1">ISTEXT(E6)</f>
        <v>1</v>
      </c>
      <c r="H6">
        <f ca="1">LEN(E6)</f>
        <v>0</v>
      </c>
    </row>
    <row r="7" spans="1:8" x14ac:dyDescent="0.25">
      <c r="A7" s="64" t="s">
        <v>65</v>
      </c>
      <c r="B7" s="64">
        <v>17.45</v>
      </c>
      <c r="C7" s="64" t="s">
        <v>70</v>
      </c>
      <c r="D7" s="64"/>
      <c r="E7" s="65" t="str">
        <f t="shared" ref="E7:E10" ca="1" si="0">IF(_xlfn.ISFORMULA(B7),_xlfn.FORMULATEXT(B7),"")</f>
        <v/>
      </c>
      <c r="H7">
        <f t="shared" ref="H7:H10" ca="1" si="1">LEN(E7)</f>
        <v>0</v>
      </c>
    </row>
    <row r="8" spans="1:8" x14ac:dyDescent="0.25">
      <c r="A8" s="64" t="s">
        <v>76</v>
      </c>
      <c r="B8" s="65">
        <f>B7-B6</f>
        <v>1.6999999999999993</v>
      </c>
      <c r="C8" s="64" t="s">
        <v>71</v>
      </c>
      <c r="D8" s="64" t="s">
        <v>79</v>
      </c>
      <c r="E8" s="65" t="str">
        <f ca="1">IF(_xlfn.ISFORMULA(B8),_xlfn.FORMULATEXT(B8),"")</f>
        <v>=B7-B6</v>
      </c>
      <c r="H8">
        <f t="shared" ca="1" si="1"/>
        <v>6</v>
      </c>
    </row>
    <row r="9" spans="1:8" x14ac:dyDescent="0.25">
      <c r="A9" s="64" t="s">
        <v>77</v>
      </c>
      <c r="B9" s="65">
        <f>B8/B6</f>
        <v>0.10793650793650789</v>
      </c>
      <c r="C9" s="64" t="s">
        <v>72</v>
      </c>
      <c r="D9" s="64" t="s">
        <v>80</v>
      </c>
      <c r="E9" s="65" t="str">
        <f t="shared" ca="1" si="0"/>
        <v>=B8/B6</v>
      </c>
      <c r="H9">
        <f t="shared" ca="1" si="1"/>
        <v>6</v>
      </c>
    </row>
    <row r="10" spans="1:8" x14ac:dyDescent="0.25">
      <c r="A10" s="64" t="s">
        <v>78</v>
      </c>
      <c r="B10" s="65">
        <f>1+B9</f>
        <v>1.107936507936508</v>
      </c>
      <c r="C10" s="64" t="s">
        <v>73</v>
      </c>
      <c r="D10" s="64" t="s">
        <v>81</v>
      </c>
      <c r="E10" s="65" t="str">
        <f t="shared" ca="1" si="0"/>
        <v>=1+B9</v>
      </c>
      <c r="H10">
        <f t="shared" ca="1" si="1"/>
        <v>5</v>
      </c>
    </row>
    <row r="12" spans="1:8" x14ac:dyDescent="0.25">
      <c r="F12" t="b">
        <f>ISBLANK(E12)</f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FA2D4-3A17-418F-B613-9B83B5CD03D9}">
  <sheetPr>
    <tabColor theme="1"/>
  </sheetPr>
  <dimension ref="A1"/>
  <sheetViews>
    <sheetView workbookViewId="0">
      <selection activeCell="A13" sqref="A1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12340-2A35-411E-9675-872DBF64E209}">
  <sheetPr>
    <tabColor rgb="FF0000FF"/>
  </sheetPr>
  <dimension ref="A1:J21"/>
  <sheetViews>
    <sheetView workbookViewId="0">
      <selection activeCell="H7" sqref="H7"/>
    </sheetView>
  </sheetViews>
  <sheetFormatPr defaultRowHeight="15" x14ac:dyDescent="0.25"/>
  <cols>
    <col min="1" max="1" width="11.140625" customWidth="1"/>
    <col min="2" max="2" width="11.85546875" customWidth="1"/>
    <col min="3" max="3" width="24.140625" customWidth="1"/>
    <col min="4" max="6" width="11.85546875" customWidth="1"/>
    <col min="7" max="7" width="11.28515625" customWidth="1"/>
    <col min="8" max="8" width="12.5703125" customWidth="1"/>
  </cols>
  <sheetData>
    <row r="1" spans="1:10" x14ac:dyDescent="0.25">
      <c r="A1" s="42" t="s">
        <v>86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x14ac:dyDescent="0.25">
      <c r="A2" s="45" t="s">
        <v>83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x14ac:dyDescent="0.25">
      <c r="A3" s="48" t="s">
        <v>84</v>
      </c>
      <c r="B3" s="49"/>
      <c r="C3" s="49"/>
      <c r="D3" s="49"/>
      <c r="E3" s="49"/>
      <c r="F3" s="49"/>
      <c r="G3" s="49"/>
      <c r="H3" s="49"/>
      <c r="I3" s="49"/>
      <c r="J3" s="50"/>
    </row>
    <row r="5" spans="1:10" ht="30" x14ac:dyDescent="0.25">
      <c r="A5" s="68" t="s">
        <v>6</v>
      </c>
      <c r="B5" s="68" t="s">
        <v>7</v>
      </c>
      <c r="C5" s="68" t="s">
        <v>8</v>
      </c>
      <c r="D5" s="68" t="s">
        <v>28</v>
      </c>
      <c r="E5" s="69" t="s">
        <v>30</v>
      </c>
      <c r="F5" s="68" t="s">
        <v>31</v>
      </c>
      <c r="G5" s="68" t="s">
        <v>11</v>
      </c>
      <c r="H5" s="68" t="s">
        <v>12</v>
      </c>
    </row>
    <row r="6" spans="1:10" x14ac:dyDescent="0.25">
      <c r="A6" s="70"/>
      <c r="B6" s="71"/>
      <c r="C6" s="71"/>
      <c r="D6" s="71"/>
      <c r="E6" s="71"/>
      <c r="F6" s="71"/>
      <c r="G6" s="72" t="s">
        <v>13</v>
      </c>
      <c r="H6" s="70">
        <v>9628.35</v>
      </c>
    </row>
    <row r="7" spans="1:10" x14ac:dyDescent="0.25">
      <c r="A7" s="70">
        <v>1221</v>
      </c>
      <c r="B7" s="73">
        <v>43012</v>
      </c>
      <c r="C7" s="70" t="s">
        <v>32</v>
      </c>
      <c r="D7" s="74">
        <v>215.71</v>
      </c>
      <c r="E7" s="70"/>
      <c r="F7" s="75"/>
      <c r="G7" s="74"/>
      <c r="H7" s="76"/>
    </row>
    <row r="8" spans="1:10" x14ac:dyDescent="0.25">
      <c r="A8" s="70" t="s">
        <v>33</v>
      </c>
      <c r="B8" s="73">
        <v>43013</v>
      </c>
      <c r="C8" s="70" t="s">
        <v>34</v>
      </c>
      <c r="D8" s="74">
        <v>573.78</v>
      </c>
      <c r="E8" s="70"/>
      <c r="F8" s="75"/>
      <c r="G8" s="74"/>
      <c r="H8" s="76"/>
    </row>
    <row r="9" spans="1:10" x14ac:dyDescent="0.25">
      <c r="A9" s="70">
        <v>1222</v>
      </c>
      <c r="B9" s="73">
        <v>43013</v>
      </c>
      <c r="C9" s="70" t="s">
        <v>35</v>
      </c>
      <c r="D9" s="74">
        <v>112.15</v>
      </c>
      <c r="E9" s="70"/>
      <c r="F9" s="75"/>
      <c r="G9" s="74"/>
      <c r="H9" s="76"/>
    </row>
    <row r="10" spans="1:10" x14ac:dyDescent="0.25">
      <c r="A10" s="70"/>
      <c r="B10" s="73">
        <v>43014</v>
      </c>
      <c r="C10" s="70" t="s">
        <v>36</v>
      </c>
      <c r="D10" s="74"/>
      <c r="E10" s="70"/>
      <c r="F10" s="75">
        <v>40822</v>
      </c>
      <c r="G10" s="74">
        <v>753.28</v>
      </c>
      <c r="H10" s="76"/>
    </row>
    <row r="11" spans="1:10" x14ac:dyDescent="0.25">
      <c r="A11" s="70"/>
      <c r="B11" s="73">
        <v>43016</v>
      </c>
      <c r="C11" s="70" t="s">
        <v>36</v>
      </c>
      <c r="D11" s="74"/>
      <c r="E11" s="70"/>
      <c r="F11" s="75">
        <v>40824</v>
      </c>
      <c r="G11" s="74">
        <v>1475.69</v>
      </c>
      <c r="H11" s="76"/>
    </row>
    <row r="12" spans="1:10" x14ac:dyDescent="0.25">
      <c r="A12" s="70" t="s">
        <v>33</v>
      </c>
      <c r="B12" s="73">
        <v>43017</v>
      </c>
      <c r="C12" s="70" t="s">
        <v>37</v>
      </c>
      <c r="D12" s="74">
        <v>426.55</v>
      </c>
      <c r="E12" s="70"/>
      <c r="F12" s="75"/>
      <c r="G12" s="74"/>
      <c r="H12" s="76"/>
    </row>
    <row r="13" spans="1:10" x14ac:dyDescent="0.25">
      <c r="A13" s="70" t="s">
        <v>33</v>
      </c>
      <c r="B13" s="73">
        <v>43019</v>
      </c>
      <c r="C13" s="70" t="s">
        <v>38</v>
      </c>
      <c r="D13" s="74">
        <v>637.92999999999995</v>
      </c>
      <c r="E13" s="70"/>
      <c r="F13" s="75"/>
      <c r="G13" s="74"/>
      <c r="H13" s="76"/>
    </row>
    <row r="14" spans="1:10" x14ac:dyDescent="0.25">
      <c r="A14" s="70"/>
      <c r="B14" s="73">
        <v>43019</v>
      </c>
      <c r="C14" s="70" t="s">
        <v>39</v>
      </c>
      <c r="D14" s="74">
        <v>65.62</v>
      </c>
      <c r="E14" s="70"/>
      <c r="F14" s="75"/>
      <c r="G14" s="74"/>
      <c r="H14" s="76"/>
    </row>
    <row r="15" spans="1:10" x14ac:dyDescent="0.25">
      <c r="A15" s="70" t="s">
        <v>33</v>
      </c>
      <c r="B15" s="73">
        <v>42745</v>
      </c>
      <c r="C15" s="70" t="s">
        <v>40</v>
      </c>
      <c r="D15" s="74">
        <v>248.17</v>
      </c>
      <c r="E15" s="70"/>
      <c r="F15" s="75"/>
      <c r="G15" s="74"/>
      <c r="H15" s="76"/>
    </row>
    <row r="16" spans="1:10" x14ac:dyDescent="0.25">
      <c r="A16" s="70"/>
      <c r="B16" s="73">
        <v>43024</v>
      </c>
      <c r="C16" s="70" t="s">
        <v>36</v>
      </c>
      <c r="D16" s="74"/>
      <c r="E16" s="70"/>
      <c r="F16" s="75">
        <v>40832</v>
      </c>
      <c r="G16" s="74">
        <v>335.85</v>
      </c>
      <c r="H16" s="76"/>
    </row>
    <row r="17" spans="1:8" x14ac:dyDescent="0.25">
      <c r="A17" s="70">
        <v>1223</v>
      </c>
      <c r="B17" s="73">
        <v>43024</v>
      </c>
      <c r="C17" s="70" t="s">
        <v>41</v>
      </c>
      <c r="D17" s="74">
        <v>450.5</v>
      </c>
      <c r="E17" s="70"/>
      <c r="F17" s="75"/>
      <c r="G17" s="74"/>
      <c r="H17" s="76"/>
    </row>
    <row r="18" spans="1:8" x14ac:dyDescent="0.25">
      <c r="A18" s="70"/>
      <c r="B18" s="73"/>
      <c r="C18" s="70"/>
      <c r="D18" s="74"/>
      <c r="E18" s="70"/>
      <c r="F18" s="75"/>
      <c r="G18" s="74"/>
      <c r="H18" s="76"/>
    </row>
    <row r="19" spans="1:8" x14ac:dyDescent="0.25">
      <c r="A19" s="70"/>
      <c r="B19" s="73"/>
      <c r="C19" s="70"/>
      <c r="D19" s="74"/>
      <c r="E19" s="70"/>
      <c r="F19" s="75"/>
      <c r="G19" s="74"/>
      <c r="H19" s="76"/>
    </row>
    <row r="20" spans="1:8" x14ac:dyDescent="0.25">
      <c r="A20" s="70"/>
      <c r="B20" s="73"/>
      <c r="C20" s="70"/>
      <c r="D20" s="74"/>
      <c r="E20" s="70"/>
      <c r="F20" s="75"/>
      <c r="G20" s="74"/>
      <c r="H20" s="76"/>
    </row>
    <row r="21" spans="1:8" x14ac:dyDescent="0.25">
      <c r="A21" s="70"/>
      <c r="B21" s="73"/>
      <c r="C21" s="70"/>
      <c r="D21" s="74"/>
      <c r="E21" s="70"/>
      <c r="F21" s="75"/>
      <c r="G21" s="74"/>
      <c r="H21" s="7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B4F75-EFAD-44A0-8BD1-CBB443298C3A}">
  <sheetPr>
    <tabColor rgb="FFFF0000"/>
  </sheetPr>
  <dimension ref="A1:J21"/>
  <sheetViews>
    <sheetView workbookViewId="0">
      <selection activeCell="A13" sqref="A13"/>
    </sheetView>
  </sheetViews>
  <sheetFormatPr defaultRowHeight="15" x14ac:dyDescent="0.25"/>
  <cols>
    <col min="1" max="1" width="11.140625" customWidth="1"/>
    <col min="2" max="2" width="11.85546875" customWidth="1"/>
    <col min="3" max="3" width="24.140625" customWidth="1"/>
    <col min="4" max="6" width="11.85546875" customWidth="1"/>
    <col min="7" max="7" width="11.28515625" customWidth="1"/>
    <col min="8" max="8" width="12.5703125" customWidth="1"/>
  </cols>
  <sheetData>
    <row r="1" spans="1:10" x14ac:dyDescent="0.25">
      <c r="A1" s="42" t="s">
        <v>86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x14ac:dyDescent="0.25">
      <c r="A2" s="45" t="s">
        <v>83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x14ac:dyDescent="0.25">
      <c r="A3" s="48" t="s">
        <v>84</v>
      </c>
      <c r="B3" s="49"/>
      <c r="C3" s="49"/>
      <c r="D3" s="49"/>
      <c r="E3" s="49"/>
      <c r="F3" s="49"/>
      <c r="G3" s="49"/>
      <c r="H3" s="49"/>
      <c r="I3" s="49"/>
      <c r="J3" s="50"/>
    </row>
    <row r="5" spans="1:10" ht="30" x14ac:dyDescent="0.25">
      <c r="A5" s="54" t="s">
        <v>6</v>
      </c>
      <c r="B5" s="55" t="s">
        <v>7</v>
      </c>
      <c r="C5" s="55" t="s">
        <v>8</v>
      </c>
      <c r="D5" s="55" t="s">
        <v>28</v>
      </c>
      <c r="E5" s="67" t="s">
        <v>30</v>
      </c>
      <c r="F5" s="55" t="s">
        <v>31</v>
      </c>
      <c r="G5" s="55" t="s">
        <v>11</v>
      </c>
      <c r="H5" s="56" t="s">
        <v>12</v>
      </c>
    </row>
    <row r="6" spans="1:10" x14ac:dyDescent="0.25">
      <c r="A6" s="30"/>
      <c r="B6" s="31"/>
      <c r="C6" s="31"/>
      <c r="D6" s="31"/>
      <c r="E6" s="31"/>
      <c r="F6" s="31"/>
      <c r="G6" s="32" t="s">
        <v>13</v>
      </c>
      <c r="H6" s="33">
        <v>9628.35</v>
      </c>
    </row>
    <row r="7" spans="1:10" x14ac:dyDescent="0.25">
      <c r="A7" s="30">
        <v>1221</v>
      </c>
      <c r="B7" s="34">
        <v>43012</v>
      </c>
      <c r="C7" s="35" t="s">
        <v>32</v>
      </c>
      <c r="D7" s="36">
        <v>215.71</v>
      </c>
      <c r="E7" s="35"/>
      <c r="F7" s="52"/>
      <c r="G7" s="36"/>
      <c r="H7" s="37">
        <f>IF(ISBLANK(B7),"",H6+G7-D7)</f>
        <v>9412.6400000000012</v>
      </c>
    </row>
    <row r="8" spans="1:10" x14ac:dyDescent="0.25">
      <c r="A8" s="30" t="s">
        <v>33</v>
      </c>
      <c r="B8" s="34">
        <v>43013</v>
      </c>
      <c r="C8" s="35" t="s">
        <v>34</v>
      </c>
      <c r="D8" s="36">
        <v>573.78</v>
      </c>
      <c r="E8" s="35"/>
      <c r="F8" s="52"/>
      <c r="G8" s="36"/>
      <c r="H8" s="37">
        <f t="shared" ref="H8:H21" si="0">IF(ISBLANK(B8),"",H7+G8-D8)</f>
        <v>8838.86</v>
      </c>
    </row>
    <row r="9" spans="1:10" x14ac:dyDescent="0.25">
      <c r="A9" s="30">
        <v>1222</v>
      </c>
      <c r="B9" s="34">
        <v>43013</v>
      </c>
      <c r="C9" s="35" t="s">
        <v>35</v>
      </c>
      <c r="D9" s="36">
        <v>112.15</v>
      </c>
      <c r="E9" s="35"/>
      <c r="F9" s="52"/>
      <c r="G9" s="36"/>
      <c r="H9" s="37">
        <f t="shared" si="0"/>
        <v>8726.7100000000009</v>
      </c>
    </row>
    <row r="10" spans="1:10" x14ac:dyDescent="0.25">
      <c r="A10" s="30"/>
      <c r="B10" s="34">
        <v>43014</v>
      </c>
      <c r="C10" s="35" t="s">
        <v>36</v>
      </c>
      <c r="D10" s="36"/>
      <c r="E10" s="35"/>
      <c r="F10" s="52">
        <v>40822</v>
      </c>
      <c r="G10" s="36">
        <v>753.28</v>
      </c>
      <c r="H10" s="37">
        <f t="shared" si="0"/>
        <v>9479.9900000000016</v>
      </c>
    </row>
    <row r="11" spans="1:10" x14ac:dyDescent="0.25">
      <c r="A11" s="30"/>
      <c r="B11" s="34">
        <v>43016</v>
      </c>
      <c r="C11" s="35" t="s">
        <v>36</v>
      </c>
      <c r="D11" s="36"/>
      <c r="E11" s="35"/>
      <c r="F11" s="52">
        <v>40824</v>
      </c>
      <c r="G11" s="36">
        <v>1475.69</v>
      </c>
      <c r="H11" s="37">
        <f t="shared" si="0"/>
        <v>10955.680000000002</v>
      </c>
    </row>
    <row r="12" spans="1:10" x14ac:dyDescent="0.25">
      <c r="A12" s="30" t="s">
        <v>33</v>
      </c>
      <c r="B12" s="34">
        <v>43017</v>
      </c>
      <c r="C12" s="35" t="s">
        <v>37</v>
      </c>
      <c r="D12" s="36">
        <v>426.55</v>
      </c>
      <c r="E12" s="35"/>
      <c r="F12" s="52"/>
      <c r="G12" s="36"/>
      <c r="H12" s="37">
        <f t="shared" si="0"/>
        <v>10529.130000000003</v>
      </c>
    </row>
    <row r="13" spans="1:10" x14ac:dyDescent="0.25">
      <c r="A13" s="30" t="s">
        <v>33</v>
      </c>
      <c r="B13" s="34">
        <v>43019</v>
      </c>
      <c r="C13" s="35" t="s">
        <v>38</v>
      </c>
      <c r="D13" s="36">
        <v>637.92999999999995</v>
      </c>
      <c r="E13" s="35"/>
      <c r="F13" s="52"/>
      <c r="G13" s="36"/>
      <c r="H13" s="37">
        <f t="shared" si="0"/>
        <v>9891.2000000000025</v>
      </c>
    </row>
    <row r="14" spans="1:10" x14ac:dyDescent="0.25">
      <c r="A14" s="30"/>
      <c r="B14" s="34">
        <v>43019</v>
      </c>
      <c r="C14" s="35" t="s">
        <v>39</v>
      </c>
      <c r="D14" s="36">
        <v>65.62</v>
      </c>
      <c r="E14" s="35"/>
      <c r="F14" s="52"/>
      <c r="G14" s="36"/>
      <c r="H14" s="37">
        <f t="shared" si="0"/>
        <v>9825.5800000000017</v>
      </c>
    </row>
    <row r="15" spans="1:10" x14ac:dyDescent="0.25">
      <c r="A15" s="30" t="s">
        <v>33</v>
      </c>
      <c r="B15" s="34">
        <v>42745</v>
      </c>
      <c r="C15" s="35" t="s">
        <v>40</v>
      </c>
      <c r="D15" s="36">
        <v>248.17</v>
      </c>
      <c r="E15" s="35"/>
      <c r="F15" s="52"/>
      <c r="G15" s="36"/>
      <c r="H15" s="37">
        <f t="shared" si="0"/>
        <v>9577.4100000000017</v>
      </c>
    </row>
    <row r="16" spans="1:10" x14ac:dyDescent="0.25">
      <c r="A16" s="30"/>
      <c r="B16" s="34">
        <v>43024</v>
      </c>
      <c r="C16" s="35" t="s">
        <v>36</v>
      </c>
      <c r="D16" s="36"/>
      <c r="E16" s="35"/>
      <c r="F16" s="52">
        <v>40832</v>
      </c>
      <c r="G16" s="36">
        <v>335.85</v>
      </c>
      <c r="H16" s="37">
        <f t="shared" si="0"/>
        <v>9913.260000000002</v>
      </c>
    </row>
    <row r="17" spans="1:8" x14ac:dyDescent="0.25">
      <c r="A17" s="30">
        <v>1223</v>
      </c>
      <c r="B17" s="34">
        <v>43024</v>
      </c>
      <c r="C17" s="35" t="s">
        <v>41</v>
      </c>
      <c r="D17" s="36">
        <v>450.5</v>
      </c>
      <c r="E17" s="35"/>
      <c r="F17" s="52"/>
      <c r="G17" s="36"/>
      <c r="H17" s="37">
        <f t="shared" si="0"/>
        <v>9462.760000000002</v>
      </c>
    </row>
    <row r="18" spans="1:8" x14ac:dyDescent="0.25">
      <c r="A18" s="30"/>
      <c r="B18" s="34"/>
      <c r="C18" s="35"/>
      <c r="D18" s="36"/>
      <c r="E18" s="35"/>
      <c r="F18" s="52"/>
      <c r="G18" s="36"/>
      <c r="H18" s="37" t="str">
        <f t="shared" si="0"/>
        <v/>
      </c>
    </row>
    <row r="19" spans="1:8" x14ac:dyDescent="0.25">
      <c r="A19" s="30"/>
      <c r="B19" s="34"/>
      <c r="C19" s="35"/>
      <c r="D19" s="36"/>
      <c r="E19" s="35"/>
      <c r="F19" s="52"/>
      <c r="G19" s="36"/>
      <c r="H19" s="37" t="str">
        <f t="shared" si="0"/>
        <v/>
      </c>
    </row>
    <row r="20" spans="1:8" x14ac:dyDescent="0.25">
      <c r="A20" s="30"/>
      <c r="B20" s="34"/>
      <c r="C20" s="35"/>
      <c r="D20" s="36"/>
      <c r="E20" s="35"/>
      <c r="F20" s="52"/>
      <c r="G20" s="36"/>
      <c r="H20" s="37" t="str">
        <f t="shared" si="0"/>
        <v/>
      </c>
    </row>
    <row r="21" spans="1:8" x14ac:dyDescent="0.25">
      <c r="A21" s="30"/>
      <c r="B21" s="34"/>
      <c r="C21" s="35"/>
      <c r="D21" s="36"/>
      <c r="E21" s="35"/>
      <c r="F21" s="52"/>
      <c r="G21" s="36"/>
      <c r="H21" s="37" t="str">
        <f t="shared" si="0"/>
        <v/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972F1-21CC-41E0-91A5-5636A5CC73DD}">
  <sheetPr>
    <tabColor rgb="FF0000FF"/>
  </sheetPr>
  <dimension ref="A1:H33"/>
  <sheetViews>
    <sheetView workbookViewId="0">
      <selection activeCell="G9" sqref="G9"/>
    </sheetView>
  </sheetViews>
  <sheetFormatPr defaultRowHeight="15" x14ac:dyDescent="0.25"/>
  <cols>
    <col min="1" max="1" width="9.42578125" bestFit="1" customWidth="1"/>
    <col min="2" max="2" width="12.5703125" customWidth="1"/>
    <col min="3" max="3" width="22" bestFit="1" customWidth="1"/>
    <col min="4" max="4" width="18.85546875" bestFit="1" customWidth="1"/>
    <col min="5" max="5" width="3.140625" bestFit="1" customWidth="1"/>
    <col min="6" max="6" width="14" customWidth="1"/>
    <col min="7" max="7" width="15" customWidth="1"/>
  </cols>
  <sheetData>
    <row r="1" spans="1:8" x14ac:dyDescent="0.25">
      <c r="A1" s="42" t="s">
        <v>85</v>
      </c>
      <c r="B1" s="43"/>
      <c r="C1" s="43"/>
      <c r="D1" s="43"/>
      <c r="E1" s="43"/>
      <c r="F1" s="43"/>
      <c r="G1" s="43"/>
      <c r="H1" s="44"/>
    </row>
    <row r="2" spans="1:8" x14ac:dyDescent="0.25">
      <c r="A2" s="45" t="s">
        <v>84</v>
      </c>
      <c r="B2" s="46"/>
      <c r="C2" s="46"/>
      <c r="D2" s="46"/>
      <c r="E2" s="46"/>
      <c r="F2" s="46"/>
      <c r="G2" s="46"/>
      <c r="H2" s="47"/>
    </row>
    <row r="3" spans="1:8" x14ac:dyDescent="0.25">
      <c r="A3" s="48"/>
      <c r="B3" s="49"/>
      <c r="C3" s="49"/>
      <c r="D3" s="49"/>
      <c r="E3" s="49"/>
      <c r="F3" s="49"/>
      <c r="G3" s="49"/>
      <c r="H3" s="50"/>
    </row>
    <row r="6" spans="1:8" ht="15.75" thickBot="1" x14ac:dyDescent="0.3"/>
    <row r="7" spans="1:8" ht="30" x14ac:dyDescent="0.25">
      <c r="A7" s="57" t="s">
        <v>6</v>
      </c>
      <c r="B7" s="58" t="s">
        <v>7</v>
      </c>
      <c r="C7" s="58" t="s">
        <v>42</v>
      </c>
      <c r="D7" s="58" t="s">
        <v>11</v>
      </c>
      <c r="E7" s="59" t="s">
        <v>30</v>
      </c>
      <c r="F7" s="58" t="s">
        <v>43</v>
      </c>
      <c r="G7" s="60" t="s">
        <v>12</v>
      </c>
    </row>
    <row r="8" spans="1:8" x14ac:dyDescent="0.25">
      <c r="A8" s="39"/>
      <c r="B8" s="40"/>
      <c r="C8" s="40"/>
      <c r="D8" s="41" t="s">
        <v>13</v>
      </c>
      <c r="E8" s="40"/>
      <c r="F8" s="40"/>
      <c r="G8" s="51">
        <v>7682.07</v>
      </c>
    </row>
    <row r="9" spans="1:8" x14ac:dyDescent="0.25">
      <c r="A9" s="30" t="s">
        <v>33</v>
      </c>
      <c r="B9" s="34">
        <v>43162</v>
      </c>
      <c r="C9" s="35" t="s">
        <v>44</v>
      </c>
      <c r="D9" s="36"/>
      <c r="E9" s="35" t="s">
        <v>45</v>
      </c>
      <c r="F9" s="36">
        <v>451.16</v>
      </c>
      <c r="G9" s="53"/>
    </row>
    <row r="10" spans="1:8" x14ac:dyDescent="0.25">
      <c r="A10" s="30">
        <v>663</v>
      </c>
      <c r="B10" s="34">
        <v>43162</v>
      </c>
      <c r="C10" s="35" t="s">
        <v>46</v>
      </c>
      <c r="D10" s="36"/>
      <c r="E10" s="35" t="s">
        <v>45</v>
      </c>
      <c r="F10" s="36">
        <v>954.29</v>
      </c>
      <c r="G10" s="53"/>
    </row>
    <row r="11" spans="1:8" x14ac:dyDescent="0.25">
      <c r="A11" s="30">
        <f>A10+1</f>
        <v>664</v>
      </c>
      <c r="B11" s="34">
        <v>43164</v>
      </c>
      <c r="C11" s="35" t="s">
        <v>47</v>
      </c>
      <c r="D11" s="36"/>
      <c r="E11" s="35" t="s">
        <v>45</v>
      </c>
      <c r="F11" s="36">
        <v>80</v>
      </c>
      <c r="G11" s="53"/>
    </row>
    <row r="12" spans="1:8" x14ac:dyDescent="0.25">
      <c r="A12" s="30"/>
      <c r="B12" s="34">
        <v>43166</v>
      </c>
      <c r="C12" s="35" t="s">
        <v>20</v>
      </c>
      <c r="D12" s="36">
        <v>913.28</v>
      </c>
      <c r="E12" s="35" t="s">
        <v>45</v>
      </c>
      <c r="F12" s="36"/>
      <c r="G12" s="53"/>
    </row>
    <row r="13" spans="1:8" x14ac:dyDescent="0.25">
      <c r="A13" s="30" t="s">
        <v>33</v>
      </c>
      <c r="B13" s="34">
        <v>43169</v>
      </c>
      <c r="C13" s="35" t="s">
        <v>48</v>
      </c>
      <c r="D13" s="36"/>
      <c r="E13" s="35" t="s">
        <v>45</v>
      </c>
      <c r="F13" s="36">
        <v>72.37</v>
      </c>
      <c r="G13" s="53"/>
    </row>
    <row r="14" spans="1:8" x14ac:dyDescent="0.25">
      <c r="A14" s="30">
        <v>665</v>
      </c>
      <c r="B14" s="34">
        <v>43171</v>
      </c>
      <c r="C14" s="35" t="s">
        <v>49</v>
      </c>
      <c r="D14" s="36"/>
      <c r="E14" s="35" t="s">
        <v>45</v>
      </c>
      <c r="F14" s="36">
        <v>340.88</v>
      </c>
      <c r="G14" s="53"/>
    </row>
    <row r="15" spans="1:8" x14ac:dyDescent="0.25">
      <c r="A15" s="30" t="s">
        <v>33</v>
      </c>
      <c r="B15" s="34">
        <v>43172</v>
      </c>
      <c r="C15" s="35" t="s">
        <v>50</v>
      </c>
      <c r="D15" s="36"/>
      <c r="E15" s="35" t="s">
        <v>45</v>
      </c>
      <c r="F15" s="36">
        <v>618.65</v>
      </c>
      <c r="G15" s="53"/>
    </row>
    <row r="16" spans="1:8" x14ac:dyDescent="0.25">
      <c r="A16" s="30">
        <v>666</v>
      </c>
      <c r="B16" s="34">
        <v>43173</v>
      </c>
      <c r="C16" s="35" t="s">
        <v>51</v>
      </c>
      <c r="D16" s="36"/>
      <c r="E16" s="35"/>
      <c r="F16" s="36">
        <v>100.5</v>
      </c>
      <c r="G16" s="53"/>
    </row>
    <row r="17" spans="1:7" x14ac:dyDescent="0.25">
      <c r="A17" s="30"/>
      <c r="B17" s="34">
        <v>43175</v>
      </c>
      <c r="C17" s="35" t="s">
        <v>20</v>
      </c>
      <c r="D17" s="36">
        <v>450.18</v>
      </c>
      <c r="E17" s="35" t="s">
        <v>45</v>
      </c>
      <c r="F17" s="36"/>
      <c r="G17" s="53"/>
    </row>
    <row r="18" spans="1:7" x14ac:dyDescent="0.25">
      <c r="A18" s="30"/>
      <c r="B18" s="34">
        <v>43177</v>
      </c>
      <c r="C18" s="35" t="s">
        <v>20</v>
      </c>
      <c r="D18" s="36">
        <v>163.55000000000001</v>
      </c>
      <c r="E18" s="35" t="s">
        <v>45</v>
      </c>
      <c r="F18" s="36"/>
      <c r="G18" s="53"/>
    </row>
    <row r="19" spans="1:7" x14ac:dyDescent="0.25">
      <c r="A19" s="30">
        <v>667</v>
      </c>
      <c r="B19" s="34">
        <v>43179</v>
      </c>
      <c r="C19" s="35" t="s">
        <v>52</v>
      </c>
      <c r="D19" s="36"/>
      <c r="E19" s="35" t="s">
        <v>45</v>
      </c>
      <c r="F19" s="36">
        <v>238.5</v>
      </c>
      <c r="G19" s="53"/>
    </row>
    <row r="20" spans="1:7" x14ac:dyDescent="0.25">
      <c r="A20" s="30">
        <f>A19+1</f>
        <v>668</v>
      </c>
      <c r="B20" s="34">
        <v>43181</v>
      </c>
      <c r="C20" s="35" t="s">
        <v>53</v>
      </c>
      <c r="D20" s="36"/>
      <c r="E20" s="35"/>
      <c r="F20" s="36">
        <v>315.62</v>
      </c>
      <c r="G20" s="53"/>
    </row>
    <row r="21" spans="1:7" x14ac:dyDescent="0.25">
      <c r="A21" s="30">
        <f>A20+1</f>
        <v>669</v>
      </c>
      <c r="B21" s="34">
        <v>43182</v>
      </c>
      <c r="C21" s="35" t="s">
        <v>54</v>
      </c>
      <c r="D21" s="36"/>
      <c r="E21" s="35"/>
      <c r="F21" s="36">
        <v>67.290000000000006</v>
      </c>
      <c r="G21" s="53"/>
    </row>
    <row r="22" spans="1:7" x14ac:dyDescent="0.25">
      <c r="A22" s="30"/>
      <c r="B22" s="34">
        <v>43183</v>
      </c>
      <c r="C22" s="35" t="s">
        <v>20</v>
      </c>
      <c r="D22" s="36">
        <v>830.75</v>
      </c>
      <c r="E22" s="35"/>
      <c r="F22" s="36"/>
      <c r="G22" s="53"/>
    </row>
    <row r="23" spans="1:7" x14ac:dyDescent="0.25">
      <c r="A23" s="30"/>
      <c r="B23" s="34"/>
      <c r="C23" s="35"/>
      <c r="D23" s="36"/>
      <c r="E23" s="35"/>
      <c r="F23" s="36"/>
      <c r="G23" s="53"/>
    </row>
    <row r="24" spans="1:7" x14ac:dyDescent="0.25">
      <c r="A24" s="30"/>
      <c r="B24" s="34"/>
      <c r="C24" s="35"/>
      <c r="D24" s="36"/>
      <c r="E24" s="35"/>
      <c r="F24" s="36"/>
      <c r="G24" s="53"/>
    </row>
    <row r="25" spans="1:7" x14ac:dyDescent="0.25">
      <c r="A25" s="30"/>
      <c r="B25" s="34"/>
      <c r="C25" s="35"/>
      <c r="D25" s="36"/>
      <c r="E25" s="35"/>
      <c r="F25" s="36"/>
      <c r="G25" s="53"/>
    </row>
    <row r="26" spans="1:7" x14ac:dyDescent="0.25">
      <c r="A26" s="30"/>
      <c r="B26" s="34"/>
      <c r="C26" s="35"/>
      <c r="D26" s="36"/>
      <c r="E26" s="35"/>
      <c r="F26" s="36"/>
      <c r="G26" s="53"/>
    </row>
    <row r="27" spans="1:7" x14ac:dyDescent="0.25">
      <c r="A27" s="30"/>
      <c r="B27" s="34"/>
      <c r="C27" s="35"/>
      <c r="D27" s="36"/>
      <c r="E27" s="35"/>
      <c r="F27" s="36"/>
      <c r="G27" s="53"/>
    </row>
    <row r="28" spans="1:7" x14ac:dyDescent="0.25">
      <c r="A28" s="30"/>
      <c r="B28" s="34"/>
      <c r="C28" s="35"/>
      <c r="D28" s="36"/>
      <c r="E28" s="35"/>
      <c r="F28" s="36"/>
      <c r="G28" s="53"/>
    </row>
    <row r="29" spans="1:7" x14ac:dyDescent="0.25">
      <c r="A29" s="30"/>
      <c r="B29" s="34"/>
      <c r="C29" s="35"/>
      <c r="D29" s="36"/>
      <c r="E29" s="35"/>
      <c r="F29" s="36"/>
      <c r="G29" s="53"/>
    </row>
    <row r="30" spans="1:7" x14ac:dyDescent="0.25">
      <c r="A30" s="30"/>
      <c r="B30" s="34"/>
      <c r="C30" s="35"/>
      <c r="D30" s="36"/>
      <c r="E30" s="35"/>
      <c r="F30" s="36"/>
      <c r="G30" s="53"/>
    </row>
    <row r="31" spans="1:7" x14ac:dyDescent="0.25">
      <c r="A31" s="30"/>
      <c r="B31" s="34"/>
      <c r="C31" s="35"/>
      <c r="D31" s="36"/>
      <c r="E31" s="35"/>
      <c r="F31" s="36"/>
      <c r="G31" s="53"/>
    </row>
    <row r="32" spans="1:7" x14ac:dyDescent="0.25">
      <c r="A32" s="30"/>
      <c r="B32" s="34"/>
      <c r="C32" s="35"/>
      <c r="D32" s="36"/>
      <c r="E32" s="35"/>
      <c r="F32" s="36"/>
      <c r="G32" s="53"/>
    </row>
    <row r="33" spans="1:7" x14ac:dyDescent="0.25">
      <c r="A33" s="30"/>
      <c r="B33" s="34"/>
      <c r="C33" s="35"/>
      <c r="D33" s="36"/>
      <c r="E33" s="35"/>
      <c r="F33" s="36"/>
      <c r="G33" s="53"/>
    </row>
  </sheetData>
  <dataValidations count="1">
    <dataValidation type="list" allowBlank="1" showInputMessage="1" showErrorMessage="1" sqref="E9:E33" xr:uid="{53D9582E-D825-459D-B135-EB28F8EB0A59}">
      <formula1>"x"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Ex(1)</vt:lpstr>
      <vt:lpstr>Ex(1an)</vt:lpstr>
      <vt:lpstr>ISFORMULA</vt:lpstr>
      <vt:lpstr>ISFORMULA (an)</vt:lpstr>
      <vt:lpstr>HW==&gt;&gt;</vt:lpstr>
      <vt:lpstr>HW(1)</vt:lpstr>
      <vt:lpstr>HW(1an)</vt:lpstr>
      <vt:lpstr>HW(2)</vt:lpstr>
      <vt:lpstr>HW(2an)</vt:lpstr>
      <vt:lpstr>HW(3)</vt:lpstr>
      <vt:lpstr>HW(3an)</vt:lpstr>
      <vt:lpstr>HW(4)</vt:lpstr>
      <vt:lpstr>HW(4an)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2018-02-16T17:09:09Z</dcterms:modified>
</cp:coreProperties>
</file>