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135NoTextBook\Content\01IntroductionToExcel\StartFiles\"/>
    </mc:Choice>
  </mc:AlternateContent>
  <bookViews>
    <workbookView xWindow="0" yWindow="0" windowWidth="28800" windowHeight="11010" tabRatio="531" xr2:uid="{5A49B931-AE5D-4DD4-9C1F-F5B3EEA661AC}"/>
  </bookViews>
  <sheets>
    <sheet name="Cover" sheetId="2" r:id="rId1"/>
    <sheet name="Style Format" sheetId="105" r:id="rId2"/>
    <sheet name="Style Format(an)" sheetId="102" r:id="rId3"/>
    <sheet name="HW ==&gt;&gt;" sheetId="60" r:id="rId4"/>
    <sheet name="HW(1)" sheetId="103" r:id="rId5"/>
    <sheet name="HW(1an)" sheetId="104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02" l="1"/>
  <c r="L8" i="102" s="1"/>
  <c r="L5" i="102"/>
  <c r="L6" i="102"/>
  <c r="L7" i="102"/>
  <c r="L11" i="102"/>
  <c r="L12" i="102"/>
  <c r="L13" i="102"/>
  <c r="L15" i="102" s="1"/>
  <c r="L14" i="102"/>
  <c r="L18" i="102"/>
  <c r="L19" i="102"/>
  <c r="B20" i="102"/>
  <c r="E20" i="102"/>
  <c r="H20" i="102"/>
  <c r="L20" i="102"/>
  <c r="B21" i="102"/>
  <c r="E21" i="102"/>
  <c r="H21" i="102"/>
  <c r="L21" i="102"/>
  <c r="L22" i="102"/>
  <c r="L25" i="102"/>
  <c r="L26" i="102"/>
  <c r="L27" i="102"/>
  <c r="L29" i="102" s="1"/>
  <c r="L28" i="102"/>
  <c r="L32" i="102"/>
  <c r="L33" i="102"/>
  <c r="L36" i="102" s="1"/>
  <c r="L34" i="102"/>
  <c r="L35" i="102"/>
  <c r="L39" i="102"/>
  <c r="L40" i="102"/>
  <c r="L43" i="102" s="1"/>
  <c r="L41" i="102"/>
  <c r="L42" i="102"/>
  <c r="L46" i="102"/>
  <c r="L50" i="102" s="1"/>
  <c r="L47" i="102"/>
  <c r="L48" i="102"/>
  <c r="L49" i="102"/>
  <c r="E11" i="103"/>
  <c r="E12" i="103" s="1"/>
  <c r="D11" i="103"/>
  <c r="D12" i="103" s="1"/>
  <c r="C11" i="103"/>
  <c r="C12" i="103" s="1"/>
  <c r="B11" i="103"/>
  <c r="B12" i="103" s="1"/>
  <c r="L23" i="104"/>
  <c r="L24" i="104" s="1"/>
  <c r="K23" i="104"/>
  <c r="K24" i="104" s="1"/>
  <c r="J23" i="104"/>
  <c r="J24" i="104" s="1"/>
  <c r="I23" i="104"/>
  <c r="I24" i="104" s="1"/>
  <c r="J12" i="104"/>
  <c r="L11" i="104"/>
  <c r="L12" i="104" s="1"/>
  <c r="K11" i="104"/>
  <c r="K12" i="104" s="1"/>
  <c r="J11" i="104"/>
  <c r="I11" i="104"/>
  <c r="I12" i="104" s="1"/>
  <c r="E23" i="104"/>
  <c r="E24" i="104" s="1"/>
  <c r="D23" i="104"/>
  <c r="D24" i="104" s="1"/>
  <c r="C23" i="104"/>
  <c r="C24" i="104" s="1"/>
  <c r="B23" i="104"/>
  <c r="B24" i="104" s="1"/>
  <c r="E11" i="104"/>
  <c r="E12" i="104" s="1"/>
  <c r="D11" i="104"/>
  <c r="D12" i="104" s="1"/>
  <c r="C11" i="104"/>
  <c r="C12" i="104" s="1"/>
  <c r="B11" i="104"/>
  <c r="B12" i="104" s="1"/>
  <c r="C21" i="102"/>
  <c r="C20" i="102"/>
  <c r="L51" i="105" l="1"/>
  <c r="L50" i="105"/>
  <c r="L49" i="105"/>
  <c r="L48" i="105"/>
  <c r="L52" i="105" s="1"/>
  <c r="L44" i="105"/>
  <c r="L43" i="105"/>
  <c r="L42" i="105"/>
  <c r="L41" i="105"/>
  <c r="L45" i="105" s="1"/>
  <c r="L37" i="105"/>
  <c r="L36" i="105"/>
  <c r="L35" i="105"/>
  <c r="L34" i="105"/>
  <c r="L38" i="105" s="1"/>
  <c r="L30" i="105"/>
  <c r="L29" i="105"/>
  <c r="L28" i="105"/>
  <c r="L27" i="105"/>
  <c r="L31" i="105" s="1"/>
  <c r="L23" i="105"/>
  <c r="L22" i="105"/>
  <c r="L21" i="105"/>
  <c r="L20" i="105"/>
  <c r="L24" i="105" s="1"/>
  <c r="H20" i="105"/>
  <c r="H21" i="105" s="1"/>
  <c r="E20" i="105"/>
  <c r="E21" i="105" s="1"/>
  <c r="B20" i="105"/>
  <c r="B21" i="105" s="1"/>
  <c r="L16" i="105"/>
  <c r="L15" i="105"/>
  <c r="L14" i="105"/>
  <c r="L13" i="105"/>
  <c r="L17" i="105" s="1"/>
  <c r="L7" i="105"/>
  <c r="L6" i="105"/>
  <c r="L5" i="105"/>
  <c r="L4" i="105"/>
  <c r="L10" i="105" s="1"/>
  <c r="AG5" i="2" l="1"/>
  <c r="AG6" i="2"/>
  <c r="AG7" i="2"/>
  <c r="AG8" i="2"/>
  <c r="AG9" i="2"/>
  <c r="AG19" i="2" l="1"/>
  <c r="AG18" i="2"/>
  <c r="AG17" i="2"/>
  <c r="AG16" i="2"/>
  <c r="AL25" i="2"/>
  <c r="AG15" i="2" s="1"/>
  <c r="AL24" i="2"/>
  <c r="AG14" i="2" s="1"/>
  <c r="AL23" i="2"/>
  <c r="AG13" i="2" s="1"/>
  <c r="AL22" i="2"/>
  <c r="AG12" i="2" s="1"/>
  <c r="AL21" i="2"/>
  <c r="AG11" i="2" s="1"/>
  <c r="AL20" i="2"/>
  <c r="AF20" i="2" s="1"/>
  <c r="AL19" i="2"/>
  <c r="AF19" i="2" s="1"/>
  <c r="AL18" i="2"/>
  <c r="AF18" i="2" s="1"/>
  <c r="AL17" i="2"/>
  <c r="AF17" i="2" s="1"/>
  <c r="AL16" i="2"/>
  <c r="AF16" i="2" s="1"/>
  <c r="AF15" i="2" l="1"/>
  <c r="AF14" i="2"/>
  <c r="AF13" i="2"/>
  <c r="AF12" i="2"/>
  <c r="AF11" i="2"/>
</calcChain>
</file>

<file path=xl/sharedStrings.xml><?xml version="1.0" encoding="utf-8"?>
<sst xmlns="http://schemas.openxmlformats.org/spreadsheetml/2006/main" count="289" uniqueCount="54">
  <si>
    <t>Topics:</t>
  </si>
  <si>
    <t>Math Operators used in Excel</t>
  </si>
  <si>
    <t>Math Order of Operations</t>
  </si>
  <si>
    <t>Comparative Operators used in Excel</t>
  </si>
  <si>
    <t>How to Build Formulas for Business Math</t>
  </si>
  <si>
    <t>Types of Formulas seen in this class</t>
  </si>
  <si>
    <t>Excel &amp; Business Math 07</t>
  </si>
  <si>
    <t>Income Statement</t>
  </si>
  <si>
    <t>Revenue</t>
  </si>
  <si>
    <t>Expenses</t>
  </si>
  <si>
    <t>Rent</t>
  </si>
  <si>
    <t>Administrative</t>
  </si>
  <si>
    <t>Operations</t>
  </si>
  <si>
    <t>Wages &amp; Salary</t>
  </si>
  <si>
    <t>Total Expenses</t>
  </si>
  <si>
    <t>Net Income</t>
  </si>
  <si>
    <r>
      <rPr>
        <b/>
        <sz val="11"/>
        <color theme="1"/>
        <rFont val="Calibri"/>
        <family val="2"/>
        <scheme val="minor"/>
      </rPr>
      <t>Example 2:</t>
    </r>
    <r>
      <rPr>
        <sz val="11"/>
        <color theme="1"/>
        <rFont val="Calibri"/>
        <family val="2"/>
        <scheme val="minor"/>
      </rPr>
      <t xml:space="preserve"> Style Formatting like: Fill, Font, Border, Indent</t>
    </r>
  </si>
  <si>
    <r>
      <rPr>
        <b/>
        <sz val="11"/>
        <color theme="1"/>
        <rFont val="Calibri"/>
        <family val="2"/>
        <scheme val="minor"/>
      </rPr>
      <t>Example 1:</t>
    </r>
    <r>
      <rPr>
        <sz val="11"/>
        <color theme="1"/>
        <rFont val="Calibri"/>
        <family val="2"/>
        <scheme val="minor"/>
      </rPr>
      <t xml:space="preserve"> Width of Screen Determines What Buttons Look Like in Ribbon Tabs</t>
    </r>
  </si>
  <si>
    <r>
      <rPr>
        <b/>
        <sz val="11"/>
        <color theme="1"/>
        <rFont val="Calibri"/>
        <family val="2"/>
        <scheme val="minor"/>
      </rPr>
      <t>Example 3:</t>
    </r>
    <r>
      <rPr>
        <sz val="11"/>
        <color theme="1"/>
        <rFont val="Calibri"/>
        <family val="2"/>
        <scheme val="minor"/>
      </rPr>
      <t xml:space="preserve"> Format Cells Dialog Box for All Formatting Options</t>
    </r>
  </si>
  <si>
    <t>COGS</t>
  </si>
  <si>
    <t>Month Ending Jan 31, 2018</t>
  </si>
  <si>
    <r>
      <rPr>
        <b/>
        <sz val="11"/>
        <color theme="1"/>
        <rFont val="Calibri"/>
        <family val="2"/>
        <scheme val="minor"/>
      </rPr>
      <t>Example 4:</t>
    </r>
    <r>
      <rPr>
        <sz val="11"/>
        <color theme="1"/>
        <rFont val="Calibri"/>
        <family val="2"/>
        <scheme val="minor"/>
      </rPr>
      <t xml:space="preserve"> Format Painter Button to copy and paste Formatting Only! </t>
    </r>
  </si>
  <si>
    <t>Employee</t>
  </si>
  <si>
    <t>Gross Pay</t>
  </si>
  <si>
    <t>Deduction</t>
  </si>
  <si>
    <t>Tax Rate</t>
  </si>
  <si>
    <t>Sioux</t>
  </si>
  <si>
    <t>Chin</t>
  </si>
  <si>
    <t>Tyrone</t>
  </si>
  <si>
    <t>Gigi</t>
  </si>
  <si>
    <t>Total</t>
  </si>
  <si>
    <r>
      <rPr>
        <b/>
        <sz val="11"/>
        <color theme="1"/>
        <rFont val="Calibri"/>
        <family val="2"/>
        <scheme val="minor"/>
      </rPr>
      <t>Example 5:</t>
    </r>
    <r>
      <rPr>
        <sz val="11"/>
        <color theme="1"/>
        <rFont val="Calibri"/>
        <family val="2"/>
        <scheme val="minor"/>
      </rPr>
      <t xml:space="preserve"> Right-click a cell to get the Mini Toolbar with common Formatting Options.</t>
    </r>
  </si>
  <si>
    <r>
      <rPr>
        <b/>
        <sz val="11"/>
        <color theme="1"/>
        <rFont val="Calibri"/>
        <family val="2"/>
        <scheme val="minor"/>
      </rPr>
      <t>Example 6:</t>
    </r>
    <r>
      <rPr>
        <sz val="11"/>
        <color theme="1"/>
        <rFont val="Calibri"/>
        <family val="2"/>
        <scheme val="minor"/>
      </rPr>
      <t xml:space="preserve"> Styles: Use when you use the same set of Formatting Elements Over and Over</t>
    </r>
  </si>
  <si>
    <t>1) Buttons in Ribbon Tabs</t>
  </si>
  <si>
    <t>2) Style Formatting</t>
  </si>
  <si>
    <t>3) Format Cells Dialog Box</t>
  </si>
  <si>
    <t>4) Format Painter</t>
  </si>
  <si>
    <t>5) Mini Toolbar</t>
  </si>
  <si>
    <t>6) Styles</t>
  </si>
  <si>
    <t>Style Formatting: Fill, Font, Border, Indent, Format Painter, Styles &amp; More!</t>
  </si>
  <si>
    <t>7) Clear Formatting</t>
  </si>
  <si>
    <t>Add some Style and Number Formatting to this report. You can add the formatting that you would like.</t>
  </si>
  <si>
    <t>Jan</t>
  </si>
  <si>
    <t>Feb</t>
  </si>
  <si>
    <t>Mar</t>
  </si>
  <si>
    <t>Apr</t>
  </si>
  <si>
    <t>Operating Expenses</t>
  </si>
  <si>
    <t>Administrating Expenses</t>
  </si>
  <si>
    <t>Other</t>
  </si>
  <si>
    <t>8) Color Sheet Tab</t>
  </si>
  <si>
    <r>
      <rPr>
        <b/>
        <sz val="11"/>
        <color theme="1"/>
        <rFont val="Calibri"/>
        <family val="2"/>
        <scheme val="minor"/>
      </rPr>
      <t>Example 7:</t>
    </r>
    <r>
      <rPr>
        <sz val="11"/>
        <color theme="1"/>
        <rFont val="Calibri"/>
        <family val="2"/>
        <scheme val="minor"/>
      </rPr>
      <t xml:space="preserve"> Clear Formats</t>
    </r>
  </si>
  <si>
    <r>
      <rPr>
        <b/>
        <sz val="11"/>
        <color theme="1"/>
        <rFont val="Calibri"/>
        <family val="2"/>
        <scheme val="minor"/>
      </rPr>
      <t>Example 8:</t>
    </r>
    <r>
      <rPr>
        <sz val="11"/>
        <color theme="1"/>
        <rFont val="Calibri"/>
        <family val="2"/>
        <scheme val="minor"/>
      </rPr>
      <t xml:space="preserve"> Sheet Tab Color</t>
    </r>
  </si>
  <si>
    <t>Interest Expense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</si>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</sst>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9" xfId="0" applyBorder="1"/>
    <xf numFmtId="0" fontId="0" fillId="2" borderId="0" xfId="0" applyFill="1"/>
    <xf numFmtId="0" fontId="1" fillId="2" borderId="0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6" fillId="4" borderId="1" xfId="0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2" fillId="4" borderId="4" xfId="0" applyFont="1" applyFill="1" applyBorder="1"/>
    <xf numFmtId="0" fontId="5" fillId="4" borderId="0" xfId="0" applyFont="1" applyFill="1" applyBorder="1"/>
    <xf numFmtId="0" fontId="0" fillId="4" borderId="0" xfId="0" applyFill="1" applyBorder="1"/>
    <xf numFmtId="0" fontId="2" fillId="4" borderId="0" xfId="0" applyFont="1" applyFill="1" applyBorder="1"/>
    <xf numFmtId="0" fontId="0" fillId="4" borderId="0" xfId="0" applyFill="1" applyBorder="1" applyAlignment="1">
      <alignment horizontal="centerContinuous"/>
    </xf>
    <xf numFmtId="0" fontId="3" fillId="4" borderId="0" xfId="0" applyFont="1" applyFill="1" applyBorder="1" applyAlignment="1">
      <alignment horizontal="centerContinuous"/>
    </xf>
    <xf numFmtId="0" fontId="3" fillId="4" borderId="5" xfId="0" applyFont="1" applyFill="1" applyBorder="1" applyAlignment="1">
      <alignment horizontal="centerContinuous"/>
    </xf>
    <xf numFmtId="0" fontId="4" fillId="4" borderId="0" xfId="0" applyFont="1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64" fontId="0" fillId="0" borderId="0" xfId="0" applyNumberFormat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8" fillId="0" borderId="0" xfId="0" applyFont="1"/>
    <xf numFmtId="0" fontId="0" fillId="0" borderId="9" xfId="0" applyBorder="1"/>
    <xf numFmtId="0" fontId="1" fillId="6" borderId="9" xfId="0" applyFont="1" applyFill="1" applyBorder="1" applyAlignment="1">
      <alignment wrapText="1"/>
    </xf>
    <xf numFmtId="164" fontId="0" fillId="0" borderId="9" xfId="0" applyNumberFormat="1" applyBorder="1"/>
    <xf numFmtId="164" fontId="0" fillId="7" borderId="9" xfId="0" applyNumberFormat="1" applyFill="1" applyBorder="1"/>
    <xf numFmtId="0" fontId="0" fillId="0" borderId="9" xfId="0" applyNumberFormat="1" applyBorder="1"/>
    <xf numFmtId="0" fontId="0" fillId="0" borderId="0" xfId="0" applyBorder="1"/>
    <xf numFmtId="164" fontId="0" fillId="8" borderId="9" xfId="0" applyNumberFormat="1" applyFill="1" applyBorder="1"/>
    <xf numFmtId="0" fontId="1" fillId="2" borderId="10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0" fillId="0" borderId="0" xfId="0" applyAlignment="1">
      <alignment horizontal="left" indent="1"/>
    </xf>
    <xf numFmtId="8" fontId="0" fillId="0" borderId="0" xfId="0" applyNumberFormat="1"/>
    <xf numFmtId="8" fontId="9" fillId="0" borderId="0" xfId="0" applyNumberFormat="1" applyFont="1"/>
    <xf numFmtId="8" fontId="10" fillId="0" borderId="0" xfId="0" applyNumberFormat="1" applyFont="1"/>
    <xf numFmtId="0" fontId="0" fillId="0" borderId="0" xfId="0"/>
    <xf numFmtId="164" fontId="0" fillId="0" borderId="13" xfId="0" applyNumberFormat="1" applyBorder="1"/>
    <xf numFmtId="164" fontId="0" fillId="0" borderId="14" xfId="0" applyNumberFormat="1" applyBorder="1"/>
    <xf numFmtId="40" fontId="0" fillId="0" borderId="0" xfId="0" applyNumberFormat="1"/>
    <xf numFmtId="40" fontId="9" fillId="0" borderId="0" xfId="0" applyNumberFormat="1" applyFont="1"/>
    <xf numFmtId="0" fontId="0" fillId="0" borderId="15" xfId="0" applyBorder="1" applyAlignment="1">
      <alignment horizontal="left" indent="1"/>
    </xf>
    <xf numFmtId="40" fontId="0" fillId="0" borderId="15" xfId="0" applyNumberFormat="1" applyFont="1" applyBorder="1"/>
    <xf numFmtId="0" fontId="0" fillId="0" borderId="13" xfId="0" applyBorder="1"/>
    <xf numFmtId="8" fontId="0" fillId="0" borderId="13" xfId="0" applyNumberFormat="1" applyFont="1" applyBorder="1"/>
    <xf numFmtId="0" fontId="0" fillId="0" borderId="14" xfId="0" applyBorder="1"/>
    <xf numFmtId="8" fontId="0" fillId="0" borderId="14" xfId="0" applyNumberFormat="1" applyFont="1" applyBorder="1"/>
    <xf numFmtId="0" fontId="1" fillId="2" borderId="9" xfId="0" applyFont="1" applyFill="1" applyBorder="1"/>
    <xf numFmtId="0" fontId="0" fillId="0" borderId="0" xfId="0"/>
    <xf numFmtId="0" fontId="0" fillId="0" borderId="0" xfId="0"/>
    <xf numFmtId="0" fontId="0" fillId="0" borderId="0" xfId="0" applyFont="1"/>
    <xf numFmtId="0" fontId="8" fillId="0" borderId="0" xfId="0" applyFont="1" applyAlignment="1">
      <alignment horizontal="left" indent="1"/>
    </xf>
    <xf numFmtId="4" fontId="0" fillId="0" borderId="0" xfId="0" applyNumberFormat="1"/>
    <xf numFmtId="4" fontId="9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0" fontId="8" fillId="9" borderId="0" xfId="0" applyFont="1" applyFill="1"/>
    <xf numFmtId="0" fontId="0" fillId="9" borderId="0" xfId="0" applyFont="1" applyFill="1"/>
    <xf numFmtId="0" fontId="8" fillId="9" borderId="0" xfId="0" applyFont="1" applyFill="1" applyAlignment="1">
      <alignment horizontal="left" indent="1"/>
    </xf>
    <xf numFmtId="40" fontId="0" fillId="0" borderId="13" xfId="0" applyNumberFormat="1" applyBorder="1"/>
    <xf numFmtId="40" fontId="0" fillId="0" borderId="14" xfId="0" applyNumberFormat="1" applyBorder="1"/>
    <xf numFmtId="43" fontId="0" fillId="0" borderId="0" xfId="0" applyNumberFormat="1"/>
    <xf numFmtId="44" fontId="0" fillId="0" borderId="0" xfId="0" applyNumberFormat="1"/>
    <xf numFmtId="44" fontId="0" fillId="0" borderId="13" xfId="0" applyNumberFormat="1" applyBorder="1"/>
    <xf numFmtId="4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CCFFCC"/>
      <color rgb="FF263C18"/>
      <color rgb="FF307C52"/>
      <color rgb="FFCCFF66"/>
      <color rgb="FF66FF66"/>
      <color rgb="FFCCFF33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emf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354107</xdr:colOff>
      <xdr:row>15</xdr:row>
      <xdr:rowOff>200024</xdr:rowOff>
    </xdr:from>
    <xdr:to>
      <xdr:col>16</xdr:col>
      <xdr:colOff>675715</xdr:colOff>
      <xdr:row>20</xdr:row>
      <xdr:rowOff>42052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1557" y="5124449"/>
          <a:ext cx="1007408" cy="1366028"/>
        </a:xfrm>
        <a:prstGeom prst="rect">
          <a:avLst/>
        </a:prstGeom>
      </xdr:spPr>
    </xdr:pic>
    <xdr:clientData/>
  </xdr:twoCellAnchor>
  <xdr:twoCellAnchor editAs="oneCell">
    <xdr:from>
      <xdr:col>6</xdr:col>
      <xdr:colOff>535471</xdr:colOff>
      <xdr:row>4</xdr:row>
      <xdr:rowOff>194010</xdr:rowOff>
    </xdr:from>
    <xdr:to>
      <xdr:col>9</xdr:col>
      <xdr:colOff>647700</xdr:colOff>
      <xdr:row>14</xdr:row>
      <xdr:rowOff>28576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438C4F-EE55-44FF-9537-A7632EC6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3046" y="1451310"/>
          <a:ext cx="2617304" cy="316831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0</xdr:colOff>
      <xdr:row>16</xdr:row>
      <xdr:rowOff>276225</xdr:rowOff>
    </xdr:from>
    <xdr:to>
      <xdr:col>6</xdr:col>
      <xdr:colOff>153421</xdr:colOff>
      <xdr:row>18</xdr:row>
      <xdr:rowOff>276225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751317-56AC-46EE-B1CB-E25800770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534025"/>
          <a:ext cx="2896621" cy="619125"/>
        </a:xfrm>
        <a:prstGeom prst="rect">
          <a:avLst/>
        </a:prstGeom>
      </xdr:spPr>
    </xdr:pic>
    <xdr:clientData/>
  </xdr:twoCellAnchor>
  <xdr:twoCellAnchor editAs="oneCell">
    <xdr:from>
      <xdr:col>10</xdr:col>
      <xdr:colOff>447675</xdr:colOff>
      <xdr:row>4</xdr:row>
      <xdr:rowOff>162365</xdr:rowOff>
    </xdr:from>
    <xdr:to>
      <xdr:col>16</xdr:col>
      <xdr:colOff>447675</xdr:colOff>
      <xdr:row>15</xdr:row>
      <xdr:rowOff>77626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586D977-4850-43B3-BE69-B8BEB259D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1419665"/>
          <a:ext cx="4114800" cy="3582386"/>
        </a:xfrm>
        <a:prstGeom prst="rect">
          <a:avLst/>
        </a:prstGeom>
      </xdr:spPr>
    </xdr:pic>
    <xdr:clientData/>
  </xdr:twoCellAnchor>
  <xdr:twoCellAnchor editAs="oneCell">
    <xdr:from>
      <xdr:col>2</xdr:col>
      <xdr:colOff>15364</xdr:colOff>
      <xdr:row>14</xdr:row>
      <xdr:rowOff>189016</xdr:rowOff>
    </xdr:from>
    <xdr:to>
      <xdr:col>5</xdr:col>
      <xdr:colOff>228600</xdr:colOff>
      <xdr:row>16</xdr:row>
      <xdr:rowOff>168043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9F6B80D-8E5C-441D-A117-3E2C0321D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739" y="4780066"/>
          <a:ext cx="2270636" cy="645777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16</xdr:row>
      <xdr:rowOff>57151</xdr:rowOff>
    </xdr:from>
    <xdr:to>
      <xdr:col>9</xdr:col>
      <xdr:colOff>666750</xdr:colOff>
      <xdr:row>19</xdr:row>
      <xdr:rowOff>10255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54EB847-3E68-4C81-BD39-FCE7D86562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74229"/>
        <a:stretch/>
      </xdr:blipFill>
      <xdr:spPr>
        <a:xfrm>
          <a:off x="3952875" y="5314951"/>
          <a:ext cx="2676525" cy="857979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514350</xdr:colOff>
      <xdr:row>16</xdr:row>
      <xdr:rowOff>321048</xdr:rowOff>
    </xdr:from>
    <xdr:to>
      <xdr:col>13</xdr:col>
      <xdr:colOff>57150</xdr:colOff>
      <xdr:row>18</xdr:row>
      <xdr:rowOff>266699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C8E03CD-1D75-425A-92CE-30F65D2B22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60769" b="64587"/>
        <a:stretch/>
      </xdr:blipFill>
      <xdr:spPr>
        <a:xfrm>
          <a:off x="7162800" y="5578848"/>
          <a:ext cx="1600200" cy="56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7D19-075D-4DA2-A61E-709B3F9C4E89}">
  <sheetPr>
    <tabColor rgb="FFFFFF00"/>
  </sheetPr>
  <dimension ref="A1:AL25"/>
  <sheetViews>
    <sheetView tabSelected="1" zoomScaleNormal="100" workbookViewId="0">
      <selection activeCell="U37" sqref="U37"/>
    </sheetView>
  </sheetViews>
  <sheetFormatPr defaultRowHeight="15" x14ac:dyDescent="0.25"/>
  <cols>
    <col min="1" max="1" width="7.7109375" customWidth="1"/>
    <col min="2" max="2" width="3" customWidth="1"/>
    <col min="3" max="8" width="10.28515625" customWidth="1"/>
    <col min="9" max="9" width="17" customWidth="1"/>
    <col min="10" max="17" width="10.28515625" customWidth="1"/>
    <col min="18" max="18" width="3.28515625" customWidth="1"/>
    <col min="32" max="32" width="26.85546875" customWidth="1"/>
    <col min="33" max="33" width="57.85546875" bestFit="1" customWidth="1"/>
    <col min="37" max="37" width="12.5703125" customWidth="1"/>
  </cols>
  <sheetData>
    <row r="1" spans="1:38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8" ht="18.75" customHeight="1" thickTop="1" x14ac:dyDescent="0.5">
      <c r="A2" s="2"/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"/>
    </row>
    <row r="3" spans="1:38" ht="32.25" x14ac:dyDescent="0.5">
      <c r="A3" s="2"/>
      <c r="B3" s="6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"/>
      <c r="S3" s="2"/>
    </row>
    <row r="4" spans="1:38" ht="32.25" x14ac:dyDescent="0.5">
      <c r="A4" s="2"/>
      <c r="B4" s="6" t="s">
        <v>39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"/>
      <c r="S4" s="2"/>
    </row>
    <row r="5" spans="1:38" ht="26.25" x14ac:dyDescent="0.4">
      <c r="A5" s="2"/>
      <c r="B5" s="10"/>
      <c r="C5" s="11"/>
      <c r="D5" s="11"/>
      <c r="E5" s="11"/>
      <c r="F5" s="12"/>
      <c r="G5" s="12"/>
      <c r="H5" s="12"/>
      <c r="I5" s="12"/>
      <c r="J5" s="13"/>
      <c r="K5" s="12"/>
      <c r="L5" s="13"/>
      <c r="M5" s="13"/>
      <c r="N5" s="14"/>
      <c r="O5" s="15"/>
      <c r="P5" s="15"/>
      <c r="Q5" s="15"/>
      <c r="R5" s="16"/>
      <c r="S5" s="2"/>
      <c r="AE5">
        <v>1</v>
      </c>
      <c r="AF5" t="s">
        <v>1</v>
      </c>
      <c r="AG5" t="str">
        <f t="shared" ref="AG5:AG9" si="0">AE5&amp;") "&amp;AF5</f>
        <v>1) Math Operators used in Excel</v>
      </c>
    </row>
    <row r="6" spans="1:38" ht="26.25" x14ac:dyDescent="0.4">
      <c r="A6" s="2"/>
      <c r="B6" s="10"/>
      <c r="C6" s="11" t="s">
        <v>0</v>
      </c>
      <c r="D6" s="11"/>
      <c r="E6" s="11"/>
      <c r="F6" s="12"/>
      <c r="G6" s="12"/>
      <c r="H6" s="12"/>
      <c r="I6" s="12"/>
      <c r="J6" s="13"/>
      <c r="K6" s="12"/>
      <c r="L6" s="13"/>
      <c r="M6" s="13"/>
      <c r="N6" s="14"/>
      <c r="O6" s="15"/>
      <c r="P6" s="17"/>
      <c r="Q6" s="12"/>
      <c r="R6" s="18"/>
      <c r="S6" s="2"/>
      <c r="AE6">
        <v>2</v>
      </c>
      <c r="AF6" t="s">
        <v>2</v>
      </c>
      <c r="AG6" t="str">
        <f t="shared" si="0"/>
        <v>2) Math Order of Operations</v>
      </c>
    </row>
    <row r="7" spans="1:38" ht="26.25" x14ac:dyDescent="0.4">
      <c r="A7" s="2"/>
      <c r="B7" s="10"/>
      <c r="C7" s="11" t="s">
        <v>33</v>
      </c>
      <c r="D7" s="11"/>
      <c r="E7" s="11"/>
      <c r="F7" s="12"/>
      <c r="G7" s="12"/>
      <c r="H7" s="12"/>
      <c r="I7" s="12"/>
      <c r="J7" s="13"/>
      <c r="K7" s="12"/>
      <c r="L7" s="13"/>
      <c r="M7" s="13"/>
      <c r="N7" s="14"/>
      <c r="O7" s="12"/>
      <c r="P7" s="12"/>
      <c r="Q7" s="12"/>
      <c r="R7" s="18"/>
      <c r="S7" s="2"/>
      <c r="AE7">
        <v>3</v>
      </c>
      <c r="AF7" t="s">
        <v>3</v>
      </c>
      <c r="AG7" t="str">
        <f t="shared" si="0"/>
        <v>3) Comparative Operators used in Excel</v>
      </c>
    </row>
    <row r="8" spans="1:38" ht="26.25" x14ac:dyDescent="0.4">
      <c r="A8" s="2"/>
      <c r="B8" s="10"/>
      <c r="C8" s="11" t="s">
        <v>34</v>
      </c>
      <c r="D8" s="11"/>
      <c r="E8" s="11"/>
      <c r="F8" s="12"/>
      <c r="G8" s="12"/>
      <c r="H8" s="12"/>
      <c r="I8" s="12"/>
      <c r="J8" s="13"/>
      <c r="K8" s="12"/>
      <c r="L8" s="13"/>
      <c r="M8" s="13"/>
      <c r="N8" s="14"/>
      <c r="O8" s="12"/>
      <c r="P8" s="12"/>
      <c r="Q8" s="12"/>
      <c r="R8" s="18"/>
      <c r="S8" s="2"/>
      <c r="AE8">
        <v>4</v>
      </c>
      <c r="AF8" t="s">
        <v>5</v>
      </c>
      <c r="AG8" t="str">
        <f t="shared" si="0"/>
        <v>4) Types of Formulas seen in this class</v>
      </c>
    </row>
    <row r="9" spans="1:38" ht="26.25" x14ac:dyDescent="0.4">
      <c r="A9" s="2"/>
      <c r="B9" s="10"/>
      <c r="C9" s="11" t="s">
        <v>35</v>
      </c>
      <c r="D9" s="11"/>
      <c r="E9" s="11"/>
      <c r="F9" s="12"/>
      <c r="G9" s="12"/>
      <c r="H9" s="12"/>
      <c r="I9" s="12"/>
      <c r="J9" s="13"/>
      <c r="K9" s="12"/>
      <c r="L9" s="13"/>
      <c r="M9" s="13"/>
      <c r="N9" s="14"/>
      <c r="O9" s="12"/>
      <c r="P9" s="12"/>
      <c r="Q9" s="12"/>
      <c r="R9" s="18"/>
      <c r="S9" s="2"/>
      <c r="AE9">
        <v>5</v>
      </c>
      <c r="AF9" t="s">
        <v>4</v>
      </c>
      <c r="AG9" t="str">
        <f t="shared" si="0"/>
        <v>5) How to Build Formulas for Business Math</v>
      </c>
    </row>
    <row r="10" spans="1:38" ht="26.25" x14ac:dyDescent="0.4">
      <c r="A10" s="2"/>
      <c r="B10" s="10"/>
      <c r="C10" s="11" t="s">
        <v>36</v>
      </c>
      <c r="D10" s="11"/>
      <c r="E10" s="11"/>
      <c r="F10" s="12"/>
      <c r="G10" s="12"/>
      <c r="H10" s="12"/>
      <c r="I10" s="12"/>
      <c r="J10" s="13"/>
      <c r="K10" s="12"/>
      <c r="L10" s="13"/>
      <c r="M10" s="13"/>
      <c r="N10" s="14"/>
      <c r="O10" s="12"/>
      <c r="P10" s="12"/>
      <c r="Q10" s="12"/>
      <c r="R10" s="18"/>
      <c r="S10" s="2"/>
    </row>
    <row r="11" spans="1:38" ht="26.25" x14ac:dyDescent="0.4">
      <c r="A11" s="2"/>
      <c r="B11" s="10"/>
      <c r="C11" s="11" t="s">
        <v>37</v>
      </c>
      <c r="D11" s="11"/>
      <c r="E11" s="11"/>
      <c r="F11" s="12"/>
      <c r="G11" s="12"/>
      <c r="H11" s="12"/>
      <c r="I11" s="12"/>
      <c r="J11" s="13"/>
      <c r="K11" s="12"/>
      <c r="L11" s="13"/>
      <c r="M11" s="13"/>
      <c r="N11" s="14"/>
      <c r="O11" s="12"/>
      <c r="P11" s="12"/>
      <c r="Q11" s="12"/>
      <c r="R11" s="18"/>
      <c r="S11" s="2"/>
      <c r="AF11" s="1" t="e">
        <f>#REF!</f>
        <v>#REF!</v>
      </c>
      <c r="AG11" s="1" t="e">
        <f>REPLACE(AL21,1,SEARCH("=",AL21)-1,"")</f>
        <v>#REF!</v>
      </c>
    </row>
    <row r="12" spans="1:38" ht="26.25" x14ac:dyDescent="0.4">
      <c r="A12" s="2"/>
      <c r="B12" s="10"/>
      <c r="C12" s="11" t="s">
        <v>38</v>
      </c>
      <c r="D12" s="11"/>
      <c r="E12" s="11"/>
      <c r="F12" s="12"/>
      <c r="G12" s="12"/>
      <c r="H12" s="12"/>
      <c r="I12" s="12"/>
      <c r="J12" s="13"/>
      <c r="K12" s="12"/>
      <c r="L12" s="13"/>
      <c r="M12" s="13"/>
      <c r="N12" s="14"/>
      <c r="O12" s="12"/>
      <c r="P12" s="12"/>
      <c r="Q12" s="12"/>
      <c r="R12" s="18"/>
      <c r="S12" s="2"/>
      <c r="AF12" s="1" t="e">
        <f>#REF!</f>
        <v>#REF!</v>
      </c>
      <c r="AG12" s="1" t="e">
        <f>REPLACE(AL22,1,SEARCH("=",AL22)-1,"")</f>
        <v>#REF!</v>
      </c>
    </row>
    <row r="13" spans="1:38" ht="26.25" x14ac:dyDescent="0.4">
      <c r="A13" s="2"/>
      <c r="B13" s="10"/>
      <c r="C13" s="11" t="s">
        <v>40</v>
      </c>
      <c r="D13" s="11"/>
      <c r="E13" s="11"/>
      <c r="F13" s="12"/>
      <c r="G13" s="12"/>
      <c r="H13" s="12"/>
      <c r="I13" s="12"/>
      <c r="J13" s="13"/>
      <c r="K13" s="12"/>
      <c r="L13" s="13"/>
      <c r="M13" s="13"/>
      <c r="N13" s="14"/>
      <c r="O13" s="12"/>
      <c r="P13" s="12"/>
      <c r="Q13" s="12"/>
      <c r="R13" s="18"/>
      <c r="S13" s="2"/>
      <c r="AF13" s="1" t="e">
        <f>#REF!</f>
        <v>#REF!</v>
      </c>
      <c r="AG13" s="1" t="e">
        <f>REPLACE(AL23,1,SEARCH("=",AL23)-1,"")</f>
        <v>#REF!</v>
      </c>
    </row>
    <row r="14" spans="1:38" ht="26.25" x14ac:dyDescent="0.4">
      <c r="A14" s="2"/>
      <c r="B14" s="10"/>
      <c r="C14" s="11" t="s">
        <v>49</v>
      </c>
      <c r="D14" s="11"/>
      <c r="E14" s="11"/>
      <c r="F14" s="12"/>
      <c r="G14" s="12"/>
      <c r="H14" s="12"/>
      <c r="I14" s="12"/>
      <c r="J14" s="13"/>
      <c r="K14" s="12"/>
      <c r="L14" s="13"/>
      <c r="M14" s="13"/>
      <c r="N14" s="12"/>
      <c r="O14" s="12"/>
      <c r="P14" s="12"/>
      <c r="Q14" s="12"/>
      <c r="R14" s="18"/>
      <c r="S14" s="2"/>
      <c r="AF14" s="1" t="e">
        <f>#REF!</f>
        <v>#REF!</v>
      </c>
      <c r="AG14" s="1" t="e">
        <f>REPLACE(AL24,1,SEARCH("=",AL24)-1,"")</f>
        <v>#REF!</v>
      </c>
    </row>
    <row r="15" spans="1:38" ht="26.25" x14ac:dyDescent="0.4">
      <c r="A15" s="2"/>
      <c r="B15" s="10"/>
      <c r="C15" s="11"/>
      <c r="D15" s="11"/>
      <c r="E15" s="11"/>
      <c r="F15" s="12"/>
      <c r="G15" s="12"/>
      <c r="H15" s="12"/>
      <c r="I15" s="12"/>
      <c r="J15" s="13"/>
      <c r="K15" s="12"/>
      <c r="L15" s="13"/>
      <c r="M15" s="13"/>
      <c r="N15" s="12"/>
      <c r="O15" s="12"/>
      <c r="P15" s="12"/>
      <c r="Q15" s="12"/>
      <c r="R15" s="18"/>
      <c r="S15" s="2"/>
      <c r="AF15" s="1" t="e">
        <f>#REF!</f>
        <v>#REF!</v>
      </c>
      <c r="AG15" s="1" t="e">
        <f>REPLACE(AL25,1,SEARCH("=",AL25)-1,"")</f>
        <v>#REF!</v>
      </c>
    </row>
    <row r="16" spans="1:38" ht="26.25" x14ac:dyDescent="0.4">
      <c r="A16" s="2"/>
      <c r="B16" s="10"/>
      <c r="C16" s="11"/>
      <c r="D16" s="11"/>
      <c r="E16" s="11"/>
      <c r="F16" s="12"/>
      <c r="G16" s="12"/>
      <c r="H16" s="12"/>
      <c r="I16" s="12"/>
      <c r="J16" s="13"/>
      <c r="K16" s="12"/>
      <c r="L16" s="13"/>
      <c r="M16" s="13"/>
      <c r="N16" s="12"/>
      <c r="O16" s="12"/>
      <c r="P16" s="12"/>
      <c r="Q16" s="12"/>
      <c r="R16" s="18"/>
      <c r="S16" s="2"/>
      <c r="AF16" s="1" t="e">
        <f>REPLACE(AL16,1,SEARCH("=",AL16)-1,"")</f>
        <v>#REF!</v>
      </c>
      <c r="AG16" s="1" t="e">
        <f>#REF!</f>
        <v>#REF!</v>
      </c>
      <c r="AL16" t="e">
        <f>#REF!</f>
        <v>#REF!</v>
      </c>
    </row>
    <row r="17" spans="1:38" ht="26.25" x14ac:dyDescent="0.4">
      <c r="A17" s="2"/>
      <c r="B17" s="10"/>
      <c r="C17" s="11"/>
      <c r="D17" s="11"/>
      <c r="E17" s="11"/>
      <c r="F17" s="11"/>
      <c r="G17" s="11"/>
      <c r="H17" s="12"/>
      <c r="I17" s="12"/>
      <c r="J17" s="13"/>
      <c r="K17" s="12"/>
      <c r="L17" s="12"/>
      <c r="M17" s="15"/>
      <c r="N17" s="12"/>
      <c r="O17" s="12"/>
      <c r="P17" s="12"/>
      <c r="Q17" s="12"/>
      <c r="R17" s="18"/>
      <c r="S17" s="2"/>
      <c r="AF17" s="1" t="e">
        <f>REPLACE(AL17,1,SEARCH("=",AL17)-1,"")</f>
        <v>#REF!</v>
      </c>
      <c r="AG17" s="1" t="e">
        <f>#REF!</f>
        <v>#REF!</v>
      </c>
      <c r="AL17" t="e">
        <f>#REF!</f>
        <v>#REF!</v>
      </c>
    </row>
    <row r="18" spans="1:38" ht="22.5" x14ac:dyDescent="0.35">
      <c r="A18" s="2"/>
      <c r="B18" s="19"/>
      <c r="C18" s="12"/>
      <c r="D18" s="12"/>
      <c r="E18" s="12"/>
      <c r="F18" s="12"/>
      <c r="G18" s="12"/>
      <c r="H18" s="12"/>
      <c r="I18" s="12"/>
      <c r="J18" s="13"/>
      <c r="K18" s="12"/>
      <c r="L18" s="12"/>
      <c r="M18" s="15"/>
      <c r="N18" s="12"/>
      <c r="O18" s="12"/>
      <c r="P18" s="12"/>
      <c r="Q18" s="12"/>
      <c r="R18" s="18"/>
      <c r="S18" s="2"/>
      <c r="AF18" s="1" t="e">
        <f>REPLACE(AL18,1,SEARCH("=",AL18)-1,"")</f>
        <v>#REF!</v>
      </c>
      <c r="AG18" s="1" t="e">
        <f>#REF!</f>
        <v>#REF!</v>
      </c>
      <c r="AL18" t="e">
        <f>#REF!</f>
        <v>#REF!</v>
      </c>
    </row>
    <row r="19" spans="1:38" ht="22.5" x14ac:dyDescent="0.35">
      <c r="A19" s="2"/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5"/>
      <c r="N19" s="12"/>
      <c r="O19" s="12"/>
      <c r="P19" s="12"/>
      <c r="Q19" s="12"/>
      <c r="R19" s="18"/>
      <c r="S19" s="2"/>
      <c r="AF19" s="1" t="e">
        <f>REPLACE(AL19,1,SEARCH("=",AL19)-1,"")</f>
        <v>#REF!</v>
      </c>
      <c r="AG19" s="1" t="e">
        <f>#REF!</f>
        <v>#REF!</v>
      </c>
      <c r="AL19" t="e">
        <f>#REF!</f>
        <v>#REF!</v>
      </c>
    </row>
    <row r="20" spans="1:38" ht="22.5" x14ac:dyDescent="0.35">
      <c r="A20" s="2"/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5"/>
      <c r="N20" s="12"/>
      <c r="O20" s="12"/>
      <c r="P20" s="12"/>
      <c r="Q20" s="12"/>
      <c r="R20" s="18"/>
      <c r="S20" s="2"/>
      <c r="AF20" s="1" t="e">
        <f>REPLACE(AL20,1,SEARCH("=",AL20)-1,"")</f>
        <v>#REF!</v>
      </c>
      <c r="AG20" s="1"/>
      <c r="AL20" t="e">
        <f>#REF!</f>
        <v>#REF!</v>
      </c>
    </row>
    <row r="21" spans="1:38" ht="15.75" thickBot="1" x14ac:dyDescent="0.3">
      <c r="A21" s="2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2"/>
      <c r="AL21" t="e">
        <f>#REF!</f>
        <v>#REF!</v>
      </c>
    </row>
    <row r="22" spans="1:38" ht="15.75" thickTop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AL22" t="e">
        <f>#REF!</f>
        <v>#REF!</v>
      </c>
    </row>
    <row r="23" spans="1:3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AL23" t="e">
        <f>#REF!</f>
        <v>#REF!</v>
      </c>
    </row>
    <row r="24" spans="1:38" x14ac:dyDescent="0.25">
      <c r="AL24" t="e">
        <f>#REF!</f>
        <v>#REF!</v>
      </c>
    </row>
    <row r="25" spans="1:38" x14ac:dyDescent="0.25">
      <c r="AL25" t="e">
        <f>#REF!</f>
        <v>#REF!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5DA0B-7011-48D2-80E5-29783C4ADF78}">
  <sheetPr>
    <tabColor rgb="FF0000FF"/>
  </sheetPr>
  <dimension ref="A1:N52"/>
  <sheetViews>
    <sheetView showGridLines="0" zoomScale="145" zoomScaleNormal="145" workbookViewId="0">
      <selection activeCell="G1" sqref="G1"/>
    </sheetView>
  </sheetViews>
  <sheetFormatPr defaultRowHeight="15" x14ac:dyDescent="0.25"/>
  <cols>
    <col min="1" max="1" width="17.5703125" style="41" customWidth="1"/>
    <col min="2" max="2" width="12.140625" style="41" customWidth="1"/>
    <col min="3" max="3" width="20.28515625" style="41" customWidth="1"/>
    <col min="4" max="4" width="11.42578125" style="41" customWidth="1"/>
    <col min="5" max="5" width="12.5703125" style="41" customWidth="1"/>
    <col min="6" max="6" width="9.140625" style="41"/>
    <col min="7" max="7" width="11" style="41" customWidth="1"/>
    <col min="8" max="8" width="13.42578125" style="41" customWidth="1"/>
    <col min="9" max="10" width="9.140625" style="41"/>
    <col min="11" max="11" width="9.5703125" style="41" bestFit="1" customWidth="1"/>
    <col min="12" max="12" width="10.140625" style="41" bestFit="1" customWidth="1"/>
    <col min="13" max="13" width="1.42578125" style="41" customWidth="1"/>
    <col min="14" max="16384" width="9.140625" style="41"/>
  </cols>
  <sheetData>
    <row r="1" spans="1:14" x14ac:dyDescent="0.25">
      <c r="A1" s="24" t="s">
        <v>17</v>
      </c>
      <c r="B1" s="25"/>
      <c r="C1" s="25"/>
      <c r="D1" s="25"/>
      <c r="E1" s="25"/>
      <c r="F1" s="26"/>
    </row>
    <row r="2" spans="1:14" x14ac:dyDescent="0.25">
      <c r="A2" s="24" t="s">
        <v>16</v>
      </c>
      <c r="B2" s="25"/>
      <c r="C2" s="25"/>
      <c r="D2" s="25"/>
      <c r="E2" s="25"/>
      <c r="F2" s="26"/>
    </row>
    <row r="3" spans="1:14" x14ac:dyDescent="0.25">
      <c r="A3" s="24" t="s">
        <v>18</v>
      </c>
      <c r="B3" s="25"/>
      <c r="C3" s="25"/>
      <c r="D3" s="25"/>
      <c r="E3" s="25"/>
      <c r="F3" s="26"/>
      <c r="J3" s="28" t="s">
        <v>22</v>
      </c>
      <c r="K3" s="28" t="s">
        <v>23</v>
      </c>
      <c r="L3" s="28" t="s">
        <v>24</v>
      </c>
      <c r="N3" s="29" t="s">
        <v>25</v>
      </c>
    </row>
    <row r="4" spans="1:14" x14ac:dyDescent="0.25">
      <c r="A4" s="24" t="s">
        <v>21</v>
      </c>
      <c r="B4" s="25"/>
      <c r="C4" s="25"/>
      <c r="D4" s="25"/>
      <c r="E4" s="25"/>
      <c r="F4" s="26"/>
      <c r="J4" s="28" t="s">
        <v>26</v>
      </c>
      <c r="K4" s="30">
        <v>2830.34</v>
      </c>
      <c r="L4" s="31">
        <f>ROUND(K4*$N$4,2)</f>
        <v>474.08</v>
      </c>
      <c r="N4" s="32">
        <v>0.16750000000000001</v>
      </c>
    </row>
    <row r="5" spans="1:14" x14ac:dyDescent="0.25">
      <c r="A5" s="24" t="s">
        <v>31</v>
      </c>
      <c r="B5" s="25"/>
      <c r="C5" s="25"/>
      <c r="D5" s="25"/>
      <c r="E5" s="25"/>
      <c r="F5" s="26"/>
      <c r="J5" s="28" t="s">
        <v>27</v>
      </c>
      <c r="K5" s="30">
        <v>2239.9299999999998</v>
      </c>
      <c r="L5" s="31">
        <f>ROUND(K5*$N$4,2)</f>
        <v>375.19</v>
      </c>
    </row>
    <row r="6" spans="1:14" x14ac:dyDescent="0.25">
      <c r="A6" s="24" t="s">
        <v>32</v>
      </c>
      <c r="B6" s="25"/>
      <c r="C6" s="25"/>
      <c r="D6" s="25"/>
      <c r="E6" s="25"/>
      <c r="F6" s="26"/>
      <c r="J6" s="28" t="s">
        <v>28</v>
      </c>
      <c r="K6" s="30">
        <v>2953.98</v>
      </c>
      <c r="L6" s="31">
        <f>ROUND(K6*$N$4,2)</f>
        <v>494.79</v>
      </c>
    </row>
    <row r="7" spans="1:14" x14ac:dyDescent="0.25">
      <c r="A7" s="24" t="s">
        <v>50</v>
      </c>
      <c r="B7" s="25"/>
      <c r="C7" s="25"/>
      <c r="D7" s="25"/>
      <c r="E7" s="25"/>
      <c r="F7" s="26"/>
      <c r="J7" s="28" t="s">
        <v>29</v>
      </c>
      <c r="K7" s="30">
        <v>2926.74</v>
      </c>
      <c r="L7" s="31">
        <f>ROUND(K7*$N$4,2)</f>
        <v>490.23</v>
      </c>
    </row>
    <row r="8" spans="1:14" x14ac:dyDescent="0.25">
      <c r="A8" s="24" t="s">
        <v>51</v>
      </c>
      <c r="B8" s="25"/>
      <c r="C8" s="25"/>
      <c r="D8" s="25"/>
      <c r="E8" s="25"/>
      <c r="F8" s="26"/>
      <c r="J8" s="33"/>
      <c r="K8" s="30"/>
      <c r="L8" s="31"/>
    </row>
    <row r="9" spans="1:14" x14ac:dyDescent="0.25">
      <c r="J9" s="33"/>
      <c r="K9" s="30"/>
      <c r="L9" s="31"/>
    </row>
    <row r="10" spans="1:14" x14ac:dyDescent="0.25">
      <c r="A10" s="41" t="s">
        <v>7</v>
      </c>
      <c r="D10" s="41" t="s">
        <v>7</v>
      </c>
      <c r="G10" s="41" t="s">
        <v>7</v>
      </c>
      <c r="J10" s="33"/>
      <c r="K10" s="28" t="s">
        <v>30</v>
      </c>
      <c r="L10" s="34">
        <f>SUM(L4:L7)</f>
        <v>1834.29</v>
      </c>
    </row>
    <row r="11" spans="1:14" x14ac:dyDescent="0.25">
      <c r="A11" s="41" t="s">
        <v>20</v>
      </c>
      <c r="D11" s="41" t="s">
        <v>20</v>
      </c>
      <c r="G11" s="41" t="s">
        <v>20</v>
      </c>
    </row>
    <row r="12" spans="1:14" x14ac:dyDescent="0.25">
      <c r="A12" s="41" t="s">
        <v>8</v>
      </c>
      <c r="B12" s="41">
        <v>598256</v>
      </c>
      <c r="D12" s="41" t="s">
        <v>8</v>
      </c>
      <c r="E12" s="41">
        <v>598256</v>
      </c>
      <c r="G12" s="41" t="s">
        <v>8</v>
      </c>
      <c r="H12" s="41">
        <v>598256</v>
      </c>
      <c r="J12" s="41" t="s">
        <v>22</v>
      </c>
      <c r="K12" s="41" t="s">
        <v>23</v>
      </c>
      <c r="L12" s="41" t="s">
        <v>24</v>
      </c>
      <c r="N12" s="41" t="s">
        <v>25</v>
      </c>
    </row>
    <row r="13" spans="1:14" x14ac:dyDescent="0.25">
      <c r="J13" s="28" t="s">
        <v>26</v>
      </c>
      <c r="K13" s="30">
        <v>2830.34</v>
      </c>
      <c r="L13" s="31">
        <f>ROUND(K13*$N$4,2)</f>
        <v>474.08</v>
      </c>
      <c r="N13" s="32">
        <v>0.16750000000000001</v>
      </c>
    </row>
    <row r="14" spans="1:14" x14ac:dyDescent="0.25">
      <c r="A14" s="41" t="s">
        <v>9</v>
      </c>
      <c r="D14" s="41" t="s">
        <v>9</v>
      </c>
      <c r="G14" s="41" t="s">
        <v>9</v>
      </c>
      <c r="J14" s="28" t="s">
        <v>27</v>
      </c>
      <c r="K14" s="30">
        <v>2239.9299999999998</v>
      </c>
      <c r="L14" s="31">
        <f>ROUND(K14*$N$4,2)</f>
        <v>375.19</v>
      </c>
    </row>
    <row r="15" spans="1:14" x14ac:dyDescent="0.25">
      <c r="A15" s="41" t="s">
        <v>19</v>
      </c>
      <c r="B15" s="41">
        <v>125478</v>
      </c>
      <c r="D15" s="41" t="s">
        <v>19</v>
      </c>
      <c r="E15" s="41">
        <v>125478</v>
      </c>
      <c r="G15" s="41" t="s">
        <v>19</v>
      </c>
      <c r="H15" s="41">
        <v>125478</v>
      </c>
      <c r="J15" s="28" t="s">
        <v>28</v>
      </c>
      <c r="K15" s="30">
        <v>2953.98</v>
      </c>
      <c r="L15" s="31">
        <f>ROUND(K15*$N$4,2)</f>
        <v>494.79</v>
      </c>
    </row>
    <row r="16" spans="1:14" x14ac:dyDescent="0.25">
      <c r="A16" s="41" t="s">
        <v>10</v>
      </c>
      <c r="B16" s="41">
        <v>54792</v>
      </c>
      <c r="D16" s="41" t="s">
        <v>10</v>
      </c>
      <c r="E16" s="41">
        <v>54792</v>
      </c>
      <c r="G16" s="41" t="s">
        <v>10</v>
      </c>
      <c r="H16" s="41">
        <v>54792</v>
      </c>
      <c r="J16" s="28" t="s">
        <v>29</v>
      </c>
      <c r="K16" s="30">
        <v>2926.74</v>
      </c>
      <c r="L16" s="31">
        <f>ROUND(K16*$N$4,2)</f>
        <v>490.23</v>
      </c>
    </row>
    <row r="17" spans="1:14" x14ac:dyDescent="0.25">
      <c r="A17" s="41" t="s">
        <v>11</v>
      </c>
      <c r="B17" s="41">
        <v>55478</v>
      </c>
      <c r="D17" s="41" t="s">
        <v>11</v>
      </c>
      <c r="E17" s="41">
        <v>55478</v>
      </c>
      <c r="G17" s="41" t="s">
        <v>11</v>
      </c>
      <c r="H17" s="41">
        <v>55478</v>
      </c>
      <c r="J17" s="33"/>
      <c r="K17" s="28" t="s">
        <v>30</v>
      </c>
      <c r="L17" s="34">
        <f>SUM(L13:L16)</f>
        <v>1834.29</v>
      </c>
    </row>
    <row r="18" spans="1:14" x14ac:dyDescent="0.25">
      <c r="A18" s="41" t="s">
        <v>12</v>
      </c>
      <c r="B18" s="41">
        <v>151147</v>
      </c>
      <c r="D18" s="41" t="s">
        <v>12</v>
      </c>
      <c r="E18" s="41">
        <v>151147</v>
      </c>
      <c r="G18" s="41" t="s">
        <v>12</v>
      </c>
      <c r="H18" s="41">
        <v>151147</v>
      </c>
    </row>
    <row r="19" spans="1:14" x14ac:dyDescent="0.25">
      <c r="A19" s="41" t="s">
        <v>13</v>
      </c>
      <c r="B19" s="41">
        <v>198255</v>
      </c>
      <c r="D19" s="41" t="s">
        <v>13</v>
      </c>
      <c r="E19" s="41">
        <v>198255</v>
      </c>
      <c r="G19" s="41" t="s">
        <v>13</v>
      </c>
      <c r="H19" s="41">
        <v>198255</v>
      </c>
      <c r="J19" s="41" t="s">
        <v>22</v>
      </c>
      <c r="K19" s="41" t="s">
        <v>23</v>
      </c>
      <c r="L19" s="41" t="s">
        <v>24</v>
      </c>
      <c r="N19" s="41" t="s">
        <v>25</v>
      </c>
    </row>
    <row r="20" spans="1:14" x14ac:dyDescent="0.25">
      <c r="A20" s="41" t="s">
        <v>14</v>
      </c>
      <c r="B20" s="41">
        <f>SUM(B15:B19)</f>
        <v>585150</v>
      </c>
      <c r="D20" s="41" t="s">
        <v>14</v>
      </c>
      <c r="E20" s="41">
        <f>SUM(E15:E19)</f>
        <v>585150</v>
      </c>
      <c r="G20" s="41" t="s">
        <v>14</v>
      </c>
      <c r="H20" s="41">
        <f>SUM(H15:H19)</f>
        <v>585150</v>
      </c>
      <c r="J20" s="28" t="s">
        <v>26</v>
      </c>
      <c r="K20" s="30">
        <v>2830.34</v>
      </c>
      <c r="L20" s="31">
        <f>ROUND(K20*$N$4,2)</f>
        <v>474.08</v>
      </c>
      <c r="N20" s="32">
        <v>0.16750000000000001</v>
      </c>
    </row>
    <row r="21" spans="1:14" x14ac:dyDescent="0.25">
      <c r="A21" s="41" t="s">
        <v>15</v>
      </c>
      <c r="B21" s="41">
        <f>B12-B20</f>
        <v>13106</v>
      </c>
      <c r="D21" s="41" t="s">
        <v>15</v>
      </c>
      <c r="E21" s="41">
        <f>E12-E20</f>
        <v>13106</v>
      </c>
      <c r="G21" s="41" t="s">
        <v>15</v>
      </c>
      <c r="H21" s="41">
        <f>H12-H20</f>
        <v>13106</v>
      </c>
      <c r="J21" s="28" t="s">
        <v>27</v>
      </c>
      <c r="K21" s="30">
        <v>2239.9299999999998</v>
      </c>
      <c r="L21" s="31">
        <f>ROUND(K21*$N$4,2)</f>
        <v>375.19</v>
      </c>
    </row>
    <row r="22" spans="1:14" x14ac:dyDescent="0.25">
      <c r="J22" s="28" t="s">
        <v>28</v>
      </c>
      <c r="K22" s="30">
        <v>2953.98</v>
      </c>
      <c r="L22" s="31">
        <f>ROUND(K22*$N$4,2)</f>
        <v>494.79</v>
      </c>
    </row>
    <row r="23" spans="1:14" x14ac:dyDescent="0.25">
      <c r="J23" s="28" t="s">
        <v>29</v>
      </c>
      <c r="K23" s="30">
        <v>2926.74</v>
      </c>
      <c r="L23" s="31">
        <f>ROUND(K23*$N$4,2)</f>
        <v>490.23</v>
      </c>
    </row>
    <row r="24" spans="1:14" x14ac:dyDescent="0.25">
      <c r="J24" s="33"/>
      <c r="K24" s="28" t="s">
        <v>30</v>
      </c>
      <c r="L24" s="34">
        <f>SUM(L20:L23)</f>
        <v>1834.29</v>
      </c>
    </row>
    <row r="26" spans="1:14" x14ac:dyDescent="0.25">
      <c r="J26" s="41" t="s">
        <v>22</v>
      </c>
      <c r="K26" s="41" t="s">
        <v>23</v>
      </c>
      <c r="L26" s="41" t="s">
        <v>24</v>
      </c>
      <c r="N26" s="41" t="s">
        <v>25</v>
      </c>
    </row>
    <row r="27" spans="1:14" x14ac:dyDescent="0.25">
      <c r="J27" s="28" t="s">
        <v>26</v>
      </c>
      <c r="K27" s="30">
        <v>2830.34</v>
      </c>
      <c r="L27" s="31">
        <f>ROUND(K27*$N$4,2)</f>
        <v>474.08</v>
      </c>
      <c r="N27" s="32">
        <v>0.16750000000000001</v>
      </c>
    </row>
    <row r="28" spans="1:14" x14ac:dyDescent="0.25">
      <c r="J28" s="28" t="s">
        <v>27</v>
      </c>
      <c r="K28" s="30">
        <v>2239.9299999999998</v>
      </c>
      <c r="L28" s="31">
        <f>ROUND(K28*$N$4,2)</f>
        <v>375.19</v>
      </c>
    </row>
    <row r="29" spans="1:14" x14ac:dyDescent="0.25">
      <c r="J29" s="28" t="s">
        <v>28</v>
      </c>
      <c r="K29" s="30">
        <v>2953.98</v>
      </c>
      <c r="L29" s="31">
        <f>ROUND(K29*$N$4,2)</f>
        <v>494.79</v>
      </c>
    </row>
    <row r="30" spans="1:14" x14ac:dyDescent="0.25">
      <c r="J30" s="28" t="s">
        <v>29</v>
      </c>
      <c r="K30" s="30">
        <v>2926.74</v>
      </c>
      <c r="L30" s="31">
        <f>ROUND(K30*$N$4,2)</f>
        <v>490.23</v>
      </c>
    </row>
    <row r="31" spans="1:14" x14ac:dyDescent="0.25">
      <c r="J31" s="33"/>
      <c r="K31" s="28" t="s">
        <v>30</v>
      </c>
      <c r="L31" s="34">
        <f>SUM(L27:L30)</f>
        <v>1834.29</v>
      </c>
    </row>
    <row r="33" spans="10:14" x14ac:dyDescent="0.25">
      <c r="J33" s="41" t="s">
        <v>22</v>
      </c>
      <c r="K33" s="41" t="s">
        <v>23</v>
      </c>
      <c r="L33" s="41" t="s">
        <v>24</v>
      </c>
      <c r="N33" s="41" t="s">
        <v>25</v>
      </c>
    </row>
    <row r="34" spans="10:14" x14ac:dyDescent="0.25">
      <c r="J34" s="28" t="s">
        <v>26</v>
      </c>
      <c r="K34" s="30">
        <v>2830.34</v>
      </c>
      <c r="L34" s="31">
        <f>ROUND(K34*$N$4,2)</f>
        <v>474.08</v>
      </c>
      <c r="N34" s="32">
        <v>0.16750000000000001</v>
      </c>
    </row>
    <row r="35" spans="10:14" x14ac:dyDescent="0.25">
      <c r="J35" s="28" t="s">
        <v>27</v>
      </c>
      <c r="K35" s="30">
        <v>2239.9299999999998</v>
      </c>
      <c r="L35" s="31">
        <f>ROUND(K35*$N$4,2)</f>
        <v>375.19</v>
      </c>
    </row>
    <row r="36" spans="10:14" x14ac:dyDescent="0.25">
      <c r="J36" s="28" t="s">
        <v>28</v>
      </c>
      <c r="K36" s="30">
        <v>2953.98</v>
      </c>
      <c r="L36" s="31">
        <f>ROUND(K36*$N$4,2)</f>
        <v>494.79</v>
      </c>
    </row>
    <row r="37" spans="10:14" x14ac:dyDescent="0.25">
      <c r="J37" s="28" t="s">
        <v>29</v>
      </c>
      <c r="K37" s="30">
        <v>2926.74</v>
      </c>
      <c r="L37" s="31">
        <f>ROUND(K37*$N$4,2)</f>
        <v>490.23</v>
      </c>
    </row>
    <row r="38" spans="10:14" x14ac:dyDescent="0.25">
      <c r="J38" s="33"/>
      <c r="K38" s="28" t="s">
        <v>30</v>
      </c>
      <c r="L38" s="34">
        <f>SUM(L34:L37)</f>
        <v>1834.29</v>
      </c>
    </row>
    <row r="40" spans="10:14" x14ac:dyDescent="0.25">
      <c r="J40" s="41" t="s">
        <v>22</v>
      </c>
      <c r="K40" s="41" t="s">
        <v>23</v>
      </c>
      <c r="L40" s="41" t="s">
        <v>24</v>
      </c>
      <c r="N40" s="41" t="s">
        <v>25</v>
      </c>
    </row>
    <row r="41" spans="10:14" x14ac:dyDescent="0.25">
      <c r="J41" s="28" t="s">
        <v>26</v>
      </c>
      <c r="K41" s="30">
        <v>2830.34</v>
      </c>
      <c r="L41" s="31">
        <f>ROUND(K41*$N$4,2)</f>
        <v>474.08</v>
      </c>
      <c r="N41" s="32">
        <v>0.16750000000000001</v>
      </c>
    </row>
    <row r="42" spans="10:14" x14ac:dyDescent="0.25">
      <c r="J42" s="28" t="s">
        <v>27</v>
      </c>
      <c r="K42" s="30">
        <v>2239.9299999999998</v>
      </c>
      <c r="L42" s="31">
        <f>ROUND(K42*$N$4,2)</f>
        <v>375.19</v>
      </c>
    </row>
    <row r="43" spans="10:14" x14ac:dyDescent="0.25">
      <c r="J43" s="28" t="s">
        <v>28</v>
      </c>
      <c r="K43" s="30">
        <v>2953.98</v>
      </c>
      <c r="L43" s="31">
        <f>ROUND(K43*$N$4,2)</f>
        <v>494.79</v>
      </c>
    </row>
    <row r="44" spans="10:14" x14ac:dyDescent="0.25">
      <c r="J44" s="28" t="s">
        <v>29</v>
      </c>
      <c r="K44" s="30">
        <v>2926.74</v>
      </c>
      <c r="L44" s="31">
        <f>ROUND(K44*$N$4,2)</f>
        <v>490.23</v>
      </c>
    </row>
    <row r="45" spans="10:14" x14ac:dyDescent="0.25">
      <c r="J45" s="33"/>
      <c r="K45" s="28" t="s">
        <v>30</v>
      </c>
      <c r="L45" s="34">
        <f>SUM(L41:L44)</f>
        <v>1834.29</v>
      </c>
    </row>
    <row r="47" spans="10:14" x14ac:dyDescent="0.25">
      <c r="J47" s="41" t="s">
        <v>22</v>
      </c>
      <c r="K47" s="41" t="s">
        <v>23</v>
      </c>
      <c r="L47" s="41" t="s">
        <v>24</v>
      </c>
      <c r="N47" s="41" t="s">
        <v>25</v>
      </c>
    </row>
    <row r="48" spans="10:14" x14ac:dyDescent="0.25">
      <c r="J48" s="28" t="s">
        <v>26</v>
      </c>
      <c r="K48" s="30">
        <v>2830.34</v>
      </c>
      <c r="L48" s="31">
        <f>ROUND(K48*$N$4,2)</f>
        <v>474.08</v>
      </c>
      <c r="N48" s="32">
        <v>0.16750000000000001</v>
      </c>
    </row>
    <row r="49" spans="10:12" x14ac:dyDescent="0.25">
      <c r="J49" s="28" t="s">
        <v>27</v>
      </c>
      <c r="K49" s="30">
        <v>2239.9299999999998</v>
      </c>
      <c r="L49" s="31">
        <f>ROUND(K49*$N$4,2)</f>
        <v>375.19</v>
      </c>
    </row>
    <row r="50" spans="10:12" x14ac:dyDescent="0.25">
      <c r="J50" s="28" t="s">
        <v>28</v>
      </c>
      <c r="K50" s="30">
        <v>2953.98</v>
      </c>
      <c r="L50" s="31">
        <f>ROUND(K50*$N$4,2)</f>
        <v>494.79</v>
      </c>
    </row>
    <row r="51" spans="10:12" x14ac:dyDescent="0.25">
      <c r="J51" s="28" t="s">
        <v>29</v>
      </c>
      <c r="K51" s="30">
        <v>2926.74</v>
      </c>
      <c r="L51" s="31">
        <f>ROUND(K51*$N$4,2)</f>
        <v>490.23</v>
      </c>
    </row>
    <row r="52" spans="10:12" x14ac:dyDescent="0.25">
      <c r="J52" s="33"/>
      <c r="K52" s="28" t="s">
        <v>30</v>
      </c>
      <c r="L52" s="34">
        <f>SUM(L48:L51)</f>
        <v>1834.29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645C-F519-4D58-B9F1-825A090938DF}">
  <sheetPr>
    <tabColor rgb="FFFF0000"/>
  </sheetPr>
  <dimension ref="A1:N50"/>
  <sheetViews>
    <sheetView showGridLines="0" zoomScale="145" zoomScaleNormal="145" workbookViewId="0">
      <selection activeCell="C10" sqref="C10"/>
    </sheetView>
  </sheetViews>
  <sheetFormatPr defaultRowHeight="15" x14ac:dyDescent="0.25"/>
  <cols>
    <col min="1" max="1" width="17.5703125" customWidth="1"/>
    <col min="2" max="2" width="12.140625" customWidth="1"/>
    <col min="3" max="3" width="20.28515625" customWidth="1"/>
    <col min="4" max="4" width="17" style="41" customWidth="1"/>
    <col min="5" max="5" width="12.5703125" style="41" customWidth="1"/>
    <col min="6" max="6" width="9.140625" style="41"/>
    <col min="7" max="7" width="16.7109375" style="41" customWidth="1"/>
    <col min="8" max="8" width="13.42578125" style="41" customWidth="1"/>
    <col min="9" max="9" width="9.140625" style="41"/>
    <col min="11" max="11" width="9.5703125" bestFit="1" customWidth="1"/>
    <col min="12" max="12" width="10.140625" bestFit="1" customWidth="1"/>
    <col min="13" max="13" width="1.42578125" customWidth="1"/>
  </cols>
  <sheetData>
    <row r="1" spans="1:14" x14ac:dyDescent="0.25">
      <c r="A1" s="24" t="s">
        <v>17</v>
      </c>
      <c r="B1" s="25"/>
      <c r="C1" s="25"/>
      <c r="D1" s="25"/>
      <c r="E1" s="25"/>
      <c r="F1" s="26"/>
    </row>
    <row r="2" spans="1:14" x14ac:dyDescent="0.25">
      <c r="A2" s="24" t="s">
        <v>16</v>
      </c>
      <c r="B2" s="25"/>
      <c r="C2" s="25"/>
      <c r="D2" s="25"/>
      <c r="E2" s="25"/>
      <c r="F2" s="26"/>
      <c r="G2"/>
      <c r="H2"/>
    </row>
    <row r="3" spans="1:14" x14ac:dyDescent="0.25">
      <c r="A3" s="24" t="s">
        <v>18</v>
      </c>
      <c r="B3" s="25"/>
      <c r="C3" s="25"/>
      <c r="D3" s="25"/>
      <c r="E3" s="25"/>
      <c r="F3" s="26"/>
      <c r="G3"/>
      <c r="H3"/>
      <c r="J3" s="52" t="s">
        <v>22</v>
      </c>
      <c r="K3" s="53" t="s">
        <v>23</v>
      </c>
      <c r="L3" s="53" t="s">
        <v>24</v>
      </c>
      <c r="N3" s="29" t="s">
        <v>25</v>
      </c>
    </row>
    <row r="4" spans="1:14" x14ac:dyDescent="0.25">
      <c r="A4" s="24" t="s">
        <v>21</v>
      </c>
      <c r="B4" s="25"/>
      <c r="C4" s="25"/>
      <c r="D4" s="25"/>
      <c r="E4" s="25"/>
      <c r="F4" s="26"/>
      <c r="G4"/>
      <c r="H4"/>
      <c r="J4" s="1" t="s">
        <v>26</v>
      </c>
      <c r="K4" s="30">
        <v>2830.34</v>
      </c>
      <c r="L4" s="31">
        <f>ROUND(K4*$N$4,2)</f>
        <v>474.08</v>
      </c>
      <c r="N4" s="32">
        <v>0.16750000000000001</v>
      </c>
    </row>
    <row r="5" spans="1:14" x14ac:dyDescent="0.25">
      <c r="A5" s="24" t="s">
        <v>31</v>
      </c>
      <c r="B5" s="25"/>
      <c r="C5" s="25"/>
      <c r="D5" s="25"/>
      <c r="E5" s="25"/>
      <c r="F5" s="26"/>
      <c r="G5"/>
      <c r="H5"/>
      <c r="J5" s="1" t="s">
        <v>27</v>
      </c>
      <c r="K5" s="30">
        <v>2239.9299999999998</v>
      </c>
      <c r="L5" s="31">
        <f>ROUND(K5*$N$4,2)</f>
        <v>375.19</v>
      </c>
    </row>
    <row r="6" spans="1:14" x14ac:dyDescent="0.25">
      <c r="A6" s="24" t="s">
        <v>32</v>
      </c>
      <c r="B6" s="25"/>
      <c r="C6" s="25"/>
      <c r="D6" s="25"/>
      <c r="E6" s="25"/>
      <c r="F6" s="26"/>
      <c r="G6"/>
      <c r="H6"/>
      <c r="J6" s="1" t="s">
        <v>28</v>
      </c>
      <c r="K6" s="30">
        <v>2953.98</v>
      </c>
      <c r="L6" s="31">
        <f>ROUND(K6*$N$4,2)</f>
        <v>494.79</v>
      </c>
    </row>
    <row r="7" spans="1:14" x14ac:dyDescent="0.25">
      <c r="A7" s="24" t="s">
        <v>50</v>
      </c>
      <c r="B7" s="25"/>
      <c r="C7" s="25"/>
      <c r="D7" s="25"/>
      <c r="E7" s="25"/>
      <c r="F7" s="26"/>
      <c r="G7"/>
      <c r="H7"/>
      <c r="J7" s="1" t="s">
        <v>29</v>
      </c>
      <c r="K7" s="30">
        <v>2926.74</v>
      </c>
      <c r="L7" s="31">
        <f>ROUND(K7*$N$4,2)</f>
        <v>490.23</v>
      </c>
    </row>
    <row r="8" spans="1:14" x14ac:dyDescent="0.25">
      <c r="A8" s="24" t="s">
        <v>51</v>
      </c>
      <c r="B8" s="25"/>
      <c r="C8" s="25"/>
      <c r="D8" s="25"/>
      <c r="E8" s="25"/>
      <c r="F8" s="26"/>
      <c r="G8"/>
      <c r="H8"/>
      <c r="J8" s="33"/>
      <c r="K8" s="1" t="s">
        <v>30</v>
      </c>
      <c r="L8" s="34">
        <f>SUM(L4:L7)</f>
        <v>1834.29</v>
      </c>
    </row>
    <row r="10" spans="1:14" x14ac:dyDescent="0.25">
      <c r="A10" s="35" t="s">
        <v>7</v>
      </c>
      <c r="B10" s="36"/>
      <c r="D10" t="s">
        <v>7</v>
      </c>
      <c r="E10"/>
      <c r="G10" s="35" t="s">
        <v>7</v>
      </c>
      <c r="H10" s="36"/>
      <c r="J10" s="53" t="s">
        <v>22</v>
      </c>
      <c r="K10" s="53" t="s">
        <v>23</v>
      </c>
      <c r="L10" s="53" t="s">
        <v>24</v>
      </c>
      <c r="N10" s="29" t="s">
        <v>25</v>
      </c>
    </row>
    <row r="11" spans="1:14" x14ac:dyDescent="0.25">
      <c r="A11" s="35" t="s">
        <v>20</v>
      </c>
      <c r="B11" s="36"/>
      <c r="D11" t="s">
        <v>20</v>
      </c>
      <c r="E11"/>
      <c r="G11" s="35" t="s">
        <v>20</v>
      </c>
      <c r="H11" s="36"/>
      <c r="J11" s="1" t="s">
        <v>26</v>
      </c>
      <c r="K11" s="30">
        <v>2830.34</v>
      </c>
      <c r="L11" s="31">
        <f>ROUND(K11*$N$4,2)</f>
        <v>474.08</v>
      </c>
      <c r="N11" s="32">
        <v>0.16750000000000001</v>
      </c>
    </row>
    <row r="12" spans="1:14" x14ac:dyDescent="0.25">
      <c r="A12" t="s">
        <v>8</v>
      </c>
      <c r="B12" s="38">
        <v>598256</v>
      </c>
      <c r="D12" t="s">
        <v>8</v>
      </c>
      <c r="E12">
        <v>598256</v>
      </c>
      <c r="G12" s="41" t="s">
        <v>8</v>
      </c>
      <c r="H12" s="38">
        <v>598256</v>
      </c>
      <c r="J12" s="1" t="s">
        <v>27</v>
      </c>
      <c r="K12" s="30">
        <v>2239.9299999999998</v>
      </c>
      <c r="L12" s="31">
        <f>ROUND(K12*$N$4,2)</f>
        <v>375.19</v>
      </c>
    </row>
    <row r="13" spans="1:14" x14ac:dyDescent="0.25">
      <c r="B13" s="38"/>
      <c r="D13"/>
      <c r="E13"/>
      <c r="H13" s="38"/>
      <c r="J13" s="1" t="s">
        <v>28</v>
      </c>
      <c r="K13" s="30">
        <v>2953.98</v>
      </c>
      <c r="L13" s="31">
        <f>ROUND(K13*$N$4,2)</f>
        <v>494.79</v>
      </c>
    </row>
    <row r="14" spans="1:14" x14ac:dyDescent="0.25">
      <c r="A14" t="s">
        <v>9</v>
      </c>
      <c r="B14" s="38"/>
      <c r="D14" t="s">
        <v>9</v>
      </c>
      <c r="E14"/>
      <c r="G14" s="41" t="s">
        <v>9</v>
      </c>
      <c r="H14" s="38"/>
      <c r="J14" s="1" t="s">
        <v>29</v>
      </c>
      <c r="K14" s="30">
        <v>2926.74</v>
      </c>
      <c r="L14" s="31">
        <f>ROUND(K14*$N$4,2)</f>
        <v>490.23</v>
      </c>
    </row>
    <row r="15" spans="1:14" x14ac:dyDescent="0.25">
      <c r="A15" s="37" t="s">
        <v>19</v>
      </c>
      <c r="B15" s="38">
        <v>125478</v>
      </c>
      <c r="D15" t="s">
        <v>19</v>
      </c>
      <c r="E15">
        <v>125478</v>
      </c>
      <c r="G15" s="37" t="s">
        <v>19</v>
      </c>
      <c r="H15" s="38">
        <v>125478</v>
      </c>
      <c r="J15" s="33"/>
      <c r="K15" s="1" t="s">
        <v>30</v>
      </c>
      <c r="L15" s="34">
        <f>SUM(L11:L14)</f>
        <v>1834.29</v>
      </c>
    </row>
    <row r="16" spans="1:14" x14ac:dyDescent="0.25">
      <c r="A16" s="37" t="s">
        <v>10</v>
      </c>
      <c r="B16" s="44">
        <v>54792</v>
      </c>
      <c r="D16" t="s">
        <v>10</v>
      </c>
      <c r="E16">
        <v>54792</v>
      </c>
      <c r="G16" s="37" t="s">
        <v>10</v>
      </c>
      <c r="H16" s="44">
        <v>54792</v>
      </c>
    </row>
    <row r="17" spans="1:14" x14ac:dyDescent="0.25">
      <c r="A17" s="37" t="s">
        <v>11</v>
      </c>
      <c r="B17" s="44">
        <v>55478</v>
      </c>
      <c r="D17" t="s">
        <v>11</v>
      </c>
      <c r="E17">
        <v>55478</v>
      </c>
      <c r="G17" s="37" t="s">
        <v>11</v>
      </c>
      <c r="H17" s="44">
        <v>55478</v>
      </c>
      <c r="J17" s="53" t="s">
        <v>22</v>
      </c>
      <c r="K17" s="53" t="s">
        <v>23</v>
      </c>
      <c r="L17" s="53" t="s">
        <v>24</v>
      </c>
      <c r="N17" s="54" t="s">
        <v>25</v>
      </c>
    </row>
    <row r="18" spans="1:14" x14ac:dyDescent="0.25">
      <c r="A18" s="37" t="s">
        <v>12</v>
      </c>
      <c r="B18" s="44">
        <v>151147</v>
      </c>
      <c r="D18" t="s">
        <v>12</v>
      </c>
      <c r="E18">
        <v>151147</v>
      </c>
      <c r="G18" s="37" t="s">
        <v>12</v>
      </c>
      <c r="H18" s="44">
        <v>151147</v>
      </c>
      <c r="J18" s="1" t="s">
        <v>26</v>
      </c>
      <c r="K18" s="30">
        <v>2830.34</v>
      </c>
      <c r="L18" s="31">
        <f>ROUND(K18*$N$4,2)</f>
        <v>474.08</v>
      </c>
      <c r="N18" s="32">
        <v>0.16750000000000001</v>
      </c>
    </row>
    <row r="19" spans="1:14" ht="18" thickBot="1" x14ac:dyDescent="0.45">
      <c r="A19" s="37" t="s">
        <v>13</v>
      </c>
      <c r="B19" s="45">
        <v>198255</v>
      </c>
      <c r="D19" t="s">
        <v>13</v>
      </c>
      <c r="E19">
        <v>198255</v>
      </c>
      <c r="G19" s="46" t="s">
        <v>13</v>
      </c>
      <c r="H19" s="47">
        <v>198255</v>
      </c>
      <c r="J19" s="1" t="s">
        <v>27</v>
      </c>
      <c r="K19" s="30">
        <v>2239.9299999999998</v>
      </c>
      <c r="L19" s="31">
        <f>ROUND(K19*$N$4,2)</f>
        <v>375.19</v>
      </c>
    </row>
    <row r="20" spans="1:14" ht="18" thickBot="1" x14ac:dyDescent="0.45">
      <c r="A20" t="s">
        <v>14</v>
      </c>
      <c r="B20" s="39">
        <f>SUM(B15:B19)</f>
        <v>585150</v>
      </c>
      <c r="C20" t="str">
        <f ca="1">" "&amp;_xlfn.FORMULATEXT(B20)</f>
        <v xml:space="preserve"> =SUM(B15:B19)</v>
      </c>
      <c r="D20" t="s">
        <v>14</v>
      </c>
      <c r="E20">
        <f>SUM(E15:E19)</f>
        <v>585150</v>
      </c>
      <c r="G20" s="48" t="s">
        <v>14</v>
      </c>
      <c r="H20" s="49">
        <f>SUM(H15:H19)</f>
        <v>585150</v>
      </c>
      <c r="J20" s="1" t="s">
        <v>28</v>
      </c>
      <c r="K20" s="30">
        <v>2953.98</v>
      </c>
      <c r="L20" s="31">
        <f>ROUND(K20*$N$4,2)</f>
        <v>494.79</v>
      </c>
    </row>
    <row r="21" spans="1:14" ht="18" thickBot="1" x14ac:dyDescent="0.45">
      <c r="A21" t="s">
        <v>15</v>
      </c>
      <c r="B21" s="40">
        <f>B12-B20</f>
        <v>13106</v>
      </c>
      <c r="C21" s="41" t="str">
        <f ca="1">" "&amp;_xlfn.FORMULATEXT(B21)</f>
        <v xml:space="preserve"> =B12-B20</v>
      </c>
      <c r="D21" t="s">
        <v>15</v>
      </c>
      <c r="E21">
        <f>E12-E20</f>
        <v>13106</v>
      </c>
      <c r="G21" s="50" t="s">
        <v>15</v>
      </c>
      <c r="H21" s="51">
        <f>H12-H20</f>
        <v>13106</v>
      </c>
      <c r="J21" s="1" t="s">
        <v>29</v>
      </c>
      <c r="K21" s="30">
        <v>2926.74</v>
      </c>
      <c r="L21" s="31">
        <f>ROUND(K21*$N$4,2)</f>
        <v>490.23</v>
      </c>
    </row>
    <row r="22" spans="1:14" ht="15.75" thickTop="1" x14ac:dyDescent="0.25">
      <c r="J22" s="33"/>
      <c r="K22" s="1" t="s">
        <v>30</v>
      </c>
      <c r="L22" s="34">
        <f>SUM(L18:L21)</f>
        <v>1834.29</v>
      </c>
    </row>
    <row r="24" spans="1:14" x14ac:dyDescent="0.25">
      <c r="J24" t="s">
        <v>22</v>
      </c>
      <c r="K24" t="s">
        <v>23</v>
      </c>
      <c r="L24" t="s">
        <v>24</v>
      </c>
      <c r="N24" s="54" t="s">
        <v>25</v>
      </c>
    </row>
    <row r="25" spans="1:14" x14ac:dyDescent="0.25">
      <c r="J25" s="1" t="s">
        <v>26</v>
      </c>
      <c r="K25" s="30">
        <v>2830.34</v>
      </c>
      <c r="L25" s="31">
        <f>ROUND(K25*$N$4,2)</f>
        <v>474.08</v>
      </c>
      <c r="N25" s="32">
        <v>0.16750000000000001</v>
      </c>
    </row>
    <row r="26" spans="1:14" x14ac:dyDescent="0.25">
      <c r="J26" s="1" t="s">
        <v>27</v>
      </c>
      <c r="K26" s="30">
        <v>2239.9299999999998</v>
      </c>
      <c r="L26" s="31">
        <f>ROUND(K26*$N$4,2)</f>
        <v>375.19</v>
      </c>
    </row>
    <row r="27" spans="1:14" x14ac:dyDescent="0.25">
      <c r="J27" s="1" t="s">
        <v>28</v>
      </c>
      <c r="K27" s="30">
        <v>2953.98</v>
      </c>
      <c r="L27" s="31">
        <f>ROUND(K27*$N$4,2)</f>
        <v>494.79</v>
      </c>
    </row>
    <row r="28" spans="1:14" x14ac:dyDescent="0.25">
      <c r="J28" s="1" t="s">
        <v>29</v>
      </c>
      <c r="K28" s="30">
        <v>2926.74</v>
      </c>
      <c r="L28" s="31">
        <f>ROUND(K28*$N$4,2)</f>
        <v>490.23</v>
      </c>
    </row>
    <row r="29" spans="1:14" x14ac:dyDescent="0.25">
      <c r="J29" s="33"/>
      <c r="K29" s="1" t="s">
        <v>30</v>
      </c>
      <c r="L29" s="34">
        <f>SUM(L25:L28)</f>
        <v>1834.29</v>
      </c>
    </row>
    <row r="31" spans="1:14" x14ac:dyDescent="0.25">
      <c r="J31" t="s">
        <v>22</v>
      </c>
      <c r="K31" t="s">
        <v>23</v>
      </c>
      <c r="L31" t="s">
        <v>24</v>
      </c>
      <c r="N31" t="s">
        <v>25</v>
      </c>
    </row>
    <row r="32" spans="1:14" x14ac:dyDescent="0.25">
      <c r="J32" s="1" t="s">
        <v>26</v>
      </c>
      <c r="K32" s="30">
        <v>2830.34</v>
      </c>
      <c r="L32" s="31">
        <f>ROUND(K32*$N$4,2)</f>
        <v>474.08</v>
      </c>
      <c r="N32" s="32">
        <v>0.16750000000000001</v>
      </c>
    </row>
    <row r="33" spans="10:14" x14ac:dyDescent="0.25">
      <c r="J33" s="1" t="s">
        <v>27</v>
      </c>
      <c r="K33" s="30">
        <v>2239.9299999999998</v>
      </c>
      <c r="L33" s="31">
        <f>ROUND(K33*$N$4,2)</f>
        <v>375.19</v>
      </c>
    </row>
    <row r="34" spans="10:14" x14ac:dyDescent="0.25">
      <c r="J34" s="1" t="s">
        <v>28</v>
      </c>
      <c r="K34" s="30">
        <v>2953.98</v>
      </c>
      <c r="L34" s="31">
        <f>ROUND(K34*$N$4,2)</f>
        <v>494.79</v>
      </c>
    </row>
    <row r="35" spans="10:14" x14ac:dyDescent="0.25">
      <c r="J35" s="1" t="s">
        <v>29</v>
      </c>
      <c r="K35" s="30">
        <v>2926.74</v>
      </c>
      <c r="L35" s="31">
        <f>ROUND(K35*$N$4,2)</f>
        <v>490.23</v>
      </c>
    </row>
    <row r="36" spans="10:14" x14ac:dyDescent="0.25">
      <c r="J36" s="33"/>
      <c r="K36" s="1" t="s">
        <v>30</v>
      </c>
      <c r="L36" s="34">
        <f>SUM(L32:L35)</f>
        <v>1834.29</v>
      </c>
    </row>
    <row r="38" spans="10:14" x14ac:dyDescent="0.25">
      <c r="J38" t="s">
        <v>22</v>
      </c>
      <c r="K38" t="s">
        <v>23</v>
      </c>
      <c r="L38" t="s">
        <v>24</v>
      </c>
      <c r="N38" t="s">
        <v>25</v>
      </c>
    </row>
    <row r="39" spans="10:14" x14ac:dyDescent="0.25">
      <c r="J39" s="1" t="s">
        <v>26</v>
      </c>
      <c r="K39" s="30">
        <v>2830.34</v>
      </c>
      <c r="L39" s="31">
        <f>ROUND(K39*$N$4,2)</f>
        <v>474.08</v>
      </c>
      <c r="N39" s="32">
        <v>0.16750000000000001</v>
      </c>
    </row>
    <row r="40" spans="10:14" x14ac:dyDescent="0.25">
      <c r="J40" s="1" t="s">
        <v>27</v>
      </c>
      <c r="K40" s="30">
        <v>2239.9299999999998</v>
      </c>
      <c r="L40" s="31">
        <f>ROUND(K40*$N$4,2)</f>
        <v>375.19</v>
      </c>
    </row>
    <row r="41" spans="10:14" x14ac:dyDescent="0.25">
      <c r="J41" s="1" t="s">
        <v>28</v>
      </c>
      <c r="K41" s="30">
        <v>2953.98</v>
      </c>
      <c r="L41" s="31">
        <f>ROUND(K41*$N$4,2)</f>
        <v>494.79</v>
      </c>
    </row>
    <row r="42" spans="10:14" x14ac:dyDescent="0.25">
      <c r="J42" s="1" t="s">
        <v>29</v>
      </c>
      <c r="K42" s="30">
        <v>2926.74</v>
      </c>
      <c r="L42" s="31">
        <f>ROUND(K42*$N$4,2)</f>
        <v>490.23</v>
      </c>
    </row>
    <row r="43" spans="10:14" x14ac:dyDescent="0.25">
      <c r="J43" s="33"/>
      <c r="K43" s="1" t="s">
        <v>30</v>
      </c>
      <c r="L43" s="34">
        <f>SUM(L39:L42)</f>
        <v>1834.29</v>
      </c>
    </row>
    <row r="45" spans="10:14" x14ac:dyDescent="0.25">
      <c r="J45" t="s">
        <v>22</v>
      </c>
      <c r="K45" t="s">
        <v>23</v>
      </c>
      <c r="L45" t="s">
        <v>24</v>
      </c>
      <c r="N45" t="s">
        <v>25</v>
      </c>
    </row>
    <row r="46" spans="10:14" x14ac:dyDescent="0.25">
      <c r="J46" s="1" t="s">
        <v>26</v>
      </c>
      <c r="K46" s="30">
        <v>2830.34</v>
      </c>
      <c r="L46" s="31">
        <f>ROUND(K46*$N$4,2)</f>
        <v>474.08</v>
      </c>
      <c r="N46" s="32">
        <v>0.16750000000000001</v>
      </c>
    </row>
    <row r="47" spans="10:14" x14ac:dyDescent="0.25">
      <c r="J47" s="1" t="s">
        <v>27</v>
      </c>
      <c r="K47" s="30">
        <v>2239.9299999999998</v>
      </c>
      <c r="L47" s="31">
        <f>ROUND(K47*$N$4,2)</f>
        <v>375.19</v>
      </c>
    </row>
    <row r="48" spans="10:14" x14ac:dyDescent="0.25">
      <c r="J48" s="1" t="s">
        <v>28</v>
      </c>
      <c r="K48" s="30">
        <v>2953.98</v>
      </c>
      <c r="L48" s="31">
        <f>ROUND(K48*$N$4,2)</f>
        <v>494.79</v>
      </c>
    </row>
    <row r="49" spans="10:12" x14ac:dyDescent="0.25">
      <c r="J49" s="1" t="s">
        <v>29</v>
      </c>
      <c r="K49" s="30">
        <v>2926.74</v>
      </c>
      <c r="L49" s="31">
        <f>ROUND(K49*$N$4,2)</f>
        <v>490.23</v>
      </c>
    </row>
    <row r="50" spans="10:12" x14ac:dyDescent="0.25">
      <c r="J50" s="33"/>
      <c r="K50" s="1" t="s">
        <v>30</v>
      </c>
      <c r="L50" s="34">
        <f>SUM(L46:L49)</f>
        <v>1834.29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BF1D-8755-4999-B9EC-1EE47E1157F5}">
  <sheetPr>
    <tabColor theme="1"/>
  </sheetPr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3C8C-FD10-4E0F-A61B-EED2C13D9F67}">
  <sheetPr>
    <tabColor rgb="FF0000FF"/>
  </sheetPr>
  <dimension ref="A1:K12"/>
  <sheetViews>
    <sheetView zoomScale="190" zoomScaleNormal="190" workbookViewId="0">
      <selection activeCell="A4" sqref="A4"/>
    </sheetView>
  </sheetViews>
  <sheetFormatPr defaultRowHeight="15" x14ac:dyDescent="0.25"/>
  <cols>
    <col min="1" max="16384" width="9.140625" style="41"/>
  </cols>
  <sheetData>
    <row r="1" spans="1:11" x14ac:dyDescent="0.25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4" spans="1:11" x14ac:dyDescent="0.25">
      <c r="B4" s="41" t="s">
        <v>42</v>
      </c>
      <c r="C4" s="41" t="s">
        <v>43</v>
      </c>
      <c r="D4" s="41" t="s">
        <v>44</v>
      </c>
      <c r="E4" s="41" t="s">
        <v>45</v>
      </c>
    </row>
    <row r="5" spans="1:11" x14ac:dyDescent="0.25">
      <c r="A5" s="41" t="s">
        <v>8</v>
      </c>
      <c r="B5" s="41">
        <v>5689</v>
      </c>
      <c r="C5" s="41">
        <v>2569</v>
      </c>
      <c r="D5" s="41">
        <v>6587</v>
      </c>
      <c r="E5" s="41">
        <v>8700</v>
      </c>
    </row>
    <row r="6" spans="1:11" x14ac:dyDescent="0.25">
      <c r="A6" s="41" t="s">
        <v>9</v>
      </c>
    </row>
    <row r="7" spans="1:11" x14ac:dyDescent="0.25">
      <c r="A7" s="41" t="s">
        <v>46</v>
      </c>
      <c r="B7" s="41">
        <v>1801.15</v>
      </c>
      <c r="C7" s="41">
        <v>2099.15</v>
      </c>
      <c r="D7" s="41">
        <v>4100.3</v>
      </c>
      <c r="E7" s="41">
        <v>4245</v>
      </c>
    </row>
    <row r="8" spans="1:11" x14ac:dyDescent="0.25">
      <c r="A8" s="41" t="s">
        <v>47</v>
      </c>
      <c r="B8" s="41">
        <v>537.79999999999995</v>
      </c>
      <c r="C8" s="41">
        <v>513.80000000000007</v>
      </c>
      <c r="D8" s="41">
        <v>1617.4</v>
      </c>
      <c r="E8" s="41">
        <v>1740</v>
      </c>
    </row>
    <row r="9" spans="1:11" x14ac:dyDescent="0.25">
      <c r="A9" s="41" t="s">
        <v>52</v>
      </c>
      <c r="B9" s="41">
        <v>150</v>
      </c>
      <c r="C9" s="41">
        <v>150</v>
      </c>
      <c r="D9" s="41">
        <v>150</v>
      </c>
      <c r="E9" s="41">
        <v>150</v>
      </c>
    </row>
    <row r="10" spans="1:11" x14ac:dyDescent="0.25">
      <c r="A10" s="41" t="s">
        <v>48</v>
      </c>
      <c r="B10" s="41">
        <v>253.35</v>
      </c>
      <c r="C10" s="41">
        <v>385.34999999999997</v>
      </c>
      <c r="D10" s="41">
        <v>869.29999999999973</v>
      </c>
      <c r="E10" s="41">
        <v>1305</v>
      </c>
    </row>
    <row r="11" spans="1:11" x14ac:dyDescent="0.25">
      <c r="A11" s="41" t="s">
        <v>14</v>
      </c>
      <c r="B11" s="41">
        <f>SUM(B7:B10)</f>
        <v>2742.2999999999997</v>
      </c>
      <c r="C11" s="41">
        <f t="shared" ref="C11:E11" si="0">SUM(C7:C10)</f>
        <v>3148.3</v>
      </c>
      <c r="D11" s="41">
        <f t="shared" si="0"/>
        <v>6737</v>
      </c>
      <c r="E11" s="41">
        <f t="shared" si="0"/>
        <v>7440</v>
      </c>
    </row>
    <row r="12" spans="1:11" x14ac:dyDescent="0.25">
      <c r="A12" s="41" t="s">
        <v>15</v>
      </c>
      <c r="B12" s="41">
        <f t="shared" ref="B12:E12" si="1">B5-B11</f>
        <v>2946.7000000000003</v>
      </c>
      <c r="C12" s="41">
        <f t="shared" si="1"/>
        <v>-579.30000000000018</v>
      </c>
      <c r="D12" s="41">
        <f t="shared" si="1"/>
        <v>-150</v>
      </c>
      <c r="E12" s="41">
        <f t="shared" si="1"/>
        <v>1260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DD9E-D6FB-403C-B314-8935CA866382}">
  <sheetPr>
    <tabColor rgb="FFFF0000"/>
  </sheetPr>
  <dimension ref="A1:L25"/>
  <sheetViews>
    <sheetView zoomScale="130" zoomScaleNormal="130" workbookViewId="0">
      <selection activeCell="A4" sqref="A4:E12"/>
    </sheetView>
  </sheetViews>
  <sheetFormatPr defaultRowHeight="15" x14ac:dyDescent="0.25"/>
  <cols>
    <col min="1" max="1" width="24.85546875" style="41" customWidth="1"/>
    <col min="2" max="5" width="11.140625" style="41" customWidth="1"/>
    <col min="6" max="7" width="9.140625" style="41"/>
    <col min="8" max="8" width="24.85546875" style="41" customWidth="1"/>
    <col min="9" max="12" width="11.140625" style="41" customWidth="1"/>
    <col min="13" max="16384" width="9.140625" style="41"/>
  </cols>
  <sheetData>
    <row r="1" spans="1:12" x14ac:dyDescent="0.25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4" spans="1:12" x14ac:dyDescent="0.25">
      <c r="B4" s="27" t="s">
        <v>42</v>
      </c>
      <c r="C4" s="27" t="s">
        <v>43</v>
      </c>
      <c r="D4" s="27" t="s">
        <v>44</v>
      </c>
      <c r="E4" s="27" t="s">
        <v>45</v>
      </c>
      <c r="I4" s="61" t="s">
        <v>42</v>
      </c>
      <c r="J4" s="61" t="s">
        <v>43</v>
      </c>
      <c r="K4" s="61" t="s">
        <v>44</v>
      </c>
      <c r="L4" s="61" t="s">
        <v>45</v>
      </c>
    </row>
    <row r="5" spans="1:12" x14ac:dyDescent="0.25">
      <c r="A5" s="27" t="s">
        <v>8</v>
      </c>
      <c r="B5" s="23">
        <v>5689</v>
      </c>
      <c r="C5" s="23">
        <v>2569</v>
      </c>
      <c r="D5" s="23">
        <v>6587</v>
      </c>
      <c r="E5" s="23">
        <v>8700</v>
      </c>
      <c r="H5" s="61" t="s">
        <v>8</v>
      </c>
      <c r="I5" s="67">
        <v>5689</v>
      </c>
      <c r="J5" s="67">
        <v>2569</v>
      </c>
      <c r="K5" s="67">
        <v>6587</v>
      </c>
      <c r="L5" s="67">
        <v>8700</v>
      </c>
    </row>
    <row r="6" spans="1:12" x14ac:dyDescent="0.25">
      <c r="A6" s="55" t="s">
        <v>9</v>
      </c>
      <c r="B6" s="23"/>
      <c r="C6" s="23"/>
      <c r="D6" s="23"/>
      <c r="E6" s="23"/>
      <c r="H6" s="62" t="s">
        <v>9</v>
      </c>
      <c r="I6" s="67"/>
      <c r="J6" s="67"/>
      <c r="K6" s="67"/>
      <c r="L6" s="67"/>
    </row>
    <row r="7" spans="1:12" x14ac:dyDescent="0.25">
      <c r="A7" s="56" t="s">
        <v>46</v>
      </c>
      <c r="B7" s="23">
        <v>1801.15</v>
      </c>
      <c r="C7" s="23">
        <v>2099.15</v>
      </c>
      <c r="D7" s="23">
        <v>4100.3</v>
      </c>
      <c r="E7" s="23">
        <v>4245</v>
      </c>
      <c r="H7" s="63" t="s">
        <v>46</v>
      </c>
      <c r="I7" s="67">
        <v>1801.15</v>
      </c>
      <c r="J7" s="67">
        <v>2099.15</v>
      </c>
      <c r="K7" s="67">
        <v>4100.3</v>
      </c>
      <c r="L7" s="67">
        <v>4245</v>
      </c>
    </row>
    <row r="8" spans="1:12" x14ac:dyDescent="0.25">
      <c r="A8" s="56" t="s">
        <v>47</v>
      </c>
      <c r="B8" s="23">
        <v>537.79999999999995</v>
      </c>
      <c r="C8" s="23">
        <v>513.80000000000007</v>
      </c>
      <c r="D8" s="23">
        <v>1617.4</v>
      </c>
      <c r="E8" s="23">
        <v>1740</v>
      </c>
      <c r="G8" s="41" t="s">
        <v>53</v>
      </c>
      <c r="H8" s="63" t="s">
        <v>47</v>
      </c>
      <c r="I8" s="66">
        <v>537.79999999999995</v>
      </c>
      <c r="J8" s="66">
        <v>513.80000000000007</v>
      </c>
      <c r="K8" s="66">
        <v>1617.4</v>
      </c>
      <c r="L8" s="66">
        <v>1740</v>
      </c>
    </row>
    <row r="9" spans="1:12" x14ac:dyDescent="0.25">
      <c r="A9" s="56" t="s">
        <v>52</v>
      </c>
      <c r="B9" s="57">
        <v>150</v>
      </c>
      <c r="C9" s="57">
        <v>150</v>
      </c>
      <c r="D9" s="57">
        <v>150</v>
      </c>
      <c r="E9" s="57">
        <v>150</v>
      </c>
      <c r="H9" s="63" t="s">
        <v>52</v>
      </c>
      <c r="I9" s="66">
        <v>150</v>
      </c>
      <c r="J9" s="66">
        <v>150</v>
      </c>
      <c r="K9" s="66">
        <v>150</v>
      </c>
      <c r="L9" s="66">
        <v>150</v>
      </c>
    </row>
    <row r="10" spans="1:12" ht="15.75" thickBot="1" x14ac:dyDescent="0.3">
      <c r="A10" s="56" t="s">
        <v>48</v>
      </c>
      <c r="B10" s="23">
        <v>253.35</v>
      </c>
      <c r="C10" s="23">
        <v>385.34999999999997</v>
      </c>
      <c r="D10" s="23">
        <v>869.29999999999973</v>
      </c>
      <c r="E10" s="23">
        <v>1305</v>
      </c>
      <c r="H10" s="63" t="s">
        <v>48</v>
      </c>
      <c r="I10" s="66">
        <v>253.35</v>
      </c>
      <c r="J10" s="66">
        <v>385.34999999999997</v>
      </c>
      <c r="K10" s="66">
        <v>869.29999999999973</v>
      </c>
      <c r="L10" s="66">
        <v>1305</v>
      </c>
    </row>
    <row r="11" spans="1:12" ht="15.75" thickBot="1" x14ac:dyDescent="0.3">
      <c r="A11" s="27" t="s">
        <v>14</v>
      </c>
      <c r="B11" s="42">
        <f>SUM(B7:B10)</f>
        <v>2742.2999999999997</v>
      </c>
      <c r="C11" s="42">
        <f t="shared" ref="C11:E11" si="0">SUM(C7:C10)</f>
        <v>3148.3</v>
      </c>
      <c r="D11" s="42">
        <f t="shared" si="0"/>
        <v>6737</v>
      </c>
      <c r="E11" s="42">
        <f t="shared" si="0"/>
        <v>7440</v>
      </c>
      <c r="H11" s="61" t="s">
        <v>14</v>
      </c>
      <c r="I11" s="68">
        <f>SUM(I7:I10)</f>
        <v>2742.2999999999997</v>
      </c>
      <c r="J11" s="68">
        <f t="shared" ref="J11" si="1">SUM(J7:J10)</f>
        <v>3148.3</v>
      </c>
      <c r="K11" s="68">
        <f t="shared" ref="K11" si="2">SUM(K7:K10)</f>
        <v>6737</v>
      </c>
      <c r="L11" s="68">
        <f t="shared" ref="L11" si="3">SUM(L7:L10)</f>
        <v>7440</v>
      </c>
    </row>
    <row r="12" spans="1:12" ht="15.75" thickBot="1" x14ac:dyDescent="0.3">
      <c r="A12" s="27" t="s">
        <v>15</v>
      </c>
      <c r="B12" s="43">
        <f t="shared" ref="B12:E12" si="4">B5-B11</f>
        <v>2946.7000000000003</v>
      </c>
      <c r="C12" s="43">
        <f t="shared" si="4"/>
        <v>-579.30000000000018</v>
      </c>
      <c r="D12" s="43">
        <f t="shared" si="4"/>
        <v>-150</v>
      </c>
      <c r="E12" s="43">
        <f t="shared" si="4"/>
        <v>1260</v>
      </c>
      <c r="H12" s="61" t="s">
        <v>15</v>
      </c>
      <c r="I12" s="69">
        <f t="shared" ref="I12" si="5">I5-I11</f>
        <v>2946.7000000000003</v>
      </c>
      <c r="J12" s="69">
        <f t="shared" ref="J12" si="6">J5-J11</f>
        <v>-579.30000000000018</v>
      </c>
      <c r="K12" s="69">
        <f t="shared" ref="K12" si="7">K5-K11</f>
        <v>-150</v>
      </c>
      <c r="L12" s="69">
        <f t="shared" ref="L12" si="8">L5-L11</f>
        <v>1260</v>
      </c>
    </row>
    <row r="13" spans="1:12" ht="15.75" thickTop="1" x14ac:dyDescent="0.25"/>
    <row r="14" spans="1:12" x14ac:dyDescent="0.25">
      <c r="C14" s="41" t="s">
        <v>53</v>
      </c>
    </row>
    <row r="16" spans="1:12" x14ac:dyDescent="0.25">
      <c r="B16" s="27" t="s">
        <v>42</v>
      </c>
      <c r="C16" s="27" t="s">
        <v>43</v>
      </c>
      <c r="D16" s="27" t="s">
        <v>44</v>
      </c>
      <c r="E16" s="27" t="s">
        <v>45</v>
      </c>
      <c r="I16" s="61" t="s">
        <v>42</v>
      </c>
      <c r="J16" s="61" t="s">
        <v>43</v>
      </c>
      <c r="K16" s="61" t="s">
        <v>44</v>
      </c>
      <c r="L16" s="61" t="s">
        <v>45</v>
      </c>
    </row>
    <row r="17" spans="1:12" x14ac:dyDescent="0.25">
      <c r="A17" s="27" t="s">
        <v>8</v>
      </c>
      <c r="B17" s="23">
        <v>5689</v>
      </c>
      <c r="C17" s="23">
        <v>2569</v>
      </c>
      <c r="D17" s="23">
        <v>6587</v>
      </c>
      <c r="E17" s="23">
        <v>8700</v>
      </c>
      <c r="H17" s="61" t="s">
        <v>8</v>
      </c>
      <c r="I17" s="44">
        <v>5689</v>
      </c>
      <c r="J17" s="44">
        <v>2569</v>
      </c>
      <c r="K17" s="44">
        <v>6587</v>
      </c>
      <c r="L17" s="44">
        <v>8700</v>
      </c>
    </row>
    <row r="18" spans="1:12" x14ac:dyDescent="0.25">
      <c r="A18" s="27" t="s">
        <v>9</v>
      </c>
      <c r="B18" s="23"/>
      <c r="C18" s="23"/>
      <c r="D18" s="23"/>
      <c r="E18" s="23"/>
      <c r="H18" s="62" t="s">
        <v>9</v>
      </c>
      <c r="I18" s="44"/>
      <c r="J18" s="44"/>
      <c r="K18" s="44"/>
      <c r="L18" s="44"/>
    </row>
    <row r="19" spans="1:12" x14ac:dyDescent="0.25">
      <c r="A19" s="56" t="s">
        <v>46</v>
      </c>
      <c r="B19" s="23">
        <v>1801.15</v>
      </c>
      <c r="C19" s="23">
        <v>2099.15</v>
      </c>
      <c r="D19" s="23">
        <v>4100.3</v>
      </c>
      <c r="E19" s="23">
        <v>4245</v>
      </c>
      <c r="H19" s="63" t="s">
        <v>46</v>
      </c>
      <c r="I19" s="44">
        <v>1801.15</v>
      </c>
      <c r="J19" s="44">
        <v>2099.15</v>
      </c>
      <c r="K19" s="44">
        <v>4100.3</v>
      </c>
      <c r="L19" s="44">
        <v>4245</v>
      </c>
    </row>
    <row r="20" spans="1:12" x14ac:dyDescent="0.25">
      <c r="A20" s="56" t="s">
        <v>47</v>
      </c>
      <c r="B20" s="57">
        <v>537.79999999999995</v>
      </c>
      <c r="C20" s="57">
        <v>513.80000000000007</v>
      </c>
      <c r="D20" s="57">
        <v>1467.4</v>
      </c>
      <c r="E20" s="57">
        <v>1740</v>
      </c>
      <c r="H20" s="63" t="s">
        <v>47</v>
      </c>
      <c r="I20" s="44">
        <v>537.79999999999995</v>
      </c>
      <c r="J20" s="44">
        <v>513.80000000000007</v>
      </c>
      <c r="K20" s="44">
        <v>1617.4</v>
      </c>
      <c r="L20" s="44">
        <v>1740</v>
      </c>
    </row>
    <row r="21" spans="1:12" x14ac:dyDescent="0.25">
      <c r="A21" s="56" t="s">
        <v>52</v>
      </c>
      <c r="B21" s="57">
        <v>150</v>
      </c>
      <c r="C21" s="57">
        <v>150</v>
      </c>
      <c r="D21" s="57">
        <v>150</v>
      </c>
      <c r="E21" s="57">
        <v>150</v>
      </c>
      <c r="G21" s="41" t="s">
        <v>53</v>
      </c>
      <c r="H21" s="63" t="s">
        <v>52</v>
      </c>
      <c r="I21" s="44">
        <v>150</v>
      </c>
      <c r="J21" s="44">
        <v>150</v>
      </c>
      <c r="K21" s="44">
        <v>150</v>
      </c>
      <c r="L21" s="44">
        <v>150</v>
      </c>
    </row>
    <row r="22" spans="1:12" ht="18" thickBot="1" x14ac:dyDescent="0.45">
      <c r="A22" s="56" t="s">
        <v>48</v>
      </c>
      <c r="B22" s="58">
        <v>253.35</v>
      </c>
      <c r="C22" s="58">
        <v>385.34999999999997</v>
      </c>
      <c r="D22" s="58">
        <v>869.29999999999973</v>
      </c>
      <c r="E22" s="58">
        <v>1305</v>
      </c>
      <c r="H22" s="63" t="s">
        <v>48</v>
      </c>
      <c r="I22" s="44">
        <v>253.35</v>
      </c>
      <c r="J22" s="44">
        <v>385.34999999999997</v>
      </c>
      <c r="K22" s="44">
        <v>869.29999999999973</v>
      </c>
      <c r="L22" s="44">
        <v>1305</v>
      </c>
    </row>
    <row r="23" spans="1:12" ht="18" thickBot="1" x14ac:dyDescent="0.45">
      <c r="A23" s="27" t="s">
        <v>14</v>
      </c>
      <c r="B23" s="59">
        <f>SUM(B19:B22)</f>
        <v>2742.2999999999997</v>
      </c>
      <c r="C23" s="59">
        <f t="shared" ref="C23" si="9">SUM(C19:C22)</f>
        <v>3148.3</v>
      </c>
      <c r="D23" s="59">
        <f t="shared" ref="D23" si="10">SUM(D19:D22)</f>
        <v>6587</v>
      </c>
      <c r="E23" s="59">
        <f t="shared" ref="E23" si="11">SUM(E19:E22)</f>
        <v>7440</v>
      </c>
      <c r="H23" s="61" t="s">
        <v>14</v>
      </c>
      <c r="I23" s="64">
        <f>SUM(I19:I22)</f>
        <v>2742.2999999999997</v>
      </c>
      <c r="J23" s="64">
        <f t="shared" ref="J23" si="12">SUM(J19:J22)</f>
        <v>3148.3</v>
      </c>
      <c r="K23" s="64">
        <f t="shared" ref="K23" si="13">SUM(K19:K22)</f>
        <v>6737</v>
      </c>
      <c r="L23" s="64">
        <f t="shared" ref="L23" si="14">SUM(L19:L22)</f>
        <v>7440</v>
      </c>
    </row>
    <row r="24" spans="1:12" ht="18" thickBot="1" x14ac:dyDescent="0.45">
      <c r="A24" s="27" t="s">
        <v>15</v>
      </c>
      <c r="B24" s="60">
        <f t="shared" ref="B24" si="15">B17-B23</f>
        <v>2946.7000000000003</v>
      </c>
      <c r="C24" s="60">
        <f t="shared" ref="C24" si="16">C17-C23</f>
        <v>-579.30000000000018</v>
      </c>
      <c r="D24" s="60">
        <f t="shared" ref="D24" si="17">D17-D23</f>
        <v>0</v>
      </c>
      <c r="E24" s="60">
        <f t="shared" ref="E24" si="18">E17-E23</f>
        <v>1260</v>
      </c>
      <c r="H24" s="61" t="s">
        <v>15</v>
      </c>
      <c r="I24" s="65">
        <f t="shared" ref="I24" si="19">I17-I23</f>
        <v>2946.7000000000003</v>
      </c>
      <c r="J24" s="65">
        <f t="shared" ref="J24" si="20">J17-J23</f>
        <v>-579.30000000000018</v>
      </c>
      <c r="K24" s="65">
        <f t="shared" ref="K24" si="21">K17-K23</f>
        <v>-150</v>
      </c>
      <c r="L24" s="65">
        <f t="shared" ref="L24" si="22">L17-L23</f>
        <v>1260</v>
      </c>
    </row>
    <row r="25" spans="1:12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Style Format</vt:lpstr>
      <vt:lpstr>Style Format(an)</vt:lpstr>
      <vt:lpstr>HW ==&gt;&gt;</vt:lpstr>
      <vt:lpstr>HW(1)</vt:lpstr>
      <vt:lpstr>HW(1an)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2017-12-16T16:53:55Z</dcterms:created>
  <dcterms:modified xsi:type="dcterms:W3CDTF">2018-01-08T21:11:44Z</dcterms:modified>
</cp:coreProperties>
</file>